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15" windowWidth="12120" windowHeight="8640" firstSheet="1" activeTab="7"/>
  </bookViews>
  <sheets>
    <sheet name="Tartalom" sheetId="1" r:id="rId1"/>
    <sheet name="Metaadatbázis" sheetId="2" r:id="rId2"/>
    <sheet name="Munka1" sheetId="3" r:id="rId3"/>
    <sheet name="Pivot" sheetId="4" r:id="rId4"/>
    <sheet name="Answer Report 1" sheetId="5" r:id="rId5"/>
    <sheet name="Sensitivity Report 1" sheetId="6" r:id="rId6"/>
    <sheet name="Limits Report 1" sheetId="7" r:id="rId7"/>
    <sheet name="COCO Solver" sheetId="8" r:id="rId8"/>
  </sheets>
  <definedNames>
    <definedName name="_xlnm._FilterDatabase" localSheetId="2" hidden="1">'Munka1'!$A$1:$H$7</definedName>
    <definedName name="solver_adj" localSheetId="7" hidden="1">'COCO Solver'!$B$14:$G$19</definedName>
    <definedName name="solver_cvg" localSheetId="7" hidden="1">0.0001</definedName>
    <definedName name="solver_cvg" localSheetId="1" hidden="1">0.0001</definedName>
    <definedName name="solver_drv" localSheetId="7" hidden="1">1</definedName>
    <definedName name="solver_drv" localSheetId="1" hidden="1">1</definedName>
    <definedName name="solver_est" localSheetId="7" hidden="1">1</definedName>
    <definedName name="solver_est" localSheetId="1" hidden="1">1</definedName>
    <definedName name="solver_itr" localSheetId="7" hidden="1">100</definedName>
    <definedName name="solver_itr" localSheetId="1" hidden="1">100</definedName>
    <definedName name="solver_lhs1" localSheetId="7" hidden="1">'COCO Solver'!$B$14:$G$19</definedName>
    <definedName name="solver_lhs10" localSheetId="7" hidden="1">'COCO Solver'!$C$18</definedName>
    <definedName name="solver_lhs11" localSheetId="7" hidden="1">'COCO Solver'!$C$19</definedName>
    <definedName name="solver_lhs12" localSheetId="7" hidden="1">'COCO Solver'!$D$15</definedName>
    <definedName name="solver_lhs13" localSheetId="7" hidden="1">'COCO Solver'!$D$16</definedName>
    <definedName name="solver_lhs14" localSheetId="7" hidden="1">'COCO Solver'!$D$17</definedName>
    <definedName name="solver_lhs15" localSheetId="7" hidden="1">'COCO Solver'!$D$18</definedName>
    <definedName name="solver_lhs16" localSheetId="7" hidden="1">'COCO Solver'!$D$19</definedName>
    <definedName name="solver_lhs17" localSheetId="7" hidden="1">'COCO Solver'!$E$15</definedName>
    <definedName name="solver_lhs18" localSheetId="7" hidden="1">'COCO Solver'!$E$16</definedName>
    <definedName name="solver_lhs19" localSheetId="7" hidden="1">'COCO Solver'!$E$17</definedName>
    <definedName name="solver_lhs2" localSheetId="7" hidden="1">'COCO Solver'!$B$15</definedName>
    <definedName name="solver_lhs20" localSheetId="7" hidden="1">'COCO Solver'!$E$18</definedName>
    <definedName name="solver_lhs21" localSheetId="7" hidden="1">'COCO Solver'!$E$19</definedName>
    <definedName name="solver_lhs22" localSheetId="7" hidden="1">'COCO Solver'!$F$15</definedName>
    <definedName name="solver_lhs23" localSheetId="7" hidden="1">'COCO Solver'!$F$16</definedName>
    <definedName name="solver_lhs24" localSheetId="7" hidden="1">'COCO Solver'!$F$17</definedName>
    <definedName name="solver_lhs25" localSheetId="7" hidden="1">'COCO Solver'!$F$18</definedName>
    <definedName name="solver_lhs26" localSheetId="7" hidden="1">'COCO Solver'!$F$19</definedName>
    <definedName name="solver_lhs27" localSheetId="7" hidden="1">'COCO Solver'!$G$15</definedName>
    <definedName name="solver_lhs28" localSheetId="7" hidden="1">'COCO Solver'!$G$16</definedName>
    <definedName name="solver_lhs29" localSheetId="7" hidden="1">'COCO Solver'!$G$17</definedName>
    <definedName name="solver_lhs3" localSheetId="7" hidden="1">'COCO Solver'!$B$16</definedName>
    <definedName name="solver_lhs30" localSheetId="7" hidden="1">'COCO Solver'!$G$18</definedName>
    <definedName name="solver_lhs31" localSheetId="7" hidden="1">'COCO Solver'!$G$19</definedName>
    <definedName name="solver_lhs4" localSheetId="7" hidden="1">'COCO Solver'!$B$17</definedName>
    <definedName name="solver_lhs5" localSheetId="7" hidden="1">'COCO Solver'!$B$18</definedName>
    <definedName name="solver_lhs6" localSheetId="7" hidden="1">'COCO Solver'!$B$19</definedName>
    <definedName name="solver_lhs7" localSheetId="7" hidden="1">'COCO Solver'!$C$15</definedName>
    <definedName name="solver_lhs8" localSheetId="7" hidden="1">'COCO Solver'!$C$16</definedName>
    <definedName name="solver_lhs9" localSheetId="7" hidden="1">'COCO Solver'!$C$17</definedName>
    <definedName name="solver_lin" localSheetId="7" hidden="1">2</definedName>
    <definedName name="solver_lin" localSheetId="1" hidden="1">2</definedName>
    <definedName name="solver_neg" localSheetId="7" hidden="1">2</definedName>
    <definedName name="solver_neg" localSheetId="1" hidden="1">2</definedName>
    <definedName name="solver_num" localSheetId="7" hidden="1">31</definedName>
    <definedName name="solver_num" localSheetId="1" hidden="1">0</definedName>
    <definedName name="solver_nwt" localSheetId="7" hidden="1">1</definedName>
    <definedName name="solver_nwt" localSheetId="1" hidden="1">1</definedName>
    <definedName name="solver_opt" localSheetId="7" hidden="1">'COCO Solver'!$J$30</definedName>
    <definedName name="solver_opt" localSheetId="1" hidden="1">'Metaadatbázis'!#REF!</definedName>
    <definedName name="solver_pre" localSheetId="7" hidden="1">0.000001</definedName>
    <definedName name="solver_pre" localSheetId="1" hidden="1">0.000001</definedName>
    <definedName name="solver_rel1" localSheetId="7" hidden="1">3</definedName>
    <definedName name="solver_rel10" localSheetId="7" hidden="1">1</definedName>
    <definedName name="solver_rel11" localSheetId="7" hidden="1">1</definedName>
    <definedName name="solver_rel12" localSheetId="7" hidden="1">1</definedName>
    <definedName name="solver_rel13" localSheetId="7" hidden="1">1</definedName>
    <definedName name="solver_rel14" localSheetId="7" hidden="1">1</definedName>
    <definedName name="solver_rel15" localSheetId="7" hidden="1">1</definedName>
    <definedName name="solver_rel16" localSheetId="7" hidden="1">1</definedName>
    <definedName name="solver_rel17" localSheetId="7" hidden="1">1</definedName>
    <definedName name="solver_rel18" localSheetId="7" hidden="1">1</definedName>
    <definedName name="solver_rel19" localSheetId="7" hidden="1">1</definedName>
    <definedName name="solver_rel2" localSheetId="7" hidden="1">1</definedName>
    <definedName name="solver_rel20" localSheetId="7" hidden="1">1</definedName>
    <definedName name="solver_rel21" localSheetId="7" hidden="1">1</definedName>
    <definedName name="solver_rel22" localSheetId="7" hidden="1">1</definedName>
    <definedName name="solver_rel23" localSheetId="7" hidden="1">1</definedName>
    <definedName name="solver_rel24" localSheetId="7" hidden="1">1</definedName>
    <definedName name="solver_rel25" localSheetId="7" hidden="1">1</definedName>
    <definedName name="solver_rel26" localSheetId="7" hidden="1">1</definedName>
    <definedName name="solver_rel27" localSheetId="7" hidden="1">1</definedName>
    <definedName name="solver_rel28" localSheetId="7" hidden="1">1</definedName>
    <definedName name="solver_rel29" localSheetId="7" hidden="1">1</definedName>
    <definedName name="solver_rel3" localSheetId="7" hidden="1">1</definedName>
    <definedName name="solver_rel30" localSheetId="7" hidden="1">1</definedName>
    <definedName name="solver_rel31" localSheetId="7" hidden="1">1</definedName>
    <definedName name="solver_rel4" localSheetId="7" hidden="1">1</definedName>
    <definedName name="solver_rel5" localSheetId="7" hidden="1">1</definedName>
    <definedName name="solver_rel6" localSheetId="7" hidden="1">1</definedName>
    <definedName name="solver_rel7" localSheetId="7" hidden="1">1</definedName>
    <definedName name="solver_rel8" localSheetId="7" hidden="1">1</definedName>
    <definedName name="solver_rel9" localSheetId="7" hidden="1">1</definedName>
    <definedName name="solver_rhs1" localSheetId="7" hidden="1">0</definedName>
    <definedName name="solver_rhs10" localSheetId="7" hidden="1">'COCO Solver'!$C$17</definedName>
    <definedName name="solver_rhs11" localSheetId="7" hidden="1">'COCO Solver'!$C$18</definedName>
    <definedName name="solver_rhs12" localSheetId="7" hidden="1">'COCO Solver'!$D$14</definedName>
    <definedName name="solver_rhs13" localSheetId="7" hidden="1">'COCO Solver'!$D$15</definedName>
    <definedName name="solver_rhs14" localSheetId="7" hidden="1">'COCO Solver'!$D$16</definedName>
    <definedName name="solver_rhs15" localSheetId="7" hidden="1">'COCO Solver'!$D$17</definedName>
    <definedName name="solver_rhs16" localSheetId="7" hidden="1">'COCO Solver'!$D$18</definedName>
    <definedName name="solver_rhs17" localSheetId="7" hidden="1">'COCO Solver'!$E$14</definedName>
    <definedName name="solver_rhs18" localSheetId="7" hidden="1">'COCO Solver'!$E$15</definedName>
    <definedName name="solver_rhs19" localSheetId="7" hidden="1">'COCO Solver'!$E$16</definedName>
    <definedName name="solver_rhs2" localSheetId="7" hidden="1">'COCO Solver'!$B$14</definedName>
    <definedName name="solver_rhs20" localSheetId="7" hidden="1">'COCO Solver'!$E$17</definedName>
    <definedName name="solver_rhs21" localSheetId="7" hidden="1">'COCO Solver'!$E$18</definedName>
    <definedName name="solver_rhs22" localSheetId="7" hidden="1">'COCO Solver'!$F$14</definedName>
    <definedName name="solver_rhs23" localSheetId="7" hidden="1">'COCO Solver'!$F$15</definedName>
    <definedName name="solver_rhs24" localSheetId="7" hidden="1">'COCO Solver'!$F$16</definedName>
    <definedName name="solver_rhs25" localSheetId="7" hidden="1">'COCO Solver'!$F$17</definedName>
    <definedName name="solver_rhs26" localSheetId="7" hidden="1">'COCO Solver'!$F$18</definedName>
    <definedName name="solver_rhs27" localSheetId="7" hidden="1">'COCO Solver'!$G$14</definedName>
    <definedName name="solver_rhs28" localSheetId="7" hidden="1">'COCO Solver'!$G$15</definedName>
    <definedName name="solver_rhs29" localSheetId="7" hidden="1">'COCO Solver'!$G$16</definedName>
    <definedName name="solver_rhs3" localSheetId="7" hidden="1">'COCO Solver'!$B$15</definedName>
    <definedName name="solver_rhs30" localSheetId="7" hidden="1">'COCO Solver'!$G$17</definedName>
    <definedName name="solver_rhs31" localSheetId="7" hidden="1">'COCO Solver'!$G$18</definedName>
    <definedName name="solver_rhs4" localSheetId="7" hidden="1">'COCO Solver'!$B$16</definedName>
    <definedName name="solver_rhs5" localSheetId="7" hidden="1">'COCO Solver'!$B$17</definedName>
    <definedName name="solver_rhs6" localSheetId="7" hidden="1">'COCO Solver'!$B$18</definedName>
    <definedName name="solver_rhs7" localSheetId="7" hidden="1">'COCO Solver'!$C$14</definedName>
    <definedName name="solver_rhs8" localSheetId="7" hidden="1">'COCO Solver'!$C$15</definedName>
    <definedName name="solver_rhs9" localSheetId="7" hidden="1">'COCO Solver'!$C$16</definedName>
    <definedName name="solver_scl" localSheetId="7" hidden="1">2</definedName>
    <definedName name="solver_scl" localSheetId="1" hidden="1">2</definedName>
    <definedName name="solver_sho" localSheetId="7" hidden="1">2</definedName>
    <definedName name="solver_sho" localSheetId="1" hidden="1">2</definedName>
    <definedName name="solver_tim" localSheetId="7" hidden="1">100</definedName>
    <definedName name="solver_tim" localSheetId="1" hidden="1">100</definedName>
    <definedName name="solver_tol" localSheetId="7" hidden="1">0.05</definedName>
    <definedName name="solver_tol" localSheetId="1" hidden="1">0.05</definedName>
    <definedName name="solver_typ" localSheetId="7" hidden="1">2</definedName>
    <definedName name="solver_typ" localSheetId="1" hidden="1">1</definedName>
    <definedName name="solver_val" localSheetId="7" hidden="1">0</definedName>
    <definedName name="solver_val" localSheetId="1" hidden="1">0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<sst xmlns="http://schemas.openxmlformats.org/spreadsheetml/2006/main" count="916" uniqueCount="201">
  <si>
    <t>2. Pivot tábla:</t>
  </si>
  <si>
    <t>4. COCO-Online eredménytáblák:</t>
  </si>
  <si>
    <t>objektum</t>
  </si>
  <si>
    <t>attribútum</t>
  </si>
  <si>
    <t>érték</t>
  </si>
  <si>
    <t xml:space="preserve">forrás </t>
  </si>
  <si>
    <t>dimenzió</t>
  </si>
  <si>
    <t>db</t>
  </si>
  <si>
    <t>E-mail postafiók</t>
  </si>
  <si>
    <t>Webtárhely</t>
  </si>
  <si>
    <t>MB</t>
  </si>
  <si>
    <t>1. Internet előfizetések és vizsgált paraméterei (metaadatbázis):</t>
  </si>
  <si>
    <t>sorszám</t>
  </si>
  <si>
    <t>rögzítés dátuma</t>
  </si>
  <si>
    <t>rögzítette</t>
  </si>
  <si>
    <t>Összeg / érték</t>
  </si>
  <si>
    <t>kbit/s</t>
  </si>
  <si>
    <t>Maximális sebesség letöltéskor</t>
  </si>
  <si>
    <t>Maximális sebesség feltöltéskor</t>
  </si>
  <si>
    <t>Pivot</t>
  </si>
  <si>
    <t>Rangsor</t>
  </si>
  <si>
    <t>Összesen</t>
  </si>
  <si>
    <t>Irány</t>
  </si>
  <si>
    <t>Havidíj</t>
  </si>
  <si>
    <t>Mbit/s</t>
  </si>
  <si>
    <t>0=minél nagyobb, annál jobb                           1=minél kisebb, annál jobb</t>
  </si>
  <si>
    <t>Lépcső</t>
  </si>
  <si>
    <t>Solver</t>
  </si>
  <si>
    <t>CoCo</t>
  </si>
  <si>
    <t>Számított érték</t>
  </si>
  <si>
    <t>Eltérés</t>
  </si>
  <si>
    <t>Eltérés %</t>
  </si>
  <si>
    <t>Ítélet</t>
  </si>
  <si>
    <t>Hibanégyzet:</t>
  </si>
  <si>
    <t>Fontosság:</t>
  </si>
  <si>
    <t>Sorrend:</t>
  </si>
  <si>
    <t>Segéd táblázat</t>
  </si>
  <si>
    <t>Tartalomjegyzék</t>
  </si>
  <si>
    <t>PIVOT</t>
  </si>
  <si>
    <t>Metaadatbázis</t>
  </si>
  <si>
    <t>Érzékenység:</t>
  </si>
  <si>
    <t xml:space="preserve">3. Rangsor </t>
  </si>
  <si>
    <t>Darab / érték</t>
  </si>
  <si>
    <t>https://miau.gau.hu/mediawiki/index.php/BA3:Internetcsomagok</t>
  </si>
  <si>
    <t>http://miau.gau.hu/miau/120/mba/</t>
  </si>
  <si>
    <t>COCO Solver</t>
  </si>
  <si>
    <t>UPC Chello Silver</t>
  </si>
  <si>
    <t>Bekötési díj</t>
  </si>
  <si>
    <t>Gorelov Iván</t>
  </si>
  <si>
    <t>http://www.upc.hu/upc_internet/chello_silver</t>
  </si>
  <si>
    <t>Ft</t>
  </si>
  <si>
    <t>Hűségnyilatkozat</t>
  </si>
  <si>
    <t>Év</t>
  </si>
  <si>
    <t>http://www.t-home.hu/lakossagi/internet/dijcsomagok_uj_elofizetoknek/kabelnet/kabelnet_medium</t>
  </si>
  <si>
    <t>Új előfizető, lakossági ügyfeleknek kínált internet szolgáltatások összehasonlítása hasonlóság elemzéssel</t>
  </si>
  <si>
    <t>http://www.tvnetwork.hu/egyeni/akcio/akc.html?id=1463&amp;servicegroup=1&amp;szolg=1&amp;area=31&amp;type=1&amp;wwwservicekod=8689&amp;detailed</t>
  </si>
  <si>
    <t>TVNetwork NDSL Comfort</t>
  </si>
  <si>
    <t>EQNet Delta otthoni NDSL</t>
  </si>
  <si>
    <t>Externet Csupasz ADSL otthoni Charlie</t>
  </si>
  <si>
    <t>https://www.externet.hu/internetotthon/adsl/csupasz/</t>
  </si>
  <si>
    <t>http://www.eqnet.hu/adsl/index.php?product=ndsl_otthoni</t>
  </si>
  <si>
    <t>FRAKTAL Egyéni Meztelen ADSL</t>
  </si>
  <si>
    <t>http://www.fraktal.hu/www/hirek_belso.php?aid=71&amp;cat=6</t>
  </si>
  <si>
    <t>T-Home Kábelnet Médium Csomag</t>
  </si>
  <si>
    <t>Microsoft Excel 10.0 Answer Report</t>
  </si>
  <si>
    <t>Worksheet: [netcoco_081022f90s2.xls]COCO Solver</t>
  </si>
  <si>
    <t>Report Created: 2008.10.26. 18:59:07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</si>
  <si>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</si>
  <si>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</si>
  <si>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</si>
  <si>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</si>
  <si>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</si>
  <si>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</si>
  <si>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</si>
  <si>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</si>
  <si>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</si>
  <si>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</si>
  <si>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</si>
  <si>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$J$30</t>
  </si>
  <si>
    <t>Hibanégyzet: Ft</t>
  </si>
  <si>
    <t>$B$14</t>
  </si>
  <si>
    <t>$C$14</t>
  </si>
  <si>
    <t>$D$14</t>
  </si>
  <si>
    <t>$E$14</t>
  </si>
  <si>
    <t>$F$14</t>
  </si>
  <si>
    <t>$G$14</t>
  </si>
  <si>
    <t>$B$15</t>
  </si>
  <si>
    <t>$C$15</t>
  </si>
  <si>
    <t>$D$15</t>
  </si>
  <si>
    <t>$E$15</t>
  </si>
  <si>
    <t>$F$15</t>
  </si>
  <si>
    <t>$G$15</t>
  </si>
  <si>
    <t>$B$16</t>
  </si>
  <si>
    <t>$C$16</t>
  </si>
  <si>
    <t>$D$16</t>
  </si>
  <si>
    <t>$E$16</t>
  </si>
  <si>
    <t>$F$16</t>
  </si>
  <si>
    <t>$G$16</t>
  </si>
  <si>
    <t>$B$17</t>
  </si>
  <si>
    <t>$C$17</t>
  </si>
  <si>
    <t>$D$17</t>
  </si>
  <si>
    <t>$E$17</t>
  </si>
  <si>
    <t>$F$17</t>
  </si>
  <si>
    <t>$G$17</t>
  </si>
  <si>
    <t>$B$18</t>
  </si>
  <si>
    <t>$C$18</t>
  </si>
  <si>
    <t>$D$18</t>
  </si>
  <si>
    <t>$E$18</t>
  </si>
  <si>
    <t>$F$18</t>
  </si>
  <si>
    <t>$G$18</t>
  </si>
  <si>
    <t>$B$19</t>
  </si>
  <si>
    <t>$C$19</t>
  </si>
  <si>
    <t>$D$19</t>
  </si>
  <si>
    <t>$E$19</t>
  </si>
  <si>
    <t>$F$19</t>
  </si>
  <si>
    <t>$G$19</t>
  </si>
  <si>
    <t>$B$15&lt;=$B$14</t>
  </si>
  <si>
    <t>Not Binding</t>
  </si>
  <si>
    <t>$B$16&lt;=$B$15</t>
  </si>
  <si>
    <t>Binding</t>
  </si>
  <si>
    <t>$B$17&lt;=$B$16</t>
  </si>
  <si>
    <t>$B$18&lt;=$B$17</t>
  </si>
  <si>
    <t>$B$19&lt;=$B$18</t>
  </si>
  <si>
    <t>$C$15&lt;=$C$14</t>
  </si>
  <si>
    <t>$C$16&lt;=$C$15</t>
  </si>
  <si>
    <t>$C$17&lt;=$C$16</t>
  </si>
  <si>
    <t>$C$18&lt;=$C$17</t>
  </si>
  <si>
    <t>$C$19&lt;=$C$18</t>
  </si>
  <si>
    <t>$D$15&lt;=$D$14</t>
  </si>
  <si>
    <t>$D$16&lt;=$D$15</t>
  </si>
  <si>
    <t>$D$17&lt;=$D$16</t>
  </si>
  <si>
    <t>$D$18&lt;=$D$17</t>
  </si>
  <si>
    <t>$D$19&lt;=$D$18</t>
  </si>
  <si>
    <t>$E$15&lt;=$E$14</t>
  </si>
  <si>
    <t>$E$16&lt;=$E$15</t>
  </si>
  <si>
    <t>$E$17&lt;=$E$16</t>
  </si>
  <si>
    <t>$E$18&lt;=$E$17</t>
  </si>
  <si>
    <t>$E$19&lt;=$E$18</t>
  </si>
  <si>
    <t>$F$15&lt;=$F$14</t>
  </si>
  <si>
    <t>$F$16&lt;=$F$15</t>
  </si>
  <si>
    <t>$F$17&lt;=$F$16</t>
  </si>
  <si>
    <t>$F$18&lt;=$F$17</t>
  </si>
  <si>
    <t>$F$19&lt;=$F$18</t>
  </si>
  <si>
    <t>$G$15&lt;=$G$14</t>
  </si>
  <si>
    <t>$G$16&lt;=$G$15</t>
  </si>
  <si>
    <t>$G$17&lt;=$G$16</t>
  </si>
  <si>
    <t>$G$18&lt;=$G$17</t>
  </si>
  <si>
    <t>$G$19&lt;=$G$18</t>
  </si>
  <si>
    <t>$B$14&gt;=0</t>
  </si>
  <si>
    <t>$C$14&gt;=0</t>
  </si>
  <si>
    <t>$D$14&gt;=0</t>
  </si>
  <si>
    <t>$E$14&gt;=0</t>
  </si>
  <si>
    <t>$F$14&gt;=0</t>
  </si>
  <si>
    <t>$G$14&gt;=0</t>
  </si>
  <si>
    <t>$B$15&gt;=0</t>
  </si>
  <si>
    <t>$C$15&gt;=0</t>
  </si>
  <si>
    <t>$D$15&gt;=0</t>
  </si>
  <si>
    <t>$E$15&gt;=0</t>
  </si>
  <si>
    <t>$F$15&gt;=0</t>
  </si>
  <si>
    <t>$G$15&gt;=0</t>
  </si>
  <si>
    <t>$B$16&gt;=0</t>
  </si>
  <si>
    <t>$C$16&gt;=0</t>
  </si>
  <si>
    <t>$D$16&gt;=0</t>
  </si>
  <si>
    <t>$E$16&gt;=0</t>
  </si>
  <si>
    <t>$F$16&gt;=0</t>
  </si>
  <si>
    <t>$G$16&gt;=0</t>
  </si>
  <si>
    <t>$B$17&gt;=0</t>
  </si>
  <si>
    <t>$C$17&gt;=0</t>
  </si>
  <si>
    <t>$D$17&gt;=0</t>
  </si>
  <si>
    <t>$E$17&gt;=0</t>
  </si>
  <si>
    <t>$F$17&gt;=0</t>
  </si>
  <si>
    <t>$G$17&gt;=0</t>
  </si>
  <si>
    <t>$B$18&gt;=0</t>
  </si>
  <si>
    <t>$C$18&gt;=0</t>
  </si>
  <si>
    <t>$D$18&gt;=0</t>
  </si>
  <si>
    <t>$E$18&gt;=0</t>
  </si>
  <si>
    <t>$F$18&gt;=0</t>
  </si>
  <si>
    <t>$G$18&gt;=0</t>
  </si>
  <si>
    <t>$B$19&gt;=0</t>
  </si>
  <si>
    <t>$C$19&gt;=0</t>
  </si>
  <si>
    <t>$D$19&gt;=0</t>
  </si>
  <si>
    <t>$E$19&gt;=0</t>
  </si>
  <si>
    <t>$F$19&gt;=0</t>
  </si>
  <si>
    <t>$G$19&gt;=0</t>
  </si>
  <si>
    <t>Microsoft Excel 10.0 Sensitivity Report</t>
  </si>
  <si>
    <t>Report Created: 2008.10.26. 18:59:08</t>
  </si>
  <si>
    <t>Final</t>
  </si>
  <si>
    <t>Value</t>
  </si>
  <si>
    <t>Reduced</t>
  </si>
  <si>
    <t>Gradient</t>
  </si>
  <si>
    <t>Lagrange</t>
  </si>
  <si>
    <t>Multiplier</t>
  </si>
  <si>
    <t>Microsoft Excel 10.0 Limits Report</t>
  </si>
  <si>
    <t>Worksheet: [netcoco_081022f90s2.xls]Limits Report 1</t>
  </si>
  <si>
    <t>Target</t>
  </si>
  <si>
    <t>Adjustable</t>
  </si>
  <si>
    <t>Lower</t>
  </si>
  <si>
    <t>Limit</t>
  </si>
  <si>
    <t>Result</t>
  </si>
  <si>
    <t>Upper</t>
  </si>
  <si>
    <t>azonos vektorok!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</si>
</sst>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#,##0&quot; Ft&quot;"/>
    <numFmt numFmtId="177" formatCode="#,##0.0000000&quot; Ft&quot;"/>
    <numFmt numFmtId="178" formatCode="#,##0.00000000"/>
    <numFmt numFmtId="179" formatCode="#,##0.000000&quot; Ft&quot;"/>
    <numFmt numFmtId="180" formatCode="#,##0.00000&quot; Ft&quot;"/>
    <numFmt numFmtId="181" formatCode="#,##0.0000&quot; Ft&quot;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mmm/yyyy"/>
  </numFmts>
  <fonts count="19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sz val="10"/>
      <color indexed="20"/>
      <name val="Arial CE"/>
      <family val="0"/>
    </font>
    <font>
      <sz val="14"/>
      <name val="Arial Narrow"/>
      <family val="2"/>
    </font>
    <font>
      <sz val="8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color indexed="1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3" borderId="1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4" borderId="0" xfId="0" applyFont="1" applyFill="1" applyAlignment="1">
      <alignment/>
    </xf>
    <xf numFmtId="0" fontId="0" fillId="5" borderId="6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0" fillId="3" borderId="19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3" borderId="21" xfId="0" applyNumberFormat="1" applyFill="1" applyBorder="1" applyAlignment="1">
      <alignment/>
    </xf>
    <xf numFmtId="0" fontId="0" fillId="3" borderId="22" xfId="0" applyNumberFormat="1" applyFill="1" applyBorder="1" applyAlignment="1">
      <alignment/>
    </xf>
    <xf numFmtId="0" fontId="0" fillId="2" borderId="23" xfId="0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13" fillId="0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5" fillId="4" borderId="0" xfId="0" applyFont="1" applyFill="1" applyAlignment="1">
      <alignment/>
    </xf>
    <xf numFmtId="0" fontId="0" fillId="2" borderId="6" xfId="0" applyFill="1" applyBorder="1" applyAlignment="1">
      <alignment horizontal="center" vertical="center" wrapText="1"/>
    </xf>
    <xf numFmtId="0" fontId="9" fillId="7" borderId="5" xfId="0" applyFont="1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9" fillId="7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0" fillId="3" borderId="7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5" fillId="7" borderId="0" xfId="0" applyFont="1" applyFill="1" applyAlignment="1">
      <alignment/>
    </xf>
    <xf numFmtId="0" fontId="0" fillId="3" borderId="24" xfId="0" applyNumberFormat="1" applyFill="1" applyBorder="1" applyAlignment="1">
      <alignment/>
    </xf>
    <xf numFmtId="0" fontId="0" fillId="3" borderId="25" xfId="0" applyNumberFormat="1" applyFill="1" applyBorder="1" applyAlignment="1">
      <alignment/>
    </xf>
    <xf numFmtId="0" fontId="0" fillId="2" borderId="24" xfId="0" applyFill="1" applyBorder="1" applyAlignment="1">
      <alignment wrapText="1"/>
    </xf>
    <xf numFmtId="0" fontId="0" fillId="2" borderId="24" xfId="0" applyFill="1" applyBorder="1" applyAlignment="1">
      <alignment/>
    </xf>
    <xf numFmtId="0" fontId="0" fillId="6" borderId="24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6" borderId="27" xfId="0" applyFill="1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3" borderId="26" xfId="0" applyNumberFormat="1" applyFill="1" applyBorder="1" applyAlignment="1">
      <alignment/>
    </xf>
    <xf numFmtId="0" fontId="0" fillId="2" borderId="28" xfId="0" applyFill="1" applyBorder="1" applyAlignment="1">
      <alignment/>
    </xf>
    <xf numFmtId="0" fontId="0" fillId="3" borderId="29" xfId="0" applyNumberFormat="1" applyFill="1" applyBorder="1" applyAlignment="1">
      <alignment/>
    </xf>
    <xf numFmtId="0" fontId="0" fillId="2" borderId="30" xfId="0" applyFill="1" applyBorder="1" applyAlignment="1">
      <alignment/>
    </xf>
    <xf numFmtId="0" fontId="0" fillId="3" borderId="31" xfId="0" applyNumberFormat="1" applyFill="1" applyBorder="1" applyAlignment="1">
      <alignment/>
    </xf>
    <xf numFmtId="0" fontId="0" fillId="3" borderId="32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9" borderId="34" xfId="0" applyNumberForma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left" indent="2"/>
    </xf>
    <xf numFmtId="0" fontId="15" fillId="9" borderId="36" xfId="17" applyFont="1" applyFill="1" applyBorder="1" applyAlignment="1">
      <alignment horizontal="left"/>
    </xf>
    <xf numFmtId="0" fontId="6" fillId="10" borderId="2" xfId="0" applyFont="1" applyFill="1" applyBorder="1" applyAlignment="1">
      <alignment horizontal="left" indent="2"/>
    </xf>
    <xf numFmtId="0" fontId="15" fillId="10" borderId="8" xfId="17" applyFont="1" applyFill="1" applyBorder="1" applyAlignment="1">
      <alignment horizontal="left"/>
    </xf>
    <xf numFmtId="0" fontId="15" fillId="10" borderId="8" xfId="17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wrapText="1" indent="2"/>
    </xf>
    <xf numFmtId="0" fontId="15" fillId="2" borderId="8" xfId="17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1" fillId="10" borderId="1" xfId="17" applyFill="1" applyBorder="1" applyAlignment="1">
      <alignment horizontal="left" wrapText="1"/>
    </xf>
    <xf numFmtId="0" fontId="0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14" fontId="0" fillId="10" borderId="1" xfId="0" applyNumberFormat="1" applyFont="1" applyFill="1" applyBorder="1" applyAlignment="1">
      <alignment horizontal="center"/>
    </xf>
    <xf numFmtId="3" fontId="0" fillId="10" borderId="1" xfId="0" applyNumberFormat="1" applyFont="1" applyFill="1" applyBorder="1" applyAlignment="1">
      <alignment horizontal="right"/>
    </xf>
    <xf numFmtId="0" fontId="1" fillId="2" borderId="1" xfId="17" applyFill="1" applyBorder="1" applyAlignment="1">
      <alignment horizontal="left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37" xfId="0" applyFill="1" applyBorder="1" applyAlignment="1">
      <alignment/>
    </xf>
    <xf numFmtId="0" fontId="18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4" fontId="0" fillId="0" borderId="37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3" borderId="42" xfId="0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 vertical="center"/>
    </xf>
    <xf numFmtId="0" fontId="9" fillId="7" borderId="46" xfId="0" applyFont="1" applyFill="1" applyBorder="1" applyAlignment="1">
      <alignment horizontal="left" vertical="center"/>
    </xf>
    <xf numFmtId="0" fontId="0" fillId="9" borderId="47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1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1">
    <dxf>
      <fill>
        <patternFill patternType="solid">
          <bgColor rgb="FFFF99CC"/>
        </patternFill>
      </fill>
      <border/>
    </dxf>
    <dxf>
      <fill>
        <patternFill>
          <bgColor rgb="FFFFFFFF"/>
        </patternFill>
      </fill>
      <border/>
    </dxf>
    <dxf>
      <alignment wrapText="1" readingOrder="0"/>
      <border/>
    </dxf>
    <dxf>
      <alignment horizontal="center" readingOrder="0"/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alignment horizontal="left" readingOrder="0"/>
      <border/>
    </dxf>
    <dxf>
      <border>
        <left style="medium"/>
        <right style="medium"/>
        <top style="medium"/>
        <bottom style="medium"/>
      </border>
    </dxf>
    <dxf>
      <border>
        <left style="thin"/>
        <right style="thin"/>
        <top style="thin"/>
        <bottom style="thin"/>
      </border>
    </dxf>
    <dxf>
      <border>
        <right style="thin"/>
      </border>
    </dxf>
    <dxf>
      <alignment horizontal="center" readingOrder="1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sorsz?m">
      <sharedItems containsSemiMixedTypes="0" containsString="0" containsMixedTypes="0" containsNumber="1" containsInteger="1"/>
    </cacheField>
    <cacheField name="objektum">
      <sharedItems containsMixedTypes="0" count="12">
        <s v="UPC Chello Silver"/>
        <s v="T-Home Kábelnet Médium Csomag"/>
        <s v="TVNetwork NDSL Comfort"/>
        <s v="EQNet Delta otthoni NDSL"/>
        <s v="Externet Csupasz ADSL otthoni Charlie"/>
        <s v="FRAKTAL Egyéni Meztelen ADSL"/>
        <s v="Business Telecom - BusinessNet ADSL - GAMMA"/>
        <s v="EnterNet 2001 Kft. Deluxe csomag"/>
        <s v="EQNet Zrt - Omega üzleti  "/>
        <s v="FRAKTAL Média Kft. - adsl csomag"/>
        <s v="GTS-Datanet - BUSINESS ADSL CSOMAG "/>
        <s v="GTS-Datanet Távközlési Kft. - YO! Business csomag"/>
      </sharedItems>
    </cacheField>
    <cacheField name="attrib?tum">
      <sharedItems containsMixedTypes="0" count="9">
        <s v="Maximális sebesség letöltéskor"/>
        <s v="Maximális sebesség feltöltéskor"/>
        <s v="Havidíj"/>
        <s v="Bekötési díj"/>
        <s v="Hűségnyilatkozat"/>
        <s v="Webtárhely"/>
        <s v="E-mail postafiók"/>
        <s v="Fix IP cím"/>
        <s v="Modem ára (szerződéskötéskor)"/>
      </sharedItems>
    </cacheField>
    <cacheField name="?rt?k">
      <sharedItems containsSemiMixedTypes="0" containsString="0" containsMixedTypes="0" containsNumber="1" containsInteger="1" count="22">
        <n v="10"/>
        <n v="2048"/>
        <n v="7500"/>
        <n v="2000"/>
        <n v="0"/>
        <n v="3"/>
        <n v="8"/>
        <n v="512"/>
        <n v="6890"/>
        <n v="1"/>
        <n v="50"/>
        <n v="5"/>
        <n v="8980"/>
        <n v="6600"/>
        <n v="100"/>
        <n v="8258"/>
        <n v="9000"/>
        <n v="9270"/>
        <n v="6864"/>
        <n v="110"/>
        <n v="9996"/>
        <n v="200"/>
      </sharedItems>
    </cacheField>
    <cacheField name="dimenzi?">
      <sharedItems containsMixedTypes="0" count="7">
        <s v="Mbit/s"/>
        <s v="kbit/s"/>
        <s v="Ft"/>
        <s v="Év"/>
        <s v="MB"/>
        <s v="db"/>
        <s v="Ft+ÁFA"/>
      </sharedItems>
    </cacheField>
    <cacheField name="r?gz?t?s d?tuma">
      <sharedItems containsSemiMixedTypes="0" containsNonDate="0" containsDate="1" containsString="0" containsMixedTypes="0" count="1">
        <d v="2008-10-22T00:00:00.000"/>
      </sharedItems>
    </cacheField>
    <cacheField name="r?gz?tette">
      <sharedItems containsMixedTypes="0" count="1">
        <s v="Gorelov Iván"/>
      </sharedItems>
    </cacheField>
    <cacheField name="forr?s ">
      <sharedItems containsMixedTypes="0" count="6">
        <s v="http://www.upc.hu/upc_internet/chello_silver"/>
        <s v="http://www.t-home.hu/lakossagi/internet/dijcsomagok_uj_elofizetoknek/kabelnet/kabelnet_medium"/>
        <s v="http://www.tvnetwork.hu/egyeni/akcio/akc.html?id=1463&amp;servicegroup=1&amp;szolg=1&amp;area=31&amp;type=1&amp;wwwservicekod=8689&amp;detailed"/>
        <s v="http://www.eqnet.hu/adsl/index.php?product=ndsl_otthoni"/>
        <s v="https://www.externet.hu/internetotthon/adsl/csupasz/"/>
        <s v="http://www.fraktal.hu/www/hirek_belso.php?aid=71&amp;cat=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6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3:H11" firstHeaderRow="1" firstDataRow="3" firstDataCol="1"/>
  <pivotFields count="8">
    <pivotField compact="0" outline="0" subtotalTop="0" showAll="0"/>
    <pivotField axis="axisRow" compact="0" outline="0" subtotalTop="0" showAll="0">
      <items count="13">
        <item n="Business Telecom - BusinessNet ADSL - GAMMA" m="1" x="6"/>
        <item n="EnterNet 2001 Kft. Deluxe csomag" m="1" x="7"/>
        <item n="EQNet Zrt - Omega ?zleti  " m="1" x="8"/>
        <item n="FRAKTAL M?dia Kft. - adsl csomag" m="1" x="9"/>
        <item n="GTS-Datanet - BUSINESS ADSL CSOMAG" m="1" x="10"/>
        <item n="GTS-Datanet T?vk?zl?si Kft. - YO! Business csomag" m="1" x="11"/>
        <item x="0"/>
        <item x="1"/>
        <item x="2"/>
        <item x="3"/>
        <item x="4"/>
        <item x="5"/>
        <item t="default"/>
      </items>
    </pivotField>
    <pivotField axis="axisCol" compact="0" outline="0" subtotalTop="0" showAll="0" defaultSubtotal="0">
      <items count="9">
        <item x="6"/>
        <item n="Fix IP c?m" m="1" x="7"/>
        <item x="2"/>
        <item x="1"/>
        <item x="0"/>
        <item n="Modem ára (szerződéskötéskor)" m="1" x="8"/>
        <item x="5"/>
        <item x="3"/>
        <item x="4"/>
      </items>
    </pivotField>
    <pivotField dataField="1" compact="0" outline="0" subtotalTop="0" showAll="0"/>
    <pivotField axis="axisCol" compact="0" outline="0" subtotalTop="0" showAll="0">
      <items count="8">
        <item x="5"/>
        <item n="Ft+?FA" m="1" x="6"/>
        <item x="1"/>
        <item x="4"/>
        <item x="0"/>
        <item x="2"/>
        <item x="3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</pivotFields>
  <rowFields count="1">
    <field x="1"/>
  </rowFields>
  <rowItems count="6">
    <i>
      <x v="6"/>
    </i>
    <i>
      <x v="7"/>
    </i>
    <i>
      <x v="8"/>
    </i>
    <i>
      <x v="9"/>
    </i>
    <i>
      <x v="10"/>
    </i>
    <i>
      <x v="11"/>
    </i>
  </rowItems>
  <colFields count="2">
    <field x="2"/>
    <field x="4"/>
  </colFields>
  <colItems count="7">
    <i>
      <x/>
      <x/>
    </i>
    <i>
      <x v="2"/>
      <x v="5"/>
    </i>
    <i>
      <x v="3"/>
      <x v="2"/>
    </i>
    <i>
      <x v="4"/>
      <x v="4"/>
    </i>
    <i>
      <x v="6"/>
      <x v="3"/>
    </i>
    <i>
      <x v="7"/>
      <x v="5"/>
    </i>
    <i>
      <x v="8"/>
      <x v="6"/>
    </i>
  </colItems>
  <dataFields count="1">
    <dataField name="?sszeg / ?rt?k" fld="3" baseField="0" baseItem="0"/>
  </dataFields>
  <formats count="36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2" count="3"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5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5"/>
          </reference>
          <reference field="4" count="1">
            <x v="1"/>
          </reference>
        </references>
      </pivotArea>
    </format>
    <format dxfId="5">
      <pivotArea outline="0" fieldPosition="0" axis="axisRow" dataOnly="0" field="1" labelOnly="1" type="button"/>
    </format>
    <format dxfId="6">
      <pivotArea outline="0" fieldPosition="0" axis="axisRow" dataOnly="0" field="1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type="all"/>
    </format>
    <format dxfId="4">
      <pivotArea outline="0" fieldPosition="0" dataOnly="0" labelOnly="1" offset="A2" type="origin"/>
    </format>
    <format dxfId="8">
      <pivotArea outline="0" fieldPosition="0" dataOnly="0" labelOnly="1" offset="A1" type="origin"/>
    </format>
    <format dxfId="8">
      <pivotArea outline="0" fieldPosition="0" axis="axisCol" dataOnly="0" field="2" labelOnly="1" type="button"/>
    </format>
    <format dxfId="8">
      <pivotArea outline="0" fieldPosition="1" axis="axisCol" dataOnly="0" field="4" labelOnly="1" type="button"/>
    </format>
    <format dxfId="8">
      <pivotArea outline="0" fieldPosition="0" dataOnly="0" labelOnly="1" type="topRight"/>
    </format>
    <format dxfId="9">
      <pivotArea outline="0" fieldPosition="0" dataOnly="0" labelOnly="1" offset="A1" type="origin"/>
    </format>
    <format dxfId="3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"/>
          </reference>
          <reference field="4" count="1">
            <x v="5"/>
          </reference>
        </references>
      </pivotArea>
    </format>
    <format dxfId="3">
      <pivotArea outline="0" fieldPosition="0" dataOnly="0" labelOnly="1">
        <references count="2">
          <reference field="2" count="1">
            <x v="3"/>
          </reference>
          <reference field="4" count="1">
            <x v="2"/>
          </reference>
        </references>
      </pivotArea>
    </format>
    <format dxfId="3">
      <pivotArea outline="0" fieldPosition="0" dataOnly="0" labelOnly="1">
        <references count="2">
          <reference field="2" count="1">
            <x v="4"/>
          </reference>
          <reference field="4" count="1">
            <x v="4"/>
          </reference>
        </references>
      </pivotArea>
    </format>
    <format dxfId="3">
      <pivotArea outline="0" fieldPosition="0" dataOnly="0" labelOnly="1">
        <references count="2">
          <reference field="2" count="1">
            <x v="6"/>
          </reference>
          <reference field="4" count="1">
            <x v="3"/>
          </reference>
        </references>
      </pivotArea>
    </format>
    <format dxfId="3">
      <pivotArea outline="0" fieldPosition="0" dataOnly="0" labelOnly="1">
        <references count="2">
          <reference field="2" count="1">
            <x v="7"/>
          </reference>
          <reference field="4" count="1">
            <x v="5"/>
          </reference>
        </references>
      </pivotArea>
    </format>
    <format dxfId="3">
      <pivotArea outline="0" fieldPosition="0" dataOnly="0" labelOnly="1">
        <references count="2">
          <reference field="2" count="1">
            <x v="8"/>
          </reference>
          <reference field="4" count="1">
            <x v="6"/>
          </reference>
        </references>
      </pivotArea>
    </format>
    <format dxfId="5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2">
          <reference field="2" count="1">
            <x v="3"/>
          </reference>
          <reference field="4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4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2">
          <reference field="2" count="1">
            <x v="6"/>
          </reference>
          <reference field="4" count="1">
            <x v="3"/>
          </reference>
        </references>
      </pivotArea>
    </format>
    <format dxfId="5">
      <pivotArea outline="0" fieldPosition="0" dataOnly="0" labelOnly="1">
        <references count="2">
          <reference field="2" count="1">
            <x v="7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2">
          <reference field="2" count="1">
            <x v="8"/>
          </reference>
          <reference field="4" count="1">
            <x v="6"/>
          </reference>
        </references>
      </pivotArea>
    </format>
    <format dxfId="3">
      <pivotArea outline="0" fieldPosition="0" dataOnly="0" labelOnly="1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J3:Q11" firstHeaderRow="1" firstDataRow="3" firstDataCol="1"/>
  <pivotFields count="8">
    <pivotField compact="0" outline="0" subtotalTop="0" showAll="0"/>
    <pivotField axis="axisRow" compact="0" outline="0" subtotalTop="0" showAll="0">
      <items count="13">
        <item m="1" x="6"/>
        <item m="1" x="7"/>
        <item m="1" x="8"/>
        <item m="1" x="9"/>
        <item m="1" x="10"/>
        <item m="1" x="11"/>
        <item x="0"/>
        <item x="1"/>
        <item x="2"/>
        <item x="3"/>
        <item x="4"/>
        <item x="5"/>
        <item t="default"/>
      </items>
    </pivotField>
    <pivotField axis="axisCol" compact="0" outline="0" subtotalTop="0" showAll="0" defaultSubtotal="0">
      <items count="9">
        <item x="6"/>
        <item m="1" x="7"/>
        <item x="2"/>
        <item x="1"/>
        <item x="0"/>
        <item m="1" x="8"/>
        <item x="5"/>
        <item x="3"/>
        <item x="4"/>
      </items>
    </pivotField>
    <pivotField dataField="1" compact="0" outline="0" subtotalTop="0" showAll="0"/>
    <pivotField axis="axisCol" compact="0" outline="0" subtotalTop="0" showAll="0">
      <items count="8">
        <item x="5"/>
        <item m="1" x="6"/>
        <item x="1"/>
        <item x="4"/>
        <item x="0"/>
        <item x="2"/>
        <item x="3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</pivotFields>
  <rowFields count="1">
    <field x="1"/>
  </rowFields>
  <rowItems count="6">
    <i>
      <x v="6"/>
    </i>
    <i>
      <x v="7"/>
    </i>
    <i>
      <x v="8"/>
    </i>
    <i>
      <x v="9"/>
    </i>
    <i>
      <x v="10"/>
    </i>
    <i>
      <x v="11"/>
    </i>
  </rowItems>
  <colFields count="2">
    <field x="2"/>
    <field x="4"/>
  </colFields>
  <colItems count="7">
    <i>
      <x/>
      <x/>
    </i>
    <i>
      <x v="2"/>
      <x v="5"/>
    </i>
    <i>
      <x v="3"/>
      <x v="2"/>
    </i>
    <i>
      <x v="4"/>
      <x v="4"/>
    </i>
    <i>
      <x v="6"/>
      <x v="3"/>
    </i>
    <i>
      <x v="7"/>
      <x v="5"/>
    </i>
    <i>
      <x v="8"/>
      <x v="6"/>
    </i>
  </colItems>
  <dataFields count="1">
    <dataField name="Darab / ?rt?k" fld="3" subtotal="count" baseField="0" baseItem="0"/>
  </dataFields>
  <formats count="3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2" count="3"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1">
            <x v="5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2">
          <reference field="2" count="1">
            <x v="5"/>
          </reference>
          <reference field="4" count="1">
            <x v="1"/>
          </reference>
        </references>
      </pivotArea>
    </format>
    <format dxfId="5">
      <pivotArea outline="0" fieldPosition="0" axis="axisRow" dataOnly="0" field="1" labelOnly="1" type="button"/>
    </format>
    <format dxfId="6">
      <pivotArea outline="0" fieldPosition="0" axis="axisRow" dataOnly="0" field="1" labelOnly="1" type="button"/>
    </format>
    <format dxfId="4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type="all"/>
    </format>
    <format dxfId="4">
      <pivotArea outline="0" fieldPosition="0" dataOnly="0" labelOnly="1" offset="A2" type="origin"/>
    </format>
    <format dxfId="8">
      <pivotArea outline="0" fieldPosition="0" dataOnly="0" labelOnly="1" offset="A1" type="origin"/>
    </format>
    <format dxfId="8">
      <pivotArea outline="0" fieldPosition="0" axis="axisCol" dataOnly="0" field="2" labelOnly="1" type="button"/>
    </format>
    <format dxfId="8">
      <pivotArea outline="0" fieldPosition="1" axis="axisCol" dataOnly="0" field="4" labelOnly="1" type="button"/>
    </format>
    <format dxfId="8">
      <pivotArea outline="0" fieldPosition="0" dataOnly="0" labelOnly="1" type="topRight"/>
    </format>
    <format dxfId="9">
      <pivotArea outline="0" fieldPosition="0" dataOnly="0" labelOnly="1" offset="A1" type="origin"/>
    </format>
    <format dxfId="5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2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2">
          <reference field="2" count="1">
            <x v="3"/>
          </reference>
          <reference field="4" count="1">
            <x v="2"/>
          </reference>
        </references>
      </pivotArea>
    </format>
    <format dxfId="5">
      <pivotArea outline="0" fieldPosition="0" dataOnly="0" labelOnly="1">
        <references count="2">
          <reference field="2" count="1">
            <x v="4"/>
          </reference>
          <reference field="4" count="1">
            <x v="4"/>
          </reference>
        </references>
      </pivotArea>
    </format>
    <format dxfId="5">
      <pivotArea outline="0" fieldPosition="0" dataOnly="0" labelOnly="1">
        <references count="2">
          <reference field="2" count="1">
            <x v="6"/>
          </reference>
          <reference field="4" count="1">
            <x v="3"/>
          </reference>
        </references>
      </pivotArea>
    </format>
    <format dxfId="5">
      <pivotArea outline="0" fieldPosition="0" dataOnly="0" labelOnly="1">
        <references count="2">
          <reference field="2" count="1">
            <x v="7"/>
          </reference>
          <reference field="4" count="1">
            <x v="5"/>
          </reference>
        </references>
      </pivotArea>
    </format>
    <format dxfId="5">
      <pivotArea outline="0" fieldPosition="0" dataOnly="0" labelOnly="1">
        <references count="2">
          <reference field="2" count="1">
            <x v="8"/>
          </reference>
          <reference field="4" count="1">
            <x v="6"/>
          </reference>
        </references>
      </pivotArea>
    </format>
    <format dxfId="10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"/>
          </reference>
          <reference field="4" count="1">
            <x v="5"/>
          </reference>
        </references>
      </pivotArea>
    </format>
    <format dxfId="3">
      <pivotArea outline="0" fieldPosition="0" dataOnly="0" labelOnly="1">
        <references count="2">
          <reference field="2" count="1">
            <x v="3"/>
          </reference>
          <reference field="4" count="1">
            <x v="2"/>
          </reference>
        </references>
      </pivotArea>
    </format>
    <format dxfId="3">
      <pivotArea outline="0" fieldPosition="0" dataOnly="0" labelOnly="1">
        <references count="2">
          <reference field="2" count="1">
            <x v="4"/>
          </reference>
          <reference field="4" count="1">
            <x v="4"/>
          </reference>
        </references>
      </pivotArea>
    </format>
    <format dxfId="3">
      <pivotArea outline="0" fieldPosition="0" dataOnly="0" labelOnly="1">
        <references count="2">
          <reference field="2" count="1">
            <x v="6"/>
          </reference>
          <reference field="4" count="1">
            <x v="3"/>
          </reference>
        </references>
      </pivotArea>
    </format>
    <format dxfId="3">
      <pivotArea outline="0" fieldPosition="0" dataOnly="0" labelOnly="1">
        <references count="2">
          <reference field="2" count="1">
            <x v="7"/>
          </reference>
          <reference field="4" count="1">
            <x v="5"/>
          </reference>
        </references>
      </pivotArea>
    </format>
    <format dxfId="3">
      <pivotArea outline="0" fieldPosition="0" dataOnly="0" labelOnly="1">
        <references count="2">
          <reference field="2" count="1">
            <x v="8"/>
          </reference>
          <reference field="4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pc.hu/upc_internet/chello_silver" TargetMode="External" /><Relationship Id="rId2" Type="http://schemas.openxmlformats.org/officeDocument/2006/relationships/hyperlink" Target="http://www.upc.hu/upc_internet/chello_silver" TargetMode="External" /><Relationship Id="rId3" Type="http://schemas.openxmlformats.org/officeDocument/2006/relationships/hyperlink" Target="http://www.upc.hu/upc_internet/chello_silver" TargetMode="External" /><Relationship Id="rId4" Type="http://schemas.openxmlformats.org/officeDocument/2006/relationships/hyperlink" Target="http://www.upc.hu/upc_internet/chello_silver" TargetMode="External" /><Relationship Id="rId5" Type="http://schemas.openxmlformats.org/officeDocument/2006/relationships/hyperlink" Target="http://www.upc.hu/upc_internet/chello_silver" TargetMode="External" /><Relationship Id="rId6" Type="http://schemas.openxmlformats.org/officeDocument/2006/relationships/hyperlink" Target="http://www.upc.hu/upc_internet/chello_silver" TargetMode="External" /><Relationship Id="rId7" Type="http://schemas.openxmlformats.org/officeDocument/2006/relationships/hyperlink" Target="http://www.upc.hu/upc_internet/chello_silver" TargetMode="External" /><Relationship Id="rId8" Type="http://schemas.openxmlformats.org/officeDocument/2006/relationships/hyperlink" Target="http://www.t-home.hu/lakossagi/internet/dijcsomagok_uj_elofizetoknek/kabelnet/kabelnet_medium" TargetMode="External" /><Relationship Id="rId9" Type="http://schemas.openxmlformats.org/officeDocument/2006/relationships/hyperlink" Target="http://www.t-home.hu/lakossagi/internet/dijcsomagok_uj_elofizetoknek/kabelnet/kabelnet_medium" TargetMode="External" /><Relationship Id="rId10" Type="http://schemas.openxmlformats.org/officeDocument/2006/relationships/hyperlink" Target="http://www.t-home.hu/lakossagi/internet/dijcsomagok_uj_elofizetoknek/kabelnet/kabelnet_medium" TargetMode="External" /><Relationship Id="rId11" Type="http://schemas.openxmlformats.org/officeDocument/2006/relationships/hyperlink" Target="http://www.t-home.hu/lakossagi/internet/dijcsomagok_uj_elofizetoknek/kabelnet/kabelnet_medium" TargetMode="External" /><Relationship Id="rId12" Type="http://schemas.openxmlformats.org/officeDocument/2006/relationships/hyperlink" Target="http://www.t-home.hu/lakossagi/internet/dijcsomagok_uj_elofizetoknek/kabelnet/kabelnet_medium" TargetMode="External" /><Relationship Id="rId13" Type="http://schemas.openxmlformats.org/officeDocument/2006/relationships/hyperlink" Target="http://www.t-home.hu/lakossagi/internet/dijcsomagok_uj_elofizetoknek/kabelnet/kabelnet_medium" TargetMode="External" /><Relationship Id="rId14" Type="http://schemas.openxmlformats.org/officeDocument/2006/relationships/hyperlink" Target="http://www.t-home.hu/lakossagi/internet/dijcsomagok_uj_elofizetoknek/kabelnet/kabelnet_medium" TargetMode="External" /><Relationship Id="rId15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16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17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18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19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20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21" Type="http://schemas.openxmlformats.org/officeDocument/2006/relationships/hyperlink" Target="http://www.tvnetwork.hu/egyeni/akcio/akc.html?id=1463&amp;servicegroup=1&amp;szolg=1&amp;area=31&amp;type=1&amp;wwwservicekod=8689&amp;detailed" TargetMode="External" /><Relationship Id="rId22" Type="http://schemas.openxmlformats.org/officeDocument/2006/relationships/hyperlink" Target="http://www.eqnet.hu/adsl/index.php?product=ndsl_otthoni" TargetMode="External" /><Relationship Id="rId23" Type="http://schemas.openxmlformats.org/officeDocument/2006/relationships/hyperlink" Target="http://www.eqnet.hu/adsl/index.php?product=ndsl_otthoni" TargetMode="External" /><Relationship Id="rId24" Type="http://schemas.openxmlformats.org/officeDocument/2006/relationships/hyperlink" Target="http://www.eqnet.hu/adsl/index.php?product=ndsl_otthoni" TargetMode="External" /><Relationship Id="rId25" Type="http://schemas.openxmlformats.org/officeDocument/2006/relationships/hyperlink" Target="http://www.eqnet.hu/adsl/index.php?product=ndsl_otthoni" TargetMode="External" /><Relationship Id="rId26" Type="http://schemas.openxmlformats.org/officeDocument/2006/relationships/hyperlink" Target="http://www.eqnet.hu/adsl/index.php?product=ndsl_otthoni" TargetMode="External" /><Relationship Id="rId27" Type="http://schemas.openxmlformats.org/officeDocument/2006/relationships/hyperlink" Target="http://www.eqnet.hu/adsl/index.php?product=ndsl_otthoni" TargetMode="External" /><Relationship Id="rId28" Type="http://schemas.openxmlformats.org/officeDocument/2006/relationships/hyperlink" Target="http://www.eqnet.hu/adsl/index.php?product=ndsl_otthoni" TargetMode="External" /><Relationship Id="rId29" Type="http://schemas.openxmlformats.org/officeDocument/2006/relationships/hyperlink" Target="https://www.externet.hu/internetotthon/adsl/csupasz/" TargetMode="External" /><Relationship Id="rId30" Type="http://schemas.openxmlformats.org/officeDocument/2006/relationships/hyperlink" Target="https://www.externet.hu/internetotthon/adsl/csupasz/" TargetMode="External" /><Relationship Id="rId31" Type="http://schemas.openxmlformats.org/officeDocument/2006/relationships/hyperlink" Target="https://www.externet.hu/internetotthon/adsl/csupasz/" TargetMode="External" /><Relationship Id="rId32" Type="http://schemas.openxmlformats.org/officeDocument/2006/relationships/hyperlink" Target="https://www.externet.hu/internetotthon/adsl/csupasz/" TargetMode="External" /><Relationship Id="rId33" Type="http://schemas.openxmlformats.org/officeDocument/2006/relationships/hyperlink" Target="https://www.externet.hu/internetotthon/adsl/csupasz/" TargetMode="External" /><Relationship Id="rId34" Type="http://schemas.openxmlformats.org/officeDocument/2006/relationships/hyperlink" Target="https://www.externet.hu/internetotthon/adsl/csupasz/" TargetMode="External" /><Relationship Id="rId35" Type="http://schemas.openxmlformats.org/officeDocument/2006/relationships/hyperlink" Target="https://www.externet.hu/internetotthon/adsl/csupasz/" TargetMode="External" /><Relationship Id="rId36" Type="http://schemas.openxmlformats.org/officeDocument/2006/relationships/hyperlink" Target="http://www.fraktal.hu/www/hirek_belso.php?aid=71&amp;cat=6" TargetMode="External" /><Relationship Id="rId37" Type="http://schemas.openxmlformats.org/officeDocument/2006/relationships/hyperlink" Target="http://www.fraktal.hu/www/hirek_belso.php?aid=71&amp;cat=6" TargetMode="External" /><Relationship Id="rId38" Type="http://schemas.openxmlformats.org/officeDocument/2006/relationships/hyperlink" Target="http://www.fraktal.hu/www/hirek_belso.php?aid=71&amp;cat=6" TargetMode="External" /><Relationship Id="rId39" Type="http://schemas.openxmlformats.org/officeDocument/2006/relationships/hyperlink" Target="http://www.fraktal.hu/www/hirek_belso.php?aid=71&amp;cat=6" TargetMode="External" /><Relationship Id="rId40" Type="http://schemas.openxmlformats.org/officeDocument/2006/relationships/hyperlink" Target="http://www.fraktal.hu/www/hirek_belso.php?aid=71&amp;cat=6" TargetMode="External" /><Relationship Id="rId41" Type="http://schemas.openxmlformats.org/officeDocument/2006/relationships/hyperlink" Target="http://www.fraktal.hu/www/hirek_belso.php?aid=71&amp;cat=6" TargetMode="External" /><Relationship Id="rId42" Type="http://schemas.openxmlformats.org/officeDocument/2006/relationships/hyperlink" Target="http://www.fraktal.hu/www/hirek_belso.php?aid=71&amp;cat=6" TargetMode="External" /><Relationship Id="rId4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8" sqref="B8"/>
    </sheetView>
  </sheetViews>
  <sheetFormatPr defaultColWidth="9.00390625" defaultRowHeight="12.75"/>
  <cols>
    <col min="1" max="1" width="46.25390625" style="83" bestFit="1" customWidth="1"/>
    <col min="2" max="16384" width="54.625" style="83" customWidth="1"/>
  </cols>
  <sheetData>
    <row r="1" spans="1:2" ht="65.25" customHeight="1" thickBot="1">
      <c r="A1" s="166" t="s">
        <v>54</v>
      </c>
      <c r="B1" s="167"/>
    </row>
    <row r="2" spans="1:2" ht="33.75" customHeight="1">
      <c r="A2" s="168" t="s">
        <v>37</v>
      </c>
      <c r="B2" s="169"/>
    </row>
    <row r="3" spans="1:2" ht="39.75" customHeight="1">
      <c r="A3" s="134" t="s">
        <v>11</v>
      </c>
      <c r="B3" s="135" t="s">
        <v>39</v>
      </c>
    </row>
    <row r="4" spans="1:2" ht="39.75" customHeight="1">
      <c r="A4" s="131" t="s">
        <v>0</v>
      </c>
      <c r="B4" s="132" t="s">
        <v>38</v>
      </c>
    </row>
    <row r="5" spans="1:2" ht="39.75" customHeight="1">
      <c r="A5" s="131" t="s">
        <v>41</v>
      </c>
      <c r="B5" s="133" t="s">
        <v>20</v>
      </c>
    </row>
    <row r="6" spans="1:2" ht="39.75" customHeight="1">
      <c r="A6" s="129" t="s">
        <v>1</v>
      </c>
      <c r="B6" s="130" t="s">
        <v>45</v>
      </c>
    </row>
    <row r="7" ht="39.75" customHeight="1"/>
    <row r="8" ht="39.75" customHeight="1"/>
    <row r="12" ht="18">
      <c r="B12" s="85"/>
    </row>
  </sheetData>
  <mergeCells count="2">
    <mergeCell ref="A1:B1"/>
    <mergeCell ref="A2:B2"/>
  </mergeCells>
  <hyperlinks>
    <hyperlink ref="B4" location="Pivot!A1" display="PIVOT"/>
    <hyperlink ref="B3" location="Metaadatbázis!A1" display="Metaadatbázis"/>
    <hyperlink ref="B6" location="'CoCo Solver'!A1" display="CoCo Solver"/>
    <hyperlink ref="B5" location="Pivot!A1" display="Rangsor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65475"/>
  <sheetViews>
    <sheetView zoomScale="80" zoomScaleNormal="80" workbookViewId="0" topLeftCell="A1">
      <selection activeCell="D40" sqref="D40"/>
    </sheetView>
  </sheetViews>
  <sheetFormatPr defaultColWidth="9.00390625" defaultRowHeight="12.75"/>
  <cols>
    <col min="1" max="1" width="10.75390625" style="3" bestFit="1" customWidth="1"/>
    <col min="2" max="2" width="29.00390625" style="14" customWidth="1"/>
    <col min="3" max="3" width="30.00390625" style="3" bestFit="1" customWidth="1"/>
    <col min="4" max="4" width="7.125" style="4" bestFit="1" customWidth="1"/>
    <col min="5" max="5" width="12.25390625" style="5" customWidth="1"/>
    <col min="6" max="6" width="12.125" style="3" customWidth="1"/>
    <col min="7" max="7" width="14.00390625" style="3" customWidth="1"/>
    <col min="8" max="8" width="22.625" style="5" customWidth="1"/>
    <col min="9" max="12" width="9.125" style="2" customWidth="1"/>
    <col min="13" max="16384" width="9.125" style="3" customWidth="1"/>
  </cols>
  <sheetData>
    <row r="1" spans="1:12" s="7" customFormat="1" ht="30.75" customHeight="1">
      <c r="A1" s="145" t="s">
        <v>12</v>
      </c>
      <c r="B1" s="146" t="s">
        <v>2</v>
      </c>
      <c r="C1" s="146" t="s">
        <v>3</v>
      </c>
      <c r="D1" s="146" t="s">
        <v>4</v>
      </c>
      <c r="E1" s="146" t="s">
        <v>6</v>
      </c>
      <c r="F1" s="145" t="s">
        <v>13</v>
      </c>
      <c r="G1" s="145" t="s">
        <v>14</v>
      </c>
      <c r="H1" s="145" t="s">
        <v>5</v>
      </c>
      <c r="I1" s="60"/>
      <c r="J1" s="6"/>
      <c r="K1" s="6"/>
      <c r="L1" s="6"/>
    </row>
    <row r="2" spans="1:9" ht="25.5">
      <c r="A2" s="136">
        <v>1</v>
      </c>
      <c r="B2" s="138" t="s">
        <v>46</v>
      </c>
      <c r="C2" s="139" t="s">
        <v>17</v>
      </c>
      <c r="D2" s="140">
        <v>10</v>
      </c>
      <c r="E2" s="141" t="s">
        <v>24</v>
      </c>
      <c r="F2" s="142">
        <v>39743</v>
      </c>
      <c r="G2" s="142" t="s">
        <v>48</v>
      </c>
      <c r="H2" s="137" t="s">
        <v>49</v>
      </c>
      <c r="I2" s="59"/>
    </row>
    <row r="3" spans="1:9" ht="25.5">
      <c r="A3" s="136">
        <v>2</v>
      </c>
      <c r="B3" s="138" t="s">
        <v>46</v>
      </c>
      <c r="C3" s="139" t="s">
        <v>18</v>
      </c>
      <c r="D3" s="140">
        <v>2048</v>
      </c>
      <c r="E3" s="141" t="s">
        <v>16</v>
      </c>
      <c r="F3" s="142">
        <v>39743</v>
      </c>
      <c r="G3" s="142" t="s">
        <v>48</v>
      </c>
      <c r="H3" s="137" t="s">
        <v>49</v>
      </c>
      <c r="I3" s="59"/>
    </row>
    <row r="4" spans="1:9" ht="25.5">
      <c r="A4" s="136">
        <v>3</v>
      </c>
      <c r="B4" s="138" t="s">
        <v>46</v>
      </c>
      <c r="C4" s="141" t="s">
        <v>23</v>
      </c>
      <c r="D4" s="143">
        <v>7500</v>
      </c>
      <c r="E4" s="141" t="s">
        <v>50</v>
      </c>
      <c r="F4" s="142">
        <v>39743</v>
      </c>
      <c r="G4" s="142" t="s">
        <v>48</v>
      </c>
      <c r="H4" s="137" t="s">
        <v>49</v>
      </c>
      <c r="I4" s="59"/>
    </row>
    <row r="5" spans="1:9" ht="25.5">
      <c r="A5" s="136">
        <v>4</v>
      </c>
      <c r="B5" s="138" t="s">
        <v>46</v>
      </c>
      <c r="C5" s="141" t="s">
        <v>47</v>
      </c>
      <c r="D5" s="143">
        <v>2000</v>
      </c>
      <c r="E5" s="141" t="s">
        <v>50</v>
      </c>
      <c r="F5" s="142">
        <v>39743</v>
      </c>
      <c r="G5" s="142" t="s">
        <v>48</v>
      </c>
      <c r="H5" s="137" t="s">
        <v>49</v>
      </c>
      <c r="I5" s="59"/>
    </row>
    <row r="6" spans="1:9" ht="25.5">
      <c r="A6" s="136">
        <v>5</v>
      </c>
      <c r="B6" s="138" t="s">
        <v>46</v>
      </c>
      <c r="C6" s="141" t="s">
        <v>51</v>
      </c>
      <c r="D6" s="140">
        <v>0</v>
      </c>
      <c r="E6" s="141" t="s">
        <v>52</v>
      </c>
      <c r="F6" s="142">
        <v>39743</v>
      </c>
      <c r="G6" s="142" t="s">
        <v>48</v>
      </c>
      <c r="H6" s="137" t="s">
        <v>49</v>
      </c>
      <c r="I6" s="59"/>
    </row>
    <row r="7" spans="1:9" ht="25.5">
      <c r="A7" s="136">
        <v>6</v>
      </c>
      <c r="B7" s="138" t="s">
        <v>46</v>
      </c>
      <c r="C7" s="141" t="s">
        <v>9</v>
      </c>
      <c r="D7" s="140">
        <v>10</v>
      </c>
      <c r="E7" s="141" t="s">
        <v>10</v>
      </c>
      <c r="F7" s="142">
        <v>39743</v>
      </c>
      <c r="G7" s="142" t="s">
        <v>48</v>
      </c>
      <c r="H7" s="137" t="s">
        <v>49</v>
      </c>
      <c r="I7" s="59"/>
    </row>
    <row r="8" spans="1:9" ht="25.5">
      <c r="A8" s="136">
        <v>7</v>
      </c>
      <c r="B8" s="138" t="s">
        <v>46</v>
      </c>
      <c r="C8" s="141" t="s">
        <v>8</v>
      </c>
      <c r="D8" s="140">
        <v>3</v>
      </c>
      <c r="E8" s="141" t="s">
        <v>7</v>
      </c>
      <c r="F8" s="142">
        <v>39743</v>
      </c>
      <c r="G8" s="142" t="s">
        <v>48</v>
      </c>
      <c r="H8" s="137" t="s">
        <v>49</v>
      </c>
      <c r="I8" s="59"/>
    </row>
    <row r="9" spans="1:8" ht="63.75">
      <c r="A9" s="31">
        <v>8</v>
      </c>
      <c r="B9" s="25" t="s">
        <v>63</v>
      </c>
      <c r="C9" s="26" t="s">
        <v>17</v>
      </c>
      <c r="D9" s="27">
        <v>8</v>
      </c>
      <c r="E9" s="28" t="s">
        <v>24</v>
      </c>
      <c r="F9" s="29">
        <v>39743</v>
      </c>
      <c r="G9" s="29" t="s">
        <v>48</v>
      </c>
      <c r="H9" s="144" t="s">
        <v>53</v>
      </c>
    </row>
    <row r="10" spans="1:8" ht="63.75">
      <c r="A10" s="31">
        <v>9</v>
      </c>
      <c r="B10" s="25" t="s">
        <v>63</v>
      </c>
      <c r="C10" s="26" t="s">
        <v>18</v>
      </c>
      <c r="D10" s="27">
        <v>512</v>
      </c>
      <c r="E10" s="28" t="s">
        <v>16</v>
      </c>
      <c r="F10" s="29">
        <v>39743</v>
      </c>
      <c r="G10" s="29" t="s">
        <v>48</v>
      </c>
      <c r="H10" s="144" t="s">
        <v>53</v>
      </c>
    </row>
    <row r="11" spans="1:8" ht="63.75">
      <c r="A11" s="31">
        <v>10</v>
      </c>
      <c r="B11" s="25" t="s">
        <v>63</v>
      </c>
      <c r="C11" s="28" t="s">
        <v>23</v>
      </c>
      <c r="D11" s="30">
        <v>6890</v>
      </c>
      <c r="E11" s="28" t="s">
        <v>50</v>
      </c>
      <c r="F11" s="29">
        <v>39743</v>
      </c>
      <c r="G11" s="29" t="s">
        <v>48</v>
      </c>
      <c r="H11" s="144" t="s">
        <v>53</v>
      </c>
    </row>
    <row r="12" spans="1:8" ht="63.75">
      <c r="A12" s="31">
        <v>11</v>
      </c>
      <c r="B12" s="25" t="s">
        <v>63</v>
      </c>
      <c r="C12" s="28" t="s">
        <v>47</v>
      </c>
      <c r="D12" s="30">
        <v>1</v>
      </c>
      <c r="E12" s="28" t="s">
        <v>50</v>
      </c>
      <c r="F12" s="29">
        <v>39743</v>
      </c>
      <c r="G12" s="29" t="s">
        <v>48</v>
      </c>
      <c r="H12" s="144" t="s">
        <v>53</v>
      </c>
    </row>
    <row r="13" spans="1:8" ht="63.75">
      <c r="A13" s="31">
        <v>12</v>
      </c>
      <c r="B13" s="25" t="s">
        <v>63</v>
      </c>
      <c r="C13" s="28" t="s">
        <v>51</v>
      </c>
      <c r="D13" s="27">
        <v>1</v>
      </c>
      <c r="E13" s="28" t="s">
        <v>52</v>
      </c>
      <c r="F13" s="29">
        <v>39743</v>
      </c>
      <c r="G13" s="29" t="s">
        <v>48</v>
      </c>
      <c r="H13" s="144" t="s">
        <v>53</v>
      </c>
    </row>
    <row r="14" spans="1:8" ht="63.75">
      <c r="A14" s="31">
        <v>13</v>
      </c>
      <c r="B14" s="25" t="s">
        <v>63</v>
      </c>
      <c r="C14" s="28" t="s">
        <v>9</v>
      </c>
      <c r="D14" s="27">
        <v>50</v>
      </c>
      <c r="E14" s="28" t="s">
        <v>10</v>
      </c>
      <c r="F14" s="29">
        <v>39743</v>
      </c>
      <c r="G14" s="29" t="s">
        <v>48</v>
      </c>
      <c r="H14" s="144" t="s">
        <v>53</v>
      </c>
    </row>
    <row r="15" spans="1:8" ht="63.75">
      <c r="A15" s="31">
        <v>14</v>
      </c>
      <c r="B15" s="25" t="s">
        <v>63</v>
      </c>
      <c r="C15" s="28" t="s">
        <v>8</v>
      </c>
      <c r="D15" s="27">
        <v>5</v>
      </c>
      <c r="E15" s="28" t="s">
        <v>7</v>
      </c>
      <c r="F15" s="29">
        <v>39743</v>
      </c>
      <c r="G15" s="29" t="s">
        <v>48</v>
      </c>
      <c r="H15" s="144" t="s">
        <v>53</v>
      </c>
    </row>
    <row r="16" spans="1:8" ht="76.5">
      <c r="A16" s="136">
        <v>15</v>
      </c>
      <c r="B16" s="138" t="s">
        <v>56</v>
      </c>
      <c r="C16" s="139" t="s">
        <v>17</v>
      </c>
      <c r="D16" s="140">
        <v>8</v>
      </c>
      <c r="E16" s="141" t="s">
        <v>24</v>
      </c>
      <c r="F16" s="142">
        <v>39743</v>
      </c>
      <c r="G16" s="142" t="s">
        <v>48</v>
      </c>
      <c r="H16" s="137" t="s">
        <v>55</v>
      </c>
    </row>
    <row r="17" spans="1:8" ht="76.5">
      <c r="A17" s="136">
        <v>16</v>
      </c>
      <c r="B17" s="138" t="s">
        <v>56</v>
      </c>
      <c r="C17" s="139" t="s">
        <v>18</v>
      </c>
      <c r="D17" s="140">
        <v>512</v>
      </c>
      <c r="E17" s="141" t="s">
        <v>16</v>
      </c>
      <c r="F17" s="142">
        <v>39743</v>
      </c>
      <c r="G17" s="142" t="s">
        <v>48</v>
      </c>
      <c r="H17" s="137" t="s">
        <v>55</v>
      </c>
    </row>
    <row r="18" spans="1:8" ht="76.5">
      <c r="A18" s="136">
        <v>17</v>
      </c>
      <c r="B18" s="138" t="s">
        <v>56</v>
      </c>
      <c r="C18" s="141" t="s">
        <v>23</v>
      </c>
      <c r="D18" s="143">
        <v>8980</v>
      </c>
      <c r="E18" s="141" t="s">
        <v>50</v>
      </c>
      <c r="F18" s="142">
        <v>39743</v>
      </c>
      <c r="G18" s="142" t="s">
        <v>48</v>
      </c>
      <c r="H18" s="137" t="s">
        <v>55</v>
      </c>
    </row>
    <row r="19" spans="1:8" ht="76.5">
      <c r="A19" s="136">
        <v>18</v>
      </c>
      <c r="B19" s="138" t="s">
        <v>56</v>
      </c>
      <c r="C19" s="141" t="s">
        <v>47</v>
      </c>
      <c r="D19" s="143">
        <v>6600</v>
      </c>
      <c r="E19" s="141" t="s">
        <v>50</v>
      </c>
      <c r="F19" s="142">
        <v>39743</v>
      </c>
      <c r="G19" s="142" t="s">
        <v>48</v>
      </c>
      <c r="H19" s="137" t="s">
        <v>55</v>
      </c>
    </row>
    <row r="20" spans="1:8" ht="76.5">
      <c r="A20" s="136">
        <v>19</v>
      </c>
      <c r="B20" s="138" t="s">
        <v>56</v>
      </c>
      <c r="C20" s="141" t="s">
        <v>51</v>
      </c>
      <c r="D20" s="140">
        <v>1</v>
      </c>
      <c r="E20" s="141" t="s">
        <v>52</v>
      </c>
      <c r="F20" s="142">
        <v>39743</v>
      </c>
      <c r="G20" s="142" t="s">
        <v>48</v>
      </c>
      <c r="H20" s="137" t="s">
        <v>55</v>
      </c>
    </row>
    <row r="21" spans="1:8" ht="76.5">
      <c r="A21" s="136">
        <v>20</v>
      </c>
      <c r="B21" s="138" t="s">
        <v>56</v>
      </c>
      <c r="C21" s="141" t="s">
        <v>9</v>
      </c>
      <c r="D21" s="140">
        <v>100</v>
      </c>
      <c r="E21" s="141" t="s">
        <v>10</v>
      </c>
      <c r="F21" s="142">
        <v>39743</v>
      </c>
      <c r="G21" s="142" t="s">
        <v>48</v>
      </c>
      <c r="H21" s="137" t="s">
        <v>55</v>
      </c>
    </row>
    <row r="22" spans="1:8" ht="76.5">
      <c r="A22" s="136">
        <v>21</v>
      </c>
      <c r="B22" s="138" t="s">
        <v>56</v>
      </c>
      <c r="C22" s="141" t="s">
        <v>8</v>
      </c>
      <c r="D22" s="140">
        <v>10</v>
      </c>
      <c r="E22" s="141" t="s">
        <v>7</v>
      </c>
      <c r="F22" s="142">
        <v>39743</v>
      </c>
      <c r="G22" s="142" t="s">
        <v>48</v>
      </c>
      <c r="H22" s="137" t="s">
        <v>55</v>
      </c>
    </row>
    <row r="23" spans="1:8" ht="38.25">
      <c r="A23" s="31">
        <v>22</v>
      </c>
      <c r="B23" s="25" t="s">
        <v>57</v>
      </c>
      <c r="C23" s="26" t="s">
        <v>17</v>
      </c>
      <c r="D23" s="27">
        <v>8</v>
      </c>
      <c r="E23" s="28" t="s">
        <v>24</v>
      </c>
      <c r="F23" s="29">
        <v>39743</v>
      </c>
      <c r="G23" s="29" t="s">
        <v>48</v>
      </c>
      <c r="H23" s="144" t="s">
        <v>60</v>
      </c>
    </row>
    <row r="24" spans="1:8" ht="38.25">
      <c r="A24" s="31">
        <v>23</v>
      </c>
      <c r="B24" s="25" t="s">
        <v>57</v>
      </c>
      <c r="C24" s="26" t="s">
        <v>18</v>
      </c>
      <c r="D24" s="27">
        <v>512</v>
      </c>
      <c r="E24" s="28" t="s">
        <v>16</v>
      </c>
      <c r="F24" s="29">
        <v>39743</v>
      </c>
      <c r="G24" s="29" t="s">
        <v>48</v>
      </c>
      <c r="H24" s="144" t="s">
        <v>60</v>
      </c>
    </row>
    <row r="25" spans="1:8" ht="38.25">
      <c r="A25" s="31">
        <v>24</v>
      </c>
      <c r="B25" s="25" t="s">
        <v>57</v>
      </c>
      <c r="C25" s="28" t="s">
        <v>23</v>
      </c>
      <c r="D25" s="30">
        <v>8258</v>
      </c>
      <c r="E25" s="28" t="s">
        <v>50</v>
      </c>
      <c r="F25" s="29">
        <v>39743</v>
      </c>
      <c r="G25" s="29" t="s">
        <v>48</v>
      </c>
      <c r="H25" s="144" t="s">
        <v>60</v>
      </c>
    </row>
    <row r="26" spans="1:8" ht="38.25">
      <c r="A26" s="31">
        <v>25</v>
      </c>
      <c r="B26" s="25" t="s">
        <v>57</v>
      </c>
      <c r="C26" s="28" t="s">
        <v>47</v>
      </c>
      <c r="D26" s="30">
        <v>9000</v>
      </c>
      <c r="E26" s="28" t="s">
        <v>50</v>
      </c>
      <c r="F26" s="29">
        <v>39743</v>
      </c>
      <c r="G26" s="29" t="s">
        <v>48</v>
      </c>
      <c r="H26" s="144" t="s">
        <v>60</v>
      </c>
    </row>
    <row r="27" spans="1:8" ht="38.25">
      <c r="A27" s="31">
        <v>26</v>
      </c>
      <c r="B27" s="25" t="s">
        <v>57</v>
      </c>
      <c r="C27" s="28" t="s">
        <v>51</v>
      </c>
      <c r="D27" s="27">
        <v>1</v>
      </c>
      <c r="E27" s="28" t="s">
        <v>52</v>
      </c>
      <c r="F27" s="29">
        <v>39743</v>
      </c>
      <c r="G27" s="29" t="s">
        <v>48</v>
      </c>
      <c r="H27" s="144" t="s">
        <v>60</v>
      </c>
    </row>
    <row r="28" spans="1:8" ht="38.25">
      <c r="A28" s="31">
        <v>27</v>
      </c>
      <c r="B28" s="25" t="s">
        <v>57</v>
      </c>
      <c r="C28" s="28" t="s">
        <v>9</v>
      </c>
      <c r="D28" s="27">
        <v>50</v>
      </c>
      <c r="E28" s="28" t="s">
        <v>10</v>
      </c>
      <c r="F28" s="29">
        <v>39743</v>
      </c>
      <c r="G28" s="29" t="s">
        <v>48</v>
      </c>
      <c r="H28" s="144" t="s">
        <v>60</v>
      </c>
    </row>
    <row r="29" spans="1:8" ht="38.25">
      <c r="A29" s="31">
        <v>28</v>
      </c>
      <c r="B29" s="25" t="s">
        <v>57</v>
      </c>
      <c r="C29" s="28" t="s">
        <v>8</v>
      </c>
      <c r="D29" s="27">
        <v>3</v>
      </c>
      <c r="E29" s="28" t="s">
        <v>7</v>
      </c>
      <c r="F29" s="29">
        <v>39743</v>
      </c>
      <c r="G29" s="29" t="s">
        <v>48</v>
      </c>
      <c r="H29" s="144" t="s">
        <v>60</v>
      </c>
    </row>
    <row r="30" spans="1:9" ht="22.5" customHeight="1">
      <c r="A30" s="136">
        <v>29</v>
      </c>
      <c r="B30" s="138" t="s">
        <v>58</v>
      </c>
      <c r="C30" s="139" t="s">
        <v>17</v>
      </c>
      <c r="D30" s="140">
        <v>8</v>
      </c>
      <c r="E30" s="141" t="s">
        <v>24</v>
      </c>
      <c r="F30" s="142">
        <v>39743</v>
      </c>
      <c r="G30" s="142" t="s">
        <v>48</v>
      </c>
      <c r="H30" s="137" t="s">
        <v>59</v>
      </c>
      <c r="I30" s="59"/>
    </row>
    <row r="31" spans="1:9" ht="24" customHeight="1">
      <c r="A31" s="136">
        <v>30</v>
      </c>
      <c r="B31" s="138" t="s">
        <v>58</v>
      </c>
      <c r="C31" s="139" t="s">
        <v>18</v>
      </c>
      <c r="D31" s="140">
        <v>512</v>
      </c>
      <c r="E31" s="141" t="s">
        <v>16</v>
      </c>
      <c r="F31" s="142">
        <v>39743</v>
      </c>
      <c r="G31" s="142" t="s">
        <v>48</v>
      </c>
      <c r="H31" s="137" t="s">
        <v>59</v>
      </c>
      <c r="I31" s="59"/>
    </row>
    <row r="32" spans="1:9" ht="23.25" customHeight="1">
      <c r="A32" s="136">
        <v>31</v>
      </c>
      <c r="B32" s="138" t="s">
        <v>58</v>
      </c>
      <c r="C32" s="141" t="s">
        <v>23</v>
      </c>
      <c r="D32" s="143">
        <v>9270</v>
      </c>
      <c r="E32" s="141" t="s">
        <v>50</v>
      </c>
      <c r="F32" s="142">
        <v>39743</v>
      </c>
      <c r="G32" s="142" t="s">
        <v>48</v>
      </c>
      <c r="H32" s="137" t="s">
        <v>59</v>
      </c>
      <c r="I32" s="59"/>
    </row>
    <row r="33" spans="1:9" ht="23.25" customHeight="1">
      <c r="A33" s="136">
        <v>32</v>
      </c>
      <c r="B33" s="138" t="s">
        <v>58</v>
      </c>
      <c r="C33" s="141" t="s">
        <v>47</v>
      </c>
      <c r="D33" s="143">
        <v>6864</v>
      </c>
      <c r="E33" s="141" t="s">
        <v>50</v>
      </c>
      <c r="F33" s="142">
        <v>39743</v>
      </c>
      <c r="G33" s="142" t="s">
        <v>48</v>
      </c>
      <c r="H33" s="137" t="s">
        <v>59</v>
      </c>
      <c r="I33" s="59"/>
    </row>
    <row r="34" spans="1:9" ht="22.5" customHeight="1">
      <c r="A34" s="136">
        <v>33</v>
      </c>
      <c r="B34" s="138" t="s">
        <v>58</v>
      </c>
      <c r="C34" s="141" t="s">
        <v>51</v>
      </c>
      <c r="D34" s="140">
        <v>1</v>
      </c>
      <c r="E34" s="141" t="s">
        <v>52</v>
      </c>
      <c r="F34" s="142">
        <v>39743</v>
      </c>
      <c r="G34" s="142" t="s">
        <v>48</v>
      </c>
      <c r="H34" s="137" t="s">
        <v>59</v>
      </c>
      <c r="I34" s="59"/>
    </row>
    <row r="35" spans="1:9" ht="22.5" customHeight="1">
      <c r="A35" s="136">
        <v>34</v>
      </c>
      <c r="B35" s="138" t="s">
        <v>58</v>
      </c>
      <c r="C35" s="141" t="s">
        <v>9</v>
      </c>
      <c r="D35" s="140">
        <v>110</v>
      </c>
      <c r="E35" s="141" t="s">
        <v>10</v>
      </c>
      <c r="F35" s="142">
        <v>39743</v>
      </c>
      <c r="G35" s="142" t="s">
        <v>48</v>
      </c>
      <c r="H35" s="137" t="s">
        <v>59</v>
      </c>
      <c r="I35" s="59"/>
    </row>
    <row r="36" spans="1:9" ht="21" customHeight="1">
      <c r="A36" s="136">
        <v>35</v>
      </c>
      <c r="B36" s="138" t="s">
        <v>58</v>
      </c>
      <c r="C36" s="141" t="s">
        <v>8</v>
      </c>
      <c r="D36" s="140">
        <v>3</v>
      </c>
      <c r="E36" s="141" t="s">
        <v>7</v>
      </c>
      <c r="F36" s="142">
        <v>39743</v>
      </c>
      <c r="G36" s="142" t="s">
        <v>48</v>
      </c>
      <c r="H36" s="137" t="s">
        <v>59</v>
      </c>
      <c r="I36" s="59"/>
    </row>
    <row r="37" spans="1:9" ht="38.25">
      <c r="A37" s="31">
        <v>36</v>
      </c>
      <c r="B37" s="25" t="s">
        <v>61</v>
      </c>
      <c r="C37" s="26" t="s">
        <v>17</v>
      </c>
      <c r="D37" s="27">
        <v>8</v>
      </c>
      <c r="E37" s="28" t="s">
        <v>24</v>
      </c>
      <c r="F37" s="29">
        <v>39743</v>
      </c>
      <c r="G37" s="29" t="s">
        <v>48</v>
      </c>
      <c r="H37" s="144" t="s">
        <v>62</v>
      </c>
      <c r="I37" s="59"/>
    </row>
    <row r="38" spans="1:9" ht="38.25">
      <c r="A38" s="31">
        <v>37</v>
      </c>
      <c r="B38" s="25" t="s">
        <v>61</v>
      </c>
      <c r="C38" s="26" t="s">
        <v>18</v>
      </c>
      <c r="D38" s="27">
        <v>512</v>
      </c>
      <c r="E38" s="28" t="s">
        <v>16</v>
      </c>
      <c r="F38" s="29">
        <v>39743</v>
      </c>
      <c r="G38" s="29" t="s">
        <v>48</v>
      </c>
      <c r="H38" s="144" t="s">
        <v>62</v>
      </c>
      <c r="I38" s="59"/>
    </row>
    <row r="39" spans="1:9" ht="38.25">
      <c r="A39" s="31">
        <v>38</v>
      </c>
      <c r="B39" s="25" t="s">
        <v>61</v>
      </c>
      <c r="C39" s="28" t="s">
        <v>23</v>
      </c>
      <c r="D39" s="30">
        <v>9996</v>
      </c>
      <c r="E39" s="28" t="s">
        <v>50</v>
      </c>
      <c r="F39" s="29">
        <v>39743</v>
      </c>
      <c r="G39" s="29" t="s">
        <v>48</v>
      </c>
      <c r="H39" s="144" t="s">
        <v>62</v>
      </c>
      <c r="I39" s="59"/>
    </row>
    <row r="40" spans="1:9" ht="38.25">
      <c r="A40" s="31">
        <v>39</v>
      </c>
      <c r="B40" s="25" t="s">
        <v>61</v>
      </c>
      <c r="C40" s="28" t="s">
        <v>47</v>
      </c>
      <c r="D40" s="30">
        <v>9996</v>
      </c>
      <c r="E40" s="28" t="s">
        <v>50</v>
      </c>
      <c r="F40" s="29">
        <v>39743</v>
      </c>
      <c r="G40" s="29" t="s">
        <v>48</v>
      </c>
      <c r="H40" s="144" t="s">
        <v>62</v>
      </c>
      <c r="I40" s="59"/>
    </row>
    <row r="41" spans="1:9" ht="38.25">
      <c r="A41" s="31">
        <v>40</v>
      </c>
      <c r="B41" s="25" t="s">
        <v>61</v>
      </c>
      <c r="C41" s="28" t="s">
        <v>51</v>
      </c>
      <c r="D41" s="27">
        <v>1</v>
      </c>
      <c r="E41" s="28" t="s">
        <v>52</v>
      </c>
      <c r="F41" s="29">
        <v>39743</v>
      </c>
      <c r="G41" s="29" t="s">
        <v>48</v>
      </c>
      <c r="H41" s="144" t="s">
        <v>62</v>
      </c>
      <c r="I41" s="59"/>
    </row>
    <row r="42" spans="1:9" ht="38.25">
      <c r="A42" s="31">
        <v>41</v>
      </c>
      <c r="B42" s="25" t="s">
        <v>61</v>
      </c>
      <c r="C42" s="28" t="s">
        <v>9</v>
      </c>
      <c r="D42" s="27">
        <v>200</v>
      </c>
      <c r="E42" s="28" t="s">
        <v>10</v>
      </c>
      <c r="F42" s="29">
        <v>39743</v>
      </c>
      <c r="G42" s="29" t="s">
        <v>48</v>
      </c>
      <c r="H42" s="144" t="s">
        <v>62</v>
      </c>
      <c r="I42" s="59"/>
    </row>
    <row r="43" spans="1:9" ht="38.25">
      <c r="A43" s="31">
        <v>42</v>
      </c>
      <c r="B43" s="25" t="s">
        <v>61</v>
      </c>
      <c r="C43" s="28" t="s">
        <v>8</v>
      </c>
      <c r="D43" s="27">
        <v>5</v>
      </c>
      <c r="E43" s="28" t="s">
        <v>7</v>
      </c>
      <c r="F43" s="29">
        <v>39743</v>
      </c>
      <c r="G43" s="29" t="s">
        <v>48</v>
      </c>
      <c r="H43" s="144" t="s">
        <v>62</v>
      </c>
      <c r="I43" s="59"/>
    </row>
    <row r="45" ht="12.75">
      <c r="A45" s="8"/>
    </row>
    <row r="46" ht="12.75">
      <c r="A46" s="8"/>
    </row>
    <row r="47" ht="12.75">
      <c r="A47" s="5"/>
    </row>
    <row r="48" ht="12.75">
      <c r="A48" s="4"/>
    </row>
    <row r="49" ht="12.75">
      <c r="A49" s="4"/>
    </row>
    <row r="51" spans="1:12" s="10" customFormat="1" ht="12.75">
      <c r="A51" s="9"/>
      <c r="B51" s="15"/>
      <c r="D51" s="11"/>
      <c r="E51" s="9"/>
      <c r="H51" s="9"/>
      <c r="I51" s="12"/>
      <c r="J51" s="12"/>
      <c r="K51" s="12"/>
      <c r="L51" s="12"/>
    </row>
    <row r="52" spans="1:12" s="10" customFormat="1" ht="12.75">
      <c r="A52" s="13"/>
      <c r="B52" s="15"/>
      <c r="D52" s="11"/>
      <c r="E52" s="9"/>
      <c r="H52" s="9"/>
      <c r="I52" s="12"/>
      <c r="J52" s="12"/>
      <c r="K52" s="12"/>
      <c r="L52" s="12"/>
    </row>
    <row r="53" spans="1:12" s="10" customFormat="1" ht="12.75">
      <c r="A53" s="11"/>
      <c r="B53" s="15"/>
      <c r="D53" s="11"/>
      <c r="E53" s="9"/>
      <c r="H53" s="9"/>
      <c r="I53" s="12"/>
      <c r="J53" s="12"/>
      <c r="K53" s="12"/>
      <c r="L53" s="12"/>
    </row>
    <row r="65475" ht="12.75">
      <c r="H65475" s="1"/>
    </row>
  </sheetData>
  <hyperlinks>
    <hyperlink ref="H4" r:id="rId1" display="http://www.upc.hu/upc_internet/chello_silver"/>
    <hyperlink ref="H2" r:id="rId2" display="http://www.upc.hu/upc_internet/chello_silver"/>
    <hyperlink ref="H3" r:id="rId3" display="http://www.upc.hu/upc_internet/chello_silver"/>
    <hyperlink ref="H5" r:id="rId4" display="http://www.upc.hu/upc_internet/chello_silver"/>
    <hyperlink ref="H6" r:id="rId5" display="http://www.upc.hu/upc_internet/chello_silver"/>
    <hyperlink ref="H7" r:id="rId6" display="http://www.upc.hu/upc_internet/chello_silver"/>
    <hyperlink ref="H8" r:id="rId7" display="http://www.upc.hu/upc_internet/chello_silver"/>
    <hyperlink ref="H11" r:id="rId8" display="http://www.t-home.hu/lakossagi/internet/dijcsomagok_uj_elofizetoknek/kabelnet/kabelnet_medium"/>
    <hyperlink ref="H9" r:id="rId9" display="http://www.t-home.hu/lakossagi/internet/dijcsomagok_uj_elofizetoknek/kabelnet/kabelnet_medium"/>
    <hyperlink ref="H10" r:id="rId10" display="http://www.t-home.hu/lakossagi/internet/dijcsomagok_uj_elofizetoknek/kabelnet/kabelnet_medium"/>
    <hyperlink ref="H12" r:id="rId11" display="http://www.t-home.hu/lakossagi/internet/dijcsomagok_uj_elofizetoknek/kabelnet/kabelnet_medium"/>
    <hyperlink ref="H13" r:id="rId12" display="http://www.t-home.hu/lakossagi/internet/dijcsomagok_uj_elofizetoknek/kabelnet/kabelnet_medium"/>
    <hyperlink ref="H14" r:id="rId13" display="http://www.t-home.hu/lakossagi/internet/dijcsomagok_uj_elofizetoknek/kabelnet/kabelnet_medium"/>
    <hyperlink ref="H15" r:id="rId14" display="http://www.t-home.hu/lakossagi/internet/dijcsomagok_uj_elofizetoknek/kabelnet/kabelnet_medium"/>
    <hyperlink ref="H18" r:id="rId15" display="http://www.tvnetwork.hu/egyeni/akcio/akc.html?id=1463&amp;servicegroup=1&amp;szolg=1&amp;area=31&amp;type=1&amp;wwwservicekod=8689&amp;detailed"/>
    <hyperlink ref="H16" r:id="rId16" display="http://www.tvnetwork.hu/egyeni/akcio/akc.html?id=1463&amp;servicegroup=1&amp;szolg=1&amp;area=31&amp;type=1&amp;wwwservicekod=8689&amp;detailed"/>
    <hyperlink ref="H17" r:id="rId17" display="http://www.tvnetwork.hu/egyeni/akcio/akc.html?id=1463&amp;servicegroup=1&amp;szolg=1&amp;area=31&amp;type=1&amp;wwwservicekod=8689&amp;detailed"/>
    <hyperlink ref="H19" r:id="rId18" display="http://www.tvnetwork.hu/egyeni/akcio/akc.html?id=1463&amp;servicegroup=1&amp;szolg=1&amp;area=31&amp;type=1&amp;wwwservicekod=8689&amp;detailed"/>
    <hyperlink ref="H20" r:id="rId19" display="http://www.tvnetwork.hu/egyeni/akcio/akc.html?id=1463&amp;servicegroup=1&amp;szolg=1&amp;area=31&amp;type=1&amp;wwwservicekod=8689&amp;detailed"/>
    <hyperlink ref="H21" r:id="rId20" display="http://www.tvnetwork.hu/egyeni/akcio/akc.html?id=1463&amp;servicegroup=1&amp;szolg=1&amp;area=31&amp;type=1&amp;wwwservicekod=8689&amp;detailed"/>
    <hyperlink ref="H22" r:id="rId21" display="http://www.tvnetwork.hu/egyeni/akcio/akc.html?id=1463&amp;servicegroup=1&amp;szolg=1&amp;area=31&amp;type=1&amp;wwwservicekod=8689&amp;detailed"/>
    <hyperlink ref="H25" r:id="rId22" display="http://www.eqnet.hu/adsl/index.php?product=ndsl_otthoni"/>
    <hyperlink ref="H23" r:id="rId23" display="http://www.eqnet.hu/adsl/index.php?product=ndsl_otthoni"/>
    <hyperlink ref="H24" r:id="rId24" display="http://www.eqnet.hu/adsl/index.php?product=ndsl_otthoni"/>
    <hyperlink ref="H26" r:id="rId25" display="http://www.eqnet.hu/adsl/index.php?product=ndsl_otthoni"/>
    <hyperlink ref="H27" r:id="rId26" display="http://www.eqnet.hu/adsl/index.php?product=ndsl_otthoni"/>
    <hyperlink ref="H28" r:id="rId27" display="http://www.eqnet.hu/adsl/index.php?product=ndsl_otthoni"/>
    <hyperlink ref="H29" r:id="rId28" display="http://www.eqnet.hu/adsl/index.php?product=ndsl_otthoni"/>
    <hyperlink ref="H32" r:id="rId29" display="https://www.externet.hu/internetotthon/adsl/csupasz/"/>
    <hyperlink ref="H30" r:id="rId30" display="https://www.externet.hu/internetotthon/adsl/csupasz/"/>
    <hyperlink ref="H31" r:id="rId31" display="https://www.externet.hu/internetotthon/adsl/csupasz/"/>
    <hyperlink ref="H33" r:id="rId32" display="https://www.externet.hu/internetotthon/adsl/csupasz/"/>
    <hyperlink ref="H34" r:id="rId33" display="https://www.externet.hu/internetotthon/adsl/csupasz/"/>
    <hyperlink ref="H35" r:id="rId34" display="https://www.externet.hu/internetotthon/adsl/csupasz/"/>
    <hyperlink ref="H36" r:id="rId35" display="https://www.externet.hu/internetotthon/adsl/csupasz/"/>
    <hyperlink ref="H39" r:id="rId36" display="http://www.fraktal.hu/www/hirek_belso.php?aid=71&amp;cat=6"/>
    <hyperlink ref="H37" r:id="rId37" display="http://www.fraktal.hu/www/hirek_belso.php?aid=71&amp;cat=6"/>
    <hyperlink ref="H38" r:id="rId38" display="http://www.fraktal.hu/www/hirek_belso.php?aid=71&amp;cat=6"/>
    <hyperlink ref="H40" r:id="rId39" display="http://www.fraktal.hu/www/hirek_belso.php?aid=71&amp;cat=6"/>
    <hyperlink ref="H41" r:id="rId40" display="http://www.fraktal.hu/www/hirek_belso.php?aid=71&amp;cat=6"/>
    <hyperlink ref="H42" r:id="rId41" display="http://www.fraktal.hu/www/hirek_belso.php?aid=71&amp;cat=6"/>
    <hyperlink ref="H43" r:id="rId42" display="http://www.fraktal.hu/www/hirek_belso.php?aid=71&amp;cat=6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8"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H7"/>
  <sheetViews>
    <sheetView workbookViewId="0" topLeftCell="A1">
      <selection activeCell="B2" sqref="B2:H2"/>
    </sheetView>
  </sheetViews>
  <sheetFormatPr defaultColWidth="9.00390625" defaultRowHeight="12.75"/>
  <sheetData>
    <row r="1" spans="1:8" ht="63.75">
      <c r="A1" s="81"/>
      <c r="B1" s="73" t="s">
        <v>8</v>
      </c>
      <c r="C1" s="74" t="s">
        <v>51</v>
      </c>
      <c r="D1" s="74" t="s">
        <v>23</v>
      </c>
      <c r="E1" s="73" t="s">
        <v>18</v>
      </c>
      <c r="F1" s="73" t="s">
        <v>17</v>
      </c>
      <c r="G1" s="73" t="s">
        <v>47</v>
      </c>
      <c r="H1" s="75" t="s">
        <v>9</v>
      </c>
    </row>
    <row r="2" spans="1:8" ht="12.75">
      <c r="A2" s="76" t="s">
        <v>57</v>
      </c>
      <c r="B2" s="46">
        <v>3</v>
      </c>
      <c r="C2" s="46">
        <v>1</v>
      </c>
      <c r="D2" s="46">
        <v>8258</v>
      </c>
      <c r="E2" s="46">
        <v>512</v>
      </c>
      <c r="F2" s="46">
        <v>8</v>
      </c>
      <c r="G2" s="46">
        <v>9000</v>
      </c>
      <c r="H2" s="77">
        <v>50</v>
      </c>
    </row>
    <row r="3" spans="1:8" ht="12.75">
      <c r="A3" s="76" t="s">
        <v>63</v>
      </c>
      <c r="B3" s="46">
        <v>5</v>
      </c>
      <c r="C3" s="46">
        <v>1</v>
      </c>
      <c r="D3" s="46">
        <v>6890</v>
      </c>
      <c r="E3" s="46">
        <v>512</v>
      </c>
      <c r="F3" s="46">
        <v>8</v>
      </c>
      <c r="G3" s="46">
        <v>1</v>
      </c>
      <c r="H3" s="77">
        <v>50</v>
      </c>
    </row>
    <row r="4" spans="1:8" ht="12.75">
      <c r="A4" s="76" t="s">
        <v>58</v>
      </c>
      <c r="B4" s="46">
        <v>3</v>
      </c>
      <c r="C4" s="46">
        <v>1</v>
      </c>
      <c r="D4" s="46">
        <v>9270</v>
      </c>
      <c r="E4" s="46">
        <v>512</v>
      </c>
      <c r="F4" s="46">
        <v>8</v>
      </c>
      <c r="G4" s="46">
        <v>6864</v>
      </c>
      <c r="H4" s="77">
        <v>110</v>
      </c>
    </row>
    <row r="5" spans="1:8" ht="12.75">
      <c r="A5" s="76" t="s">
        <v>46</v>
      </c>
      <c r="B5" s="46">
        <v>3</v>
      </c>
      <c r="C5" s="46">
        <v>0</v>
      </c>
      <c r="D5" s="46">
        <v>7500</v>
      </c>
      <c r="E5" s="46">
        <v>2048</v>
      </c>
      <c r="F5" s="46">
        <v>10</v>
      </c>
      <c r="G5" s="46">
        <v>2000</v>
      </c>
      <c r="H5" s="77">
        <v>10</v>
      </c>
    </row>
    <row r="6" spans="1:8" ht="12.75">
      <c r="A6" s="76" t="s">
        <v>56</v>
      </c>
      <c r="B6" s="46">
        <v>10</v>
      </c>
      <c r="C6" s="46">
        <v>1</v>
      </c>
      <c r="D6" s="46">
        <v>8980</v>
      </c>
      <c r="E6" s="46">
        <v>512</v>
      </c>
      <c r="F6" s="46">
        <v>8</v>
      </c>
      <c r="G6" s="46">
        <v>6600</v>
      </c>
      <c r="H6" s="77">
        <v>100</v>
      </c>
    </row>
    <row r="7" spans="1:8" ht="13.5" thickBot="1">
      <c r="A7" s="78" t="s">
        <v>61</v>
      </c>
      <c r="B7" s="79">
        <v>5</v>
      </c>
      <c r="C7" s="79">
        <v>1</v>
      </c>
      <c r="D7" s="79">
        <v>9996</v>
      </c>
      <c r="E7" s="46">
        <v>512</v>
      </c>
      <c r="F7" s="46">
        <v>8</v>
      </c>
      <c r="G7" s="79">
        <v>9996</v>
      </c>
      <c r="H7" s="80">
        <v>200</v>
      </c>
    </row>
  </sheetData>
  <autoFilter ref="A1:H7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Q33"/>
  <sheetViews>
    <sheetView workbookViewId="0" topLeftCell="A2">
      <selection activeCell="G28" sqref="G28"/>
    </sheetView>
  </sheetViews>
  <sheetFormatPr defaultColWidth="9.00390625" defaultRowHeight="12.75"/>
  <cols>
    <col min="1" max="1" width="34.625" style="0" customWidth="1"/>
    <col min="2" max="2" width="15.375" style="0" customWidth="1"/>
    <col min="3" max="3" width="15.375" style="0" bestFit="1" customWidth="1"/>
    <col min="4" max="4" width="15.375" style="0" customWidth="1"/>
    <col min="5" max="5" width="15.375" style="0" bestFit="1" customWidth="1"/>
    <col min="6" max="7" width="15.375" style="0" customWidth="1"/>
    <col min="8" max="8" width="15.375" style="0" bestFit="1" customWidth="1"/>
    <col min="9" max="9" width="7.125" style="0" customWidth="1"/>
    <col min="10" max="10" width="34.625" style="0" customWidth="1"/>
    <col min="11" max="13" width="18.25390625" style="0" customWidth="1"/>
    <col min="14" max="14" width="18.25390625" style="0" bestFit="1" customWidth="1"/>
    <col min="15" max="15" width="18.25390625" style="0" customWidth="1"/>
    <col min="16" max="17" width="18.25390625" style="0" bestFit="1" customWidth="1"/>
  </cols>
  <sheetData>
    <row r="2" spans="1:17" ht="15.75">
      <c r="A2" s="71" t="s">
        <v>19</v>
      </c>
      <c r="B2" s="72"/>
      <c r="C2" s="72"/>
      <c r="D2" s="72"/>
      <c r="E2" s="72"/>
      <c r="F2" s="72"/>
      <c r="G2" s="72"/>
      <c r="H2" s="72"/>
      <c r="J2" s="71" t="s">
        <v>19</v>
      </c>
      <c r="K2" s="72"/>
      <c r="L2" s="72"/>
      <c r="M2" s="72"/>
      <c r="N2" s="72"/>
      <c r="O2" s="72"/>
      <c r="P2" s="72"/>
      <c r="Q2" s="72"/>
    </row>
    <row r="3" spans="1:17" ht="12.75">
      <c r="A3" s="35" t="s">
        <v>15</v>
      </c>
      <c r="B3" s="35" t="s">
        <v>3</v>
      </c>
      <c r="C3" s="35" t="s">
        <v>6</v>
      </c>
      <c r="D3" s="120"/>
      <c r="E3" s="121"/>
      <c r="F3" s="121"/>
      <c r="G3" s="121"/>
      <c r="H3" s="122"/>
      <c r="J3" s="35" t="s">
        <v>42</v>
      </c>
      <c r="K3" s="35" t="s">
        <v>3</v>
      </c>
      <c r="L3" s="35" t="s">
        <v>6</v>
      </c>
      <c r="M3" s="120"/>
      <c r="N3" s="121"/>
      <c r="O3" s="121"/>
      <c r="P3" s="121"/>
      <c r="Q3" s="122"/>
    </row>
    <row r="4" spans="1:17" s="62" customFormat="1" ht="38.25">
      <c r="A4" s="119"/>
      <c r="B4" s="149" t="s">
        <v>8</v>
      </c>
      <c r="C4" s="147" t="s">
        <v>23</v>
      </c>
      <c r="D4" s="149" t="s">
        <v>18</v>
      </c>
      <c r="E4" s="149" t="s">
        <v>17</v>
      </c>
      <c r="F4" s="147" t="s">
        <v>9</v>
      </c>
      <c r="G4" s="147" t="s">
        <v>47</v>
      </c>
      <c r="H4" s="148" t="s">
        <v>51</v>
      </c>
      <c r="J4" s="119"/>
      <c r="K4" s="106" t="s">
        <v>8</v>
      </c>
      <c r="L4" s="107" t="s">
        <v>23</v>
      </c>
      <c r="M4" s="106" t="s">
        <v>18</v>
      </c>
      <c r="N4" s="106" t="s">
        <v>17</v>
      </c>
      <c r="O4" s="107" t="s">
        <v>9</v>
      </c>
      <c r="P4" s="107" t="s">
        <v>47</v>
      </c>
      <c r="Q4" s="109" t="s">
        <v>51</v>
      </c>
    </row>
    <row r="5" spans="1:17" s="63" customFormat="1" ht="12.75">
      <c r="A5" s="110" t="s">
        <v>2</v>
      </c>
      <c r="B5" s="108" t="s">
        <v>7</v>
      </c>
      <c r="C5" s="108" t="s">
        <v>50</v>
      </c>
      <c r="D5" s="108" t="s">
        <v>16</v>
      </c>
      <c r="E5" s="108" t="s">
        <v>24</v>
      </c>
      <c r="F5" s="108" t="s">
        <v>10</v>
      </c>
      <c r="G5" s="108" t="s">
        <v>50</v>
      </c>
      <c r="H5" s="111" t="s">
        <v>52</v>
      </c>
      <c r="J5" s="110" t="s">
        <v>2</v>
      </c>
      <c r="K5" s="108" t="s">
        <v>7</v>
      </c>
      <c r="L5" s="108" t="s">
        <v>50</v>
      </c>
      <c r="M5" s="108" t="s">
        <v>16</v>
      </c>
      <c r="N5" s="108" t="s">
        <v>24</v>
      </c>
      <c r="O5" s="108" t="s">
        <v>10</v>
      </c>
      <c r="P5" s="108" t="s">
        <v>50</v>
      </c>
      <c r="Q5" s="111" t="s">
        <v>52</v>
      </c>
    </row>
    <row r="6" spans="1:17" ht="12.75">
      <c r="A6" s="112" t="s">
        <v>46</v>
      </c>
      <c r="B6" s="104">
        <v>3</v>
      </c>
      <c r="C6" s="104">
        <v>7500</v>
      </c>
      <c r="D6" s="104">
        <v>2048</v>
      </c>
      <c r="E6" s="104">
        <v>10</v>
      </c>
      <c r="F6" s="104">
        <v>10</v>
      </c>
      <c r="G6" s="104">
        <v>2000</v>
      </c>
      <c r="H6" s="113">
        <v>0</v>
      </c>
      <c r="J6" s="112" t="s">
        <v>46</v>
      </c>
      <c r="K6" s="104">
        <v>1</v>
      </c>
      <c r="L6" s="104">
        <v>1</v>
      </c>
      <c r="M6" s="104">
        <v>1</v>
      </c>
      <c r="N6" s="104">
        <v>1</v>
      </c>
      <c r="O6" s="104">
        <v>1</v>
      </c>
      <c r="P6" s="104">
        <v>1</v>
      </c>
      <c r="Q6" s="113">
        <v>1</v>
      </c>
    </row>
    <row r="7" spans="1:17" ht="12.75">
      <c r="A7" s="114" t="s">
        <v>63</v>
      </c>
      <c r="B7" s="105">
        <v>5</v>
      </c>
      <c r="C7" s="105">
        <v>6890</v>
      </c>
      <c r="D7" s="105">
        <v>512</v>
      </c>
      <c r="E7" s="105">
        <v>8</v>
      </c>
      <c r="F7" s="105">
        <v>50</v>
      </c>
      <c r="G7" s="105">
        <v>1</v>
      </c>
      <c r="H7" s="115">
        <v>1</v>
      </c>
      <c r="J7" s="114" t="s">
        <v>63</v>
      </c>
      <c r="K7" s="105">
        <v>1</v>
      </c>
      <c r="L7" s="105">
        <v>1</v>
      </c>
      <c r="M7" s="105">
        <v>1</v>
      </c>
      <c r="N7" s="105">
        <v>1</v>
      </c>
      <c r="O7" s="105">
        <v>1</v>
      </c>
      <c r="P7" s="105">
        <v>1</v>
      </c>
      <c r="Q7" s="115">
        <v>1</v>
      </c>
    </row>
    <row r="8" spans="1:17" ht="12.75">
      <c r="A8" s="114" t="s">
        <v>56</v>
      </c>
      <c r="B8" s="105">
        <v>10</v>
      </c>
      <c r="C8" s="105">
        <v>8980</v>
      </c>
      <c r="D8" s="105">
        <v>512</v>
      </c>
      <c r="E8" s="105">
        <v>8</v>
      </c>
      <c r="F8" s="105">
        <v>100</v>
      </c>
      <c r="G8" s="105">
        <v>6600</v>
      </c>
      <c r="H8" s="115">
        <v>1</v>
      </c>
      <c r="J8" s="114" t="s">
        <v>56</v>
      </c>
      <c r="K8" s="105">
        <v>1</v>
      </c>
      <c r="L8" s="105">
        <v>1</v>
      </c>
      <c r="M8" s="105">
        <v>1</v>
      </c>
      <c r="N8" s="105">
        <v>1</v>
      </c>
      <c r="O8" s="105">
        <v>1</v>
      </c>
      <c r="P8" s="105">
        <v>1</v>
      </c>
      <c r="Q8" s="115">
        <v>1</v>
      </c>
    </row>
    <row r="9" spans="1:17" ht="12.75">
      <c r="A9" s="114" t="s">
        <v>57</v>
      </c>
      <c r="B9" s="105">
        <v>3</v>
      </c>
      <c r="C9" s="105">
        <v>8258</v>
      </c>
      <c r="D9" s="105">
        <v>512</v>
      </c>
      <c r="E9" s="105">
        <v>8</v>
      </c>
      <c r="F9" s="105">
        <v>50</v>
      </c>
      <c r="G9" s="105">
        <v>9000</v>
      </c>
      <c r="H9" s="115">
        <v>1</v>
      </c>
      <c r="J9" s="114" t="s">
        <v>57</v>
      </c>
      <c r="K9" s="105">
        <v>1</v>
      </c>
      <c r="L9" s="105">
        <v>1</v>
      </c>
      <c r="M9" s="105">
        <v>1</v>
      </c>
      <c r="N9" s="105">
        <v>1</v>
      </c>
      <c r="O9" s="105">
        <v>1</v>
      </c>
      <c r="P9" s="105">
        <v>1</v>
      </c>
      <c r="Q9" s="115">
        <v>1</v>
      </c>
    </row>
    <row r="10" spans="1:17" ht="12.75">
      <c r="A10" s="114" t="s">
        <v>58</v>
      </c>
      <c r="B10" s="105">
        <v>3</v>
      </c>
      <c r="C10" s="105">
        <v>9270</v>
      </c>
      <c r="D10" s="105">
        <v>512</v>
      </c>
      <c r="E10" s="105">
        <v>8</v>
      </c>
      <c r="F10" s="105">
        <v>110</v>
      </c>
      <c r="G10" s="105">
        <v>6864</v>
      </c>
      <c r="H10" s="115">
        <v>1</v>
      </c>
      <c r="J10" s="114" t="s">
        <v>58</v>
      </c>
      <c r="K10" s="105">
        <v>1</v>
      </c>
      <c r="L10" s="105">
        <v>1</v>
      </c>
      <c r="M10" s="105">
        <v>1</v>
      </c>
      <c r="N10" s="105">
        <v>1</v>
      </c>
      <c r="O10" s="105">
        <v>1</v>
      </c>
      <c r="P10" s="105">
        <v>1</v>
      </c>
      <c r="Q10" s="115">
        <v>1</v>
      </c>
    </row>
    <row r="11" spans="1:17" ht="13.5" thickBot="1">
      <c r="A11" s="116" t="s">
        <v>61</v>
      </c>
      <c r="B11" s="117">
        <v>5</v>
      </c>
      <c r="C11" s="117">
        <v>9996</v>
      </c>
      <c r="D11" s="117">
        <v>512</v>
      </c>
      <c r="E11" s="117">
        <v>8</v>
      </c>
      <c r="F11" s="117">
        <v>200</v>
      </c>
      <c r="G11" s="117">
        <v>9996</v>
      </c>
      <c r="H11" s="118">
        <v>1</v>
      </c>
      <c r="J11" s="116" t="s">
        <v>61</v>
      </c>
      <c r="K11" s="117">
        <v>1</v>
      </c>
      <c r="L11" s="117">
        <v>1</v>
      </c>
      <c r="M11" s="117">
        <v>1</v>
      </c>
      <c r="N11" s="117">
        <v>1</v>
      </c>
      <c r="O11" s="117">
        <v>1</v>
      </c>
      <c r="P11" s="117">
        <v>1</v>
      </c>
      <c r="Q11" s="118">
        <v>1</v>
      </c>
    </row>
    <row r="13" spans="1:8" ht="16.5" thickBot="1">
      <c r="A13" s="170" t="s">
        <v>36</v>
      </c>
      <c r="B13" s="171"/>
      <c r="C13" s="171"/>
      <c r="D13" s="171"/>
      <c r="E13" s="171"/>
      <c r="F13" s="171"/>
      <c r="G13" s="171"/>
      <c r="H13" s="45"/>
    </row>
    <row r="14" spans="1:8" ht="38.25">
      <c r="A14" s="82"/>
      <c r="B14" s="65" t="str">
        <f>B4</f>
        <v>E-mail postafiók</v>
      </c>
      <c r="C14" s="65" t="str">
        <f aca="true" t="shared" si="0" ref="C14:C21">H4</f>
        <v>Hűségnyilatkozat</v>
      </c>
      <c r="D14" s="65" t="str">
        <f aca="true" t="shared" si="1" ref="D14:E21">D4</f>
        <v>Maximális sebesség feltöltéskor</v>
      </c>
      <c r="E14" s="65" t="str">
        <f t="shared" si="1"/>
        <v>Maximális sebesség letöltéskor</v>
      </c>
      <c r="F14" s="65" t="str">
        <f aca="true" t="shared" si="2" ref="F14:F21">G4</f>
        <v>Bekötési díj</v>
      </c>
      <c r="G14" s="65" t="str">
        <f aca="true" t="shared" si="3" ref="G14:G21">F4</f>
        <v>Webtárhely</v>
      </c>
      <c r="H14" s="65" t="str">
        <f aca="true" t="shared" si="4" ref="H14:H21">C4</f>
        <v>Havidíj</v>
      </c>
    </row>
    <row r="15" spans="1:8" ht="12.75">
      <c r="A15" s="68" t="str">
        <f aca="true" t="shared" si="5" ref="A15:B21">A5</f>
        <v>objektum</v>
      </c>
      <c r="B15" s="66" t="str">
        <f>B5</f>
        <v>db</v>
      </c>
      <c r="C15" s="66" t="str">
        <f t="shared" si="0"/>
        <v>Év</v>
      </c>
      <c r="D15" s="66" t="str">
        <f t="shared" si="1"/>
        <v>kbit/s</v>
      </c>
      <c r="E15" s="66" t="str">
        <f t="shared" si="1"/>
        <v>Mbit/s</v>
      </c>
      <c r="F15" s="66" t="str">
        <f t="shared" si="2"/>
        <v>Ft</v>
      </c>
      <c r="G15" s="66" t="str">
        <f t="shared" si="3"/>
        <v>MB</v>
      </c>
      <c r="H15" s="67" t="str">
        <f t="shared" si="4"/>
        <v>Ft</v>
      </c>
    </row>
    <row r="16" spans="1:8" ht="12.75">
      <c r="A16" s="69" t="str">
        <f t="shared" si="5"/>
        <v>UPC Chello Silver</v>
      </c>
      <c r="B16" s="35">
        <f t="shared" si="5"/>
        <v>3</v>
      </c>
      <c r="C16" s="35">
        <f t="shared" si="0"/>
        <v>0</v>
      </c>
      <c r="D16" s="35">
        <f t="shared" si="1"/>
        <v>2048</v>
      </c>
      <c r="E16" s="35">
        <f t="shared" si="1"/>
        <v>10</v>
      </c>
      <c r="F16" s="35">
        <f t="shared" si="2"/>
        <v>2000</v>
      </c>
      <c r="G16" s="35">
        <f t="shared" si="3"/>
        <v>10</v>
      </c>
      <c r="H16" s="50">
        <f t="shared" si="4"/>
        <v>7500</v>
      </c>
    </row>
    <row r="17" spans="1:8" ht="12.75">
      <c r="A17" s="69" t="str">
        <f t="shared" si="5"/>
        <v>T-Home Kábelnet Médium Csomag</v>
      </c>
      <c r="B17" s="35">
        <f t="shared" si="5"/>
        <v>5</v>
      </c>
      <c r="C17" s="35">
        <f t="shared" si="0"/>
        <v>1</v>
      </c>
      <c r="D17" s="35">
        <f t="shared" si="1"/>
        <v>512</v>
      </c>
      <c r="E17" s="35">
        <f t="shared" si="1"/>
        <v>8</v>
      </c>
      <c r="F17" s="35">
        <f t="shared" si="2"/>
        <v>1</v>
      </c>
      <c r="G17" s="35">
        <f t="shared" si="3"/>
        <v>50</v>
      </c>
      <c r="H17" s="50">
        <f t="shared" si="4"/>
        <v>6890</v>
      </c>
    </row>
    <row r="18" spans="1:8" ht="12.75">
      <c r="A18" s="69" t="str">
        <f t="shared" si="5"/>
        <v>TVNetwork NDSL Comfort</v>
      </c>
      <c r="B18" s="35">
        <f t="shared" si="5"/>
        <v>10</v>
      </c>
      <c r="C18" s="35">
        <f t="shared" si="0"/>
        <v>1</v>
      </c>
      <c r="D18" s="35">
        <f t="shared" si="1"/>
        <v>512</v>
      </c>
      <c r="E18" s="35">
        <f t="shared" si="1"/>
        <v>8</v>
      </c>
      <c r="F18" s="35">
        <f t="shared" si="2"/>
        <v>6600</v>
      </c>
      <c r="G18" s="35">
        <f t="shared" si="3"/>
        <v>100</v>
      </c>
      <c r="H18" s="50">
        <f t="shared" si="4"/>
        <v>8980</v>
      </c>
    </row>
    <row r="19" spans="1:8" ht="12.75">
      <c r="A19" s="69" t="str">
        <f t="shared" si="5"/>
        <v>EQNet Delta otthoni NDSL</v>
      </c>
      <c r="B19" s="35">
        <f t="shared" si="5"/>
        <v>3</v>
      </c>
      <c r="C19" s="35">
        <f t="shared" si="0"/>
        <v>1</v>
      </c>
      <c r="D19" s="35">
        <f t="shared" si="1"/>
        <v>512</v>
      </c>
      <c r="E19" s="35">
        <f t="shared" si="1"/>
        <v>8</v>
      </c>
      <c r="F19" s="35">
        <f t="shared" si="2"/>
        <v>9000</v>
      </c>
      <c r="G19" s="35">
        <f t="shared" si="3"/>
        <v>50</v>
      </c>
      <c r="H19" s="50">
        <f t="shared" si="4"/>
        <v>8258</v>
      </c>
    </row>
    <row r="20" spans="1:8" ht="12.75">
      <c r="A20" s="69" t="str">
        <f>A10</f>
        <v>Externet Csupasz ADSL otthoni Charlie</v>
      </c>
      <c r="B20" s="35">
        <f>B10</f>
        <v>3</v>
      </c>
      <c r="C20" s="35">
        <f t="shared" si="0"/>
        <v>1</v>
      </c>
      <c r="D20" s="35">
        <f t="shared" si="1"/>
        <v>512</v>
      </c>
      <c r="E20" s="35">
        <f t="shared" si="1"/>
        <v>8</v>
      </c>
      <c r="F20" s="35">
        <f t="shared" si="2"/>
        <v>6864</v>
      </c>
      <c r="G20" s="35">
        <f t="shared" si="3"/>
        <v>110</v>
      </c>
      <c r="H20" s="50">
        <f t="shared" si="4"/>
        <v>9270</v>
      </c>
    </row>
    <row r="21" spans="1:8" ht="13.5" thickBot="1">
      <c r="A21" s="70" t="str">
        <f t="shared" si="5"/>
        <v>FRAKTAL Egyéni Meztelen ADSL</v>
      </c>
      <c r="B21" s="56">
        <f>B11</f>
        <v>5</v>
      </c>
      <c r="C21" s="56">
        <f t="shared" si="0"/>
        <v>1</v>
      </c>
      <c r="D21" s="56">
        <f t="shared" si="1"/>
        <v>512</v>
      </c>
      <c r="E21" s="56">
        <f t="shared" si="1"/>
        <v>8</v>
      </c>
      <c r="F21" s="56">
        <f t="shared" si="2"/>
        <v>9996</v>
      </c>
      <c r="G21" s="56">
        <f t="shared" si="3"/>
        <v>200</v>
      </c>
      <c r="H21" s="57">
        <f t="shared" si="4"/>
        <v>9996</v>
      </c>
    </row>
    <row r="24" spans="1:8" ht="16.5" thickBot="1">
      <c r="A24" s="172" t="s">
        <v>20</v>
      </c>
      <c r="B24" s="172"/>
      <c r="C24" s="172"/>
      <c r="D24" s="172"/>
      <c r="E24" s="172"/>
      <c r="F24" s="172"/>
      <c r="G24" s="172"/>
      <c r="H24" s="49" t="s">
        <v>21</v>
      </c>
    </row>
    <row r="25" spans="1:8" ht="12.75">
      <c r="A25" s="36" t="str">
        <f aca="true" t="shared" si="6" ref="A25:A30">A6</f>
        <v>UPC Chello Silver</v>
      </c>
      <c r="B25" s="20">
        <f aca="true" t="shared" si="7" ref="B25:B30">RANK(B16,B$16:B$21,0)</f>
        <v>4</v>
      </c>
      <c r="C25" s="21">
        <f aca="true" t="shared" si="8" ref="C25:C30">RANK(C16,C$16:C$21,1)</f>
        <v>1</v>
      </c>
      <c r="D25" s="21">
        <f aca="true" t="shared" si="9" ref="D25:E30">RANK(D16,D$16:D$21,0)</f>
        <v>1</v>
      </c>
      <c r="E25" s="21">
        <f>RANK(E16,E$16:E$21,0)</f>
        <v>1</v>
      </c>
      <c r="F25" s="21">
        <f aca="true" t="shared" si="10" ref="F25:F30">RANK(F16,F$16:F$21,1)</f>
        <v>2</v>
      </c>
      <c r="G25" s="21">
        <f aca="true" t="shared" si="11" ref="G25:G30">RANK(G16,G$16:G$21,0)</f>
        <v>6</v>
      </c>
      <c r="H25" s="22">
        <f aca="true" t="shared" si="12" ref="H25:H30">SUM(B25:G25)</f>
        <v>15</v>
      </c>
    </row>
    <row r="26" spans="1:8" ht="12.75">
      <c r="A26" s="37" t="str">
        <f t="shared" si="6"/>
        <v>T-Home Kábelnet Médium Csomag</v>
      </c>
      <c r="B26" s="16">
        <f t="shared" si="7"/>
        <v>2</v>
      </c>
      <c r="C26" s="17">
        <f t="shared" si="8"/>
        <v>2</v>
      </c>
      <c r="D26" s="17">
        <f t="shared" si="9"/>
        <v>2</v>
      </c>
      <c r="E26" s="17">
        <f t="shared" si="9"/>
        <v>2</v>
      </c>
      <c r="F26" s="17">
        <f t="shared" si="10"/>
        <v>1</v>
      </c>
      <c r="G26" s="17">
        <f t="shared" si="11"/>
        <v>4</v>
      </c>
      <c r="H26" s="23">
        <f t="shared" si="12"/>
        <v>13</v>
      </c>
    </row>
    <row r="27" spans="1:8" ht="12.75">
      <c r="A27" s="37" t="str">
        <f t="shared" si="6"/>
        <v>TVNetwork NDSL Comfort</v>
      </c>
      <c r="B27" s="16">
        <f t="shared" si="7"/>
        <v>1</v>
      </c>
      <c r="C27" s="17">
        <f t="shared" si="8"/>
        <v>2</v>
      </c>
      <c r="D27" s="17">
        <f t="shared" si="9"/>
        <v>2</v>
      </c>
      <c r="E27" s="17">
        <f t="shared" si="9"/>
        <v>2</v>
      </c>
      <c r="F27" s="17">
        <f t="shared" si="10"/>
        <v>3</v>
      </c>
      <c r="G27" s="17">
        <f t="shared" si="11"/>
        <v>3</v>
      </c>
      <c r="H27" s="23">
        <f t="shared" si="12"/>
        <v>13</v>
      </c>
    </row>
    <row r="28" spans="1:8" ht="12.75">
      <c r="A28" s="37" t="str">
        <f t="shared" si="6"/>
        <v>EQNet Delta otthoni NDSL</v>
      </c>
      <c r="B28" s="16">
        <f t="shared" si="7"/>
        <v>4</v>
      </c>
      <c r="C28" s="17">
        <f t="shared" si="8"/>
        <v>2</v>
      </c>
      <c r="D28" s="17">
        <f t="shared" si="9"/>
        <v>2</v>
      </c>
      <c r="E28" s="17">
        <f t="shared" si="9"/>
        <v>2</v>
      </c>
      <c r="F28" s="17">
        <f t="shared" si="10"/>
        <v>5</v>
      </c>
      <c r="G28" s="17">
        <f t="shared" si="11"/>
        <v>4</v>
      </c>
      <c r="H28" s="23">
        <f t="shared" si="12"/>
        <v>19</v>
      </c>
    </row>
    <row r="29" spans="1:8" ht="12.75">
      <c r="A29" s="37" t="str">
        <f t="shared" si="6"/>
        <v>Externet Csupasz ADSL otthoni Charlie</v>
      </c>
      <c r="B29" s="16">
        <f t="shared" si="7"/>
        <v>4</v>
      </c>
      <c r="C29" s="17">
        <f t="shared" si="8"/>
        <v>2</v>
      </c>
      <c r="D29" s="17">
        <f t="shared" si="9"/>
        <v>2</v>
      </c>
      <c r="E29" s="17">
        <f t="shared" si="9"/>
        <v>2</v>
      </c>
      <c r="F29" s="17">
        <f t="shared" si="10"/>
        <v>4</v>
      </c>
      <c r="G29" s="17">
        <f t="shared" si="11"/>
        <v>2</v>
      </c>
      <c r="H29" s="23">
        <f t="shared" si="12"/>
        <v>16</v>
      </c>
    </row>
    <row r="30" spans="1:8" ht="13.5" thickBot="1">
      <c r="A30" s="38" t="str">
        <f t="shared" si="6"/>
        <v>FRAKTAL Egyéni Meztelen ADSL</v>
      </c>
      <c r="B30" s="18">
        <f t="shared" si="7"/>
        <v>2</v>
      </c>
      <c r="C30" s="19">
        <f t="shared" si="8"/>
        <v>2</v>
      </c>
      <c r="D30" s="19">
        <f t="shared" si="9"/>
        <v>2</v>
      </c>
      <c r="E30" s="19">
        <f t="shared" si="9"/>
        <v>2</v>
      </c>
      <c r="F30" s="19">
        <f t="shared" si="10"/>
        <v>6</v>
      </c>
      <c r="G30" s="19">
        <f t="shared" si="11"/>
        <v>1</v>
      </c>
      <c r="H30" s="24">
        <f t="shared" si="12"/>
        <v>15</v>
      </c>
    </row>
    <row r="31" spans="1:7" ht="12.75">
      <c r="A31" s="64" t="s">
        <v>22</v>
      </c>
      <c r="B31" s="64">
        <v>0</v>
      </c>
      <c r="C31" s="64">
        <v>1</v>
      </c>
      <c r="D31" s="64">
        <v>0</v>
      </c>
      <c r="E31" s="64">
        <v>0</v>
      </c>
      <c r="F31" s="64">
        <v>1</v>
      </c>
      <c r="G31" s="64">
        <v>0</v>
      </c>
    </row>
    <row r="33" ht="25.5">
      <c r="A33" s="61" t="s">
        <v>25</v>
      </c>
    </row>
  </sheetData>
  <mergeCells count="2">
    <mergeCell ref="A13:G13"/>
    <mergeCell ref="A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.375" style="0" bestFit="1" customWidth="1"/>
    <col min="3" max="5" width="14.25390625" style="0" bestFit="1" customWidth="1"/>
    <col min="6" max="6" width="10.625" style="0" bestFit="1" customWidth="1"/>
    <col min="7" max="7" width="12.00390625" style="0" bestFit="1" customWidth="1"/>
  </cols>
  <sheetData>
    <row r="1" ht="12.75">
      <c r="A1" s="150" t="s">
        <v>64</v>
      </c>
    </row>
    <row r="2" ht="12.75">
      <c r="A2" s="150" t="s">
        <v>65</v>
      </c>
    </row>
    <row r="3" ht="12.75">
      <c r="A3" s="150" t="s">
        <v>66</v>
      </c>
    </row>
    <row r="6" ht="13.5" thickBot="1">
      <c r="A6" t="s">
        <v>67</v>
      </c>
    </row>
    <row r="7" spans="2:5" ht="13.5" thickBot="1">
      <c r="B7" s="152" t="s">
        <v>68</v>
      </c>
      <c r="C7" s="152" t="s">
        <v>69</v>
      </c>
      <c r="D7" s="152" t="s">
        <v>70</v>
      </c>
      <c r="E7" s="152" t="s">
        <v>71</v>
      </c>
    </row>
    <row r="8" spans="2:5" ht="13.5" thickBot="1">
      <c r="B8" s="151" t="s">
        <v>78</v>
      </c>
      <c r="C8" s="151" t="s">
        <v>79</v>
      </c>
      <c r="D8" s="154">
        <v>438409980</v>
      </c>
      <c r="E8" s="154">
        <v>938145.6075003713</v>
      </c>
    </row>
    <row r="11" ht="13.5" thickBot="1">
      <c r="A11" t="s">
        <v>72</v>
      </c>
    </row>
    <row r="12" spans="2:5" ht="13.5" thickBot="1">
      <c r="B12" s="152" t="s">
        <v>68</v>
      </c>
      <c r="C12" s="152" t="s">
        <v>69</v>
      </c>
      <c r="D12" s="152" t="s">
        <v>70</v>
      </c>
      <c r="E12" s="152" t="s">
        <v>71</v>
      </c>
    </row>
    <row r="13" spans="2:5" ht="12.75">
      <c r="B13" s="153" t="s">
        <v>80</v>
      </c>
      <c r="C13" s="153" t="s">
        <v>7</v>
      </c>
      <c r="D13" s="155">
        <v>0</v>
      </c>
      <c r="E13" s="155">
        <v>1541.061181696496</v>
      </c>
    </row>
    <row r="14" spans="2:5" ht="12.75">
      <c r="B14" s="153" t="s">
        <v>81</v>
      </c>
      <c r="C14" s="153" t="s">
        <v>52</v>
      </c>
      <c r="D14" s="155">
        <v>0</v>
      </c>
      <c r="E14" s="155">
        <v>1551.9690223508394</v>
      </c>
    </row>
    <row r="15" spans="2:5" ht="12.75">
      <c r="B15" s="153" t="s">
        <v>82</v>
      </c>
      <c r="C15" s="153" t="s">
        <v>16</v>
      </c>
      <c r="D15" s="155">
        <v>0</v>
      </c>
      <c r="E15" s="155">
        <v>1551.9690223508394</v>
      </c>
    </row>
    <row r="16" spans="2:5" ht="12.75">
      <c r="B16" s="153" t="s">
        <v>83</v>
      </c>
      <c r="C16" s="153" t="s">
        <v>24</v>
      </c>
      <c r="D16" s="155">
        <v>0</v>
      </c>
      <c r="E16" s="155">
        <v>1551.9690243221849</v>
      </c>
    </row>
    <row r="17" spans="2:5" ht="12.75">
      <c r="B17" s="153" t="s">
        <v>84</v>
      </c>
      <c r="C17" s="153" t="s">
        <v>50</v>
      </c>
      <c r="D17" s="155">
        <v>0</v>
      </c>
      <c r="E17" s="155">
        <v>1533.3982204521412</v>
      </c>
    </row>
    <row r="18" spans="2:5" ht="12.75">
      <c r="B18" s="153" t="s">
        <v>85</v>
      </c>
      <c r="C18" s="153" t="s">
        <v>10</v>
      </c>
      <c r="D18" s="155">
        <v>0</v>
      </c>
      <c r="E18" s="155">
        <v>2446.666145288436</v>
      </c>
    </row>
    <row r="19" spans="2:5" ht="12.75">
      <c r="B19" s="153" t="s">
        <v>86</v>
      </c>
      <c r="C19" s="153" t="s">
        <v>7</v>
      </c>
      <c r="D19" s="155">
        <v>0</v>
      </c>
      <c r="E19" s="155">
        <v>1360.026317898559</v>
      </c>
    </row>
    <row r="20" spans="2:5" ht="12.75">
      <c r="B20" s="153" t="s">
        <v>87</v>
      </c>
      <c r="C20" s="153" t="s">
        <v>52</v>
      </c>
      <c r="D20" s="155">
        <v>0</v>
      </c>
      <c r="E20" s="155">
        <v>1551.9690223508392</v>
      </c>
    </row>
    <row r="21" spans="2:5" ht="12.75">
      <c r="B21" s="153" t="s">
        <v>88</v>
      </c>
      <c r="C21" s="153" t="s">
        <v>16</v>
      </c>
      <c r="D21" s="155">
        <v>0</v>
      </c>
      <c r="E21" s="155">
        <v>1551.9690223508392</v>
      </c>
    </row>
    <row r="22" spans="2:5" ht="12.75">
      <c r="B22" s="153" t="s">
        <v>89</v>
      </c>
      <c r="C22" s="153" t="s">
        <v>24</v>
      </c>
      <c r="D22" s="155">
        <v>0</v>
      </c>
      <c r="E22" s="155">
        <v>1551.9690243221846</v>
      </c>
    </row>
    <row r="23" spans="2:5" ht="12.75">
      <c r="B23" s="153" t="s">
        <v>90</v>
      </c>
      <c r="C23" s="153" t="s">
        <v>50</v>
      </c>
      <c r="D23" s="155">
        <v>0</v>
      </c>
      <c r="E23" s="155">
        <v>1533.3982204521415</v>
      </c>
    </row>
    <row r="24" spans="2:5" ht="12.75">
      <c r="B24" s="153" t="s">
        <v>91</v>
      </c>
      <c r="C24" s="153" t="s">
        <v>10</v>
      </c>
      <c r="D24" s="155">
        <v>0</v>
      </c>
      <c r="E24" s="155">
        <v>1720.6665577261701</v>
      </c>
    </row>
    <row r="25" spans="2:5" ht="12.75">
      <c r="B25" s="153" t="s">
        <v>92</v>
      </c>
      <c r="C25" s="153" t="s">
        <v>7</v>
      </c>
      <c r="D25" s="155">
        <v>0</v>
      </c>
      <c r="E25" s="155">
        <v>1360.026317898559</v>
      </c>
    </row>
    <row r="26" spans="2:5" ht="12.75">
      <c r="B26" s="153" t="s">
        <v>93</v>
      </c>
      <c r="C26" s="153" t="s">
        <v>52</v>
      </c>
      <c r="D26" s="155">
        <v>0</v>
      </c>
      <c r="E26" s="155">
        <v>1551.9690223508392</v>
      </c>
    </row>
    <row r="27" spans="2:5" ht="12.75">
      <c r="B27" s="153" t="s">
        <v>94</v>
      </c>
      <c r="C27" s="153" t="s">
        <v>16</v>
      </c>
      <c r="D27" s="155">
        <v>0</v>
      </c>
      <c r="E27" s="155">
        <v>1551.9690223508392</v>
      </c>
    </row>
    <row r="28" spans="2:5" ht="12.75">
      <c r="B28" s="153" t="s">
        <v>95</v>
      </c>
      <c r="C28" s="153" t="s">
        <v>24</v>
      </c>
      <c r="D28" s="155">
        <v>0</v>
      </c>
      <c r="E28" s="155">
        <v>1551.9690243221846</v>
      </c>
    </row>
    <row r="29" spans="2:5" ht="12.75">
      <c r="B29" s="153" t="s">
        <v>96</v>
      </c>
      <c r="C29" s="153" t="s">
        <v>50</v>
      </c>
      <c r="D29" s="155">
        <v>0</v>
      </c>
      <c r="E29" s="155">
        <v>1533.3982204521415</v>
      </c>
    </row>
    <row r="30" spans="2:5" ht="12.75">
      <c r="B30" s="153" t="s">
        <v>97</v>
      </c>
      <c r="C30" s="153" t="s">
        <v>10</v>
      </c>
      <c r="D30" s="155">
        <v>0</v>
      </c>
      <c r="E30" s="155">
        <v>1249.631730027987</v>
      </c>
    </row>
    <row r="31" spans="2:5" ht="12.75">
      <c r="B31" s="153" t="s">
        <v>98</v>
      </c>
      <c r="C31" s="153" t="s">
        <v>7</v>
      </c>
      <c r="D31" s="155">
        <v>0</v>
      </c>
      <c r="E31" s="155">
        <v>1360.026317898559</v>
      </c>
    </row>
    <row r="32" spans="2:5" ht="12.75">
      <c r="B32" s="153" t="s">
        <v>99</v>
      </c>
      <c r="C32" s="153" t="s">
        <v>52</v>
      </c>
      <c r="D32" s="155">
        <v>0</v>
      </c>
      <c r="E32" s="155">
        <v>1551.9690223508392</v>
      </c>
    </row>
    <row r="33" spans="2:5" ht="12.75">
      <c r="B33" s="153" t="s">
        <v>100</v>
      </c>
      <c r="C33" s="153" t="s">
        <v>16</v>
      </c>
      <c r="D33" s="155">
        <v>0</v>
      </c>
      <c r="E33" s="155">
        <v>1551.9690223508392</v>
      </c>
    </row>
    <row r="34" spans="2:5" ht="12.75">
      <c r="B34" s="153" t="s">
        <v>101</v>
      </c>
      <c r="C34" s="153" t="s">
        <v>24</v>
      </c>
      <c r="D34" s="155">
        <v>0</v>
      </c>
      <c r="E34" s="155">
        <v>1551.9690243221846</v>
      </c>
    </row>
    <row r="35" spans="2:5" ht="12.75">
      <c r="B35" s="153" t="s">
        <v>102</v>
      </c>
      <c r="C35" s="153" t="s">
        <v>50</v>
      </c>
      <c r="D35" s="155">
        <v>0</v>
      </c>
      <c r="E35" s="155">
        <v>1533.3982204521415</v>
      </c>
    </row>
    <row r="36" spans="2:5" ht="12.75">
      <c r="B36" s="153" t="s">
        <v>103</v>
      </c>
      <c r="C36" s="153" t="s">
        <v>10</v>
      </c>
      <c r="D36" s="155">
        <v>0</v>
      </c>
      <c r="E36" s="155">
        <v>24.669523991312406</v>
      </c>
    </row>
    <row r="37" spans="2:5" ht="12.75">
      <c r="B37" s="153" t="s">
        <v>104</v>
      </c>
      <c r="C37" s="153" t="s">
        <v>7</v>
      </c>
      <c r="D37" s="155">
        <v>0</v>
      </c>
      <c r="E37" s="155">
        <v>1360.026317898559</v>
      </c>
    </row>
    <row r="38" spans="2:5" ht="12.75">
      <c r="B38" s="153" t="s">
        <v>105</v>
      </c>
      <c r="C38" s="153" t="s">
        <v>52</v>
      </c>
      <c r="D38" s="155">
        <v>0</v>
      </c>
      <c r="E38" s="155">
        <v>1551.9690223508392</v>
      </c>
    </row>
    <row r="39" spans="2:5" ht="12.75">
      <c r="B39" s="153" t="s">
        <v>106</v>
      </c>
      <c r="C39" s="153" t="s">
        <v>16</v>
      </c>
      <c r="D39" s="155">
        <v>0</v>
      </c>
      <c r="E39" s="155">
        <v>1551.9690223508392</v>
      </c>
    </row>
    <row r="40" spans="2:5" ht="12.75">
      <c r="B40" s="153" t="s">
        <v>107</v>
      </c>
      <c r="C40" s="153" t="s">
        <v>24</v>
      </c>
      <c r="D40" s="155">
        <v>0</v>
      </c>
      <c r="E40" s="155">
        <v>1551.9690243221846</v>
      </c>
    </row>
    <row r="41" spans="2:5" ht="12.75">
      <c r="B41" s="153" t="s">
        <v>108</v>
      </c>
      <c r="C41" s="153" t="s">
        <v>50</v>
      </c>
      <c r="D41" s="155">
        <v>0</v>
      </c>
      <c r="E41" s="155">
        <v>1533.3982204521415</v>
      </c>
    </row>
    <row r="42" spans="2:5" ht="12.75">
      <c r="B42" s="153" t="s">
        <v>109</v>
      </c>
      <c r="C42" s="153" t="s">
        <v>10</v>
      </c>
      <c r="D42" s="155">
        <v>0</v>
      </c>
      <c r="E42" s="155">
        <v>2.2152131120789855E-11</v>
      </c>
    </row>
    <row r="43" spans="2:5" ht="12.75">
      <c r="B43" s="153" t="s">
        <v>110</v>
      </c>
      <c r="C43" s="153" t="s">
        <v>7</v>
      </c>
      <c r="D43" s="155">
        <v>0</v>
      </c>
      <c r="E43" s="155">
        <v>1360.0263178985597</v>
      </c>
    </row>
    <row r="44" spans="2:5" ht="12.75">
      <c r="B44" s="153" t="s">
        <v>111</v>
      </c>
      <c r="C44" s="153" t="s">
        <v>52</v>
      </c>
      <c r="D44" s="155">
        <v>0</v>
      </c>
      <c r="E44" s="155">
        <v>1551.9690223508387</v>
      </c>
    </row>
    <row r="45" spans="2:5" ht="12.75">
      <c r="B45" s="153" t="s">
        <v>112</v>
      </c>
      <c r="C45" s="153" t="s">
        <v>16</v>
      </c>
      <c r="D45" s="155">
        <v>0</v>
      </c>
      <c r="E45" s="155">
        <v>1551.9690223508387</v>
      </c>
    </row>
    <row r="46" spans="2:5" ht="12.75">
      <c r="B46" s="153" t="s">
        <v>113</v>
      </c>
      <c r="C46" s="153" t="s">
        <v>24</v>
      </c>
      <c r="D46" s="155">
        <v>0</v>
      </c>
      <c r="E46" s="155">
        <v>1551.9690243221844</v>
      </c>
    </row>
    <row r="47" spans="2:5" ht="12.75">
      <c r="B47" s="153" t="s">
        <v>114</v>
      </c>
      <c r="C47" s="153" t="s">
        <v>50</v>
      </c>
      <c r="D47" s="155">
        <v>0</v>
      </c>
      <c r="E47" s="155">
        <v>1533.3982204521412</v>
      </c>
    </row>
    <row r="48" spans="2:5" ht="13.5" thickBot="1">
      <c r="B48" s="151" t="s">
        <v>115</v>
      </c>
      <c r="C48" s="151" t="s">
        <v>10</v>
      </c>
      <c r="D48" s="156">
        <v>0</v>
      </c>
      <c r="E48" s="156">
        <v>-9.980904991380157E-14</v>
      </c>
    </row>
    <row r="51" ht="13.5" thickBot="1">
      <c r="A51" t="s">
        <v>73</v>
      </c>
    </row>
    <row r="52" spans="2:7" ht="13.5" thickBot="1">
      <c r="B52" s="152" t="s">
        <v>68</v>
      </c>
      <c r="C52" s="152" t="s">
        <v>69</v>
      </c>
      <c r="D52" s="152" t="s">
        <v>74</v>
      </c>
      <c r="E52" s="152" t="s">
        <v>75</v>
      </c>
      <c r="F52" s="152" t="s">
        <v>76</v>
      </c>
      <c r="G52" s="152" t="s">
        <v>77</v>
      </c>
    </row>
    <row r="53" spans="2:7" ht="12.75">
      <c r="B53" s="153" t="s">
        <v>86</v>
      </c>
      <c r="C53" s="153" t="s">
        <v>7</v>
      </c>
      <c r="D53" s="155">
        <v>1360.026317898559</v>
      </c>
      <c r="E53" s="153" t="s">
        <v>116</v>
      </c>
      <c r="F53" s="153" t="s">
        <v>117</v>
      </c>
      <c r="G53" s="153">
        <v>181.03486379793708</v>
      </c>
    </row>
    <row r="54" spans="2:7" ht="12.75">
      <c r="B54" s="153" t="s">
        <v>92</v>
      </c>
      <c r="C54" s="153" t="s">
        <v>7</v>
      </c>
      <c r="D54" s="155">
        <v>1360.026317898559</v>
      </c>
      <c r="E54" s="153" t="s">
        <v>118</v>
      </c>
      <c r="F54" s="153" t="s">
        <v>119</v>
      </c>
      <c r="G54" s="153">
        <v>0</v>
      </c>
    </row>
    <row r="55" spans="2:7" ht="12.75">
      <c r="B55" s="153" t="s">
        <v>98</v>
      </c>
      <c r="C55" s="153" t="s">
        <v>7</v>
      </c>
      <c r="D55" s="155">
        <v>1360.026317898559</v>
      </c>
      <c r="E55" s="153" t="s">
        <v>120</v>
      </c>
      <c r="F55" s="153" t="s">
        <v>119</v>
      </c>
      <c r="G55" s="153">
        <v>0</v>
      </c>
    </row>
    <row r="56" spans="2:7" ht="12.75">
      <c r="B56" s="153" t="s">
        <v>104</v>
      </c>
      <c r="C56" s="153" t="s">
        <v>7</v>
      </c>
      <c r="D56" s="155">
        <v>1360.026317898559</v>
      </c>
      <c r="E56" s="153" t="s">
        <v>121</v>
      </c>
      <c r="F56" s="153" t="s">
        <v>119</v>
      </c>
      <c r="G56" s="153">
        <v>0</v>
      </c>
    </row>
    <row r="57" spans="2:7" ht="12.75">
      <c r="B57" s="153" t="s">
        <v>110</v>
      </c>
      <c r="C57" s="153" t="s">
        <v>7</v>
      </c>
      <c r="D57" s="155">
        <v>1360.0263178985597</v>
      </c>
      <c r="E57" s="153" t="s">
        <v>122</v>
      </c>
      <c r="F57" s="153" t="s">
        <v>119</v>
      </c>
      <c r="G57" s="153">
        <v>0</v>
      </c>
    </row>
    <row r="58" spans="2:7" ht="12.75">
      <c r="B58" s="153" t="s">
        <v>87</v>
      </c>
      <c r="C58" s="153" t="s">
        <v>52</v>
      </c>
      <c r="D58" s="155">
        <v>1551.9690223508392</v>
      </c>
      <c r="E58" s="153" t="s">
        <v>123</v>
      </c>
      <c r="F58" s="153" t="s">
        <v>119</v>
      </c>
      <c r="G58" s="153">
        <v>0</v>
      </c>
    </row>
    <row r="59" spans="2:7" ht="12.75">
      <c r="B59" s="153" t="s">
        <v>93</v>
      </c>
      <c r="C59" s="153" t="s">
        <v>52</v>
      </c>
      <c r="D59" s="155">
        <v>1551.9690223508392</v>
      </c>
      <c r="E59" s="153" t="s">
        <v>124</v>
      </c>
      <c r="F59" s="153" t="s">
        <v>119</v>
      </c>
      <c r="G59" s="153">
        <v>0</v>
      </c>
    </row>
    <row r="60" spans="2:7" ht="12.75">
      <c r="B60" s="153" t="s">
        <v>99</v>
      </c>
      <c r="C60" s="153" t="s">
        <v>52</v>
      </c>
      <c r="D60" s="155">
        <v>1551.9690223508392</v>
      </c>
      <c r="E60" s="153" t="s">
        <v>125</v>
      </c>
      <c r="F60" s="153" t="s">
        <v>119</v>
      </c>
      <c r="G60" s="153">
        <v>0</v>
      </c>
    </row>
    <row r="61" spans="2:7" ht="12.75">
      <c r="B61" s="153" t="s">
        <v>105</v>
      </c>
      <c r="C61" s="153" t="s">
        <v>52</v>
      </c>
      <c r="D61" s="155">
        <v>1551.9690223508392</v>
      </c>
      <c r="E61" s="153" t="s">
        <v>126</v>
      </c>
      <c r="F61" s="153" t="s">
        <v>119</v>
      </c>
      <c r="G61" s="153">
        <v>0</v>
      </c>
    </row>
    <row r="62" spans="2:7" ht="12.75">
      <c r="B62" s="153" t="s">
        <v>111</v>
      </c>
      <c r="C62" s="153" t="s">
        <v>52</v>
      </c>
      <c r="D62" s="155">
        <v>1551.9690223508387</v>
      </c>
      <c r="E62" s="153" t="s">
        <v>127</v>
      </c>
      <c r="F62" s="153" t="s">
        <v>119</v>
      </c>
      <c r="G62" s="153">
        <v>0</v>
      </c>
    </row>
    <row r="63" spans="2:7" ht="12.75">
      <c r="B63" s="153" t="s">
        <v>88</v>
      </c>
      <c r="C63" s="153" t="s">
        <v>16</v>
      </c>
      <c r="D63" s="155">
        <v>1551.9690223508392</v>
      </c>
      <c r="E63" s="153" t="s">
        <v>128</v>
      </c>
      <c r="F63" s="153" t="s">
        <v>119</v>
      </c>
      <c r="G63" s="153">
        <v>0</v>
      </c>
    </row>
    <row r="64" spans="2:7" ht="12.75">
      <c r="B64" s="153" t="s">
        <v>94</v>
      </c>
      <c r="C64" s="153" t="s">
        <v>16</v>
      </c>
      <c r="D64" s="155">
        <v>1551.9690223508392</v>
      </c>
      <c r="E64" s="153" t="s">
        <v>129</v>
      </c>
      <c r="F64" s="153" t="s">
        <v>119</v>
      </c>
      <c r="G64" s="153">
        <v>0</v>
      </c>
    </row>
    <row r="65" spans="2:7" ht="12.75">
      <c r="B65" s="153" t="s">
        <v>100</v>
      </c>
      <c r="C65" s="153" t="s">
        <v>16</v>
      </c>
      <c r="D65" s="155">
        <v>1551.9690223508392</v>
      </c>
      <c r="E65" s="153" t="s">
        <v>130</v>
      </c>
      <c r="F65" s="153" t="s">
        <v>119</v>
      </c>
      <c r="G65" s="153">
        <v>0</v>
      </c>
    </row>
    <row r="66" spans="2:7" ht="12.75">
      <c r="B66" s="153" t="s">
        <v>106</v>
      </c>
      <c r="C66" s="153" t="s">
        <v>16</v>
      </c>
      <c r="D66" s="155">
        <v>1551.9690223508392</v>
      </c>
      <c r="E66" s="153" t="s">
        <v>131</v>
      </c>
      <c r="F66" s="153" t="s">
        <v>119</v>
      </c>
      <c r="G66" s="153">
        <v>0</v>
      </c>
    </row>
    <row r="67" spans="2:7" ht="12.75">
      <c r="B67" s="153" t="s">
        <v>112</v>
      </c>
      <c r="C67" s="153" t="s">
        <v>16</v>
      </c>
      <c r="D67" s="155">
        <v>1551.9690223508387</v>
      </c>
      <c r="E67" s="153" t="s">
        <v>132</v>
      </c>
      <c r="F67" s="153" t="s">
        <v>119</v>
      </c>
      <c r="G67" s="153">
        <v>0</v>
      </c>
    </row>
    <row r="68" spans="2:7" ht="12.75">
      <c r="B68" s="153" t="s">
        <v>89</v>
      </c>
      <c r="C68" s="153" t="s">
        <v>24</v>
      </c>
      <c r="D68" s="155">
        <v>1551.9690243221846</v>
      </c>
      <c r="E68" s="153" t="s">
        <v>133</v>
      </c>
      <c r="F68" s="153" t="s">
        <v>119</v>
      </c>
      <c r="G68" s="153">
        <v>0</v>
      </c>
    </row>
    <row r="69" spans="2:7" ht="12.75">
      <c r="B69" s="153" t="s">
        <v>95</v>
      </c>
      <c r="C69" s="153" t="s">
        <v>24</v>
      </c>
      <c r="D69" s="155">
        <v>1551.9690243221846</v>
      </c>
      <c r="E69" s="153" t="s">
        <v>134</v>
      </c>
      <c r="F69" s="153" t="s">
        <v>119</v>
      </c>
      <c r="G69" s="153">
        <v>0</v>
      </c>
    </row>
    <row r="70" spans="2:7" ht="12.75">
      <c r="B70" s="153" t="s">
        <v>101</v>
      </c>
      <c r="C70" s="153" t="s">
        <v>24</v>
      </c>
      <c r="D70" s="155">
        <v>1551.9690243221846</v>
      </c>
      <c r="E70" s="153" t="s">
        <v>135</v>
      </c>
      <c r="F70" s="153" t="s">
        <v>119</v>
      </c>
      <c r="G70" s="153">
        <v>0</v>
      </c>
    </row>
    <row r="71" spans="2:7" ht="12.75">
      <c r="B71" s="153" t="s">
        <v>107</v>
      </c>
      <c r="C71" s="153" t="s">
        <v>24</v>
      </c>
      <c r="D71" s="155">
        <v>1551.9690243221846</v>
      </c>
      <c r="E71" s="153" t="s">
        <v>136</v>
      </c>
      <c r="F71" s="153" t="s">
        <v>119</v>
      </c>
      <c r="G71" s="153">
        <v>0</v>
      </c>
    </row>
    <row r="72" spans="2:7" ht="12.75">
      <c r="B72" s="153" t="s">
        <v>113</v>
      </c>
      <c r="C72" s="153" t="s">
        <v>24</v>
      </c>
      <c r="D72" s="155">
        <v>1551.9690243221844</v>
      </c>
      <c r="E72" s="153" t="s">
        <v>137</v>
      </c>
      <c r="F72" s="153" t="s">
        <v>119</v>
      </c>
      <c r="G72" s="153">
        <v>0</v>
      </c>
    </row>
    <row r="73" spans="2:7" ht="12.75">
      <c r="B73" s="153" t="s">
        <v>90</v>
      </c>
      <c r="C73" s="153" t="s">
        <v>50</v>
      </c>
      <c r="D73" s="155">
        <v>1533.3982204521415</v>
      </c>
      <c r="E73" s="153" t="s">
        <v>138</v>
      </c>
      <c r="F73" s="153" t="s">
        <v>119</v>
      </c>
      <c r="G73" s="153">
        <v>0</v>
      </c>
    </row>
    <row r="74" spans="2:7" ht="12.75">
      <c r="B74" s="153" t="s">
        <v>96</v>
      </c>
      <c r="C74" s="153" t="s">
        <v>50</v>
      </c>
      <c r="D74" s="155">
        <v>1533.3982204521415</v>
      </c>
      <c r="E74" s="153" t="s">
        <v>139</v>
      </c>
      <c r="F74" s="153" t="s">
        <v>119</v>
      </c>
      <c r="G74" s="153">
        <v>0</v>
      </c>
    </row>
    <row r="75" spans="2:7" ht="12.75">
      <c r="B75" s="153" t="s">
        <v>102</v>
      </c>
      <c r="C75" s="153" t="s">
        <v>50</v>
      </c>
      <c r="D75" s="155">
        <v>1533.3982204521415</v>
      </c>
      <c r="E75" s="153" t="s">
        <v>140</v>
      </c>
      <c r="F75" s="153" t="s">
        <v>119</v>
      </c>
      <c r="G75" s="153">
        <v>0</v>
      </c>
    </row>
    <row r="76" spans="2:7" ht="12.75">
      <c r="B76" s="153" t="s">
        <v>108</v>
      </c>
      <c r="C76" s="153" t="s">
        <v>50</v>
      </c>
      <c r="D76" s="155">
        <v>1533.3982204521415</v>
      </c>
      <c r="E76" s="153" t="s">
        <v>141</v>
      </c>
      <c r="F76" s="153" t="s">
        <v>119</v>
      </c>
      <c r="G76" s="153">
        <v>0</v>
      </c>
    </row>
    <row r="77" spans="2:7" ht="12.75">
      <c r="B77" s="153" t="s">
        <v>114</v>
      </c>
      <c r="C77" s="153" t="s">
        <v>50</v>
      </c>
      <c r="D77" s="155">
        <v>1533.3982204521412</v>
      </c>
      <c r="E77" s="153" t="s">
        <v>142</v>
      </c>
      <c r="F77" s="153" t="s">
        <v>119</v>
      </c>
      <c r="G77" s="153">
        <v>0</v>
      </c>
    </row>
    <row r="78" spans="2:7" ht="12.75">
      <c r="B78" s="153" t="s">
        <v>91</v>
      </c>
      <c r="C78" s="153" t="s">
        <v>10</v>
      </c>
      <c r="D78" s="155">
        <v>1720.6665577261701</v>
      </c>
      <c r="E78" s="153" t="s">
        <v>143</v>
      </c>
      <c r="F78" s="153" t="s">
        <v>117</v>
      </c>
      <c r="G78" s="153">
        <v>725.9995875622658</v>
      </c>
    </row>
    <row r="79" spans="2:7" ht="12.75">
      <c r="B79" s="153" t="s">
        <v>97</v>
      </c>
      <c r="C79" s="153" t="s">
        <v>10</v>
      </c>
      <c r="D79" s="155">
        <v>1249.631730027987</v>
      </c>
      <c r="E79" s="153" t="s">
        <v>144</v>
      </c>
      <c r="F79" s="153" t="s">
        <v>117</v>
      </c>
      <c r="G79" s="153">
        <v>471.0348276981831</v>
      </c>
    </row>
    <row r="80" spans="2:7" ht="12.75">
      <c r="B80" s="153" t="s">
        <v>103</v>
      </c>
      <c r="C80" s="153" t="s">
        <v>10</v>
      </c>
      <c r="D80" s="155">
        <v>24.669523991312406</v>
      </c>
      <c r="E80" s="153" t="s">
        <v>145</v>
      </c>
      <c r="F80" s="153" t="s">
        <v>117</v>
      </c>
      <c r="G80" s="153">
        <v>1224.9622060366746</v>
      </c>
    </row>
    <row r="81" spans="2:7" ht="12.75">
      <c r="B81" s="153" t="s">
        <v>109</v>
      </c>
      <c r="C81" s="153" t="s">
        <v>10</v>
      </c>
      <c r="D81" s="155">
        <v>2.2152131120789855E-11</v>
      </c>
      <c r="E81" s="153" t="s">
        <v>146</v>
      </c>
      <c r="F81" s="153" t="s">
        <v>117</v>
      </c>
      <c r="G81" s="153">
        <v>24.669523991290255</v>
      </c>
    </row>
    <row r="82" spans="2:7" ht="12.75">
      <c r="B82" s="153" t="s">
        <v>115</v>
      </c>
      <c r="C82" s="153" t="s">
        <v>10</v>
      </c>
      <c r="D82" s="155">
        <v>-9.980904991380157E-14</v>
      </c>
      <c r="E82" s="153" t="s">
        <v>147</v>
      </c>
      <c r="F82" s="153" t="s">
        <v>119</v>
      </c>
      <c r="G82" s="153">
        <v>0</v>
      </c>
    </row>
    <row r="83" spans="2:7" ht="12.75">
      <c r="B83" s="153" t="s">
        <v>80</v>
      </c>
      <c r="C83" s="153" t="s">
        <v>7</v>
      </c>
      <c r="D83" s="155">
        <v>1541.061181696496</v>
      </c>
      <c r="E83" s="153" t="s">
        <v>148</v>
      </c>
      <c r="F83" s="153" t="s">
        <v>117</v>
      </c>
      <c r="G83" s="155">
        <v>1541.061181696496</v>
      </c>
    </row>
    <row r="84" spans="2:7" ht="12.75">
      <c r="B84" s="153" t="s">
        <v>81</v>
      </c>
      <c r="C84" s="153" t="s">
        <v>52</v>
      </c>
      <c r="D84" s="155">
        <v>1551.9690223508394</v>
      </c>
      <c r="E84" s="153" t="s">
        <v>149</v>
      </c>
      <c r="F84" s="153" t="s">
        <v>117</v>
      </c>
      <c r="G84" s="155">
        <v>1551.9690223508394</v>
      </c>
    </row>
    <row r="85" spans="2:7" ht="12.75">
      <c r="B85" s="153" t="s">
        <v>82</v>
      </c>
      <c r="C85" s="153" t="s">
        <v>16</v>
      </c>
      <c r="D85" s="155">
        <v>1551.9690223508394</v>
      </c>
      <c r="E85" s="153" t="s">
        <v>150</v>
      </c>
      <c r="F85" s="153" t="s">
        <v>117</v>
      </c>
      <c r="G85" s="155">
        <v>1551.9690223508394</v>
      </c>
    </row>
    <row r="86" spans="2:7" ht="12.75">
      <c r="B86" s="153" t="s">
        <v>83</v>
      </c>
      <c r="C86" s="153" t="s">
        <v>24</v>
      </c>
      <c r="D86" s="155">
        <v>1551.9690243221849</v>
      </c>
      <c r="E86" s="153" t="s">
        <v>151</v>
      </c>
      <c r="F86" s="153" t="s">
        <v>117</v>
      </c>
      <c r="G86" s="155">
        <v>1551.9690243221849</v>
      </c>
    </row>
    <row r="87" spans="2:7" ht="12.75">
      <c r="B87" s="153" t="s">
        <v>84</v>
      </c>
      <c r="C87" s="153" t="s">
        <v>50</v>
      </c>
      <c r="D87" s="155">
        <v>1533.3982204521412</v>
      </c>
      <c r="E87" s="153" t="s">
        <v>152</v>
      </c>
      <c r="F87" s="153" t="s">
        <v>117</v>
      </c>
      <c r="G87" s="155">
        <v>1533.3982204521412</v>
      </c>
    </row>
    <row r="88" spans="2:7" ht="12.75">
      <c r="B88" s="153" t="s">
        <v>85</v>
      </c>
      <c r="C88" s="153" t="s">
        <v>10</v>
      </c>
      <c r="D88" s="155">
        <v>2446.666145288436</v>
      </c>
      <c r="E88" s="153" t="s">
        <v>153</v>
      </c>
      <c r="F88" s="153" t="s">
        <v>117</v>
      </c>
      <c r="G88" s="155">
        <v>2446.666145288436</v>
      </c>
    </row>
    <row r="89" spans="2:7" ht="12.75">
      <c r="B89" s="153" t="s">
        <v>86</v>
      </c>
      <c r="C89" s="153" t="s">
        <v>7</v>
      </c>
      <c r="D89" s="155">
        <v>1360.026317898559</v>
      </c>
      <c r="E89" s="153" t="s">
        <v>154</v>
      </c>
      <c r="F89" s="153" t="s">
        <v>117</v>
      </c>
      <c r="G89" s="155">
        <v>1360.026317898559</v>
      </c>
    </row>
    <row r="90" spans="2:7" ht="12.75">
      <c r="B90" s="153" t="s">
        <v>87</v>
      </c>
      <c r="C90" s="153" t="s">
        <v>52</v>
      </c>
      <c r="D90" s="155">
        <v>1551.9690223508392</v>
      </c>
      <c r="E90" s="153" t="s">
        <v>155</v>
      </c>
      <c r="F90" s="153" t="s">
        <v>117</v>
      </c>
      <c r="G90" s="155">
        <v>1551.9690223508392</v>
      </c>
    </row>
    <row r="91" spans="2:7" ht="12.75">
      <c r="B91" s="153" t="s">
        <v>88</v>
      </c>
      <c r="C91" s="153" t="s">
        <v>16</v>
      </c>
      <c r="D91" s="155">
        <v>1551.9690223508392</v>
      </c>
      <c r="E91" s="153" t="s">
        <v>156</v>
      </c>
      <c r="F91" s="153" t="s">
        <v>117</v>
      </c>
      <c r="G91" s="155">
        <v>1551.9690223508392</v>
      </c>
    </row>
    <row r="92" spans="2:7" ht="12.75">
      <c r="B92" s="153" t="s">
        <v>89</v>
      </c>
      <c r="C92" s="153" t="s">
        <v>24</v>
      </c>
      <c r="D92" s="155">
        <v>1551.9690243221846</v>
      </c>
      <c r="E92" s="153" t="s">
        <v>157</v>
      </c>
      <c r="F92" s="153" t="s">
        <v>117</v>
      </c>
      <c r="G92" s="155">
        <v>1551.9690243221846</v>
      </c>
    </row>
    <row r="93" spans="2:7" ht="12.75">
      <c r="B93" s="153" t="s">
        <v>90</v>
      </c>
      <c r="C93" s="153" t="s">
        <v>50</v>
      </c>
      <c r="D93" s="155">
        <v>1533.3982204521415</v>
      </c>
      <c r="E93" s="153" t="s">
        <v>158</v>
      </c>
      <c r="F93" s="153" t="s">
        <v>117</v>
      </c>
      <c r="G93" s="155">
        <v>1533.3982204521415</v>
      </c>
    </row>
    <row r="94" spans="2:7" ht="12.75">
      <c r="B94" s="153" t="s">
        <v>91</v>
      </c>
      <c r="C94" s="153" t="s">
        <v>10</v>
      </c>
      <c r="D94" s="155">
        <v>1720.6665577261701</v>
      </c>
      <c r="E94" s="153" t="s">
        <v>159</v>
      </c>
      <c r="F94" s="153" t="s">
        <v>117</v>
      </c>
      <c r="G94" s="155">
        <v>1720.6665577261701</v>
      </c>
    </row>
    <row r="95" spans="2:7" ht="12.75">
      <c r="B95" s="153" t="s">
        <v>92</v>
      </c>
      <c r="C95" s="153" t="s">
        <v>7</v>
      </c>
      <c r="D95" s="155">
        <v>1360.026317898559</v>
      </c>
      <c r="E95" s="153" t="s">
        <v>160</v>
      </c>
      <c r="F95" s="153" t="s">
        <v>117</v>
      </c>
      <c r="G95" s="155">
        <v>1360.026317898559</v>
      </c>
    </row>
    <row r="96" spans="2:7" ht="12.75">
      <c r="B96" s="153" t="s">
        <v>93</v>
      </c>
      <c r="C96" s="153" t="s">
        <v>52</v>
      </c>
      <c r="D96" s="155">
        <v>1551.9690223508392</v>
      </c>
      <c r="E96" s="153" t="s">
        <v>161</v>
      </c>
      <c r="F96" s="153" t="s">
        <v>117</v>
      </c>
      <c r="G96" s="155">
        <v>1551.9690223508392</v>
      </c>
    </row>
    <row r="97" spans="2:7" ht="12.75">
      <c r="B97" s="153" t="s">
        <v>94</v>
      </c>
      <c r="C97" s="153" t="s">
        <v>16</v>
      </c>
      <c r="D97" s="155">
        <v>1551.9690223508392</v>
      </c>
      <c r="E97" s="153" t="s">
        <v>162</v>
      </c>
      <c r="F97" s="153" t="s">
        <v>117</v>
      </c>
      <c r="G97" s="155">
        <v>1551.9690223508392</v>
      </c>
    </row>
    <row r="98" spans="2:7" ht="12.75">
      <c r="B98" s="153" t="s">
        <v>95</v>
      </c>
      <c r="C98" s="153" t="s">
        <v>24</v>
      </c>
      <c r="D98" s="155">
        <v>1551.9690243221846</v>
      </c>
      <c r="E98" s="153" t="s">
        <v>163</v>
      </c>
      <c r="F98" s="153" t="s">
        <v>117</v>
      </c>
      <c r="G98" s="155">
        <v>1551.9690243221846</v>
      </c>
    </row>
    <row r="99" spans="2:7" ht="12.75">
      <c r="B99" s="153" t="s">
        <v>96</v>
      </c>
      <c r="C99" s="153" t="s">
        <v>50</v>
      </c>
      <c r="D99" s="155">
        <v>1533.3982204521415</v>
      </c>
      <c r="E99" s="153" t="s">
        <v>164</v>
      </c>
      <c r="F99" s="153" t="s">
        <v>117</v>
      </c>
      <c r="G99" s="155">
        <v>1533.3982204521415</v>
      </c>
    </row>
    <row r="100" spans="2:7" ht="12.75">
      <c r="B100" s="153" t="s">
        <v>97</v>
      </c>
      <c r="C100" s="153" t="s">
        <v>10</v>
      </c>
      <c r="D100" s="155">
        <v>1249.631730027987</v>
      </c>
      <c r="E100" s="153" t="s">
        <v>165</v>
      </c>
      <c r="F100" s="153" t="s">
        <v>117</v>
      </c>
      <c r="G100" s="155">
        <v>1249.631730027987</v>
      </c>
    </row>
    <row r="101" spans="2:7" ht="12.75">
      <c r="B101" s="153" t="s">
        <v>98</v>
      </c>
      <c r="C101" s="153" t="s">
        <v>7</v>
      </c>
      <c r="D101" s="155">
        <v>1360.026317898559</v>
      </c>
      <c r="E101" s="153" t="s">
        <v>166</v>
      </c>
      <c r="F101" s="153" t="s">
        <v>117</v>
      </c>
      <c r="G101" s="155">
        <v>1360.026317898559</v>
      </c>
    </row>
    <row r="102" spans="2:7" ht="12.75">
      <c r="B102" s="153" t="s">
        <v>99</v>
      </c>
      <c r="C102" s="153" t="s">
        <v>52</v>
      </c>
      <c r="D102" s="155">
        <v>1551.9690223508392</v>
      </c>
      <c r="E102" s="153" t="s">
        <v>167</v>
      </c>
      <c r="F102" s="153" t="s">
        <v>117</v>
      </c>
      <c r="G102" s="155">
        <v>1551.9690223508392</v>
      </c>
    </row>
    <row r="103" spans="2:7" ht="12.75">
      <c r="B103" s="153" t="s">
        <v>100</v>
      </c>
      <c r="C103" s="153" t="s">
        <v>16</v>
      </c>
      <c r="D103" s="155">
        <v>1551.9690223508392</v>
      </c>
      <c r="E103" s="153" t="s">
        <v>168</v>
      </c>
      <c r="F103" s="153" t="s">
        <v>117</v>
      </c>
      <c r="G103" s="155">
        <v>1551.9690223508392</v>
      </c>
    </row>
    <row r="104" spans="2:7" ht="12.75">
      <c r="B104" s="153" t="s">
        <v>101</v>
      </c>
      <c r="C104" s="153" t="s">
        <v>24</v>
      </c>
      <c r="D104" s="155">
        <v>1551.9690243221846</v>
      </c>
      <c r="E104" s="153" t="s">
        <v>169</v>
      </c>
      <c r="F104" s="153" t="s">
        <v>117</v>
      </c>
      <c r="G104" s="155">
        <v>1551.9690243221846</v>
      </c>
    </row>
    <row r="105" spans="2:7" ht="12.75">
      <c r="B105" s="153" t="s">
        <v>102</v>
      </c>
      <c r="C105" s="153" t="s">
        <v>50</v>
      </c>
      <c r="D105" s="155">
        <v>1533.3982204521415</v>
      </c>
      <c r="E105" s="153" t="s">
        <v>170</v>
      </c>
      <c r="F105" s="153" t="s">
        <v>117</v>
      </c>
      <c r="G105" s="155">
        <v>1533.3982204521415</v>
      </c>
    </row>
    <row r="106" spans="2:7" ht="12.75">
      <c r="B106" s="153" t="s">
        <v>103</v>
      </c>
      <c r="C106" s="153" t="s">
        <v>10</v>
      </c>
      <c r="D106" s="155">
        <v>24.669523991312406</v>
      </c>
      <c r="E106" s="153" t="s">
        <v>171</v>
      </c>
      <c r="F106" s="153" t="s">
        <v>117</v>
      </c>
      <c r="G106" s="155">
        <v>24.669523991312406</v>
      </c>
    </row>
    <row r="107" spans="2:7" ht="12.75">
      <c r="B107" s="153" t="s">
        <v>104</v>
      </c>
      <c r="C107" s="153" t="s">
        <v>7</v>
      </c>
      <c r="D107" s="155">
        <v>1360.026317898559</v>
      </c>
      <c r="E107" s="153" t="s">
        <v>172</v>
      </c>
      <c r="F107" s="153" t="s">
        <v>117</v>
      </c>
      <c r="G107" s="155">
        <v>1360.026317898559</v>
      </c>
    </row>
    <row r="108" spans="2:7" ht="12.75">
      <c r="B108" s="153" t="s">
        <v>105</v>
      </c>
      <c r="C108" s="153" t="s">
        <v>52</v>
      </c>
      <c r="D108" s="155">
        <v>1551.9690223508392</v>
      </c>
      <c r="E108" s="153" t="s">
        <v>173</v>
      </c>
      <c r="F108" s="153" t="s">
        <v>117</v>
      </c>
      <c r="G108" s="155">
        <v>1551.9690223508392</v>
      </c>
    </row>
    <row r="109" spans="2:7" ht="12.75">
      <c r="B109" s="153" t="s">
        <v>106</v>
      </c>
      <c r="C109" s="153" t="s">
        <v>16</v>
      </c>
      <c r="D109" s="155">
        <v>1551.9690223508392</v>
      </c>
      <c r="E109" s="153" t="s">
        <v>174</v>
      </c>
      <c r="F109" s="153" t="s">
        <v>117</v>
      </c>
      <c r="G109" s="155">
        <v>1551.9690223508392</v>
      </c>
    </row>
    <row r="110" spans="2:7" ht="12.75">
      <c r="B110" s="153" t="s">
        <v>107</v>
      </c>
      <c r="C110" s="153" t="s">
        <v>24</v>
      </c>
      <c r="D110" s="155">
        <v>1551.9690243221846</v>
      </c>
      <c r="E110" s="153" t="s">
        <v>175</v>
      </c>
      <c r="F110" s="153" t="s">
        <v>117</v>
      </c>
      <c r="G110" s="155">
        <v>1551.9690243221846</v>
      </c>
    </row>
    <row r="111" spans="2:7" ht="12.75">
      <c r="B111" s="153" t="s">
        <v>108</v>
      </c>
      <c r="C111" s="153" t="s">
        <v>50</v>
      </c>
      <c r="D111" s="155">
        <v>1533.3982204521415</v>
      </c>
      <c r="E111" s="153" t="s">
        <v>176</v>
      </c>
      <c r="F111" s="153" t="s">
        <v>117</v>
      </c>
      <c r="G111" s="155">
        <v>1533.3982204521415</v>
      </c>
    </row>
    <row r="112" spans="2:7" ht="12.75">
      <c r="B112" s="153" t="s">
        <v>109</v>
      </c>
      <c r="C112" s="153" t="s">
        <v>10</v>
      </c>
      <c r="D112" s="155">
        <v>2.2152131120789855E-11</v>
      </c>
      <c r="E112" s="153" t="s">
        <v>177</v>
      </c>
      <c r="F112" s="153" t="s">
        <v>119</v>
      </c>
      <c r="G112" s="155">
        <v>0</v>
      </c>
    </row>
    <row r="113" spans="2:7" ht="12.75">
      <c r="B113" s="153" t="s">
        <v>110</v>
      </c>
      <c r="C113" s="153" t="s">
        <v>7</v>
      </c>
      <c r="D113" s="155">
        <v>1360.0263178985597</v>
      </c>
      <c r="E113" s="153" t="s">
        <v>178</v>
      </c>
      <c r="F113" s="153" t="s">
        <v>117</v>
      </c>
      <c r="G113" s="155">
        <v>1360.0263178985597</v>
      </c>
    </row>
    <row r="114" spans="2:7" ht="12.75">
      <c r="B114" s="153" t="s">
        <v>111</v>
      </c>
      <c r="C114" s="153" t="s">
        <v>52</v>
      </c>
      <c r="D114" s="155">
        <v>1551.9690223508387</v>
      </c>
      <c r="E114" s="153" t="s">
        <v>179</v>
      </c>
      <c r="F114" s="153" t="s">
        <v>117</v>
      </c>
      <c r="G114" s="155">
        <v>1551.9690223508387</v>
      </c>
    </row>
    <row r="115" spans="2:7" ht="12.75">
      <c r="B115" s="153" t="s">
        <v>112</v>
      </c>
      <c r="C115" s="153" t="s">
        <v>16</v>
      </c>
      <c r="D115" s="155">
        <v>1551.9690223508387</v>
      </c>
      <c r="E115" s="153" t="s">
        <v>180</v>
      </c>
      <c r="F115" s="153" t="s">
        <v>117</v>
      </c>
      <c r="G115" s="155">
        <v>1551.9690223508387</v>
      </c>
    </row>
    <row r="116" spans="2:7" ht="12.75">
      <c r="B116" s="153" t="s">
        <v>113</v>
      </c>
      <c r="C116" s="153" t="s">
        <v>24</v>
      </c>
      <c r="D116" s="155">
        <v>1551.9690243221844</v>
      </c>
      <c r="E116" s="153" t="s">
        <v>181</v>
      </c>
      <c r="F116" s="153" t="s">
        <v>117</v>
      </c>
      <c r="G116" s="155">
        <v>1551.9690243221844</v>
      </c>
    </row>
    <row r="117" spans="2:7" ht="12.75">
      <c r="B117" s="153" t="s">
        <v>114</v>
      </c>
      <c r="C117" s="153" t="s">
        <v>50</v>
      </c>
      <c r="D117" s="155">
        <v>1533.3982204521412</v>
      </c>
      <c r="E117" s="153" t="s">
        <v>182</v>
      </c>
      <c r="F117" s="153" t="s">
        <v>117</v>
      </c>
      <c r="G117" s="155">
        <v>1533.3982204521412</v>
      </c>
    </row>
    <row r="118" spans="2:7" ht="13.5" thickBot="1">
      <c r="B118" s="151" t="s">
        <v>115</v>
      </c>
      <c r="C118" s="151" t="s">
        <v>10</v>
      </c>
      <c r="D118" s="156">
        <v>-9.980904991380157E-14</v>
      </c>
      <c r="E118" s="151" t="s">
        <v>183</v>
      </c>
      <c r="F118" s="151" t="s">
        <v>119</v>
      </c>
      <c r="G118" s="15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showGridLines="0" workbookViewId="0" topLeftCell="A1">
      <selection activeCell="A1" sqref="A1:A3"/>
    </sheetView>
  </sheetViews>
  <sheetFormatPr defaultColWidth="9.00390625" defaultRowHeight="12.75"/>
  <cols>
    <col min="1" max="1" width="2.25390625" style="0" customWidth="1"/>
    <col min="2" max="2" width="6.375" style="0" bestFit="1" customWidth="1"/>
    <col min="3" max="4" width="6.25390625" style="0" customWidth="1"/>
    <col min="5" max="5" width="9.75390625" style="0" customWidth="1"/>
  </cols>
  <sheetData>
    <row r="1" ht="12.75">
      <c r="A1" s="150" t="s">
        <v>184</v>
      </c>
    </row>
    <row r="2" ht="12.75">
      <c r="A2" s="150" t="s">
        <v>65</v>
      </c>
    </row>
    <row r="3" ht="12.75">
      <c r="A3" s="150" t="s">
        <v>185</v>
      </c>
    </row>
    <row r="6" ht="13.5" thickBot="1">
      <c r="A6" t="s">
        <v>72</v>
      </c>
    </row>
    <row r="7" spans="2:5" ht="12.75">
      <c r="B7" s="157"/>
      <c r="C7" s="157"/>
      <c r="D7" s="157" t="s">
        <v>186</v>
      </c>
      <c r="E7" s="157" t="s">
        <v>188</v>
      </c>
    </row>
    <row r="8" spans="2:5" ht="13.5" thickBot="1">
      <c r="B8" s="158" t="s">
        <v>68</v>
      </c>
      <c r="C8" s="158" t="s">
        <v>69</v>
      </c>
      <c r="D8" s="158" t="s">
        <v>187</v>
      </c>
      <c r="E8" s="158" t="s">
        <v>189</v>
      </c>
    </row>
    <row r="9" spans="2:5" ht="12.75">
      <c r="B9" s="153" t="s">
        <v>80</v>
      </c>
      <c r="C9" s="153" t="s">
        <v>7</v>
      </c>
      <c r="D9" s="155">
        <v>1541.061181696496</v>
      </c>
      <c r="E9" s="155">
        <v>0</v>
      </c>
    </row>
    <row r="10" spans="2:5" ht="12.75">
      <c r="B10" s="153" t="s">
        <v>81</v>
      </c>
      <c r="C10" s="153" t="s">
        <v>52</v>
      </c>
      <c r="D10" s="155">
        <v>1551.9690223508394</v>
      </c>
      <c r="E10" s="155">
        <v>0</v>
      </c>
    </row>
    <row r="11" spans="2:5" ht="12.75">
      <c r="B11" s="153" t="s">
        <v>82</v>
      </c>
      <c r="C11" s="153" t="s">
        <v>16</v>
      </c>
      <c r="D11" s="155">
        <v>1551.9690223508394</v>
      </c>
      <c r="E11" s="155">
        <v>0</v>
      </c>
    </row>
    <row r="12" spans="2:5" ht="12.75">
      <c r="B12" s="153" t="s">
        <v>83</v>
      </c>
      <c r="C12" s="153" t="s">
        <v>24</v>
      </c>
      <c r="D12" s="155">
        <v>1551.9690243221849</v>
      </c>
      <c r="E12" s="155">
        <v>0</v>
      </c>
    </row>
    <row r="13" spans="2:5" ht="12.75">
      <c r="B13" s="153" t="s">
        <v>84</v>
      </c>
      <c r="C13" s="153" t="s">
        <v>50</v>
      </c>
      <c r="D13" s="155">
        <v>1533.3982204521412</v>
      </c>
      <c r="E13" s="155">
        <v>0</v>
      </c>
    </row>
    <row r="14" spans="2:5" ht="12.75">
      <c r="B14" s="153" t="s">
        <v>85</v>
      </c>
      <c r="C14" s="153" t="s">
        <v>10</v>
      </c>
      <c r="D14" s="155">
        <v>2446.666145288436</v>
      </c>
      <c r="E14" s="155">
        <v>0</v>
      </c>
    </row>
    <row r="15" spans="2:5" ht="12.75">
      <c r="B15" s="153" t="s">
        <v>86</v>
      </c>
      <c r="C15" s="153" t="s">
        <v>7</v>
      </c>
      <c r="D15" s="155">
        <v>1360.026317898559</v>
      </c>
      <c r="E15" s="155">
        <v>0</v>
      </c>
    </row>
    <row r="16" spans="2:5" ht="12.75">
      <c r="B16" s="153" t="s">
        <v>87</v>
      </c>
      <c r="C16" s="153" t="s">
        <v>52</v>
      </c>
      <c r="D16" s="155">
        <v>1551.9690223508392</v>
      </c>
      <c r="E16" s="155">
        <v>0</v>
      </c>
    </row>
    <row r="17" spans="2:5" ht="12.75">
      <c r="B17" s="153" t="s">
        <v>88</v>
      </c>
      <c r="C17" s="153" t="s">
        <v>16</v>
      </c>
      <c r="D17" s="155">
        <v>1551.9690223508392</v>
      </c>
      <c r="E17" s="155">
        <v>0</v>
      </c>
    </row>
    <row r="18" spans="2:5" ht="12.75">
      <c r="B18" s="153" t="s">
        <v>89</v>
      </c>
      <c r="C18" s="153" t="s">
        <v>24</v>
      </c>
      <c r="D18" s="155">
        <v>1551.9690243221846</v>
      </c>
      <c r="E18" s="155">
        <v>0</v>
      </c>
    </row>
    <row r="19" spans="2:5" ht="12.75">
      <c r="B19" s="153" t="s">
        <v>90</v>
      </c>
      <c r="C19" s="153" t="s">
        <v>50</v>
      </c>
      <c r="D19" s="155">
        <v>1533.3982204521415</v>
      </c>
      <c r="E19" s="155">
        <v>0</v>
      </c>
    </row>
    <row r="20" spans="2:5" ht="12.75">
      <c r="B20" s="153" t="s">
        <v>91</v>
      </c>
      <c r="C20" s="153" t="s">
        <v>10</v>
      </c>
      <c r="D20" s="155">
        <v>1720.6665577261701</v>
      </c>
      <c r="E20" s="155">
        <v>0</v>
      </c>
    </row>
    <row r="21" spans="2:5" ht="12.75">
      <c r="B21" s="153" t="s">
        <v>92</v>
      </c>
      <c r="C21" s="153" t="s">
        <v>7</v>
      </c>
      <c r="D21" s="155">
        <v>1360.026317898559</v>
      </c>
      <c r="E21" s="155">
        <v>0</v>
      </c>
    </row>
    <row r="22" spans="2:5" ht="12.75">
      <c r="B22" s="153" t="s">
        <v>93</v>
      </c>
      <c r="C22" s="153" t="s">
        <v>52</v>
      </c>
      <c r="D22" s="155">
        <v>1551.9690223508392</v>
      </c>
      <c r="E22" s="155">
        <v>0</v>
      </c>
    </row>
    <row r="23" spans="2:5" ht="12.75">
      <c r="B23" s="153" t="s">
        <v>94</v>
      </c>
      <c r="C23" s="153" t="s">
        <v>16</v>
      </c>
      <c r="D23" s="155">
        <v>1551.9690223508392</v>
      </c>
      <c r="E23" s="155">
        <v>0</v>
      </c>
    </row>
    <row r="24" spans="2:5" ht="12.75">
      <c r="B24" s="153" t="s">
        <v>95</v>
      </c>
      <c r="C24" s="153" t="s">
        <v>24</v>
      </c>
      <c r="D24" s="155">
        <v>1551.9690243221846</v>
      </c>
      <c r="E24" s="155">
        <v>0</v>
      </c>
    </row>
    <row r="25" spans="2:5" ht="12.75">
      <c r="B25" s="153" t="s">
        <v>96</v>
      </c>
      <c r="C25" s="153" t="s">
        <v>50</v>
      </c>
      <c r="D25" s="155">
        <v>1533.3982204521415</v>
      </c>
      <c r="E25" s="155">
        <v>0</v>
      </c>
    </row>
    <row r="26" spans="2:5" ht="12.75">
      <c r="B26" s="153" t="s">
        <v>97</v>
      </c>
      <c r="C26" s="153" t="s">
        <v>10</v>
      </c>
      <c r="D26" s="155">
        <v>1249.631730027987</v>
      </c>
      <c r="E26" s="155">
        <v>0</v>
      </c>
    </row>
    <row r="27" spans="2:5" ht="12.75">
      <c r="B27" s="153" t="s">
        <v>98</v>
      </c>
      <c r="C27" s="153" t="s">
        <v>7</v>
      </c>
      <c r="D27" s="155">
        <v>1360.026317898559</v>
      </c>
      <c r="E27" s="155">
        <v>0</v>
      </c>
    </row>
    <row r="28" spans="2:5" ht="12.75">
      <c r="B28" s="153" t="s">
        <v>99</v>
      </c>
      <c r="C28" s="153" t="s">
        <v>52</v>
      </c>
      <c r="D28" s="155">
        <v>1551.9690223508392</v>
      </c>
      <c r="E28" s="155">
        <v>0</v>
      </c>
    </row>
    <row r="29" spans="2:5" ht="12.75">
      <c r="B29" s="153" t="s">
        <v>100</v>
      </c>
      <c r="C29" s="153" t="s">
        <v>16</v>
      </c>
      <c r="D29" s="155">
        <v>1551.9690223508392</v>
      </c>
      <c r="E29" s="155">
        <v>0</v>
      </c>
    </row>
    <row r="30" spans="2:5" ht="12.75">
      <c r="B30" s="153" t="s">
        <v>101</v>
      </c>
      <c r="C30" s="153" t="s">
        <v>24</v>
      </c>
      <c r="D30" s="155">
        <v>1551.9690243221846</v>
      </c>
      <c r="E30" s="155">
        <v>0</v>
      </c>
    </row>
    <row r="31" spans="2:5" ht="12.75">
      <c r="B31" s="153" t="s">
        <v>102</v>
      </c>
      <c r="C31" s="153" t="s">
        <v>50</v>
      </c>
      <c r="D31" s="155">
        <v>1533.3982204521415</v>
      </c>
      <c r="E31" s="155">
        <v>0</v>
      </c>
    </row>
    <row r="32" spans="2:5" ht="12.75">
      <c r="B32" s="153" t="s">
        <v>103</v>
      </c>
      <c r="C32" s="153" t="s">
        <v>10</v>
      </c>
      <c r="D32" s="155">
        <v>24.669523991312406</v>
      </c>
      <c r="E32" s="155">
        <v>0</v>
      </c>
    </row>
    <row r="33" spans="2:5" ht="12.75">
      <c r="B33" s="153" t="s">
        <v>104</v>
      </c>
      <c r="C33" s="153" t="s">
        <v>7</v>
      </c>
      <c r="D33" s="155">
        <v>1360.026317898559</v>
      </c>
      <c r="E33" s="155">
        <v>0</v>
      </c>
    </row>
    <row r="34" spans="2:5" ht="12.75">
      <c r="B34" s="153" t="s">
        <v>105</v>
      </c>
      <c r="C34" s="153" t="s">
        <v>52</v>
      </c>
      <c r="D34" s="155">
        <v>1551.9690223508392</v>
      </c>
      <c r="E34" s="155">
        <v>0</v>
      </c>
    </row>
    <row r="35" spans="2:5" ht="12.75">
      <c r="B35" s="153" t="s">
        <v>106</v>
      </c>
      <c r="C35" s="153" t="s">
        <v>16</v>
      </c>
      <c r="D35" s="155">
        <v>1551.9690223508392</v>
      </c>
      <c r="E35" s="155">
        <v>0</v>
      </c>
    </row>
    <row r="36" spans="2:5" ht="12.75">
      <c r="B36" s="153" t="s">
        <v>107</v>
      </c>
      <c r="C36" s="153" t="s">
        <v>24</v>
      </c>
      <c r="D36" s="155">
        <v>1551.9690243221846</v>
      </c>
      <c r="E36" s="155">
        <v>0</v>
      </c>
    </row>
    <row r="37" spans="2:5" ht="12.75">
      <c r="B37" s="153" t="s">
        <v>108</v>
      </c>
      <c r="C37" s="153" t="s">
        <v>50</v>
      </c>
      <c r="D37" s="155">
        <v>1533.3982204521415</v>
      </c>
      <c r="E37" s="155">
        <v>0</v>
      </c>
    </row>
    <row r="38" spans="2:5" ht="12.75">
      <c r="B38" s="153" t="s">
        <v>109</v>
      </c>
      <c r="C38" s="153" t="s">
        <v>10</v>
      </c>
      <c r="D38" s="155">
        <v>2.2152131120789855E-11</v>
      </c>
      <c r="E38" s="155">
        <v>98.66314697265625</v>
      </c>
    </row>
    <row r="39" spans="2:5" ht="12.75">
      <c r="B39" s="153" t="s">
        <v>110</v>
      </c>
      <c r="C39" s="153" t="s">
        <v>7</v>
      </c>
      <c r="D39" s="155">
        <v>1360.0263178985597</v>
      </c>
      <c r="E39" s="155">
        <v>0</v>
      </c>
    </row>
    <row r="40" spans="2:5" ht="12.75">
      <c r="B40" s="153" t="s">
        <v>111</v>
      </c>
      <c r="C40" s="153" t="s">
        <v>52</v>
      </c>
      <c r="D40" s="155">
        <v>1551.9690223508387</v>
      </c>
      <c r="E40" s="155">
        <v>0</v>
      </c>
    </row>
    <row r="41" spans="2:5" ht="12.75">
      <c r="B41" s="153" t="s">
        <v>112</v>
      </c>
      <c r="C41" s="153" t="s">
        <v>16</v>
      </c>
      <c r="D41" s="155">
        <v>1551.9690223508387</v>
      </c>
      <c r="E41" s="155">
        <v>0</v>
      </c>
    </row>
    <row r="42" spans="2:5" ht="12.75">
      <c r="B42" s="153" t="s">
        <v>113</v>
      </c>
      <c r="C42" s="153" t="s">
        <v>24</v>
      </c>
      <c r="D42" s="155">
        <v>1551.9690243221844</v>
      </c>
      <c r="E42" s="155">
        <v>0</v>
      </c>
    </row>
    <row r="43" spans="2:5" ht="12.75">
      <c r="B43" s="153" t="s">
        <v>114</v>
      </c>
      <c r="C43" s="153" t="s">
        <v>50</v>
      </c>
      <c r="D43" s="155">
        <v>1533.3982204521412</v>
      </c>
      <c r="E43" s="155">
        <v>0</v>
      </c>
    </row>
    <row r="44" spans="2:5" ht="13.5" thickBot="1">
      <c r="B44" s="151" t="s">
        <v>115</v>
      </c>
      <c r="C44" s="151" t="s">
        <v>10</v>
      </c>
      <c r="D44" s="156">
        <v>-9.980904991380157E-14</v>
      </c>
      <c r="E44" s="156">
        <v>0</v>
      </c>
    </row>
    <row r="46" ht="13.5" thickBot="1">
      <c r="A46" t="s">
        <v>73</v>
      </c>
    </row>
    <row r="47" spans="2:5" ht="12.75">
      <c r="B47" s="157"/>
      <c r="C47" s="157"/>
      <c r="D47" s="157" t="s">
        <v>186</v>
      </c>
      <c r="E47" s="157" t="s">
        <v>190</v>
      </c>
    </row>
    <row r="48" spans="2:5" ht="13.5" thickBot="1">
      <c r="B48" s="158" t="s">
        <v>68</v>
      </c>
      <c r="C48" s="158" t="s">
        <v>69</v>
      </c>
      <c r="D48" s="158" t="s">
        <v>187</v>
      </c>
      <c r="E48" s="158" t="s">
        <v>191</v>
      </c>
    </row>
    <row r="49" spans="2:5" ht="12.75">
      <c r="B49" s="153" t="s">
        <v>86</v>
      </c>
      <c r="C49" s="153" t="s">
        <v>7</v>
      </c>
      <c r="D49" s="155">
        <v>1360.026317898559</v>
      </c>
      <c r="E49" s="155">
        <v>0</v>
      </c>
    </row>
    <row r="50" spans="2:5" ht="12.75">
      <c r="B50" s="153" t="s">
        <v>92</v>
      </c>
      <c r="C50" s="153" t="s">
        <v>7</v>
      </c>
      <c r="D50" s="155">
        <v>1360.026317898559</v>
      </c>
      <c r="E50" s="155">
        <v>-1368.00048828125</v>
      </c>
    </row>
    <row r="51" spans="2:5" ht="12.75">
      <c r="B51" s="153" t="s">
        <v>98</v>
      </c>
      <c r="C51" s="153" t="s">
        <v>7</v>
      </c>
      <c r="D51" s="155">
        <v>1360.026317898559</v>
      </c>
      <c r="E51" s="155">
        <v>-1368.00048828125</v>
      </c>
    </row>
    <row r="52" spans="2:5" ht="12.75">
      <c r="B52" s="153" t="s">
        <v>104</v>
      </c>
      <c r="C52" s="153" t="s">
        <v>7</v>
      </c>
      <c r="D52" s="155">
        <v>1360.026317898559</v>
      </c>
      <c r="E52" s="155">
        <v>-98.6663818359375</v>
      </c>
    </row>
    <row r="53" spans="2:5" ht="12.75">
      <c r="B53" s="153" t="s">
        <v>110</v>
      </c>
      <c r="C53" s="153" t="s">
        <v>7</v>
      </c>
      <c r="D53" s="155">
        <v>1360.0263178985597</v>
      </c>
      <c r="E53" s="155">
        <v>-98.6663818359375</v>
      </c>
    </row>
    <row r="54" spans="2:5" ht="12.75">
      <c r="B54" s="153" t="s">
        <v>87</v>
      </c>
      <c r="C54" s="153" t="s">
        <v>52</v>
      </c>
      <c r="D54" s="155">
        <v>1551.9690223508392</v>
      </c>
      <c r="E54" s="155">
        <v>-98.66476440429688</v>
      </c>
    </row>
    <row r="55" spans="2:5" ht="12.75">
      <c r="B55" s="153" t="s">
        <v>93</v>
      </c>
      <c r="C55" s="153" t="s">
        <v>52</v>
      </c>
      <c r="D55" s="155">
        <v>1551.9690223508392</v>
      </c>
      <c r="E55" s="155">
        <v>-98.66528768360149</v>
      </c>
    </row>
    <row r="56" spans="2:5" ht="12.75">
      <c r="B56" s="153" t="s">
        <v>99</v>
      </c>
      <c r="C56" s="153" t="s">
        <v>52</v>
      </c>
      <c r="D56" s="155">
        <v>1551.9690223508392</v>
      </c>
      <c r="E56" s="155">
        <v>-98.66528768360149</v>
      </c>
    </row>
    <row r="57" spans="2:5" ht="12.75">
      <c r="B57" s="153" t="s">
        <v>105</v>
      </c>
      <c r="C57" s="153" t="s">
        <v>52</v>
      </c>
      <c r="D57" s="155">
        <v>1551.9690223508392</v>
      </c>
      <c r="E57" s="155">
        <v>-98.66528768360149</v>
      </c>
    </row>
    <row r="58" spans="2:5" ht="12.75">
      <c r="B58" s="153" t="s">
        <v>111</v>
      </c>
      <c r="C58" s="153" t="s">
        <v>52</v>
      </c>
      <c r="D58" s="155">
        <v>1551.9690223508387</v>
      </c>
      <c r="E58" s="155">
        <v>-98.66528768360149</v>
      </c>
    </row>
    <row r="59" spans="2:5" ht="12.75">
      <c r="B59" s="153" t="s">
        <v>88</v>
      </c>
      <c r="C59" s="153" t="s">
        <v>16</v>
      </c>
      <c r="D59" s="155">
        <v>1551.9690223508392</v>
      </c>
      <c r="E59" s="155">
        <v>-98.66476440429688</v>
      </c>
    </row>
    <row r="60" spans="2:5" ht="12.75">
      <c r="B60" s="153" t="s">
        <v>94</v>
      </c>
      <c r="C60" s="153" t="s">
        <v>16</v>
      </c>
      <c r="D60" s="155">
        <v>1551.9690223508392</v>
      </c>
      <c r="E60" s="155">
        <v>-98.66528768360149</v>
      </c>
    </row>
    <row r="61" spans="2:5" ht="12.75">
      <c r="B61" s="153" t="s">
        <v>100</v>
      </c>
      <c r="C61" s="153" t="s">
        <v>16</v>
      </c>
      <c r="D61" s="155">
        <v>1551.9690223508392</v>
      </c>
      <c r="E61" s="155">
        <v>-98.66528768360149</v>
      </c>
    </row>
    <row r="62" spans="2:5" ht="12.75">
      <c r="B62" s="153" t="s">
        <v>106</v>
      </c>
      <c r="C62" s="153" t="s">
        <v>16</v>
      </c>
      <c r="D62" s="155">
        <v>1551.9690223508392</v>
      </c>
      <c r="E62" s="155">
        <v>-98.66528768360149</v>
      </c>
    </row>
    <row r="63" spans="2:5" ht="12.75">
      <c r="B63" s="153" t="s">
        <v>112</v>
      </c>
      <c r="C63" s="153" t="s">
        <v>16</v>
      </c>
      <c r="D63" s="155">
        <v>1551.9690223508387</v>
      </c>
      <c r="E63" s="155">
        <v>-98.66528768360149</v>
      </c>
    </row>
    <row r="64" spans="2:5" ht="12.75">
      <c r="B64" s="153" t="s">
        <v>89</v>
      </c>
      <c r="C64" s="153" t="s">
        <v>24</v>
      </c>
      <c r="D64" s="155">
        <v>1551.9690243221846</v>
      </c>
      <c r="E64" s="155">
        <v>-98.66476440429688</v>
      </c>
    </row>
    <row r="65" spans="2:5" ht="12.75">
      <c r="B65" s="153" t="s">
        <v>95</v>
      </c>
      <c r="C65" s="153" t="s">
        <v>24</v>
      </c>
      <c r="D65" s="155">
        <v>1551.9690243221846</v>
      </c>
      <c r="E65" s="155">
        <v>-98.66528768360149</v>
      </c>
    </row>
    <row r="66" spans="2:5" ht="12.75">
      <c r="B66" s="153" t="s">
        <v>101</v>
      </c>
      <c r="C66" s="153" t="s">
        <v>24</v>
      </c>
      <c r="D66" s="155">
        <v>1551.9690243221846</v>
      </c>
      <c r="E66" s="155">
        <v>-98.66528768360149</v>
      </c>
    </row>
    <row r="67" spans="2:5" ht="12.75">
      <c r="B67" s="153" t="s">
        <v>107</v>
      </c>
      <c r="C67" s="153" t="s">
        <v>24</v>
      </c>
      <c r="D67" s="155">
        <v>1551.9690243221846</v>
      </c>
      <c r="E67" s="155">
        <v>-98.66528768360149</v>
      </c>
    </row>
    <row r="68" spans="2:5" ht="12.75">
      <c r="B68" s="153" t="s">
        <v>113</v>
      </c>
      <c r="C68" s="153" t="s">
        <v>24</v>
      </c>
      <c r="D68" s="155">
        <v>1551.9690243221844</v>
      </c>
      <c r="E68" s="155">
        <v>-98.66528768360149</v>
      </c>
    </row>
    <row r="69" spans="2:5" ht="12.75">
      <c r="B69" s="153" t="s">
        <v>90</v>
      </c>
      <c r="C69" s="153" t="s">
        <v>50</v>
      </c>
      <c r="D69" s="155">
        <v>1533.3982204521415</v>
      </c>
      <c r="E69" s="155">
        <v>-1368.0037841796875</v>
      </c>
    </row>
    <row r="70" spans="2:5" ht="12.75">
      <c r="B70" s="153" t="s">
        <v>96</v>
      </c>
      <c r="C70" s="153" t="s">
        <v>50</v>
      </c>
      <c r="D70" s="155">
        <v>1533.3982204521415</v>
      </c>
      <c r="E70" s="155">
        <v>-1466.6685333251953</v>
      </c>
    </row>
    <row r="71" spans="2:5" ht="12.75">
      <c r="B71" s="153" t="s">
        <v>102</v>
      </c>
      <c r="C71" s="153" t="s">
        <v>50</v>
      </c>
      <c r="D71" s="155">
        <v>1533.3982204521415</v>
      </c>
      <c r="E71" s="155">
        <v>-1466.6664691411424</v>
      </c>
    </row>
    <row r="72" spans="2:5" ht="12.75">
      <c r="B72" s="153" t="s">
        <v>108</v>
      </c>
      <c r="C72" s="153" t="s">
        <v>50</v>
      </c>
      <c r="D72" s="155">
        <v>1533.3982204521415</v>
      </c>
      <c r="E72" s="155">
        <v>-1466.6643327572383</v>
      </c>
    </row>
    <row r="73" spans="2:5" ht="12.75">
      <c r="B73" s="153" t="s">
        <v>114</v>
      </c>
      <c r="C73" s="153" t="s">
        <v>50</v>
      </c>
      <c r="D73" s="155">
        <v>1533.3982204521412</v>
      </c>
      <c r="E73" s="155">
        <v>-98.6681169369258</v>
      </c>
    </row>
    <row r="74" spans="2:5" ht="12.75">
      <c r="B74" s="153" t="s">
        <v>91</v>
      </c>
      <c r="C74" s="153" t="s">
        <v>10</v>
      </c>
      <c r="D74" s="155">
        <v>1720.6665577261701</v>
      </c>
      <c r="E74" s="155">
        <v>0</v>
      </c>
    </row>
    <row r="75" spans="2:5" ht="12.75">
      <c r="B75" s="153" t="s">
        <v>97</v>
      </c>
      <c r="C75" s="153" t="s">
        <v>10</v>
      </c>
      <c r="D75" s="155">
        <v>1249.631730027987</v>
      </c>
      <c r="E75" s="155">
        <v>0</v>
      </c>
    </row>
    <row r="76" spans="2:5" ht="12.75">
      <c r="B76" s="153" t="s">
        <v>103</v>
      </c>
      <c r="C76" s="153" t="s">
        <v>10</v>
      </c>
      <c r="D76" s="155">
        <v>24.669523991312406</v>
      </c>
      <c r="E76" s="155">
        <v>0</v>
      </c>
    </row>
    <row r="77" spans="2:5" ht="12.75">
      <c r="B77" s="153" t="s">
        <v>109</v>
      </c>
      <c r="C77" s="153" t="s">
        <v>10</v>
      </c>
      <c r="D77" s="155">
        <v>2.2152131120789855E-11</v>
      </c>
      <c r="E77" s="155">
        <v>0</v>
      </c>
    </row>
    <row r="78" spans="2:5" ht="13.5" thickBot="1">
      <c r="B78" s="151" t="s">
        <v>115</v>
      </c>
      <c r="C78" s="151" t="s">
        <v>10</v>
      </c>
      <c r="D78" s="156">
        <v>-9.980904991380157E-14</v>
      </c>
      <c r="E78" s="156">
        <v>98.66314697265625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A1" sqref="A1:A3"/>
    </sheetView>
  </sheetViews>
  <sheetFormatPr defaultColWidth="9.00390625" defaultRowHeight="12.75"/>
  <cols>
    <col min="1" max="1" width="2.25390625" style="0" customWidth="1"/>
    <col min="2" max="2" width="6.375" style="0" bestFit="1" customWidth="1"/>
    <col min="3" max="3" width="14.25390625" style="0" bestFit="1" customWidth="1"/>
    <col min="4" max="4" width="10.125" style="0" bestFit="1" customWidth="1"/>
    <col min="5" max="5" width="2.25390625" style="0" customWidth="1"/>
    <col min="6" max="6" width="6.75390625" style="0" customWidth="1"/>
    <col min="7" max="7" width="8.00390625" style="0" bestFit="1" customWidth="1"/>
    <col min="8" max="8" width="2.25390625" style="0" customWidth="1"/>
    <col min="9" max="9" width="6.375" style="0" customWidth="1"/>
    <col min="10" max="10" width="8.00390625" style="0" bestFit="1" customWidth="1"/>
  </cols>
  <sheetData>
    <row r="1" ht="12.75">
      <c r="A1" s="150" t="s">
        <v>192</v>
      </c>
    </row>
    <row r="2" ht="12.75">
      <c r="A2" s="150" t="s">
        <v>193</v>
      </c>
    </row>
    <row r="3" ht="12.75">
      <c r="A3" s="150" t="s">
        <v>185</v>
      </c>
    </row>
    <row r="5" ht="13.5" thickBot="1"/>
    <row r="6" spans="2:4" ht="12.75">
      <c r="B6" s="157"/>
      <c r="C6" s="157" t="s">
        <v>194</v>
      </c>
      <c r="D6" s="157"/>
    </row>
    <row r="7" spans="2:4" ht="13.5" thickBot="1">
      <c r="B7" s="158" t="s">
        <v>68</v>
      </c>
      <c r="C7" s="158" t="s">
        <v>69</v>
      </c>
      <c r="D7" s="158" t="s">
        <v>187</v>
      </c>
    </row>
    <row r="8" spans="2:4" ht="13.5" thickBot="1">
      <c r="B8" s="151" t="s">
        <v>78</v>
      </c>
      <c r="C8" s="151" t="s">
        <v>79</v>
      </c>
      <c r="D8" s="154">
        <v>938145.6075003713</v>
      </c>
    </row>
    <row r="10" ht="13.5" thickBot="1"/>
    <row r="11" spans="2:10" ht="12.75">
      <c r="B11" s="157"/>
      <c r="C11" s="157" t="s">
        <v>195</v>
      </c>
      <c r="D11" s="157"/>
      <c r="F11" s="157" t="s">
        <v>196</v>
      </c>
      <c r="G11" s="157" t="s">
        <v>194</v>
      </c>
      <c r="I11" s="157" t="s">
        <v>199</v>
      </c>
      <c r="J11" s="157" t="s">
        <v>194</v>
      </c>
    </row>
    <row r="12" spans="2:10" ht="13.5" thickBot="1">
      <c r="B12" s="158" t="s">
        <v>68</v>
      </c>
      <c r="C12" s="158" t="s">
        <v>69</v>
      </c>
      <c r="D12" s="158" t="s">
        <v>187</v>
      </c>
      <c r="F12" s="158" t="s">
        <v>197</v>
      </c>
      <c r="G12" s="158" t="s">
        <v>198</v>
      </c>
      <c r="I12" s="158" t="s">
        <v>197</v>
      </c>
      <c r="J12" s="158" t="s">
        <v>198</v>
      </c>
    </row>
    <row r="13" spans="2:10" ht="12.75">
      <c r="B13" s="153" t="s">
        <v>80</v>
      </c>
      <c r="C13" s="153" t="s">
        <v>7</v>
      </c>
      <c r="D13" s="155">
        <v>1541.061181696496</v>
      </c>
      <c r="F13" s="155">
        <v>1360.026317898559</v>
      </c>
      <c r="G13" s="155">
        <v>970919.8807015583</v>
      </c>
      <c r="I13" s="153" t="e">
        <v>#N/A</v>
      </c>
      <c r="J13" s="153" t="e">
        <v>#N/A</v>
      </c>
    </row>
    <row r="14" spans="2:10" ht="12.75">
      <c r="B14" s="153" t="s">
        <v>81</v>
      </c>
      <c r="C14" s="153" t="s">
        <v>52</v>
      </c>
      <c r="D14" s="155">
        <v>1551.9690223508394</v>
      </c>
      <c r="F14" s="155">
        <v>1551.9690223508394</v>
      </c>
      <c r="G14" s="155">
        <v>938145.6075003713</v>
      </c>
      <c r="I14" s="153" t="e">
        <v>#N/A</v>
      </c>
      <c r="J14" s="153" t="e">
        <v>#N/A</v>
      </c>
    </row>
    <row r="15" spans="2:10" ht="12.75">
      <c r="B15" s="153" t="s">
        <v>82</v>
      </c>
      <c r="C15" s="153" t="s">
        <v>16</v>
      </c>
      <c r="D15" s="155">
        <v>1551.9690223508394</v>
      </c>
      <c r="F15" s="155">
        <v>1551.9690223508394</v>
      </c>
      <c r="G15" s="155">
        <v>938145.6075003713</v>
      </c>
      <c r="I15" s="153" t="e">
        <v>#N/A</v>
      </c>
      <c r="J15" s="153" t="e">
        <v>#N/A</v>
      </c>
    </row>
    <row r="16" spans="2:10" ht="12.75">
      <c r="B16" s="153" t="s">
        <v>83</v>
      </c>
      <c r="C16" s="153" t="s">
        <v>24</v>
      </c>
      <c r="D16" s="155">
        <v>1551.9690243221849</v>
      </c>
      <c r="F16" s="155">
        <v>1551.9690243221849</v>
      </c>
      <c r="G16" s="155">
        <v>938145.6075003713</v>
      </c>
      <c r="I16" s="153" t="e">
        <v>#N/A</v>
      </c>
      <c r="J16" s="153" t="e">
        <v>#N/A</v>
      </c>
    </row>
    <row r="17" spans="2:10" ht="12.75">
      <c r="B17" s="153" t="s">
        <v>84</v>
      </c>
      <c r="C17" s="153" t="s">
        <v>50</v>
      </c>
      <c r="D17" s="155">
        <v>1533.3982204521412</v>
      </c>
      <c r="F17" s="155">
        <v>1533.3982204521412</v>
      </c>
      <c r="G17" s="155">
        <v>938145.6075003713</v>
      </c>
      <c r="I17" s="153" t="e">
        <v>#N/A</v>
      </c>
      <c r="J17" s="153" t="e">
        <v>#N/A</v>
      </c>
    </row>
    <row r="18" spans="2:10" ht="12.75">
      <c r="B18" s="153" t="s">
        <v>85</v>
      </c>
      <c r="C18" s="153" t="s">
        <v>10</v>
      </c>
      <c r="D18" s="155">
        <v>2446.666145288436</v>
      </c>
      <c r="F18" s="155">
        <v>1720.6665577261701</v>
      </c>
      <c r="G18" s="155">
        <v>1465224.271772421</v>
      </c>
      <c r="I18" s="153" t="e">
        <v>#N/A</v>
      </c>
      <c r="J18" s="153" t="e">
        <v>#N/A</v>
      </c>
    </row>
    <row r="19" spans="2:10" ht="12.75">
      <c r="B19" s="153" t="s">
        <v>86</v>
      </c>
      <c r="C19" s="153" t="s">
        <v>7</v>
      </c>
      <c r="D19" s="155">
        <v>1360.026317898559</v>
      </c>
      <c r="F19" s="155">
        <v>1360.026317898559</v>
      </c>
      <c r="G19" s="155">
        <v>938145.6075003713</v>
      </c>
      <c r="I19" s="155">
        <v>1541.061181696496</v>
      </c>
      <c r="J19" s="155">
        <v>1251348.1409372636</v>
      </c>
    </row>
    <row r="20" spans="2:10" ht="12.75">
      <c r="B20" s="153" t="s">
        <v>87</v>
      </c>
      <c r="C20" s="153" t="s">
        <v>52</v>
      </c>
      <c r="D20" s="155">
        <v>1551.9690223508392</v>
      </c>
      <c r="F20" s="155">
        <v>1551.9690223508392</v>
      </c>
      <c r="G20" s="155">
        <v>938145.6075003713</v>
      </c>
      <c r="I20" s="155">
        <v>1551.9690223508392</v>
      </c>
      <c r="J20" s="155">
        <v>938145.6075003713</v>
      </c>
    </row>
    <row r="21" spans="2:10" ht="12.75">
      <c r="B21" s="153" t="s">
        <v>88</v>
      </c>
      <c r="C21" s="153" t="s">
        <v>16</v>
      </c>
      <c r="D21" s="155">
        <v>1551.9690223508392</v>
      </c>
      <c r="F21" s="155">
        <v>1551.9690223508392</v>
      </c>
      <c r="G21" s="155">
        <v>938145.6075003713</v>
      </c>
      <c r="I21" s="155">
        <v>1551.9690223508392</v>
      </c>
      <c r="J21" s="155">
        <v>938145.6075003713</v>
      </c>
    </row>
    <row r="22" spans="2:10" ht="12.75">
      <c r="B22" s="153" t="s">
        <v>89</v>
      </c>
      <c r="C22" s="153" t="s">
        <v>24</v>
      </c>
      <c r="D22" s="155">
        <v>1551.9690243221846</v>
      </c>
      <c r="F22" s="155">
        <v>1551.9690243221846</v>
      </c>
      <c r="G22" s="155">
        <v>938145.6075003713</v>
      </c>
      <c r="I22" s="155">
        <v>1551.9690243221846</v>
      </c>
      <c r="J22" s="155">
        <v>938145.6075003713</v>
      </c>
    </row>
    <row r="23" spans="2:10" ht="12.75">
      <c r="B23" s="153" t="s">
        <v>90</v>
      </c>
      <c r="C23" s="153" t="s">
        <v>50</v>
      </c>
      <c r="D23" s="155">
        <v>1533.3982204521415</v>
      </c>
      <c r="F23" s="155">
        <v>1533.3982204521412</v>
      </c>
      <c r="G23" s="155">
        <v>938145.6075003713</v>
      </c>
      <c r="I23" s="155">
        <v>1533.3982204521412</v>
      </c>
      <c r="J23" s="155">
        <v>938145.6075003713</v>
      </c>
    </row>
    <row r="24" spans="2:10" ht="12.75">
      <c r="B24" s="153" t="s">
        <v>91</v>
      </c>
      <c r="C24" s="153" t="s">
        <v>10</v>
      </c>
      <c r="D24" s="155">
        <v>1720.6665577261701</v>
      </c>
      <c r="F24" s="155">
        <v>1249.631730027987</v>
      </c>
      <c r="G24" s="155">
        <v>1160021.1450079477</v>
      </c>
      <c r="I24" s="155">
        <v>2446.666145288436</v>
      </c>
      <c r="J24" s="155">
        <v>1465218.3443687323</v>
      </c>
    </row>
    <row r="25" spans="2:10" ht="12.75">
      <c r="B25" s="153" t="s">
        <v>92</v>
      </c>
      <c r="C25" s="153" t="s">
        <v>7</v>
      </c>
      <c r="D25" s="155">
        <v>1360.026317898559</v>
      </c>
      <c r="F25" s="155">
        <v>1360.026317898559</v>
      </c>
      <c r="G25" s="155">
        <v>938145.6075003713</v>
      </c>
      <c r="I25" s="155">
        <v>1360.026317898559</v>
      </c>
      <c r="J25" s="155">
        <v>938145.6075003713</v>
      </c>
    </row>
    <row r="26" spans="2:10" ht="12.75">
      <c r="B26" s="153" t="s">
        <v>93</v>
      </c>
      <c r="C26" s="153" t="s">
        <v>52</v>
      </c>
      <c r="D26" s="155">
        <v>1551.9690223508392</v>
      </c>
      <c r="F26" s="155">
        <v>1551.9690223508392</v>
      </c>
      <c r="G26" s="155">
        <v>938145.6075003713</v>
      </c>
      <c r="I26" s="155">
        <v>1551.9690223508392</v>
      </c>
      <c r="J26" s="155">
        <v>938145.6075003713</v>
      </c>
    </row>
    <row r="27" spans="2:10" ht="12.75">
      <c r="B27" s="153" t="s">
        <v>94</v>
      </c>
      <c r="C27" s="153" t="s">
        <v>16</v>
      </c>
      <c r="D27" s="155">
        <v>1551.9690223508392</v>
      </c>
      <c r="F27" s="155">
        <v>1551.9690223508392</v>
      </c>
      <c r="G27" s="155">
        <v>938145.6075003713</v>
      </c>
      <c r="I27" s="155">
        <v>1551.9690223508392</v>
      </c>
      <c r="J27" s="155">
        <v>938145.6075003713</v>
      </c>
    </row>
    <row r="28" spans="2:10" ht="12.75">
      <c r="B28" s="153" t="s">
        <v>95</v>
      </c>
      <c r="C28" s="153" t="s">
        <v>24</v>
      </c>
      <c r="D28" s="155">
        <v>1551.9690243221846</v>
      </c>
      <c r="F28" s="155">
        <v>1551.9690243221846</v>
      </c>
      <c r="G28" s="155">
        <v>938145.6075003713</v>
      </c>
      <c r="I28" s="155">
        <v>1551.9690243221846</v>
      </c>
      <c r="J28" s="155">
        <v>938145.6075003713</v>
      </c>
    </row>
    <row r="29" spans="2:10" ht="12.75">
      <c r="B29" s="153" t="s">
        <v>96</v>
      </c>
      <c r="C29" s="153" t="s">
        <v>50</v>
      </c>
      <c r="D29" s="155">
        <v>1533.3982204521415</v>
      </c>
      <c r="F29" s="155">
        <v>1533.3982204521415</v>
      </c>
      <c r="G29" s="155">
        <v>938145.6075003713</v>
      </c>
      <c r="I29" s="155">
        <v>1533.3982204521415</v>
      </c>
      <c r="J29" s="155">
        <v>938145.6075003713</v>
      </c>
    </row>
    <row r="30" spans="2:10" ht="12.75">
      <c r="B30" s="153" t="s">
        <v>97</v>
      </c>
      <c r="C30" s="153" t="s">
        <v>10</v>
      </c>
      <c r="D30" s="155">
        <v>1249.631730027987</v>
      </c>
      <c r="F30" s="155">
        <v>24.669523991312417</v>
      </c>
      <c r="G30" s="155">
        <v>2438682.4206414437</v>
      </c>
      <c r="I30" s="155">
        <v>1720.6665577261701</v>
      </c>
      <c r="J30" s="155">
        <v>1160017.7218105926</v>
      </c>
    </row>
    <row r="31" spans="2:10" ht="12.75">
      <c r="B31" s="153" t="s">
        <v>98</v>
      </c>
      <c r="C31" s="153" t="s">
        <v>7</v>
      </c>
      <c r="D31" s="155">
        <v>1360.026317898559</v>
      </c>
      <c r="F31" s="155">
        <v>1360.026317898559</v>
      </c>
      <c r="G31" s="155">
        <v>938145.6075003713</v>
      </c>
      <c r="I31" s="155">
        <v>1360.026317898559</v>
      </c>
      <c r="J31" s="155">
        <v>938145.6075003713</v>
      </c>
    </row>
    <row r="32" spans="2:10" ht="12.75">
      <c r="B32" s="153" t="s">
        <v>99</v>
      </c>
      <c r="C32" s="153" t="s">
        <v>52</v>
      </c>
      <c r="D32" s="155">
        <v>1551.9690223508392</v>
      </c>
      <c r="F32" s="155">
        <v>1551.9690223508392</v>
      </c>
      <c r="G32" s="155">
        <v>938145.6075003713</v>
      </c>
      <c r="I32" s="155">
        <v>1551.9690223508392</v>
      </c>
      <c r="J32" s="155">
        <v>938145.6075003713</v>
      </c>
    </row>
    <row r="33" spans="2:10" ht="12.75">
      <c r="B33" s="153" t="s">
        <v>100</v>
      </c>
      <c r="C33" s="153" t="s">
        <v>16</v>
      </c>
      <c r="D33" s="155">
        <v>1551.9690223508392</v>
      </c>
      <c r="F33" s="155">
        <v>1551.9690223508392</v>
      </c>
      <c r="G33" s="155">
        <v>938145.6075003713</v>
      </c>
      <c r="I33" s="155">
        <v>1551.9690223508392</v>
      </c>
      <c r="J33" s="155">
        <v>938145.6075003713</v>
      </c>
    </row>
    <row r="34" spans="2:10" ht="12.75">
      <c r="B34" s="153" t="s">
        <v>101</v>
      </c>
      <c r="C34" s="153" t="s">
        <v>24</v>
      </c>
      <c r="D34" s="155">
        <v>1551.9690243221846</v>
      </c>
      <c r="F34" s="155">
        <v>1551.9690243221846</v>
      </c>
      <c r="G34" s="155">
        <v>938145.6075003713</v>
      </c>
      <c r="I34" s="155">
        <v>1551.9690243221846</v>
      </c>
      <c r="J34" s="155">
        <v>938145.6075003713</v>
      </c>
    </row>
    <row r="35" spans="2:10" ht="12.75">
      <c r="B35" s="153" t="s">
        <v>102</v>
      </c>
      <c r="C35" s="153" t="s">
        <v>50</v>
      </c>
      <c r="D35" s="155">
        <v>1533.3982204521415</v>
      </c>
      <c r="F35" s="155">
        <v>1533.3982204521415</v>
      </c>
      <c r="G35" s="155">
        <v>938145.6075003713</v>
      </c>
      <c r="I35" s="155">
        <v>1533.3982204521415</v>
      </c>
      <c r="J35" s="155">
        <v>938145.6075003713</v>
      </c>
    </row>
    <row r="36" spans="2:10" ht="12.75">
      <c r="B36" s="153" t="s">
        <v>103</v>
      </c>
      <c r="C36" s="153" t="s">
        <v>10</v>
      </c>
      <c r="D36" s="155">
        <v>24.669523991312406</v>
      </c>
      <c r="F36" s="155">
        <v>0</v>
      </c>
      <c r="G36" s="155">
        <v>939362.6666872565</v>
      </c>
      <c r="I36" s="155">
        <v>1249.631730027987</v>
      </c>
      <c r="J36" s="155">
        <v>3939215.963458602</v>
      </c>
    </row>
    <row r="37" spans="2:10" ht="12.75">
      <c r="B37" s="153" t="s">
        <v>104</v>
      </c>
      <c r="C37" s="153" t="s">
        <v>7</v>
      </c>
      <c r="D37" s="155">
        <v>1360.026317898559</v>
      </c>
      <c r="F37" s="155">
        <v>1360.026317898559</v>
      </c>
      <c r="G37" s="155">
        <v>938145.6075003713</v>
      </c>
      <c r="I37" s="155">
        <v>1360.026317898559</v>
      </c>
      <c r="J37" s="155">
        <v>938145.6075003713</v>
      </c>
    </row>
    <row r="38" spans="2:10" ht="12.75">
      <c r="B38" s="153" t="s">
        <v>105</v>
      </c>
      <c r="C38" s="153" t="s">
        <v>52</v>
      </c>
      <c r="D38" s="155">
        <v>1551.9690223508392</v>
      </c>
      <c r="F38" s="155">
        <v>1551.9690223508392</v>
      </c>
      <c r="G38" s="155">
        <v>938145.6075003713</v>
      </c>
      <c r="I38" s="155">
        <v>1551.9690223508392</v>
      </c>
      <c r="J38" s="155">
        <v>938145.6075003713</v>
      </c>
    </row>
    <row r="39" spans="2:10" ht="12.75">
      <c r="B39" s="153" t="s">
        <v>106</v>
      </c>
      <c r="C39" s="153" t="s">
        <v>16</v>
      </c>
      <c r="D39" s="155">
        <v>1551.9690223508392</v>
      </c>
      <c r="F39" s="155">
        <v>1551.9690223508392</v>
      </c>
      <c r="G39" s="155">
        <v>938145.6075003713</v>
      </c>
      <c r="I39" s="155">
        <v>1551.9690223508392</v>
      </c>
      <c r="J39" s="155">
        <v>938145.6075003713</v>
      </c>
    </row>
    <row r="40" spans="2:10" ht="12.75">
      <c r="B40" s="153" t="s">
        <v>107</v>
      </c>
      <c r="C40" s="153" t="s">
        <v>24</v>
      </c>
      <c r="D40" s="155">
        <v>1551.9690243221846</v>
      </c>
      <c r="F40" s="155">
        <v>1551.9690243221846</v>
      </c>
      <c r="G40" s="155">
        <v>938145.6075003713</v>
      </c>
      <c r="I40" s="155">
        <v>1551.9690243221846</v>
      </c>
      <c r="J40" s="155">
        <v>938145.6075003713</v>
      </c>
    </row>
    <row r="41" spans="2:10" ht="12.75">
      <c r="B41" s="153" t="s">
        <v>108</v>
      </c>
      <c r="C41" s="153" t="s">
        <v>50</v>
      </c>
      <c r="D41" s="155">
        <v>1533.3982204521415</v>
      </c>
      <c r="F41" s="155">
        <v>1533.3982204521415</v>
      </c>
      <c r="G41" s="155">
        <v>938145.6075003713</v>
      </c>
      <c r="I41" s="155">
        <v>1533.3982204521415</v>
      </c>
      <c r="J41" s="155">
        <v>938145.6075003713</v>
      </c>
    </row>
    <row r="42" spans="2:10" ht="12.75">
      <c r="B42" s="153" t="s">
        <v>109</v>
      </c>
      <c r="C42" s="153" t="s">
        <v>10</v>
      </c>
      <c r="D42" s="155">
        <v>2.2152131120789855E-11</v>
      </c>
      <c r="F42" s="155">
        <v>2.2152131120789855E-11</v>
      </c>
      <c r="G42" s="155">
        <v>938145.6075003713</v>
      </c>
      <c r="I42" s="155">
        <v>24.669523991312406</v>
      </c>
      <c r="J42" s="155">
        <v>938145.6075003713</v>
      </c>
    </row>
    <row r="43" spans="2:10" ht="12.75">
      <c r="B43" s="153" t="s">
        <v>110</v>
      </c>
      <c r="C43" s="153" t="s">
        <v>7</v>
      </c>
      <c r="D43" s="155">
        <v>1360.0263178985597</v>
      </c>
      <c r="F43" s="155">
        <v>0</v>
      </c>
      <c r="G43" s="155">
        <v>938145.6075003713</v>
      </c>
      <c r="I43" s="155">
        <v>1360.026317898559</v>
      </c>
      <c r="J43" s="155">
        <v>938145.6075003713</v>
      </c>
    </row>
    <row r="44" spans="2:10" ht="12.75">
      <c r="B44" s="153" t="s">
        <v>111</v>
      </c>
      <c r="C44" s="153" t="s">
        <v>52</v>
      </c>
      <c r="D44" s="155">
        <v>1551.9690223508387</v>
      </c>
      <c r="F44" s="155">
        <v>0</v>
      </c>
      <c r="G44" s="155">
        <v>938145.6075003713</v>
      </c>
      <c r="I44" s="155">
        <v>1551.9690223508392</v>
      </c>
      <c r="J44" s="155">
        <v>938145.6075003713</v>
      </c>
    </row>
    <row r="45" spans="2:10" ht="12.75">
      <c r="B45" s="153" t="s">
        <v>112</v>
      </c>
      <c r="C45" s="153" t="s">
        <v>16</v>
      </c>
      <c r="D45" s="155">
        <v>1551.9690223508387</v>
      </c>
      <c r="F45" s="155">
        <v>0</v>
      </c>
      <c r="G45" s="155">
        <v>938145.6075003713</v>
      </c>
      <c r="I45" s="155">
        <v>1551.9690223508392</v>
      </c>
      <c r="J45" s="155">
        <v>938145.6075003713</v>
      </c>
    </row>
    <row r="46" spans="2:10" ht="12.75">
      <c r="B46" s="153" t="s">
        <v>113</v>
      </c>
      <c r="C46" s="153" t="s">
        <v>24</v>
      </c>
      <c r="D46" s="155">
        <v>1551.9690243221844</v>
      </c>
      <c r="F46" s="155">
        <v>0</v>
      </c>
      <c r="G46" s="155">
        <v>938145.6075003713</v>
      </c>
      <c r="I46" s="155">
        <v>1551.9690243221846</v>
      </c>
      <c r="J46" s="155">
        <v>938145.6075003713</v>
      </c>
    </row>
    <row r="47" spans="2:10" ht="12.75">
      <c r="B47" s="153" t="s">
        <v>114</v>
      </c>
      <c r="C47" s="153" t="s">
        <v>50</v>
      </c>
      <c r="D47" s="155">
        <v>1533.3982204521412</v>
      </c>
      <c r="F47" s="155">
        <v>0</v>
      </c>
      <c r="G47" s="155">
        <v>3289462.6021112762</v>
      </c>
      <c r="I47" s="155">
        <v>1533.3982204521415</v>
      </c>
      <c r="J47" s="155">
        <v>938145.6075003713</v>
      </c>
    </row>
    <row r="48" spans="2:10" ht="13.5" thickBot="1">
      <c r="B48" s="151" t="s">
        <v>115</v>
      </c>
      <c r="C48" s="151" t="s">
        <v>10</v>
      </c>
      <c r="D48" s="156">
        <v>-9.980904991380157E-14</v>
      </c>
      <c r="F48" s="156">
        <v>0</v>
      </c>
      <c r="G48" s="156">
        <v>938145.6075003713</v>
      </c>
      <c r="I48" s="156">
        <v>2.2152131120789855E-11</v>
      </c>
      <c r="J48" s="156">
        <v>938145.6075003735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2:L36"/>
  <sheetViews>
    <sheetView tabSelected="1" workbookViewId="0" topLeftCell="B1">
      <selection activeCell="I12" sqref="I12:L12"/>
    </sheetView>
  </sheetViews>
  <sheetFormatPr defaultColWidth="9.00390625" defaultRowHeight="12.75"/>
  <cols>
    <col min="1" max="1" width="47.625" style="0" customWidth="1"/>
    <col min="2" max="2" width="14.625" style="0" bestFit="1" customWidth="1"/>
    <col min="3" max="5" width="15.00390625" style="0" bestFit="1" customWidth="1"/>
    <col min="6" max="6" width="13.25390625" style="0" customWidth="1"/>
    <col min="7" max="7" width="12.875" style="0" customWidth="1"/>
    <col min="8" max="8" width="12.625" style="0" bestFit="1" customWidth="1"/>
    <col min="9" max="9" width="14.375" style="0" customWidth="1"/>
    <col min="10" max="10" width="13.625" style="0" customWidth="1"/>
    <col min="11" max="11" width="11.25390625" style="0" bestFit="1" customWidth="1"/>
    <col min="12" max="12" width="14.75390625" style="0" customWidth="1"/>
  </cols>
  <sheetData>
    <row r="2" spans="1:9" ht="18.75" thickBot="1">
      <c r="A2" s="173" t="s">
        <v>20</v>
      </c>
      <c r="B2" s="173"/>
      <c r="C2" s="173"/>
      <c r="D2" s="173"/>
      <c r="E2" s="173"/>
      <c r="F2" s="173"/>
      <c r="G2" s="173"/>
      <c r="H2" s="103" t="s">
        <v>21</v>
      </c>
      <c r="I2" s="45"/>
    </row>
    <row r="3" spans="1:9" ht="12.75">
      <c r="A3" s="20" t="str">
        <f>Pivot!A25</f>
        <v>UPC Chello Silver</v>
      </c>
      <c r="B3" s="21">
        <f>Pivot!B25</f>
        <v>4</v>
      </c>
      <c r="C3" s="21">
        <f>Pivot!C25</f>
        <v>1</v>
      </c>
      <c r="D3" s="21">
        <f>Pivot!D25</f>
        <v>1</v>
      </c>
      <c r="E3" s="21">
        <f>Pivot!E25</f>
        <v>1</v>
      </c>
      <c r="F3" s="21">
        <f>Pivot!F25</f>
        <v>2</v>
      </c>
      <c r="G3" s="21">
        <f>Pivot!G25</f>
        <v>6</v>
      </c>
      <c r="H3" s="39">
        <f>Pivot!H25</f>
        <v>15</v>
      </c>
      <c r="I3" s="44"/>
    </row>
    <row r="4" spans="1:9" ht="12.75">
      <c r="A4" s="16" t="str">
        <f>Pivot!A26</f>
        <v>T-Home Kábelnet Médium Csomag</v>
      </c>
      <c r="B4" s="17">
        <f>Pivot!B26</f>
        <v>2</v>
      </c>
      <c r="C4" s="17">
        <f>Pivot!C26</f>
        <v>2</v>
      </c>
      <c r="D4" s="17">
        <f>Pivot!D26</f>
        <v>2</v>
      </c>
      <c r="E4" s="17">
        <f>Pivot!E26</f>
        <v>2</v>
      </c>
      <c r="F4" s="17">
        <f>Pivot!F26</f>
        <v>1</v>
      </c>
      <c r="G4" s="17">
        <f>Pivot!G26</f>
        <v>4</v>
      </c>
      <c r="H4" s="40">
        <f>Pivot!H26</f>
        <v>13</v>
      </c>
      <c r="I4" s="44"/>
    </row>
    <row r="5" spans="1:9" ht="12.75">
      <c r="A5" s="16" t="str">
        <f>Pivot!A27</f>
        <v>TVNetwork NDSL Comfort</v>
      </c>
      <c r="B5" s="17">
        <f>Pivot!B27</f>
        <v>1</v>
      </c>
      <c r="C5" s="17">
        <f>Pivot!C27</f>
        <v>2</v>
      </c>
      <c r="D5" s="17">
        <f>Pivot!D27</f>
        <v>2</v>
      </c>
      <c r="E5" s="17">
        <f>Pivot!E27</f>
        <v>2</v>
      </c>
      <c r="F5" s="17">
        <f>Pivot!F27</f>
        <v>3</v>
      </c>
      <c r="G5" s="17">
        <f>Pivot!G27</f>
        <v>3</v>
      </c>
      <c r="H5" s="40">
        <f>Pivot!H27</f>
        <v>13</v>
      </c>
      <c r="I5" s="44"/>
    </row>
    <row r="6" spans="1:9" ht="12.75">
      <c r="A6" s="16" t="str">
        <f>Pivot!A28</f>
        <v>EQNet Delta otthoni NDSL</v>
      </c>
      <c r="B6" s="17">
        <f>Pivot!B28</f>
        <v>4</v>
      </c>
      <c r="C6" s="17">
        <f>Pivot!C28</f>
        <v>2</v>
      </c>
      <c r="D6" s="17">
        <f>Pivot!D28</f>
        <v>2</v>
      </c>
      <c r="E6" s="17">
        <f>Pivot!E28</f>
        <v>2</v>
      </c>
      <c r="F6" s="17">
        <f>Pivot!F28</f>
        <v>5</v>
      </c>
      <c r="G6" s="17">
        <f>Pivot!G28</f>
        <v>4</v>
      </c>
      <c r="H6" s="40">
        <f>Pivot!H28</f>
        <v>19</v>
      </c>
      <c r="I6" s="44"/>
    </row>
    <row r="7" spans="1:9" ht="12.75">
      <c r="A7" s="16" t="str">
        <f>Pivot!A29</f>
        <v>Externet Csupasz ADSL otthoni Charlie</v>
      </c>
      <c r="B7" s="17">
        <f>Pivot!B29</f>
        <v>4</v>
      </c>
      <c r="C7" s="17">
        <f>Pivot!C29</f>
        <v>2</v>
      </c>
      <c r="D7" s="17">
        <f>Pivot!D29</f>
        <v>2</v>
      </c>
      <c r="E7" s="17">
        <f>Pivot!E29</f>
        <v>2</v>
      </c>
      <c r="F7" s="17">
        <f>Pivot!F29</f>
        <v>4</v>
      </c>
      <c r="G7" s="17">
        <f>Pivot!G29</f>
        <v>2</v>
      </c>
      <c r="H7" s="40">
        <f>Pivot!H29</f>
        <v>16</v>
      </c>
      <c r="I7" s="44"/>
    </row>
    <row r="8" spans="1:9" ht="13.5" thickBot="1">
      <c r="A8" s="18" t="str">
        <f>Pivot!A30</f>
        <v>FRAKTAL Egyéni Meztelen ADSL</v>
      </c>
      <c r="B8" s="19">
        <f>Pivot!B30</f>
        <v>2</v>
      </c>
      <c r="C8" s="19">
        <f>Pivot!C30</f>
        <v>2</v>
      </c>
      <c r="D8" s="19">
        <f>Pivot!D30</f>
        <v>2</v>
      </c>
      <c r="E8" s="19">
        <f>Pivot!E30</f>
        <v>2</v>
      </c>
      <c r="F8" s="19">
        <f>Pivot!F30</f>
        <v>6</v>
      </c>
      <c r="G8" s="19">
        <f>Pivot!G30</f>
        <v>1</v>
      </c>
      <c r="H8" s="41">
        <f>Pivot!H30</f>
        <v>15</v>
      </c>
      <c r="I8" s="44"/>
    </row>
    <row r="9" spans="1:7" ht="12.75">
      <c r="A9" s="86" t="str">
        <f>Pivot!A31</f>
        <v>Irány</v>
      </c>
      <c r="B9" s="86">
        <f>Pivot!B31</f>
        <v>0</v>
      </c>
      <c r="C9" s="86">
        <f>Pivot!C31</f>
        <v>1</v>
      </c>
      <c r="D9" s="86">
        <f>Pivot!D31</f>
        <v>0</v>
      </c>
      <c r="E9" s="86">
        <f>Pivot!E31</f>
        <v>0</v>
      </c>
      <c r="F9" s="86">
        <f>Pivot!F31</f>
        <v>1</v>
      </c>
      <c r="G9" s="86">
        <f>Pivot!G31</f>
        <v>0</v>
      </c>
    </row>
    <row r="10" spans="3:5" ht="12.75">
      <c r="C10" t="s">
        <v>200</v>
      </c>
      <c r="D10" t="s">
        <v>200</v>
      </c>
      <c r="E10" t="s">
        <v>200</v>
      </c>
    </row>
    <row r="11" ht="13.5" thickBot="1"/>
    <row r="12" spans="1:12" ht="39" thickBot="1">
      <c r="A12" s="88" t="s">
        <v>26</v>
      </c>
      <c r="B12" s="87" t="str">
        <f aca="true" t="shared" si="0" ref="B12:G13">B22</f>
        <v>E-mail postafiók</v>
      </c>
      <c r="C12" s="87" t="str">
        <f t="shared" si="0"/>
        <v>Hűségnyilatkozat</v>
      </c>
      <c r="D12" s="87" t="str">
        <f t="shared" si="0"/>
        <v>Maximális sebesség feltöltéskor</v>
      </c>
      <c r="E12" s="87" t="str">
        <f t="shared" si="0"/>
        <v>Maximális sebesség letöltéskor</v>
      </c>
      <c r="F12" s="87" t="str">
        <f t="shared" si="0"/>
        <v>Bekötési díj</v>
      </c>
      <c r="G12" s="87" t="str">
        <f t="shared" si="0"/>
        <v>Webtárhely</v>
      </c>
      <c r="I12" s="182" t="s">
        <v>43</v>
      </c>
      <c r="J12" s="182"/>
      <c r="K12" s="182"/>
      <c r="L12" s="182"/>
    </row>
    <row r="13" spans="1:7" ht="12.75">
      <c r="A13" s="48"/>
      <c r="B13" s="32" t="str">
        <f t="shared" si="0"/>
        <v>db</v>
      </c>
      <c r="C13" s="32" t="str">
        <f t="shared" si="0"/>
        <v>Év</v>
      </c>
      <c r="D13" s="32" t="str">
        <f t="shared" si="0"/>
        <v>kbit/s</v>
      </c>
      <c r="E13" s="32" t="str">
        <f t="shared" si="0"/>
        <v>Mbit/s</v>
      </c>
      <c r="F13" s="32" t="str">
        <f t="shared" si="0"/>
        <v>Ft</v>
      </c>
      <c r="G13" s="32" t="str">
        <f t="shared" si="0"/>
        <v>MB</v>
      </c>
    </row>
    <row r="14" spans="1:7" ht="12.75">
      <c r="A14" s="48">
        <v>1</v>
      </c>
      <c r="B14" s="162">
        <v>1555.1572975917486</v>
      </c>
      <c r="C14" s="162">
        <v>1544.9209497746383</v>
      </c>
      <c r="D14" s="162">
        <v>1544.9209497746383</v>
      </c>
      <c r="E14" s="162">
        <v>1544.9209516859967</v>
      </c>
      <c r="F14" s="162">
        <v>1526.3503250543033</v>
      </c>
      <c r="G14" s="163">
        <v>2496.000244163453</v>
      </c>
    </row>
    <row r="15" spans="1:7" ht="12.75">
      <c r="A15" s="16">
        <v>2</v>
      </c>
      <c r="B15" s="162">
        <v>1338.8852174332778</v>
      </c>
      <c r="C15" s="162">
        <v>1544.920949774638</v>
      </c>
      <c r="D15" s="162">
        <v>1544.920949774638</v>
      </c>
      <c r="E15" s="162">
        <v>1544.9209516859964</v>
      </c>
      <c r="F15" s="162">
        <v>1526.3503250543035</v>
      </c>
      <c r="G15" s="163">
        <v>1770.0006015956826</v>
      </c>
    </row>
    <row r="16" spans="1:7" ht="12.75">
      <c r="A16" s="16">
        <v>3</v>
      </c>
      <c r="B16" s="162">
        <v>1338.8852174332778</v>
      </c>
      <c r="C16" s="162">
        <v>1544.920949774638</v>
      </c>
      <c r="D16" s="162">
        <v>1544.920949774638</v>
      </c>
      <c r="E16" s="162">
        <v>1544.9209516859964</v>
      </c>
      <c r="F16" s="162">
        <v>1526.3503250543035</v>
      </c>
      <c r="G16" s="163">
        <v>1263.728736618801</v>
      </c>
    </row>
    <row r="17" spans="1:7" ht="12.75">
      <c r="A17" s="16">
        <v>4</v>
      </c>
      <c r="B17" s="162">
        <v>1338.8852174332778</v>
      </c>
      <c r="C17" s="162">
        <v>1544.920949774638</v>
      </c>
      <c r="D17" s="162">
        <v>1544.920949774638</v>
      </c>
      <c r="E17" s="162">
        <v>1544.9209516859964</v>
      </c>
      <c r="F17" s="162">
        <v>1526.3503250543035</v>
      </c>
      <c r="G17" s="163">
        <v>74.0010042691419</v>
      </c>
    </row>
    <row r="18" spans="1:7" ht="12.75">
      <c r="A18" s="16">
        <v>5</v>
      </c>
      <c r="B18" s="162">
        <v>1338.8852174332778</v>
      </c>
      <c r="C18" s="162">
        <v>1544.920949774638</v>
      </c>
      <c r="D18" s="162">
        <v>1544.920949774638</v>
      </c>
      <c r="E18" s="162">
        <v>1544.9209516859964</v>
      </c>
      <c r="F18" s="162">
        <v>1526.3503250543035</v>
      </c>
      <c r="G18" s="163">
        <v>0.0019094315190907487</v>
      </c>
    </row>
    <row r="19" spans="1:7" ht="13.5" thickBot="1">
      <c r="A19" s="18">
        <v>6</v>
      </c>
      <c r="B19" s="164">
        <v>1338.8852174332774</v>
      </c>
      <c r="C19" s="164">
        <v>1544.9209497746376</v>
      </c>
      <c r="D19" s="164">
        <v>1544.9209497746376</v>
      </c>
      <c r="E19" s="164">
        <v>1544.9209516859962</v>
      </c>
      <c r="F19" s="164">
        <v>1526.350325054303</v>
      </c>
      <c r="G19" s="165">
        <v>0.0019094315190907487</v>
      </c>
    </row>
    <row r="20" spans="1:12" ht="13.5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174" t="s">
        <v>27</v>
      </c>
      <c r="L20" s="175"/>
    </row>
    <row r="21" spans="1:12" ht="13.5" thickBot="1">
      <c r="A21" s="47"/>
      <c r="B21" s="51">
        <v>2</v>
      </c>
      <c r="C21" s="51">
        <v>3</v>
      </c>
      <c r="D21" s="51">
        <v>4</v>
      </c>
      <c r="E21" s="51">
        <v>5</v>
      </c>
      <c r="F21" s="51">
        <v>6</v>
      </c>
      <c r="G21" s="32">
        <v>7</v>
      </c>
      <c r="H21" s="32"/>
      <c r="I21" s="34"/>
      <c r="J21" s="33"/>
      <c r="K21" s="176"/>
      <c r="L21" s="177"/>
    </row>
    <row r="22" spans="1:12" ht="38.25">
      <c r="A22" s="92" t="s">
        <v>28</v>
      </c>
      <c r="B22" s="89" t="str">
        <f>Pivot!B14</f>
        <v>E-mail postafiók</v>
      </c>
      <c r="C22" s="89" t="str">
        <f>Pivot!C14</f>
        <v>Hűségnyilatkozat</v>
      </c>
      <c r="D22" s="89" t="str">
        <f>Pivot!D14</f>
        <v>Maximális sebesség feltöltéskor</v>
      </c>
      <c r="E22" s="89" t="str">
        <f>Pivot!E14</f>
        <v>Maximális sebesség letöltéskor</v>
      </c>
      <c r="F22" s="89" t="str">
        <f>Pivot!F14</f>
        <v>Bekötési díj</v>
      </c>
      <c r="G22" s="89" t="str">
        <f>Pivot!G14</f>
        <v>Webtárhely</v>
      </c>
      <c r="H22" s="89" t="str">
        <f>Pivot!H14</f>
        <v>Havidíj</v>
      </c>
      <c r="I22" s="90" t="s">
        <v>29</v>
      </c>
      <c r="J22" s="91" t="s">
        <v>30</v>
      </c>
      <c r="K22" s="178" t="s">
        <v>31</v>
      </c>
      <c r="L22" s="180" t="s">
        <v>32</v>
      </c>
    </row>
    <row r="23" spans="1:12" ht="13.5" thickBot="1">
      <c r="A23" s="48"/>
      <c r="B23" s="52" t="str">
        <f>Pivot!B15</f>
        <v>db</v>
      </c>
      <c r="C23" s="52" t="str">
        <f>Pivot!C15</f>
        <v>Év</v>
      </c>
      <c r="D23" s="52" t="str">
        <f>Pivot!D15</f>
        <v>kbit/s</v>
      </c>
      <c r="E23" s="52" t="str">
        <f>Pivot!E15</f>
        <v>Mbit/s</v>
      </c>
      <c r="F23" s="52" t="str">
        <f>Pivot!F15</f>
        <v>Ft</v>
      </c>
      <c r="G23" s="52" t="str">
        <f>Pivot!G15</f>
        <v>MB</v>
      </c>
      <c r="H23" s="52" t="str">
        <f>Pivot!H15</f>
        <v>Ft</v>
      </c>
      <c r="I23" s="53"/>
      <c r="J23" s="58" t="str">
        <f>H23</f>
        <v>Ft</v>
      </c>
      <c r="K23" s="179"/>
      <c r="L23" s="181"/>
    </row>
    <row r="24" spans="1:12" ht="12.75">
      <c r="A24" s="16" t="str">
        <f>Pivot!A25</f>
        <v>UPC Chello Silver</v>
      </c>
      <c r="B24" s="162">
        <f aca="true" t="shared" si="1" ref="B24:G24">VLOOKUP(B3,$A$14:$G$19,B$21,0)</f>
        <v>1338.8852174332778</v>
      </c>
      <c r="C24" s="162">
        <f t="shared" si="1"/>
        <v>1544.9209497746383</v>
      </c>
      <c r="D24" s="162">
        <f t="shared" si="1"/>
        <v>1544.9209497746383</v>
      </c>
      <c r="E24" s="162">
        <f t="shared" si="1"/>
        <v>1544.9209516859967</v>
      </c>
      <c r="F24" s="123">
        <f t="shared" si="1"/>
        <v>1526.3503250543035</v>
      </c>
      <c r="G24" s="123">
        <f t="shared" si="1"/>
        <v>0.0019094315190907487</v>
      </c>
      <c r="H24" s="123">
        <f>Pivot!H16</f>
        <v>7500</v>
      </c>
      <c r="I24" s="124">
        <f aca="true" t="shared" si="2" ref="I24:I29">SUM(B24:G24)</f>
        <v>7500.000303154374</v>
      </c>
      <c r="J24" s="124">
        <f aca="true" t="shared" si="3" ref="J24:J29">H24-I24</f>
        <v>-0.00030315437379613286</v>
      </c>
      <c r="K24" s="125">
        <f aca="true" t="shared" si="4" ref="K24:K29">J24/I24*100</f>
        <v>-4.0420581538994236E-06</v>
      </c>
      <c r="L24" s="100" t="str">
        <f aca="true" t="shared" si="5" ref="L24:L29">IF(ABS(K24)&lt;0.1,"értékarányos",IF(K24&gt;0.1,"drága","olcsó"))</f>
        <v>értékarányos</v>
      </c>
    </row>
    <row r="25" spans="1:12" ht="12.75">
      <c r="A25" s="16" t="str">
        <f>Pivot!A26</f>
        <v>T-Home Kábelnet Médium Csomag</v>
      </c>
      <c r="B25" s="162">
        <f aca="true" t="shared" si="6" ref="B25:G29">VLOOKUP(B4,$A$14:$G$19,B$21,0)</f>
        <v>1338.8852174332778</v>
      </c>
      <c r="C25" s="162">
        <f t="shared" si="6"/>
        <v>1544.920949774638</v>
      </c>
      <c r="D25" s="162">
        <f t="shared" si="6"/>
        <v>1544.920949774638</v>
      </c>
      <c r="E25" s="162">
        <f t="shared" si="6"/>
        <v>1544.9209516859964</v>
      </c>
      <c r="F25" s="123">
        <f t="shared" si="6"/>
        <v>1526.3503250543033</v>
      </c>
      <c r="G25" s="123">
        <f t="shared" si="6"/>
        <v>74.0010042691419</v>
      </c>
      <c r="H25" s="123">
        <f>Pivot!H17</f>
        <v>6890</v>
      </c>
      <c r="I25" s="124">
        <f t="shared" si="2"/>
        <v>7573.9993979919955</v>
      </c>
      <c r="J25" s="124">
        <f t="shared" si="3"/>
        <v>-683.9993979919955</v>
      </c>
      <c r="K25" s="126">
        <f t="shared" si="4"/>
        <v>-9.030887937135777</v>
      </c>
      <c r="L25" s="101" t="str">
        <f t="shared" si="5"/>
        <v>olcsó</v>
      </c>
    </row>
    <row r="26" spans="1:12" ht="12.75">
      <c r="A26" s="16" t="str">
        <f>Pivot!A27</f>
        <v>TVNetwork NDSL Comfort</v>
      </c>
      <c r="B26" s="162">
        <f t="shared" si="6"/>
        <v>1555.1572975917486</v>
      </c>
      <c r="C26" s="162">
        <f t="shared" si="6"/>
        <v>1544.920949774638</v>
      </c>
      <c r="D26" s="162">
        <f t="shared" si="6"/>
        <v>1544.920949774638</v>
      </c>
      <c r="E26" s="162">
        <f t="shared" si="6"/>
        <v>1544.9209516859964</v>
      </c>
      <c r="F26" s="123">
        <f t="shared" si="6"/>
        <v>1526.3503250543035</v>
      </c>
      <c r="G26" s="123">
        <f t="shared" si="6"/>
        <v>1263.728736618801</v>
      </c>
      <c r="H26" s="123">
        <f>Pivot!H18</f>
        <v>8980</v>
      </c>
      <c r="I26" s="124">
        <f t="shared" si="2"/>
        <v>8979.999210500126</v>
      </c>
      <c r="J26" s="124">
        <f t="shared" si="3"/>
        <v>0.0007894998743722681</v>
      </c>
      <c r="K26" s="126">
        <f t="shared" si="4"/>
        <v>8.791758839456493E-06</v>
      </c>
      <c r="L26" s="101" t="str">
        <f t="shared" si="5"/>
        <v>értékarányos</v>
      </c>
    </row>
    <row r="27" spans="1:12" ht="12.75">
      <c r="A27" s="16" t="str">
        <f>Pivot!A28</f>
        <v>EQNet Delta otthoni NDSL</v>
      </c>
      <c r="B27" s="162">
        <f t="shared" si="6"/>
        <v>1338.8852174332778</v>
      </c>
      <c r="C27" s="162">
        <f t="shared" si="6"/>
        <v>1544.920949774638</v>
      </c>
      <c r="D27" s="162">
        <f t="shared" si="6"/>
        <v>1544.920949774638</v>
      </c>
      <c r="E27" s="162">
        <f t="shared" si="6"/>
        <v>1544.9209516859964</v>
      </c>
      <c r="F27" s="123">
        <f t="shared" si="6"/>
        <v>1526.3503250543035</v>
      </c>
      <c r="G27" s="123">
        <f t="shared" si="6"/>
        <v>74.0010042691419</v>
      </c>
      <c r="H27" s="123">
        <f>Pivot!H19</f>
        <v>8258</v>
      </c>
      <c r="I27" s="124">
        <f t="shared" si="2"/>
        <v>7573.9993979919955</v>
      </c>
      <c r="J27" s="124">
        <f t="shared" si="3"/>
        <v>684.0006020080045</v>
      </c>
      <c r="K27" s="126">
        <f t="shared" si="4"/>
        <v>9.030903833836394</v>
      </c>
      <c r="L27" s="101" t="str">
        <f t="shared" si="5"/>
        <v>drága</v>
      </c>
    </row>
    <row r="28" spans="1:12" ht="12.75">
      <c r="A28" s="16" t="str">
        <f>Pivot!A29</f>
        <v>Externet Csupasz ADSL otthoni Charlie</v>
      </c>
      <c r="B28" s="162">
        <f t="shared" si="6"/>
        <v>1338.8852174332778</v>
      </c>
      <c r="C28" s="162">
        <f t="shared" si="6"/>
        <v>1544.920949774638</v>
      </c>
      <c r="D28" s="162">
        <f t="shared" si="6"/>
        <v>1544.920949774638</v>
      </c>
      <c r="E28" s="162">
        <f t="shared" si="6"/>
        <v>1544.9209516859964</v>
      </c>
      <c r="F28" s="123">
        <f t="shared" si="6"/>
        <v>1526.3503250543035</v>
      </c>
      <c r="G28" s="123">
        <f t="shared" si="6"/>
        <v>1770.0006015956826</v>
      </c>
      <c r="H28" s="123">
        <f>Pivot!H20</f>
        <v>9270</v>
      </c>
      <c r="I28" s="124">
        <f t="shared" si="2"/>
        <v>9269.998995318536</v>
      </c>
      <c r="J28" s="124">
        <f t="shared" si="3"/>
        <v>0.0010046814641100354</v>
      </c>
      <c r="K28" s="126">
        <f t="shared" si="4"/>
        <v>1.0837988921222236E-05</v>
      </c>
      <c r="L28" s="101" t="str">
        <f t="shared" si="5"/>
        <v>értékarányos</v>
      </c>
    </row>
    <row r="29" spans="1:12" ht="13.5" thickBot="1">
      <c r="A29" s="16" t="str">
        <f>Pivot!A30</f>
        <v>FRAKTAL Egyéni Meztelen ADSL</v>
      </c>
      <c r="B29" s="162">
        <f t="shared" si="6"/>
        <v>1338.8852174332778</v>
      </c>
      <c r="C29" s="162">
        <f t="shared" si="6"/>
        <v>1544.920949774638</v>
      </c>
      <c r="D29" s="162">
        <f t="shared" si="6"/>
        <v>1544.920949774638</v>
      </c>
      <c r="E29" s="162">
        <f t="shared" si="6"/>
        <v>1544.9209516859964</v>
      </c>
      <c r="F29" s="123">
        <f t="shared" si="6"/>
        <v>1526.350325054303</v>
      </c>
      <c r="G29" s="123">
        <f t="shared" si="6"/>
        <v>2496.000244163453</v>
      </c>
      <c r="H29" s="123">
        <f>Pivot!H21</f>
        <v>9996</v>
      </c>
      <c r="I29" s="124">
        <f t="shared" si="2"/>
        <v>9995.998637886307</v>
      </c>
      <c r="J29" s="124">
        <f t="shared" si="3"/>
        <v>0.0013621136931760702</v>
      </c>
      <c r="K29" s="127">
        <f t="shared" si="4"/>
        <v>1.3626589423626557E-05</v>
      </c>
      <c r="L29" s="102" t="str">
        <f t="shared" si="5"/>
        <v>értékarányos</v>
      </c>
    </row>
    <row r="30" spans="8:10" ht="15">
      <c r="H30" s="42"/>
      <c r="I30" s="42" t="s">
        <v>33</v>
      </c>
      <c r="J30" s="43">
        <f>SUMSQ(J24:J29)</f>
        <v>935712.0000043048</v>
      </c>
    </row>
    <row r="31" spans="8:10" s="44" customFormat="1" ht="15.75" thickBot="1">
      <c r="H31" s="93"/>
      <c r="I31" s="93" t="s">
        <v>43</v>
      </c>
      <c r="J31" s="94"/>
    </row>
    <row r="32" spans="1:10" s="44" customFormat="1" ht="15">
      <c r="A32" s="54" t="s">
        <v>34</v>
      </c>
      <c r="B32" s="51">
        <f>AVERAGE(B24:B29)</f>
        <v>1374.9305641263563</v>
      </c>
      <c r="C32" s="51">
        <f>AVERAGE(C24:C29)</f>
        <v>1544.920949774638</v>
      </c>
      <c r="D32" s="51">
        <f>AVERAGE(D24:D29)</f>
        <v>1544.920949774638</v>
      </c>
      <c r="E32" s="51">
        <f>AVERAGE(E24:E29)</f>
        <v>1544.9209516859964</v>
      </c>
      <c r="F32" s="159">
        <f>AVERAGE(F24:F29)</f>
        <v>1526.3503250543035</v>
      </c>
      <c r="G32" s="160"/>
      <c r="H32" s="93"/>
      <c r="I32" s="93" t="s">
        <v>44</v>
      </c>
      <c r="J32" s="94"/>
    </row>
    <row r="33" spans="1:10" s="44" customFormat="1" ht="15.75" thickBot="1">
      <c r="A33" s="55" t="s">
        <v>35</v>
      </c>
      <c r="B33" s="97">
        <f>RANK(B32,$B$32:$F$32)</f>
        <v>5</v>
      </c>
      <c r="C33" s="97">
        <f>RANK(C32,$B$32:$F$32)</f>
        <v>2</v>
      </c>
      <c r="D33" s="97">
        <f>RANK(D32,$B$32:$F$32)</f>
        <v>2</v>
      </c>
      <c r="E33" s="97">
        <f>RANK(E32,$B$32:$F$32)</f>
        <v>1</v>
      </c>
      <c r="F33" s="99">
        <f>RANK(F32,$B$32:$F$32)</f>
        <v>4</v>
      </c>
      <c r="G33" s="161"/>
      <c r="H33" s="93"/>
      <c r="I33" s="93"/>
      <c r="J33" s="94"/>
    </row>
    <row r="34" spans="1:10" s="44" customFormat="1" ht="15.75" thickBot="1">
      <c r="A34" s="72"/>
      <c r="B34" s="84"/>
      <c r="C34" s="84"/>
      <c r="D34" s="84"/>
      <c r="E34" s="84"/>
      <c r="F34" s="84"/>
      <c r="H34" s="93"/>
      <c r="I34" s="93"/>
      <c r="J34" s="94"/>
    </row>
    <row r="35" spans="1:10" s="44" customFormat="1" ht="15">
      <c r="A35" s="54" t="s">
        <v>40</v>
      </c>
      <c r="B35" s="128">
        <f>STDEV(B24:B29)</f>
        <v>88.29270699975763</v>
      </c>
      <c r="C35" s="51">
        <f>STDEV(C24:C29)</f>
        <v>1.016845989170083E-13</v>
      </c>
      <c r="D35" s="51">
        <f>STDEV(D24:D29)</f>
        <v>1.016845989170083E-13</v>
      </c>
      <c r="E35" s="51">
        <f>STDEV(E24:E29)</f>
        <v>1.016845989170083E-13</v>
      </c>
      <c r="F35" s="95">
        <f>STDEV(F24:F29)</f>
        <v>2.2737367544323206E-13</v>
      </c>
      <c r="G35" s="161"/>
      <c r="H35" s="93"/>
      <c r="I35" s="93"/>
      <c r="J35" s="94"/>
    </row>
    <row r="36" spans="1:10" s="44" customFormat="1" ht="15.75" thickBot="1">
      <c r="A36" s="55" t="s">
        <v>35</v>
      </c>
      <c r="B36" s="96">
        <f>RANK(B35,$B$35:$F$35)</f>
        <v>1</v>
      </c>
      <c r="C36" s="97">
        <f>RANK(C35,$B$35:$F$35)</f>
        <v>3</v>
      </c>
      <c r="D36" s="97">
        <f>RANK(D35,$B$35:$F$35)</f>
        <v>3</v>
      </c>
      <c r="E36" s="97">
        <f>RANK(E35,$B$35:$F$35)</f>
        <v>3</v>
      </c>
      <c r="F36" s="98">
        <f>RANK(F35,$B$35:$F$35)</f>
        <v>2</v>
      </c>
      <c r="G36" s="161"/>
      <c r="H36" s="93"/>
      <c r="I36" s="93"/>
      <c r="J36" s="94"/>
    </row>
    <row r="37" s="44" customFormat="1" ht="12.75"/>
  </sheetData>
  <mergeCells count="4">
    <mergeCell ref="A2:G2"/>
    <mergeCell ref="K20:L21"/>
    <mergeCell ref="K22:K23"/>
    <mergeCell ref="L22:L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Üzleti informatika_elemzés beadandó</dc:title>
  <dc:subject>SZIE</dc:subject>
  <dc:creator>Microsoft Corporation</dc:creator>
  <cp:keywords>coco, pivot, solver</cp:keywords>
  <dc:description/>
  <cp:lastModifiedBy>Pitlik</cp:lastModifiedBy>
  <cp:lastPrinted>2008-09-19T13:50:29Z</cp:lastPrinted>
  <dcterms:created xsi:type="dcterms:W3CDTF">1997-01-17T14:02:09Z</dcterms:created>
  <dcterms:modified xsi:type="dcterms:W3CDTF">2008-10-27T06:05:18Z</dcterms:modified>
  <cp:category>üzleti,- gazdasági infó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