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240" yWindow="15" windowWidth="11295" windowHeight="8130" activeTab="5"/>
  </bookViews>
  <sheets>
    <sheet name="best of" sheetId="23" r:id="rId1"/>
    <sheet name="Alapadatok, Pivot" sheetId="5" r:id="rId2"/>
    <sheet name="Inverz coco" sheetId="9" r:id="rId3"/>
    <sheet name="Alapadatok" sheetId="11" r:id="rId4"/>
    <sheet name="Pivot" sheetId="12" r:id="rId5"/>
    <sheet name="Coco....." sheetId="21" r:id="rId6"/>
    <sheet name="Coco inv....." sheetId="22" r:id="rId7"/>
  </sheets>
  <calcPr calcId="125725"/>
  <pivotCaches>
    <pivotCache cacheId="0" r:id="rId8"/>
    <pivotCache cacheId="1" r:id="rId9"/>
  </pivotCaches>
</workbook>
</file>

<file path=xl/calcChain.xml><?xml version="1.0" encoding="utf-8"?>
<calcChain xmlns="http://schemas.openxmlformats.org/spreadsheetml/2006/main">
  <c r="P222" i="21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21"/>
  <c r="N221"/>
  <c r="O221"/>
  <c r="N222"/>
  <c r="O222"/>
  <c r="N223"/>
  <c r="O223"/>
  <c r="N224"/>
  <c r="O224"/>
  <c r="N225"/>
  <c r="O225"/>
  <c r="N226"/>
  <c r="O226"/>
  <c r="N227"/>
  <c r="O227"/>
  <c r="N228"/>
  <c r="O228"/>
  <c r="N229"/>
  <c r="O229"/>
  <c r="N230"/>
  <c r="O230"/>
  <c r="N231"/>
  <c r="O231"/>
  <c r="N232"/>
  <c r="O232"/>
  <c r="N233"/>
  <c r="O233"/>
  <c r="N234"/>
  <c r="O234"/>
  <c r="N235"/>
  <c r="O235"/>
  <c r="N236"/>
  <c r="O236"/>
  <c r="N237"/>
  <c r="O237"/>
  <c r="N238"/>
  <c r="O238"/>
  <c r="N239"/>
  <c r="O239"/>
  <c r="N240"/>
  <c r="O240"/>
  <c r="N241"/>
  <c r="O241"/>
  <c r="N242"/>
  <c r="O242"/>
  <c r="N243"/>
  <c r="O243"/>
  <c r="N244"/>
  <c r="O244"/>
  <c r="N245"/>
  <c r="O245"/>
  <c r="N246"/>
  <c r="O246"/>
  <c r="N247"/>
  <c r="O247"/>
  <c r="N248"/>
  <c r="O248"/>
  <c r="N249"/>
  <c r="O249"/>
  <c r="N250"/>
  <c r="O250"/>
  <c r="N251"/>
  <c r="O251"/>
  <c r="N252"/>
  <c r="O252"/>
  <c r="N253"/>
  <c r="O253"/>
  <c r="N254"/>
  <c r="O254"/>
  <c r="N255"/>
  <c r="O255"/>
  <c r="N256"/>
  <c r="O256"/>
  <c r="N257"/>
  <c r="O257"/>
  <c r="N258"/>
  <c r="O258"/>
  <c r="N259"/>
  <c r="O259"/>
  <c r="N260"/>
  <c r="O260"/>
  <c r="N261"/>
  <c r="O261"/>
  <c r="N262"/>
  <c r="O262"/>
  <c r="N263"/>
  <c r="O263"/>
  <c r="N264"/>
  <c r="O264"/>
  <c r="N265"/>
  <c r="O265"/>
  <c r="N266"/>
  <c r="O266"/>
  <c r="N267"/>
  <c r="O267"/>
  <c r="N268"/>
  <c r="O268"/>
  <c r="N269"/>
  <c r="O269"/>
  <c r="N270"/>
  <c r="O270"/>
  <c r="N271"/>
  <c r="O271"/>
  <c r="N272"/>
  <c r="O272"/>
  <c r="N273"/>
  <c r="O273"/>
  <c r="N274"/>
  <c r="O274"/>
  <c r="N275"/>
  <c r="O275"/>
  <c r="N276"/>
  <c r="O276"/>
  <c r="N277"/>
  <c r="O277"/>
  <c r="N278"/>
  <c r="O278"/>
  <c r="N279"/>
  <c r="O279"/>
  <c r="N280"/>
  <c r="O280"/>
  <c r="N281"/>
  <c r="O281"/>
  <c r="N282"/>
  <c r="O282"/>
  <c r="N283"/>
  <c r="O283"/>
  <c r="N284"/>
  <c r="O284"/>
  <c r="N285"/>
  <c r="O285"/>
  <c r="N286"/>
  <c r="O286"/>
  <c r="N287"/>
  <c r="O287"/>
  <c r="N288"/>
  <c r="O288"/>
  <c r="N289"/>
  <c r="O289"/>
  <c r="K70" i="23"/>
  <c r="I70"/>
  <c r="K69"/>
  <c r="I69"/>
  <c r="K68"/>
  <c r="I68"/>
  <c r="K67"/>
  <c r="I67"/>
  <c r="K66"/>
  <c r="I66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K4"/>
  <c r="I4"/>
  <c r="K3"/>
  <c r="I3"/>
  <c r="K2"/>
  <c r="I2"/>
  <c r="H216" i="21"/>
  <c r="H217"/>
  <c r="H219"/>
  <c r="H218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21"/>
  <c r="G220"/>
  <c r="F220"/>
  <c r="E220"/>
  <c r="D220"/>
  <c r="C220"/>
  <c r="B220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21"/>
  <c r="I290"/>
  <c r="H290"/>
  <c r="N5" i="12" l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N4"/>
  <c r="V4" s="1"/>
  <c r="M4"/>
  <c r="U4" s="1"/>
  <c r="L4"/>
  <c r="T4" s="1"/>
  <c r="K4"/>
  <c r="S4" s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4"/>
  <c r="R4" s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Q72" s="1"/>
  <c r="I4"/>
  <c r="H9" i="1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3"/>
  <c r="H4"/>
  <c r="H5"/>
  <c r="H6"/>
  <c r="H7"/>
  <c r="H8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3"/>
  <c r="E4"/>
  <c r="E5"/>
  <c r="E2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12"/>
  <c r="C13"/>
  <c r="C14"/>
  <c r="C15"/>
  <c r="C1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R3" i="5"/>
  <c r="R15" s="1"/>
  <c r="R4"/>
  <c r="R16" s="1"/>
  <c r="R5"/>
  <c r="R17" s="1"/>
  <c r="R6"/>
  <c r="R18" s="1"/>
  <c r="R7"/>
  <c r="R19" s="1"/>
  <c r="R8"/>
  <c r="R20" s="1"/>
  <c r="R9"/>
  <c r="R21" s="1"/>
  <c r="R10"/>
  <c r="R22" s="1"/>
  <c r="R11"/>
  <c r="R23" s="1"/>
  <c r="R2"/>
  <c r="R14" s="1"/>
  <c r="Q3"/>
  <c r="Q15" s="1"/>
  <c r="Q4"/>
  <c r="Q16" s="1"/>
  <c r="Q5"/>
  <c r="Q17" s="1"/>
  <c r="Q6"/>
  <c r="Q18" s="1"/>
  <c r="Q7"/>
  <c r="Q19" s="1"/>
  <c r="Q8"/>
  <c r="Q20" s="1"/>
  <c r="Q9"/>
  <c r="Q21" s="1"/>
  <c r="Q10"/>
  <c r="Q22" s="1"/>
  <c r="Q11"/>
  <c r="Q23" s="1"/>
  <c r="Q2"/>
  <c r="Q14" s="1"/>
  <c r="O3"/>
  <c r="O4"/>
  <c r="O5"/>
  <c r="O6"/>
  <c r="O7"/>
  <c r="O8"/>
  <c r="O9"/>
  <c r="O10"/>
  <c r="O11"/>
  <c r="N2"/>
  <c r="O2"/>
  <c r="O14" s="1"/>
  <c r="P3"/>
  <c r="P4"/>
  <c r="P5"/>
  <c r="P6"/>
  <c r="P7"/>
  <c r="P8"/>
  <c r="P9"/>
  <c r="P10"/>
  <c r="P11"/>
  <c r="P2"/>
  <c r="P14"/>
  <c r="N3"/>
  <c r="N4"/>
  <c r="N5"/>
  <c r="N6"/>
  <c r="N7"/>
  <c r="N8"/>
  <c r="N9"/>
  <c r="N10"/>
  <c r="N22" s="1"/>
  <c r="N11"/>
  <c r="M3"/>
  <c r="M4"/>
  <c r="M5"/>
  <c r="M6"/>
  <c r="M7"/>
  <c r="M8"/>
  <c r="M9"/>
  <c r="M10"/>
  <c r="M11"/>
  <c r="M23"/>
  <c r="M2"/>
  <c r="H18"/>
  <c r="H30" s="1"/>
  <c r="H19"/>
  <c r="H31" s="1"/>
  <c r="H20"/>
  <c r="H32" s="1"/>
  <c r="H21"/>
  <c r="H33" s="1"/>
  <c r="H22"/>
  <c r="H34" s="1"/>
  <c r="H23"/>
  <c r="H35" s="1"/>
  <c r="H24"/>
  <c r="H36" s="1"/>
  <c r="H25"/>
  <c r="H37" s="1"/>
  <c r="H26"/>
  <c r="H38" s="1"/>
  <c r="H17"/>
  <c r="H29" s="1"/>
  <c r="G18"/>
  <c r="G30" s="1"/>
  <c r="G19"/>
  <c r="G31" s="1"/>
  <c r="G20"/>
  <c r="G32" s="1"/>
  <c r="G21"/>
  <c r="G33" s="1"/>
  <c r="G22"/>
  <c r="G34" s="1"/>
  <c r="G23"/>
  <c r="G35" s="1"/>
  <c r="G24"/>
  <c r="G36" s="1"/>
  <c r="G25"/>
  <c r="G37" s="1"/>
  <c r="G26"/>
  <c r="G38" s="1"/>
  <c r="G17"/>
  <c r="G29" s="1"/>
  <c r="F18"/>
  <c r="F30" s="1"/>
  <c r="F19"/>
  <c r="F31" s="1"/>
  <c r="F20"/>
  <c r="F32" s="1"/>
  <c r="F21"/>
  <c r="F33" s="1"/>
  <c r="F22"/>
  <c r="F34" s="1"/>
  <c r="F23"/>
  <c r="F35" s="1"/>
  <c r="F24"/>
  <c r="F36" s="1"/>
  <c r="F25"/>
  <c r="F37" s="1"/>
  <c r="F26"/>
  <c r="F38" s="1"/>
  <c r="F17"/>
  <c r="F29" s="1"/>
  <c r="E18"/>
  <c r="E30" s="1"/>
  <c r="E19"/>
  <c r="E31" s="1"/>
  <c r="E20"/>
  <c r="E32" s="1"/>
  <c r="E21"/>
  <c r="E33" s="1"/>
  <c r="E22"/>
  <c r="E34" s="1"/>
  <c r="E23"/>
  <c r="E35" s="1"/>
  <c r="E24"/>
  <c r="E36" s="1"/>
  <c r="E25"/>
  <c r="E37" s="1"/>
  <c r="E26"/>
  <c r="E38" s="1"/>
  <c r="E17"/>
  <c r="E29" s="1"/>
  <c r="D18"/>
  <c r="D30" s="1"/>
  <c r="D19"/>
  <c r="D31" s="1"/>
  <c r="D20"/>
  <c r="D32" s="1"/>
  <c r="D21"/>
  <c r="D33" s="1"/>
  <c r="D22"/>
  <c r="D34" s="1"/>
  <c r="D23"/>
  <c r="D35" s="1"/>
  <c r="D24"/>
  <c r="D36" s="1"/>
  <c r="D25"/>
  <c r="D37" s="1"/>
  <c r="D26"/>
  <c r="D38" s="1"/>
  <c r="D17"/>
  <c r="D29" s="1"/>
  <c r="C18"/>
  <c r="I18" s="1"/>
  <c r="C19"/>
  <c r="I19" s="1"/>
  <c r="C20"/>
  <c r="I20" s="1"/>
  <c r="C21"/>
  <c r="I21" s="1"/>
  <c r="C22"/>
  <c r="I22" s="1"/>
  <c r="C23"/>
  <c r="I23" s="1"/>
  <c r="C24"/>
  <c r="I24" s="1"/>
  <c r="C25"/>
  <c r="I25" s="1"/>
  <c r="C26"/>
  <c r="I26" s="1"/>
  <c r="C17"/>
  <c r="I17" s="1"/>
  <c r="I14"/>
  <c r="M14"/>
  <c r="M22"/>
  <c r="M20"/>
  <c r="M18"/>
  <c r="M16"/>
  <c r="N23"/>
  <c r="N21"/>
  <c r="N19"/>
  <c r="N17"/>
  <c r="N15"/>
  <c r="P23"/>
  <c r="P21"/>
  <c r="P19"/>
  <c r="P17"/>
  <c r="P15"/>
  <c r="N14"/>
  <c r="O22"/>
  <c r="O20"/>
  <c r="O18"/>
  <c r="O16"/>
  <c r="M21"/>
  <c r="M19"/>
  <c r="M17"/>
  <c r="M15"/>
  <c r="N20"/>
  <c r="N18"/>
  <c r="N16"/>
  <c r="P22"/>
  <c r="P20"/>
  <c r="P18"/>
  <c r="P16"/>
  <c r="O23"/>
  <c r="O21"/>
  <c r="O19"/>
  <c r="O17"/>
  <c r="O15"/>
  <c r="C38"/>
  <c r="C36"/>
  <c r="C34"/>
  <c r="C32"/>
  <c r="C30"/>
  <c r="C29"/>
  <c r="C37"/>
  <c r="C35"/>
  <c r="C33"/>
  <c r="C31"/>
  <c r="Q4" i="12" l="1"/>
  <c r="Q71"/>
  <c r="Q69"/>
  <c r="Q67"/>
  <c r="Q65"/>
  <c r="Q63"/>
  <c r="Q61"/>
  <c r="Q59"/>
  <c r="Q57"/>
  <c r="Q55"/>
  <c r="Q53"/>
  <c r="Q51"/>
  <c r="Q49"/>
  <c r="Q47"/>
  <c r="Q45"/>
  <c r="Q43"/>
  <c r="Q41"/>
  <c r="Q39"/>
  <c r="Q37"/>
  <c r="Q35"/>
  <c r="Q33"/>
  <c r="Q31"/>
  <c r="Q29"/>
  <c r="Q27"/>
  <c r="Q25"/>
  <c r="Q23"/>
  <c r="Q21"/>
  <c r="Q19"/>
  <c r="Q17"/>
  <c r="Q15"/>
  <c r="Q13"/>
  <c r="Q11"/>
  <c r="Q9"/>
  <c r="Q7"/>
  <c r="Q5"/>
  <c r="R72"/>
  <c r="R70"/>
  <c r="R68"/>
  <c r="R66"/>
  <c r="R64"/>
  <c r="R62"/>
  <c r="R60"/>
  <c r="R58"/>
  <c r="R56"/>
  <c r="R54"/>
  <c r="R52"/>
  <c r="R50"/>
  <c r="R48"/>
  <c r="R46"/>
  <c r="R44"/>
  <c r="R42"/>
  <c r="R40"/>
  <c r="R38"/>
  <c r="R36"/>
  <c r="R34"/>
  <c r="R32"/>
  <c r="R30"/>
  <c r="R28"/>
  <c r="R26"/>
  <c r="R24"/>
  <c r="R22"/>
  <c r="R20"/>
  <c r="R18"/>
  <c r="R16"/>
  <c r="R14"/>
  <c r="R12"/>
  <c r="R10"/>
  <c r="R8"/>
  <c r="R6"/>
  <c r="S72"/>
  <c r="S70"/>
  <c r="S68"/>
  <c r="S66"/>
  <c r="Q70"/>
  <c r="Q68"/>
  <c r="Q66"/>
  <c r="Q64"/>
  <c r="Q62"/>
  <c r="Q60"/>
  <c r="Q58"/>
  <c r="Q56"/>
  <c r="Q54"/>
  <c r="Q52"/>
  <c r="Q50"/>
  <c r="Q48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8"/>
  <c r="Q6"/>
  <c r="R71"/>
  <c r="R69"/>
  <c r="R67"/>
  <c r="R65"/>
  <c r="R63"/>
  <c r="R61"/>
  <c r="R59"/>
  <c r="R57"/>
  <c r="R55"/>
  <c r="R53"/>
  <c r="R51"/>
  <c r="R49"/>
  <c r="R47"/>
  <c r="R45"/>
  <c r="R43"/>
  <c r="R41"/>
  <c r="R39"/>
  <c r="R37"/>
  <c r="R35"/>
  <c r="R33"/>
  <c r="R31"/>
  <c r="R29"/>
  <c r="R27"/>
  <c r="R25"/>
  <c r="R23"/>
  <c r="R21"/>
  <c r="R19"/>
  <c r="R17"/>
  <c r="R15"/>
  <c r="R13"/>
  <c r="R11"/>
  <c r="R9"/>
  <c r="R7"/>
  <c r="R5"/>
  <c r="S71"/>
  <c r="S69"/>
  <c r="S67"/>
  <c r="S64"/>
  <c r="S62"/>
  <c r="S60"/>
  <c r="S58"/>
  <c r="S56"/>
  <c r="S54"/>
  <c r="S52"/>
  <c r="S50"/>
  <c r="S48"/>
  <c r="S46"/>
  <c r="S44"/>
  <c r="S42"/>
  <c r="S40"/>
  <c r="S38"/>
  <c r="S36"/>
  <c r="S34"/>
  <c r="S32"/>
  <c r="S30"/>
  <c r="S28"/>
  <c r="S26"/>
  <c r="S24"/>
  <c r="S22"/>
  <c r="S20"/>
  <c r="S18"/>
  <c r="S16"/>
  <c r="S14"/>
  <c r="S12"/>
  <c r="S10"/>
  <c r="S8"/>
  <c r="S6"/>
  <c r="T72"/>
  <c r="T70"/>
  <c r="T68"/>
  <c r="T66"/>
  <c r="T64"/>
  <c r="T62"/>
  <c r="T60"/>
  <c r="T58"/>
  <c r="T56"/>
  <c r="T54"/>
  <c r="T52"/>
  <c r="T50"/>
  <c r="T48"/>
  <c r="T46"/>
  <c r="T44"/>
  <c r="T42"/>
  <c r="T40"/>
  <c r="T38"/>
  <c r="T36"/>
  <c r="T34"/>
  <c r="T32"/>
  <c r="T30"/>
  <c r="T28"/>
  <c r="T26"/>
  <c r="T24"/>
  <c r="T22"/>
  <c r="T20"/>
  <c r="T18"/>
  <c r="T16"/>
  <c r="T14"/>
  <c r="T12"/>
  <c r="T10"/>
  <c r="T8"/>
  <c r="T6"/>
  <c r="U72"/>
  <c r="U70"/>
  <c r="U68"/>
  <c r="U66"/>
  <c r="U64"/>
  <c r="U62"/>
  <c r="U60"/>
  <c r="U58"/>
  <c r="U56"/>
  <c r="U54"/>
  <c r="U52"/>
  <c r="U50"/>
  <c r="U48"/>
  <c r="U46"/>
  <c r="U44"/>
  <c r="U42"/>
  <c r="U40"/>
  <c r="U38"/>
  <c r="U36"/>
  <c r="U34"/>
  <c r="U32"/>
  <c r="U30"/>
  <c r="U28"/>
  <c r="U26"/>
  <c r="U24"/>
  <c r="U22"/>
  <c r="U20"/>
  <c r="U18"/>
  <c r="U16"/>
  <c r="U14"/>
  <c r="U12"/>
  <c r="U10"/>
  <c r="U8"/>
  <c r="U6"/>
  <c r="V72"/>
  <c r="V70"/>
  <c r="V68"/>
  <c r="V66"/>
  <c r="V64"/>
  <c r="V62"/>
  <c r="V60"/>
  <c r="V58"/>
  <c r="V56"/>
  <c r="V54"/>
  <c r="V52"/>
  <c r="V50"/>
  <c r="V48"/>
  <c r="V46"/>
  <c r="V44"/>
  <c r="V42"/>
  <c r="V40"/>
  <c r="V38"/>
  <c r="V36"/>
  <c r="V34"/>
  <c r="V32"/>
  <c r="V30"/>
  <c r="V28"/>
  <c r="V26"/>
  <c r="V24"/>
  <c r="V22"/>
  <c r="V20"/>
  <c r="V18"/>
  <c r="V16"/>
  <c r="V14"/>
  <c r="V12"/>
  <c r="V10"/>
  <c r="V8"/>
  <c r="V6"/>
  <c r="S65"/>
  <c r="S63"/>
  <c r="S61"/>
  <c r="S59"/>
  <c r="S57"/>
  <c r="S55"/>
  <c r="S53"/>
  <c r="S51"/>
  <c r="S49"/>
  <c r="S47"/>
  <c r="S45"/>
  <c r="S43"/>
  <c r="S41"/>
  <c r="S39"/>
  <c r="S37"/>
  <c r="S35"/>
  <c r="S33"/>
  <c r="S31"/>
  <c r="S29"/>
  <c r="S27"/>
  <c r="S25"/>
  <c r="S23"/>
  <c r="S21"/>
  <c r="S19"/>
  <c r="S17"/>
  <c r="S15"/>
  <c r="S13"/>
  <c r="S11"/>
  <c r="S9"/>
  <c r="S7"/>
  <c r="S5"/>
  <c r="T71"/>
  <c r="T69"/>
  <c r="T67"/>
  <c r="T65"/>
  <c r="T63"/>
  <c r="T61"/>
  <c r="T59"/>
  <c r="T57"/>
  <c r="T55"/>
  <c r="T53"/>
  <c r="T51"/>
  <c r="T49"/>
  <c r="T47"/>
  <c r="T45"/>
  <c r="T43"/>
  <c r="T41"/>
  <c r="T39"/>
  <c r="T37"/>
  <c r="T35"/>
  <c r="T33"/>
  <c r="T31"/>
  <c r="T29"/>
  <c r="T27"/>
  <c r="T25"/>
  <c r="T23"/>
  <c r="T21"/>
  <c r="T19"/>
  <c r="T17"/>
  <c r="T15"/>
  <c r="T13"/>
  <c r="T11"/>
  <c r="T9"/>
  <c r="T7"/>
  <c r="T5"/>
  <c r="U71"/>
  <c r="U69"/>
  <c r="U67"/>
  <c r="U65"/>
  <c r="U63"/>
  <c r="U61"/>
  <c r="U59"/>
  <c r="U57"/>
  <c r="U55"/>
  <c r="U53"/>
  <c r="U51"/>
  <c r="U49"/>
  <c r="U47"/>
  <c r="U45"/>
  <c r="U43"/>
  <c r="U41"/>
  <c r="U39"/>
  <c r="U37"/>
  <c r="U35"/>
  <c r="U33"/>
  <c r="U31"/>
  <c r="U29"/>
  <c r="U27"/>
  <c r="U25"/>
  <c r="U23"/>
  <c r="U21"/>
  <c r="U19"/>
  <c r="U17"/>
  <c r="U15"/>
  <c r="U13"/>
  <c r="U11"/>
  <c r="U9"/>
  <c r="U7"/>
  <c r="U5"/>
  <c r="V71"/>
  <c r="V69"/>
  <c r="V67"/>
  <c r="V65"/>
  <c r="V63"/>
  <c r="V61"/>
  <c r="V59"/>
  <c r="V57"/>
  <c r="V55"/>
  <c r="V53"/>
  <c r="V51"/>
  <c r="V49"/>
  <c r="V47"/>
  <c r="V45"/>
  <c r="V43"/>
  <c r="V41"/>
  <c r="V39"/>
  <c r="V37"/>
  <c r="V35"/>
  <c r="V33"/>
  <c r="V31"/>
  <c r="V29"/>
  <c r="V27"/>
  <c r="V25"/>
  <c r="V23"/>
  <c r="V21"/>
  <c r="V19"/>
  <c r="V17"/>
  <c r="V15"/>
  <c r="V13"/>
  <c r="V11"/>
  <c r="V9"/>
  <c r="V7"/>
  <c r="V5"/>
</calcChain>
</file>

<file path=xl/sharedStrings.xml><?xml version="1.0" encoding="utf-8"?>
<sst xmlns="http://schemas.openxmlformats.org/spreadsheetml/2006/main" count="1934" uniqueCount="998">
  <si>
    <t>Személyügyi tevékenység</t>
  </si>
  <si>
    <t>Munkaerőpiaci képzés</t>
  </si>
  <si>
    <t>Munkaügyi kapcsolatok</t>
  </si>
  <si>
    <t>Azonosító:</t>
  </si>
  <si>
    <t>Teszt</t>
  </si>
  <si>
    <t>Objektumok:</t>
  </si>
  <si>
    <t>Attribútumok:</t>
  </si>
  <si>
    <t>Lepcsők:</t>
  </si>
  <si>
    <t>Eltolás:</t>
  </si>
  <si>
    <t>Leírás:</t>
  </si>
  <si>
    <t>COCO Y0: Teszt</t>
  </si>
  <si>
    <t>Rangsor</t>
  </si>
  <si>
    <t>X(A1)</t>
  </si>
  <si>
    <t>X(A2)</t>
  </si>
  <si>
    <t>X(A3)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</si>
  <si>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</si>
  <si>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</si>
  <si>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</si>
  <si>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</si>
  <si>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</si>
  <si>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</si>
  <si>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</si>
  <si>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</si>
  <si>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</si>
  <si>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Lépcsők(1)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</si>
  <si>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</si>
  <si>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</si>
  <si>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</si>
  <si>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</si>
  <si>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</si>
  <si>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</si>
  <si>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</si>
  <si>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</si>
  <si>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</si>
  <si>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Lépcsők(2)</t>
  </si>
  <si>
    <t>COCO:Y0</t>
  </si>
  <si>
    <t>Becslés</t>
  </si>
  <si>
    <t>Tény+0</t>
  </si>
  <si>
    <t>Delta</t>
  </si>
  <si>
    <t>Delta/Tény</t>
  </si>
  <si>
    <t>Sorszám</t>
  </si>
  <si>
    <t>Tantárgy</t>
  </si>
  <si>
    <t>Előkövetelmény</t>
  </si>
  <si>
    <t>Interaktivitás</t>
  </si>
  <si>
    <t>Érdekesség</t>
  </si>
  <si>
    <t>Nehézség</t>
  </si>
  <si>
    <t>Önellenőrzés</t>
  </si>
  <si>
    <t>Előadásmód</t>
  </si>
  <si>
    <t>Humán kontrolling</t>
  </si>
  <si>
    <t>Gazdaságpszichológia</t>
  </si>
  <si>
    <t>Szervezeti kommunikáció</t>
  </si>
  <si>
    <t>Regionális gazdaságtan</t>
  </si>
  <si>
    <t>Munkapszichológia</t>
  </si>
  <si>
    <t>Irány</t>
  </si>
  <si>
    <t>Súly</t>
  </si>
  <si>
    <t>Válságmenedzsment</t>
  </si>
  <si>
    <t>Marketing</t>
  </si>
  <si>
    <t>X(A4)</t>
  </si>
  <si>
    <t>X(A5)</t>
  </si>
  <si>
    <t>O10</t>
  </si>
  <si>
    <t>(0+5)/(1)=5</t>
  </si>
  <si>
    <t>S10</t>
  </si>
  <si>
    <t>(0+0)/(1)=0</t>
  </si>
  <si>
    <t>Összesen</t>
  </si>
  <si>
    <t>X(A6)</t>
  </si>
  <si>
    <t>Y(A7)</t>
  </si>
  <si>
    <t>(0+9)/(1)=9</t>
  </si>
  <si>
    <t>(0+11)/(1)=11</t>
  </si>
  <si>
    <t>(0+8)/(1)=8</t>
  </si>
  <si>
    <t>(0+10)/(1)=10</t>
  </si>
  <si>
    <t>(0+7)/(1)=7</t>
  </si>
  <si>
    <t>(0+6)/(1)=6</t>
  </si>
  <si>
    <t>(0+4)/(1)=4</t>
  </si>
  <si>
    <t>(0+3)/(1)=3</t>
  </si>
  <si>
    <t>(0+2)/(1)=2</t>
  </si>
  <si>
    <t>(0+1)/(1)=1</t>
  </si>
  <si>
    <t>Végösszeg</t>
  </si>
  <si>
    <t>Sorcímkék</t>
  </si>
  <si>
    <t>Összeg / Előkövetelmény</t>
  </si>
  <si>
    <t>Összeg / Előadásmód</t>
  </si>
  <si>
    <t>Összeg / Érdekesség</t>
  </si>
  <si>
    <t>Összeg / Interaktivitás</t>
  </si>
  <si>
    <t>Összeg / Nehézség</t>
  </si>
  <si>
    <t>Összeg / Önellenőrzés</t>
  </si>
  <si>
    <t>(0+78)/(1)=78</t>
  </si>
  <si>
    <t>(0+72)/(1)=72</t>
  </si>
  <si>
    <t>(0+13)/(1)=13</t>
  </si>
  <si>
    <t>(0+70)/(1)=70</t>
  </si>
  <si>
    <t>(0+19)/(1)=19</t>
  </si>
  <si>
    <t>(0+12)/(1)=12</t>
  </si>
  <si>
    <t>(0+69)/(1)=69</t>
  </si>
  <si>
    <t>(0+18)/(1)=18</t>
  </si>
  <si>
    <t>(0+67)/(1)=67</t>
  </si>
  <si>
    <t>(0+16)/(1)=16</t>
  </si>
  <si>
    <t>(0+65)/(1)=65</t>
  </si>
  <si>
    <t>(0+14)/(1)=14</t>
  </si>
  <si>
    <t>(0+63)/(1)=63</t>
  </si>
  <si>
    <t>(0+62)/(1)=62</t>
  </si>
  <si>
    <t>(0+61)/(1)=61</t>
  </si>
  <si>
    <t>Üzleti tervezés</t>
  </si>
  <si>
    <t>Szakdolgozati konzultáció 2.</t>
  </si>
  <si>
    <t>Személyügyi tevékenység II.</t>
  </si>
  <si>
    <t>Regionális munkaerőgazdálkodás</t>
  </si>
  <si>
    <t>Szervezeti magatartás</t>
  </si>
  <si>
    <t>Változás- és válságmenedzsment</t>
  </si>
  <si>
    <t>Termelés és szolgáltatásmenedzsment</t>
  </si>
  <si>
    <t>Kommunikációs és interjútechnikák</t>
  </si>
  <si>
    <t>Projektmenedzsment</t>
  </si>
  <si>
    <t>Foglalkoztatás és munkaerőpiaci politika</t>
  </si>
  <si>
    <t>Személyügyi informatika</t>
  </si>
  <si>
    <t>Közigazgatási jog és szervezés</t>
  </si>
  <si>
    <t>Kompetenciamenedzsment</t>
  </si>
  <si>
    <t>Üzleti etika</t>
  </si>
  <si>
    <t>Szervezet és munkapszichológia</t>
  </si>
  <si>
    <t>Szakdolgozati konzultáció 1.</t>
  </si>
  <si>
    <t>Menedzsment tréning</t>
  </si>
  <si>
    <t>Pályaszocializációs tréning</t>
  </si>
  <si>
    <t>Tudományos írásművek készítésének szabályai</t>
  </si>
  <si>
    <t>Testnevelés II.</t>
  </si>
  <si>
    <t>Személyügyi tevékenység I.</t>
  </si>
  <si>
    <t>Munkahelyi és munkaerőpiaci képzés</t>
  </si>
  <si>
    <t>Munkaügyi kapcsolatok rendszere</t>
  </si>
  <si>
    <t>Munkajog és társadalombiztosítási jog</t>
  </si>
  <si>
    <t>Vezetői számvitel</t>
  </si>
  <si>
    <t>Üzleti informatika</t>
  </si>
  <si>
    <t>Stratégiai tervezés és menedzsment</t>
  </si>
  <si>
    <t>Karriertervezés</t>
  </si>
  <si>
    <t>Emberi erőforrás menedzsment(EE)</t>
  </si>
  <si>
    <t>Kommunikációs technikák</t>
  </si>
  <si>
    <t>Üzleti kommunikáció</t>
  </si>
  <si>
    <t>Testnevelés I.</t>
  </si>
  <si>
    <t>Vállalati pénzügyek</t>
  </si>
  <si>
    <t>Üzleti nyelv II.</t>
  </si>
  <si>
    <t>Prezentációs módszertan</t>
  </si>
  <si>
    <t>Szociálpolitika</t>
  </si>
  <si>
    <t>Nemzetközi gazdaságtan</t>
  </si>
  <si>
    <t>Vezetés és szervezés alapjai</t>
  </si>
  <si>
    <t>Személyiséglélektan</t>
  </si>
  <si>
    <t>Számvitel alapjai</t>
  </si>
  <si>
    <t>Pénzpszichológia</t>
  </si>
  <si>
    <t>Statisztika II.</t>
  </si>
  <si>
    <t>Általános és gazdasági jogi ismeretek</t>
  </si>
  <si>
    <t>Munkagazdaságtan</t>
  </si>
  <si>
    <t>Üzleti nyelv I.</t>
  </si>
  <si>
    <t>Munkavédelem és ergonómia</t>
  </si>
  <si>
    <t>Gazdaság és szervezetszociológia</t>
  </si>
  <si>
    <t>Statisztika I.</t>
  </si>
  <si>
    <t>Gazdaságpolitika</t>
  </si>
  <si>
    <t>Makroökonómia</t>
  </si>
  <si>
    <t>Vállalatgazdaságtan</t>
  </si>
  <si>
    <t>Gazdasági matematika II.</t>
  </si>
  <si>
    <t>Pénzügytan</t>
  </si>
  <si>
    <t>Szociálpszichológia</t>
  </si>
  <si>
    <t>Gazdaságtörténet</t>
  </si>
  <si>
    <t>Környezetgazdaságtan</t>
  </si>
  <si>
    <t>Gazdaságföldrajz</t>
  </si>
  <si>
    <t>Informatika alapjai</t>
  </si>
  <si>
    <t>Filozófia</t>
  </si>
  <si>
    <t>Európai Uniós ismeretek</t>
  </si>
  <si>
    <t>Gazdasági matematika I.</t>
  </si>
  <si>
    <t>Mikroökonómia</t>
  </si>
  <si>
    <t>Szociológia</t>
  </si>
  <si>
    <t>Könyvtárhasználat és irodalomkutatás</t>
  </si>
  <si>
    <t>Tárgy neve</t>
  </si>
  <si>
    <t>Magyarázat</t>
  </si>
  <si>
    <t>Ha nincs és nem teljesül: 0</t>
  </si>
  <si>
    <t>Ha van és teljesül: 1</t>
  </si>
  <si>
    <t>Magyarázat 2.</t>
  </si>
  <si>
    <t>értékelés a tantárgyra von.</t>
  </si>
  <si>
    <t xml:space="preserve">0-9 tejedő skálán való 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</si>
  <si>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</si>
  <si>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</si>
  <si>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</si>
  <si>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</si>
  <si>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</si>
  <si>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</si>
  <si>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</si>
  <si>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</si>
  <si>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</si>
  <si>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</si>
  <si>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</si>
  <si>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</si>
  <si>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</si>
  <si>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</si>
  <si>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</si>
  <si>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</si>
  <si>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</si>
  <si>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</si>
  <si>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</si>
  <si>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</si>
  <si>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</si>
  <si>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</si>
  <si>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</si>
  <si>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</si>
  <si>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</si>
  <si>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</si>
  <si>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</si>
  <si>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</si>
  <si>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</si>
  <si>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</si>
  <si>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</si>
  <si>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</si>
  <si>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</si>
  <si>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</si>
  <si>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</si>
  <si>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</si>
  <si>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</si>
  <si>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</si>
  <si>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</si>
  <si>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</si>
  <si>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</si>
  <si>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</si>
  <si>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</si>
  <si>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</si>
  <si>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</si>
  <si>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</si>
  <si>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</si>
  <si>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</si>
  <si>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</si>
  <si>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</si>
  <si>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</si>
  <si>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</si>
  <si>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</si>
  <si>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</si>
  <si>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</si>
  <si>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</si>
  <si>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</si>
  <si>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</si>
  <si>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</si>
  <si>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</si>
  <si>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</si>
  <si>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</si>
  <si>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</si>
  <si>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</si>
  <si>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</si>
  <si>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</si>
  <si>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</si>
  <si>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</si>
  <si>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</si>
  <si>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</si>
  <si>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</si>
  <si>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</si>
  <si>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</si>
  <si>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</si>
  <si>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</si>
  <si>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</si>
  <si>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</si>
  <si>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</si>
  <si>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</si>
  <si>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</si>
  <si>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</si>
  <si>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</si>
  <si>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</si>
  <si>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</si>
  <si>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</si>
  <si>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</si>
  <si>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</si>
  <si>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</si>
  <si>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</si>
  <si>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</si>
  <si>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</si>
  <si>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</si>
  <si>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</si>
  <si>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</si>
  <si>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</si>
  <si>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</si>
  <si>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</si>
  <si>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</si>
  <si>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</si>
  <si>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</si>
  <si>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</si>
  <si>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</si>
  <si>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</si>
  <si>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</si>
  <si>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</si>
  <si>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</si>
  <si>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</si>
  <si>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</si>
  <si>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</si>
  <si>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</si>
  <si>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</si>
  <si>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</si>
  <si>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</si>
  <si>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</si>
  <si>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</si>
  <si>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</si>
  <si>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</si>
  <si>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</si>
  <si>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ellenőrzés</t>
  </si>
  <si>
    <t>(733.9+67.9)/(2)=400.9</t>
  </si>
  <si>
    <t>(67.9+89.9)/(2)=78.9</t>
  </si>
  <si>
    <t>(91.9+98.9)/(2)=95.35</t>
  </si>
  <si>
    <t>(69.9+67.9)/(2)=68.9</t>
  </si>
  <si>
    <t>(78.9+852.8)/(2)=465.85</t>
  </si>
  <si>
    <t>(77.9+86.9)/(2)=82.4</t>
  </si>
  <si>
    <t>(732.9+66.9)/(2)=399.9</t>
  </si>
  <si>
    <t>(66.9+88.9)/(2)=77.9</t>
  </si>
  <si>
    <t>(90.9+97.9)/(2)=94.35</t>
  </si>
  <si>
    <t>(68.9+66.9)/(2)=67.9</t>
  </si>
  <si>
    <t>(77.9+851.8)/(2)=464.85</t>
  </si>
  <si>
    <t>(68.9+85.9)/(2)=77.4</t>
  </si>
  <si>
    <t>(731.9+65.9)/(2)=398.9</t>
  </si>
  <si>
    <t>(65.9+87.9)/(2)=76.9</t>
  </si>
  <si>
    <t>(89.9+96.9)/(2)=93.35</t>
  </si>
  <si>
    <t>(67.9+65.9)/(2)=66.9</t>
  </si>
  <si>
    <t>(76.9+850.8)/(2)=463.85</t>
  </si>
  <si>
    <t>(67.9+84.9)/(2)=76.4</t>
  </si>
  <si>
    <t>(730.9+64.9)/(2)=397.9</t>
  </si>
  <si>
    <t>(64.9+86.9)/(2)=75.9</t>
  </si>
  <si>
    <t>(64.9+95.9)/(2)=80.4</t>
  </si>
  <si>
    <t>(66.9+64.9)/(2)=65.9</t>
  </si>
  <si>
    <t>(75.9+849.8)/(2)=462.85</t>
  </si>
  <si>
    <t>(66.9+83.9)/(2)=75.4</t>
  </si>
  <si>
    <t>(729.9+63.9)/(2)=396.95</t>
  </si>
  <si>
    <t>(63.9+85.9)/(2)=74.9</t>
  </si>
  <si>
    <t>(63.9+94.9)/(2)=79.4</t>
  </si>
  <si>
    <t>(65.9+63.9)/(2)=64.9</t>
  </si>
  <si>
    <t>(74.9+848.8)/(2)=461.85</t>
  </si>
  <si>
    <t>(65.9+82.9)/(2)=74.4</t>
  </si>
  <si>
    <t>(728.9+62.9)/(2)=395.95</t>
  </si>
  <si>
    <t>(62.9+84.9)/(2)=73.9</t>
  </si>
  <si>
    <t>(62.9+93.9)/(2)=78.4</t>
  </si>
  <si>
    <t>(64.9+62.9)/(2)=63.9</t>
  </si>
  <si>
    <t>(73.9+847.8)/(2)=460.85</t>
  </si>
  <si>
    <t>(64.9+81.9)/(2)=73.4</t>
  </si>
  <si>
    <t>(727.9+61.9)/(2)=394.95</t>
  </si>
  <si>
    <t>(61.9+83.9)/(2)=72.9</t>
  </si>
  <si>
    <t>(61.9+92.9)/(2)=77.4</t>
  </si>
  <si>
    <t>(63.9+61.9)/(2)=62.9</t>
  </si>
  <si>
    <t>(72.9+846.8)/(2)=459.85</t>
  </si>
  <si>
    <t>(61.9+80.9)/(2)=71.4</t>
  </si>
  <si>
    <t>(726.9+60.9)/(2)=393.95</t>
  </si>
  <si>
    <t>(60.9+82.9)/(2)=71.9</t>
  </si>
  <si>
    <t>(60.9+91.9)/(2)=76.4</t>
  </si>
  <si>
    <t>(62.9+60.9)/(2)=61.9</t>
  </si>
  <si>
    <t>(71.9+845.8)/(2)=458.85</t>
  </si>
  <si>
    <t>(60.9+79.9)/(2)=70.4</t>
  </si>
  <si>
    <t>(725.9+59.9)/(2)=392.95</t>
  </si>
  <si>
    <t>(59.9+81.9)/(2)=70.9</t>
  </si>
  <si>
    <t>(59.9+90.9)/(2)=75.4</t>
  </si>
  <si>
    <t>(61.9+59.9)/(2)=60.9</t>
  </si>
  <si>
    <t>(70.9+844.8)/(2)=457.85</t>
  </si>
  <si>
    <t>(59.9+78.9)/(2)=69.4</t>
  </si>
  <si>
    <t>(725+58.9)/(2)=391.95</t>
  </si>
  <si>
    <t>(58.9+80.9)/(2)=69.9</t>
  </si>
  <si>
    <t>(58.9+89.9)/(2)=74.4</t>
  </si>
  <si>
    <t>(60.9+58.9)/(2)=59.9</t>
  </si>
  <si>
    <t>(69.9+843.8)/(2)=456.85</t>
  </si>
  <si>
    <t>(58.9+77.9)/(2)=68.4</t>
  </si>
  <si>
    <t>(724+57.9)/(2)=390.95</t>
  </si>
  <si>
    <t>(57.9+79.9)/(2)=68.9</t>
  </si>
  <si>
    <t>(57.9+88.9)/(2)=73.4</t>
  </si>
  <si>
    <t>(59.9+57.9)/(2)=58.9</t>
  </si>
  <si>
    <t>(68.9+842.8)/(2)=455.85</t>
  </si>
  <si>
    <t>(57.9+76.9)/(2)=67.4</t>
  </si>
  <si>
    <t>(723+56.9)/(2)=389.95</t>
  </si>
  <si>
    <t>(56.9+78.9)/(2)=67.9</t>
  </si>
  <si>
    <t>(56.9+87.9)/(2)=72.4</t>
  </si>
  <si>
    <t>(58.9+56.9)/(2)=57.9</t>
  </si>
  <si>
    <t>(58.9+828.8)/(2)=443.85</t>
  </si>
  <si>
    <t>(56.9+75.9)/(2)=66.4</t>
  </si>
  <si>
    <t>(722+55.9)/(2)=388.95</t>
  </si>
  <si>
    <t>(55.9+77.9)/(2)=66.9</t>
  </si>
  <si>
    <t>(55.9+86.9)/(2)=71.4</t>
  </si>
  <si>
    <t>(57.9+55.9)/(2)=56.9</t>
  </si>
  <si>
    <t>(57.9+827.8)/(2)=442.85</t>
  </si>
  <si>
    <t>(55.9+74.9)/(2)=65.4</t>
  </si>
  <si>
    <t>(721+54.9)/(2)=387.95</t>
  </si>
  <si>
    <t>(54.9+76.9)/(2)=65.9</t>
  </si>
  <si>
    <t>(54.9+85.9)/(2)=70.4</t>
  </si>
  <si>
    <t>(56.9+54.9)/(2)=55.9</t>
  </si>
  <si>
    <t>(56.9+826.8)/(2)=441.85</t>
  </si>
  <si>
    <t>(54.9+73.9)/(2)=64.4</t>
  </si>
  <si>
    <t>(720+53.9)/(2)=386.95</t>
  </si>
  <si>
    <t>(53.9+75.9)/(2)=64.9</t>
  </si>
  <si>
    <t>(53.9+84.9)/(2)=69.4</t>
  </si>
  <si>
    <t>(55.9+53.9)/(2)=54.9</t>
  </si>
  <si>
    <t>(55.9+825.8)/(2)=440.85</t>
  </si>
  <si>
    <t>(53.9+72.9)/(2)=63.4</t>
  </si>
  <si>
    <t>(719+52.9)/(2)=385.95</t>
  </si>
  <si>
    <t>(52.9+74.9)/(2)=63.9</t>
  </si>
  <si>
    <t>(52.9+83.9)/(2)=68.4</t>
  </si>
  <si>
    <t>(54.9+52.9)/(2)=53.9</t>
  </si>
  <si>
    <t>(54.9+824.8)/(2)=439.85</t>
  </si>
  <si>
    <t>(52.9+71.9)/(2)=62.4</t>
  </si>
  <si>
    <t>(718+51.9)/(2)=384.95</t>
  </si>
  <si>
    <t>(51.9+73.9)/(2)=62.9</t>
  </si>
  <si>
    <t>(51.9+82.9)/(2)=67.4</t>
  </si>
  <si>
    <t>(53.9+51.9)/(2)=52.9</t>
  </si>
  <si>
    <t>(53.9+823.8)/(2)=438.85</t>
  </si>
  <si>
    <t>(51.9+70.9)/(2)=61.4</t>
  </si>
  <si>
    <t>(717+50.9)/(2)=383.95</t>
  </si>
  <si>
    <t>(50.9+72.9)/(2)=61.9</t>
  </si>
  <si>
    <t>(50.9+81.9)/(2)=66.4</t>
  </si>
  <si>
    <t>(52.9+50.9)/(2)=51.9</t>
  </si>
  <si>
    <t>(50.9+822.8)/(2)=436.85</t>
  </si>
  <si>
    <t>(50.9+69.9)/(2)=60.4</t>
  </si>
  <si>
    <t>(716+49.9)/(2)=382.95</t>
  </si>
  <si>
    <t>(49.9+71.9)/(2)=60.9</t>
  </si>
  <si>
    <t>(49.9+80.9)/(2)=65.4</t>
  </si>
  <si>
    <t>(51.9+49.9)/(2)=50.95</t>
  </si>
  <si>
    <t>(49.9+821.8)/(2)=435.85</t>
  </si>
  <si>
    <t>(49.9+68.9)/(2)=59.4</t>
  </si>
  <si>
    <t>(715+48.9)/(2)=381.95</t>
  </si>
  <si>
    <t>(48.9+70.9)/(2)=59.9</t>
  </si>
  <si>
    <t>(48.9+79.9)/(2)=64.4</t>
  </si>
  <si>
    <t>(50.9+48.9)/(2)=49.95</t>
  </si>
  <si>
    <t>(48.9+820.8)/(2)=434.85</t>
  </si>
  <si>
    <t>(48.9+67.9)/(2)=58.4</t>
  </si>
  <si>
    <t>(714+47.9)/(2)=380.95</t>
  </si>
  <si>
    <t>(47.9+69.9)/(2)=58.9</t>
  </si>
  <si>
    <t>(47.9+78.9)/(2)=63.4</t>
  </si>
  <si>
    <t>(49.9+47.9)/(2)=48.95</t>
  </si>
  <si>
    <t>(47.9+819.8)/(2)=433.85</t>
  </si>
  <si>
    <t>(47.9+66.9)/(2)=57.4</t>
  </si>
  <si>
    <t>(713+46.9)/(2)=379.95</t>
  </si>
  <si>
    <t>(46.9+68.9)/(2)=57.9</t>
  </si>
  <si>
    <t>(46.9+77.9)/(2)=62.4</t>
  </si>
  <si>
    <t>(48.9+46.9)/(2)=47.95</t>
  </si>
  <si>
    <t>(46.9+818.8)/(2)=432.85</t>
  </si>
  <si>
    <t>(46.9+65.9)/(2)=56.4</t>
  </si>
  <si>
    <t>(712+45.9)/(2)=378.95</t>
  </si>
  <si>
    <t>(45.9+67.9)/(2)=56.9</t>
  </si>
  <si>
    <t>(45.9+76.9)/(2)=61.4</t>
  </si>
  <si>
    <t>(47.9+45.9)/(2)=46.95</t>
  </si>
  <si>
    <t>(45.9+817.8)/(2)=431.9</t>
  </si>
  <si>
    <t>(45.9+64.9)/(2)=55.4</t>
  </si>
  <si>
    <t>(711+44.9)/(2)=377.95</t>
  </si>
  <si>
    <t>(44.9+66.9)/(2)=55.9</t>
  </si>
  <si>
    <t>(44.9+75.9)/(2)=60.4</t>
  </si>
  <si>
    <t>(46.9+44.9)/(2)=45.95</t>
  </si>
  <si>
    <t>(44.9+816.8)/(2)=430.9</t>
  </si>
  <si>
    <t>(44.9+63.9)/(2)=54.4</t>
  </si>
  <si>
    <t>(710+43.9)/(2)=376.95</t>
  </si>
  <si>
    <t>(43.9+65.9)/(2)=54.9</t>
  </si>
  <si>
    <t>(43.9+74.9)/(2)=59.4</t>
  </si>
  <si>
    <t>(45.9+43.9)/(2)=44.95</t>
  </si>
  <si>
    <t>(43.9+815.8)/(2)=429.9</t>
  </si>
  <si>
    <t>(43.9+62.9)/(2)=53.4</t>
  </si>
  <si>
    <t>(709+42.9)/(2)=375.95</t>
  </si>
  <si>
    <t>(42.9+64.9)/(2)=53.9</t>
  </si>
  <si>
    <t>(42.9+73.9)/(2)=58.4</t>
  </si>
  <si>
    <t>(42.9+42.9)/(2)=42.95</t>
  </si>
  <si>
    <t>(42.9+814.8)/(2)=428.9</t>
  </si>
  <si>
    <t>(42.9+61.9)/(2)=52.4</t>
  </si>
  <si>
    <t>(708+41.9)/(2)=374.95</t>
  </si>
  <si>
    <t>(41.9+63.9)/(2)=52.9</t>
  </si>
  <si>
    <t>(41.9+72.9)/(2)=57.4</t>
  </si>
  <si>
    <t>(41.9+41.9)/(2)=41.95</t>
  </si>
  <si>
    <t>(41.9+813.8)/(2)=427.9</t>
  </si>
  <si>
    <t>(41.9+60.9)/(2)=51.45</t>
  </si>
  <si>
    <t>(707+40.9)/(2)=373.95</t>
  </si>
  <si>
    <t>(40.9+62.9)/(2)=51.9</t>
  </si>
  <si>
    <t>(40.9+71.9)/(2)=56.4</t>
  </si>
  <si>
    <t>(40.9+40.9)/(2)=40.95</t>
  </si>
  <si>
    <t>(40.9+812.8)/(2)=426.9</t>
  </si>
  <si>
    <t>(40.9+59.9)/(2)=50.45</t>
  </si>
  <si>
    <t>(706+39.9)/(2)=372.95</t>
  </si>
  <si>
    <t>(39.9+61.9)/(2)=50.95</t>
  </si>
  <si>
    <t>(39.9+70.9)/(2)=55.4</t>
  </si>
  <si>
    <t>(39.9+39.9)/(2)=39.95</t>
  </si>
  <si>
    <t>(39.9+811.8)/(2)=425.9</t>
  </si>
  <si>
    <t>(39.9+58.9)/(2)=49.45</t>
  </si>
  <si>
    <t>(705+38.9)/(2)=371.95</t>
  </si>
  <si>
    <t>(38.9+60.9)/(2)=49.95</t>
  </si>
  <si>
    <t>(38.9+69.9)/(2)=54.4</t>
  </si>
  <si>
    <t>(38.9+38.9)/(2)=38.95</t>
  </si>
  <si>
    <t>(38.9+810.8)/(2)=424.9</t>
  </si>
  <si>
    <t>(38.9+57.9)/(2)=48.45</t>
  </si>
  <si>
    <t>(704+37.9)/(2)=370.95</t>
  </si>
  <si>
    <t>(37.9+59.9)/(2)=48.95</t>
  </si>
  <si>
    <t>(37.9+68.9)/(2)=53.4</t>
  </si>
  <si>
    <t>(37.9+37.9)/(2)=37.95</t>
  </si>
  <si>
    <t>(37.9+809.8)/(2)=423.9</t>
  </si>
  <si>
    <t>(37.9+56.9)/(2)=47.45</t>
  </si>
  <si>
    <t>(703+36.9)/(2)=369.95</t>
  </si>
  <si>
    <t>(36.9+58.9)/(2)=47.95</t>
  </si>
  <si>
    <t>(36.9+67.9)/(2)=52.4</t>
  </si>
  <si>
    <t>(36.9+36.9)/(2)=36.95</t>
  </si>
  <si>
    <t>(36.9+808.8)/(2)=422.9</t>
  </si>
  <si>
    <t>(36.9+55.9)/(2)=46.45</t>
  </si>
  <si>
    <t>(702+35.9)/(2)=368.95</t>
  </si>
  <si>
    <t>(35.9+57.9)/(2)=46.95</t>
  </si>
  <si>
    <t>(35.9+66.9)/(2)=51.45</t>
  </si>
  <si>
    <t>(35.9+35.9)/(2)=35.95</t>
  </si>
  <si>
    <t>(35.9+807.8)/(2)=421.9</t>
  </si>
  <si>
    <t>(35.9+54.9)/(2)=45.45</t>
  </si>
  <si>
    <t>(701+34.9)/(2)=367.95</t>
  </si>
  <si>
    <t>(34.9+56.9)/(2)=45.95</t>
  </si>
  <si>
    <t>(34.9+65.9)/(2)=50.45</t>
  </si>
  <si>
    <t>(34.9+34.9)/(2)=34.95</t>
  </si>
  <si>
    <t>(34.9+806.8)/(2)=420.9</t>
  </si>
  <si>
    <t>(34.9+53.9)/(2)=44.45</t>
  </si>
  <si>
    <t>(700+34)/(2)=366.95</t>
  </si>
  <si>
    <t>(34+55.9)/(2)=44.95</t>
  </si>
  <si>
    <t>(34+64.9)/(2)=49.45</t>
  </si>
  <si>
    <t>(34+34)/(2)=33.95</t>
  </si>
  <si>
    <t>(34+805.8)/(2)=419.9</t>
  </si>
  <si>
    <t>(34+52.9)/(2)=43.45</t>
  </si>
  <si>
    <t>(699+33)/(2)=365.95</t>
  </si>
  <si>
    <t>(33+54.9)/(2)=43.95</t>
  </si>
  <si>
    <t>(33+63.9)/(2)=48.45</t>
  </si>
  <si>
    <t>(33+33)/(2)=32.95</t>
  </si>
  <si>
    <t>(33+804.8)/(2)=418.9</t>
  </si>
  <si>
    <t>(33+51.9)/(2)=42.45</t>
  </si>
  <si>
    <t>(698+32)/(2)=364.95</t>
  </si>
  <si>
    <t>(32+53.9)/(2)=42.95</t>
  </si>
  <si>
    <t>(32+62.9)/(2)=47.45</t>
  </si>
  <si>
    <t>(32+32)/(2)=31.95</t>
  </si>
  <si>
    <t>(32+803.8)/(2)=417.9</t>
  </si>
  <si>
    <t>(32+50.9)/(2)=41.45</t>
  </si>
  <si>
    <t>(697+31)/(2)=363.95</t>
  </si>
  <si>
    <t>(31+52.9)/(2)=41.95</t>
  </si>
  <si>
    <t>(31+61.9)/(2)=46.45</t>
  </si>
  <si>
    <t>(31+31)/(2)=30.95</t>
  </si>
  <si>
    <t>(31+802.8)/(2)=416.9</t>
  </si>
  <si>
    <t>(31+49.9)/(2)=40.45</t>
  </si>
  <si>
    <t>(696+30)/(2)=362.95</t>
  </si>
  <si>
    <t>(30+51.9)/(2)=40.95</t>
  </si>
  <si>
    <t>(30+60.9)/(2)=45.45</t>
  </si>
  <si>
    <t>(30+30)/(2)=29.95</t>
  </si>
  <si>
    <t>(30+801.8)/(2)=415.9</t>
  </si>
  <si>
    <t>(30+48.9)/(2)=39.45</t>
  </si>
  <si>
    <t>(695+29)/(2)=362</t>
  </si>
  <si>
    <t>(29+50.9)/(2)=39.95</t>
  </si>
  <si>
    <t>(29+59.9)/(2)=44.45</t>
  </si>
  <si>
    <t>(29+29)/(2)=28.95</t>
  </si>
  <si>
    <t>(29+800.8)/(2)=414.9</t>
  </si>
  <si>
    <t>(29+47.9)/(2)=38.45</t>
  </si>
  <si>
    <t>(694+28)/(2)=361</t>
  </si>
  <si>
    <t>(28+30)/(2)=28.95</t>
  </si>
  <si>
    <t>(28+58.9)/(2)=43.45</t>
  </si>
  <si>
    <t>(28+28)/(2)=27.95</t>
  </si>
  <si>
    <t>(28+799.8)/(2)=413.9</t>
  </si>
  <si>
    <t>(28+46.9)/(2)=37.45</t>
  </si>
  <si>
    <t>(693+27)/(2)=360</t>
  </si>
  <si>
    <t>(27+29)/(2)=27.95</t>
  </si>
  <si>
    <t>(27+57.9)/(2)=42.45</t>
  </si>
  <si>
    <t>(27+27)/(2)=26.95</t>
  </si>
  <si>
    <t>(27+798.8)/(2)=412.9</t>
  </si>
  <si>
    <t>(27+45.9)/(2)=36.45</t>
  </si>
  <si>
    <t>(692+26)/(2)=359</t>
  </si>
  <si>
    <t>(26+28)/(2)=26.95</t>
  </si>
  <si>
    <t>(26+56.9)/(2)=41.45</t>
  </si>
  <si>
    <t>(26+26)/(2)=25.95</t>
  </si>
  <si>
    <t>(26+797.8)/(2)=411.9</t>
  </si>
  <si>
    <t>(26+44.9)/(2)=35.45</t>
  </si>
  <si>
    <t>(691+25)/(2)=358</t>
  </si>
  <si>
    <t>(25+27)/(2)=25.95</t>
  </si>
  <si>
    <t>(25+55.9)/(2)=40.45</t>
  </si>
  <si>
    <t>(25+25)/(2)=24.95</t>
  </si>
  <si>
    <t>(25+796.8)/(2)=410.9</t>
  </si>
  <si>
    <t>(25+43.9)/(2)=34.45</t>
  </si>
  <si>
    <t>(690+24)/(2)=357</t>
  </si>
  <si>
    <t>(24+26)/(2)=24.95</t>
  </si>
  <si>
    <t>(24+54.9)/(2)=39.45</t>
  </si>
  <si>
    <t>(24+24)/(2)=23.95</t>
  </si>
  <si>
    <t>(24+795.8)/(2)=409.9</t>
  </si>
  <si>
    <t>(24+42.9)/(2)=33.45</t>
  </si>
  <si>
    <t>(689+23)/(2)=356</t>
  </si>
  <si>
    <t>(23+25)/(2)=23.95</t>
  </si>
  <si>
    <t>(23+53.9)/(2)=38.45</t>
  </si>
  <si>
    <t>(23+23)/(2)=22.95</t>
  </si>
  <si>
    <t>(23+794.8)/(2)=408.9</t>
  </si>
  <si>
    <t>(23+41.9)/(2)=32.45</t>
  </si>
  <si>
    <t>(688+22)/(2)=355</t>
  </si>
  <si>
    <t>(22+24)/(2)=22.95</t>
  </si>
  <si>
    <t>(22+52.9)/(2)=37.45</t>
  </si>
  <si>
    <t>(22+22)/(2)=21.95</t>
  </si>
  <si>
    <t>(22+793.9)/(2)=407.9</t>
  </si>
  <si>
    <t>(22+40.9)/(2)=31.45</t>
  </si>
  <si>
    <t>(687+21)/(2)=354</t>
  </si>
  <si>
    <t>(21+23)/(2)=21.95</t>
  </si>
  <si>
    <t>(21+51.9)/(2)=36.45</t>
  </si>
  <si>
    <t>(21+21)/(2)=20.95</t>
  </si>
  <si>
    <t>(21+792.9)/(2)=406.9</t>
  </si>
  <si>
    <t>(21+39.9)/(2)=30.45</t>
  </si>
  <si>
    <t>(686+20)/(2)=353</t>
  </si>
  <si>
    <t>(20+22)/(2)=20.95</t>
  </si>
  <si>
    <t>(20+50.9)/(2)=35.45</t>
  </si>
  <si>
    <t>(20+20)/(2)=19.95</t>
  </si>
  <si>
    <t>(20+791.9)/(2)=405.9</t>
  </si>
  <si>
    <t>(20+38.9)/(2)=29.45</t>
  </si>
  <si>
    <t>(685+19)/(2)=352</t>
  </si>
  <si>
    <t>(19+21)/(2)=19.95</t>
  </si>
  <si>
    <t>(19+49.9)/(2)=34.45</t>
  </si>
  <si>
    <t>(19+19)/(2)=18.95</t>
  </si>
  <si>
    <t>(19+790.9)/(2)=404.9</t>
  </si>
  <si>
    <t>(19+37.9)/(2)=28.45</t>
  </si>
  <si>
    <t>(684+18)/(2)=351</t>
  </si>
  <si>
    <t>(18+20)/(2)=18.95</t>
  </si>
  <si>
    <t>(18+48.9)/(2)=33.45</t>
  </si>
  <si>
    <t>(18+18)/(2)=17.95</t>
  </si>
  <si>
    <t>(18+789.9)/(2)=403.9</t>
  </si>
  <si>
    <t>(18+36.9)/(2)=27.45</t>
  </si>
  <si>
    <t>(683+17)/(2)=350</t>
  </si>
  <si>
    <t>(17+19)/(2)=17.95</t>
  </si>
  <si>
    <t>(17+47.9)/(2)=32.45</t>
  </si>
  <si>
    <t>(17+17)/(2)=17</t>
  </si>
  <si>
    <t>(17+788.9)/(2)=402.9</t>
  </si>
  <si>
    <t>(17+35.9)/(2)=26.45</t>
  </si>
  <si>
    <t>(682+16)/(2)=349</t>
  </si>
  <si>
    <t>(16+18)/(2)=17</t>
  </si>
  <si>
    <t>(16+46.9)/(2)=31.45</t>
  </si>
  <si>
    <t>(16+16)/(2)=16</t>
  </si>
  <si>
    <t>(16+787.9)/(2)=401.9</t>
  </si>
  <si>
    <t>(681+15)/(2)=348</t>
  </si>
  <si>
    <t>(15+17)/(2)=16</t>
  </si>
  <si>
    <t>(15+15)/(2)=15</t>
  </si>
  <si>
    <t>(15+786.9)/(2)=400.9</t>
  </si>
  <si>
    <t>(680+14)/(2)=347</t>
  </si>
  <si>
    <t>(14+16)/(2)=15</t>
  </si>
  <si>
    <t>(14+14)/(2)=14</t>
  </si>
  <si>
    <t>(14+785.9)/(2)=399.9</t>
  </si>
  <si>
    <t>(679+13)/(2)=346</t>
  </si>
  <si>
    <t>(13+15)/(2)=14</t>
  </si>
  <si>
    <t>(13+13)/(2)=13</t>
  </si>
  <si>
    <t>(13+784.9)/(2)=398.9</t>
  </si>
  <si>
    <t>(678+12)/(2)=345</t>
  </si>
  <si>
    <t>(12+14)/(2)=13</t>
  </si>
  <si>
    <t>(12+12)/(2)=12</t>
  </si>
  <si>
    <t>(12+783.9)/(2)=397.9</t>
  </si>
  <si>
    <t>(677+11)/(2)=344</t>
  </si>
  <si>
    <t>(11+11)/(2)=11</t>
  </si>
  <si>
    <t>(11+782.9)/(2)=396.95</t>
  </si>
  <si>
    <t>(676+10)/(2)=343</t>
  </si>
  <si>
    <t>(10+10)/(2)=10</t>
  </si>
  <si>
    <t>(10+781.9)/(2)=395.95</t>
  </si>
  <si>
    <t>(675+9)/(2)=342</t>
  </si>
  <si>
    <t>(9+9)/(2)=9</t>
  </si>
  <si>
    <t>(9+780.9)/(2)=394.95</t>
  </si>
  <si>
    <t>(674+8)/(2)=341</t>
  </si>
  <si>
    <t>(8+8)/(2)=8</t>
  </si>
  <si>
    <t>(8+779.9)/(2)=393.95</t>
  </si>
  <si>
    <t>(673+7)/(2)=340</t>
  </si>
  <si>
    <t>(7+7)/(2)=7</t>
  </si>
  <si>
    <t>(7+778.9)/(2)=392.95</t>
  </si>
  <si>
    <t>(672+6)/(2)=339</t>
  </si>
  <si>
    <t>(6+6)/(2)=6</t>
  </si>
  <si>
    <t>(6+777.9)/(2)=391.95</t>
  </si>
  <si>
    <t>(671+5)/(2)=338</t>
  </si>
  <si>
    <t>(5+5)/(2)=5</t>
  </si>
  <si>
    <t>(4+4)/(2)=4</t>
  </si>
  <si>
    <t>(3+3)/(2)=3</t>
  </si>
  <si>
    <t>(2+2)/(2)=2</t>
  </si>
  <si>
    <t>(1+1)/(2)=1</t>
  </si>
  <si>
    <t>(0+0)/(2)=0</t>
  </si>
  <si>
    <t>(120.5+68.3)/(2)=94.4</t>
  </si>
  <si>
    <t>(98.4+68.3)/(2)=83.35</t>
  </si>
  <si>
    <t>(110.5+84.4)/(2)=97.45</t>
  </si>
  <si>
    <t>(68.3+68.3)/(2)=68.3</t>
  </si>
  <si>
    <t>(92.4+881.9)/(2)=487.15</t>
  </si>
  <si>
    <t>(722.2+72.3)/(2)=397.25</t>
  </si>
  <si>
    <t>(67.3+67.3)/(2)=67.3</t>
  </si>
  <si>
    <t>(97.4+67.3)/(2)=82.35</t>
  </si>
  <si>
    <t>(109.5+83.4)/(2)=96.4</t>
  </si>
  <si>
    <t>(91.4+880.9)/(2)=486.15</t>
  </si>
  <si>
    <t>(721.2+71.3)/(2)=396.25</t>
  </si>
  <si>
    <t>(66.3+66.3)/(2)=66.3</t>
  </si>
  <si>
    <t>(96.4+66.3)/(2)=81.35</t>
  </si>
  <si>
    <t>(108.5+82.4)/(2)=95.4</t>
  </si>
  <si>
    <t>(90.4+879.9)/(2)=485.15</t>
  </si>
  <si>
    <t>(720.2+70.3)/(2)=395.25</t>
  </si>
  <si>
    <t>(65.3+65.3)/(2)=65.3</t>
  </si>
  <si>
    <t>(95.4+65.3)/(2)=80.35</t>
  </si>
  <si>
    <t>(107.5+81.4)/(2)=94.4</t>
  </si>
  <si>
    <t>(89.4+878.9)/(2)=484.1</t>
  </si>
  <si>
    <t>(719.2+69.3)/(2)=394.25</t>
  </si>
  <si>
    <t>(64.3+64.3)/(2)=64.3</t>
  </si>
  <si>
    <t>(94.4+64.3)/(2)=79.35</t>
  </si>
  <si>
    <t>(106.5+80.4)/(2)=93.4</t>
  </si>
  <si>
    <t>(88.4+877.8)/(2)=483.1</t>
  </si>
  <si>
    <t>(718.1+68.3)/(2)=393.2</t>
  </si>
  <si>
    <t>(63.3+63.3)/(2)=63.3</t>
  </si>
  <si>
    <t>(93.4+63.3)/(2)=78.35</t>
  </si>
  <si>
    <t>(63.3+79.3)/(2)=71.3</t>
  </si>
  <si>
    <t>(87.4+876.8)/(2)=482.1</t>
  </si>
  <si>
    <t>(717.1+67.3)/(2)=392.2</t>
  </si>
  <si>
    <t>(62.3+62.3)/(2)=62.25</t>
  </si>
  <si>
    <t>(92.4+62.3)/(2)=77.35</t>
  </si>
  <si>
    <t>(62.3+78.3)/(2)=70.3</t>
  </si>
  <si>
    <t>(86.4+875.8)/(2)=481.1</t>
  </si>
  <si>
    <t>(716.1+66.3)/(2)=391.2</t>
  </si>
  <si>
    <t>(61.3+61.3)/(2)=61.25</t>
  </si>
  <si>
    <t>(83.4+61.3)/(2)=72.3</t>
  </si>
  <si>
    <t>(61.3+77.3)/(2)=69.3</t>
  </si>
  <si>
    <t>(85.4+874.8)/(2)=480.1</t>
  </si>
  <si>
    <t>(715.1+65.3)/(2)=390.2</t>
  </si>
  <si>
    <t>(60.3+60.3)/(2)=60.25</t>
  </si>
  <si>
    <t>(82.4+60.3)/(2)=71.3</t>
  </si>
  <si>
    <t>(60.3+76.3)/(2)=68.3</t>
  </si>
  <si>
    <t>(84.4+873.8)/(2)=479.1</t>
  </si>
  <si>
    <t>(714.1+64.3)/(2)=389.2</t>
  </si>
  <si>
    <t>(59.3+59.3)/(2)=59.25</t>
  </si>
  <si>
    <t>(81.4+59.3)/(2)=70.3</t>
  </si>
  <si>
    <t>(59.3+75.3)/(2)=67.3</t>
  </si>
  <si>
    <t>(83.4+872.8)/(2)=478.1</t>
  </si>
  <si>
    <t>(713.1+63.3)/(2)=388.2</t>
  </si>
  <si>
    <t>(58.3+58.3)/(2)=58.25</t>
  </si>
  <si>
    <t>(80.4+58.3)/(2)=69.3</t>
  </si>
  <si>
    <t>(58.3+74.3)/(2)=66.3</t>
  </si>
  <si>
    <t>(82.4+871.8)/(2)=477.1</t>
  </si>
  <si>
    <t>(712.1+62.3)/(2)=387.2</t>
  </si>
  <si>
    <t>(57.3+57.3)/(2)=57.25</t>
  </si>
  <si>
    <t>(79.3+57.3)/(2)=68.3</t>
  </si>
  <si>
    <t>(57.3+73.3)/(2)=65.3</t>
  </si>
  <si>
    <t>(81.4+870.8)/(2)=476.1</t>
  </si>
  <si>
    <t>(711.1+61.3)/(2)=386.2</t>
  </si>
  <si>
    <t>(56.2+56.2)/(2)=56.25</t>
  </si>
  <si>
    <t>(78.3+56.2)/(2)=67.3</t>
  </si>
  <si>
    <t>(56.2+72.3)/(2)=64.3</t>
  </si>
  <si>
    <t>(80.4+869.8)/(2)=475.1</t>
  </si>
  <si>
    <t>(710.1+60.3)/(2)=385.2</t>
  </si>
  <si>
    <t>(55.2+55.2)/(2)=55.25</t>
  </si>
  <si>
    <t>(77.3+55.2)/(2)=66.3</t>
  </si>
  <si>
    <t>(55.2+71.3)/(2)=63.3</t>
  </si>
  <si>
    <t>(79.3+868.8)/(2)=474.1</t>
  </si>
  <si>
    <t>(682+59.3)/(2)=370.6</t>
  </si>
  <si>
    <t>(54.2+54.2)/(2)=54.25</t>
  </si>
  <si>
    <t>(76.3+54.2)/(2)=65.3</t>
  </si>
  <si>
    <t>(54.2+70.3)/(2)=62.25</t>
  </si>
  <si>
    <t>(78.3+867.8)/(2)=473.05</t>
  </si>
  <si>
    <t>(681+58.3)/(2)=369.6</t>
  </si>
  <si>
    <t>(53.2+53.2)/(2)=53.25</t>
  </si>
  <si>
    <t>(75.3+53.2)/(2)=64.3</t>
  </si>
  <si>
    <t>(53.2+69.3)/(2)=61.25</t>
  </si>
  <si>
    <t>(77.3+866.8)/(2)=472.05</t>
  </si>
  <si>
    <t>(680+57.3)/(2)=368.6</t>
  </si>
  <si>
    <t>(52.2+52.2)/(2)=52.25</t>
  </si>
  <si>
    <t>(74.3+52.2)/(2)=63.3</t>
  </si>
  <si>
    <t>(52.2+68.3)/(2)=60.25</t>
  </si>
  <si>
    <t>(76.3+865.8)/(2)=471.05</t>
  </si>
  <si>
    <t>(679+56.2)/(2)=367.6</t>
  </si>
  <si>
    <t>(51.2+51.2)/(2)=51.2</t>
  </si>
  <si>
    <t>(73.3+51.2)/(2)=62.25</t>
  </si>
  <si>
    <t>(51.2+67.3)/(2)=59.25</t>
  </si>
  <si>
    <t>(75.3+864.8)/(2)=470.05</t>
  </si>
  <si>
    <t>(678+55.2)/(2)=366.6</t>
  </si>
  <si>
    <t>(50.2+50.2)/(2)=50.2</t>
  </si>
  <si>
    <t>(72.3+50.2)/(2)=61.25</t>
  </si>
  <si>
    <t>(50.2+66.3)/(2)=58.25</t>
  </si>
  <si>
    <t>(74.3+863.8)/(2)=469.05</t>
  </si>
  <si>
    <t>(677+54.2)/(2)=365.6</t>
  </si>
  <si>
    <t>(49.2+49.2)/(2)=49.2</t>
  </si>
  <si>
    <t>(71.3+49.2)/(2)=60.25</t>
  </si>
  <si>
    <t>(49.2+65.3)/(2)=57.25</t>
  </si>
  <si>
    <t>(73.3+862.8)/(2)=468.05</t>
  </si>
  <si>
    <t>(676+53.2)/(2)=364.6</t>
  </si>
  <si>
    <t>(48.2+48.2)/(2)=48.2</t>
  </si>
  <si>
    <t>(70.3+48.2)/(2)=59.25</t>
  </si>
  <si>
    <t>(48.2+64.3)/(2)=56.25</t>
  </si>
  <si>
    <t>(72.3+861.8)/(2)=467.05</t>
  </si>
  <si>
    <t>(675+52.2)/(2)=363.6</t>
  </si>
  <si>
    <t>(47.2+47.2)/(2)=47.2</t>
  </si>
  <si>
    <t>(69.3+47.2)/(2)=58.25</t>
  </si>
  <si>
    <t>(47.2+63.3)/(2)=55.25</t>
  </si>
  <si>
    <t>(71.3+860.8)/(2)=466.05</t>
  </si>
  <si>
    <t>(674+51.2)/(2)=362.6</t>
  </si>
  <si>
    <t>(46.2+46.2)/(2)=46.2</t>
  </si>
  <si>
    <t>(46.2+62.3)/(2)=54.25</t>
  </si>
  <si>
    <t>(70.3+859.8)/(2)=465.05</t>
  </si>
  <si>
    <t>(673+50.2)/(2)=361.6</t>
  </si>
  <si>
    <t>(45.2+45.2)/(2)=45.2</t>
  </si>
  <si>
    <t>(45.2+61.3)/(2)=53.25</t>
  </si>
  <si>
    <t>(69.3+858.8)/(2)=464.05</t>
  </si>
  <si>
    <t>(671.9+49.2)/(2)=360.6</t>
  </si>
  <si>
    <t>(44.2+44.2)/(2)=44.2</t>
  </si>
  <si>
    <t>(44.2+60.3)/(2)=52.25</t>
  </si>
  <si>
    <t>(68.3+857.8)/(2)=463.05</t>
  </si>
  <si>
    <t>(670.9+48.2)/(2)=359.6</t>
  </si>
  <si>
    <t>(43.2+43.2)/(2)=43.2</t>
  </si>
  <si>
    <t>(43.2+59.3)/(2)=51.2</t>
  </si>
  <si>
    <t>(67.3+856.8)/(2)=462.05</t>
  </si>
  <si>
    <t>(669.9+47.2)/(2)=358.55</t>
  </si>
  <si>
    <t>(42.2+42.2)/(2)=42.2</t>
  </si>
  <si>
    <t>(42.2+58.3)/(2)=50.2</t>
  </si>
  <si>
    <t>(66.3+855.8)/(2)=461</t>
  </si>
  <si>
    <t>(668.9+46.2)/(2)=357.55</t>
  </si>
  <si>
    <t>(41.2+41.2)/(2)=41.2</t>
  </si>
  <si>
    <t>(41.2+57.3)/(2)=49.2</t>
  </si>
  <si>
    <t>(65.3+854.7)/(2)=460</t>
  </si>
  <si>
    <t>(667.9+45.2)/(2)=356.55</t>
  </si>
  <si>
    <t>(40.2+40.2)/(2)=40.2</t>
  </si>
  <si>
    <t>(40.2+56.2)/(2)=48.2</t>
  </si>
  <si>
    <t>(64.3+853.7)/(2)=459</t>
  </si>
  <si>
    <t>(666.9+44.2)/(2)=355.55</t>
  </si>
  <si>
    <t>(39.2+39.2)/(2)=39.15</t>
  </si>
  <si>
    <t>(39.2+55.2)/(2)=47.2</t>
  </si>
  <si>
    <t>(63.3+852.7)/(2)=458</t>
  </si>
  <si>
    <t>(665.9+43.2)/(2)=354.55</t>
  </si>
  <si>
    <t>(38.2+38.2)/(2)=38.15</t>
  </si>
  <si>
    <t>(38.2+54.2)/(2)=46.2</t>
  </si>
  <si>
    <t>(62.3+851.7)/(2)=457</t>
  </si>
  <si>
    <t>(664.9+42.2)/(2)=353.55</t>
  </si>
  <si>
    <t>(37.2+37.2)/(2)=37.15</t>
  </si>
  <si>
    <t>(37.2+53.2)/(2)=45.2</t>
  </si>
  <si>
    <t>(61.3+850.7)/(2)=456</t>
  </si>
  <si>
    <t>(663.9+41.2)/(2)=352.55</t>
  </si>
  <si>
    <t>(36.2+36.2)/(2)=36.15</t>
  </si>
  <si>
    <t>(36.2+52.2)/(2)=44.2</t>
  </si>
  <si>
    <t>(60.3+849.7)/(2)=455</t>
  </si>
  <si>
    <t>(662.9+40.2)/(2)=351.55</t>
  </si>
  <si>
    <t>(35.2+35.2)/(2)=35.15</t>
  </si>
  <si>
    <t>(35.2+51.2)/(2)=43.2</t>
  </si>
  <si>
    <t>(59.3+848.7)/(2)=454</t>
  </si>
  <si>
    <t>(661.9+39.2)/(2)=350.55</t>
  </si>
  <si>
    <t>(34.1+34.1)/(2)=34.15</t>
  </si>
  <si>
    <t>(34.1+50.2)/(2)=42.2</t>
  </si>
  <si>
    <t>(58.3+847.7)/(2)=453</t>
  </si>
  <si>
    <t>(660.9+38.2)/(2)=349.55</t>
  </si>
  <si>
    <t>(33.1+33.1)/(2)=33.15</t>
  </si>
  <si>
    <t>(33.1+49.2)/(2)=41.2</t>
  </si>
  <si>
    <t>(57.3+846.7)/(2)=452</t>
  </si>
  <si>
    <t>(659.9+37.2)/(2)=348.55</t>
  </si>
  <si>
    <t>(32.1+32.1)/(2)=32.15</t>
  </si>
  <si>
    <t>(32.1+48.2)/(2)=40.2</t>
  </si>
  <si>
    <t>(56.2+845.7)/(2)=451</t>
  </si>
  <si>
    <t>(658.9+36.2)/(2)=347.5</t>
  </si>
  <si>
    <t>(31.1+31.1)/(2)=31.15</t>
  </si>
  <si>
    <t>(31.1+47.2)/(2)=39.15</t>
  </si>
  <si>
    <t>(55.2+844.7)/(2)=449.95</t>
  </si>
  <si>
    <t>(657.9+35.2)/(2)=346.5</t>
  </si>
  <si>
    <t>(30.1+30.1)/(2)=30.15</t>
  </si>
  <si>
    <t>(30.1+46.2)/(2)=38.15</t>
  </si>
  <si>
    <t>(54.2+843.7)/(2)=448.95</t>
  </si>
  <si>
    <t>(656.9+34.1)/(2)=345.5</t>
  </si>
  <si>
    <t>(29.1+29.1)/(2)=29.15</t>
  </si>
  <si>
    <t>(29.1+45.2)/(2)=37.15</t>
  </si>
  <si>
    <t>(53.2+842.7)/(2)=447.95</t>
  </si>
  <si>
    <t>(655.9+33.1)/(2)=344.5</t>
  </si>
  <si>
    <t>(28.1+28.1)/(2)=28.1</t>
  </si>
  <si>
    <t>(28.1+44.2)/(2)=36.15</t>
  </si>
  <si>
    <t>(52.2+841.7)/(2)=446.95</t>
  </si>
  <si>
    <t>(654.9+32.1)/(2)=343.5</t>
  </si>
  <si>
    <t>(27.1+27.1)/(2)=27.1</t>
  </si>
  <si>
    <t>(27.1+43.2)/(2)=35.15</t>
  </si>
  <si>
    <t>(51.2+840.7)/(2)=445.95</t>
  </si>
  <si>
    <t>(653.9+31.1)/(2)=342.5</t>
  </si>
  <si>
    <t>(26.1+26.1)/(2)=26.1</t>
  </si>
  <si>
    <t>(26.1+42.2)/(2)=34.15</t>
  </si>
  <si>
    <t>(50.2+839.7)/(2)=444.95</t>
  </si>
  <si>
    <t>(652.9+30.1)/(2)=341.5</t>
  </si>
  <si>
    <t>(25.1+25.1)/(2)=25.1</t>
  </si>
  <si>
    <t>(25.1+41.2)/(2)=33.15</t>
  </si>
  <si>
    <t>(49.2+838.7)/(2)=443.95</t>
  </si>
  <si>
    <t>(651.9+29.1)/(2)=340.5</t>
  </si>
  <si>
    <t>(24.1+24.1)/(2)=24.1</t>
  </si>
  <si>
    <t>(24.1+40.2)/(2)=32.15</t>
  </si>
  <si>
    <t>(48.2+837.7)/(2)=442.95</t>
  </si>
  <si>
    <t>(650.9+28.1)/(2)=339.5</t>
  </si>
  <si>
    <t>(23.1+23.1)/(2)=23.1</t>
  </si>
  <si>
    <t>(23.1+39.2)/(2)=31.15</t>
  </si>
  <si>
    <t>(47.2+836.7)/(2)=441.95</t>
  </si>
  <si>
    <t>(649.8+27.1)/(2)=338.5</t>
  </si>
  <si>
    <t>(22.1+22.1)/(2)=22.1</t>
  </si>
  <si>
    <t>(22.1+38.2)/(2)=30.15</t>
  </si>
  <si>
    <t>(46.2+835.7)/(2)=440.95</t>
  </si>
  <si>
    <t>(648.8+26.1)/(2)=337.5</t>
  </si>
  <si>
    <t>(21.1+21.1)/(2)=21.1</t>
  </si>
  <si>
    <t>(21.1+37.2)/(2)=29.15</t>
  </si>
  <si>
    <t>(45.2+834.7)/(2)=439.95</t>
  </si>
  <si>
    <t>(647.8+25.1)/(2)=336.5</t>
  </si>
  <si>
    <t>(20.1+20.1)/(2)=20.1</t>
  </si>
  <si>
    <t>(20.1+36.2)/(2)=28.1</t>
  </si>
  <si>
    <t>(44.2+833.7)/(2)=438.9</t>
  </si>
  <si>
    <t>(646.8+24.1)/(2)=335.45</t>
  </si>
  <si>
    <t>(19.1+19.1)/(2)=19.1</t>
  </si>
  <si>
    <t>(19.1+35.2)/(2)=27.1</t>
  </si>
  <si>
    <t>(43.2+832.7)/(2)=437.9</t>
  </si>
  <si>
    <t>(645.8+19.1)/(2)=332.45</t>
  </si>
  <si>
    <t>(18.1+18.1)/(2)=18.1</t>
  </si>
  <si>
    <t>(18.1+34.1)/(2)=26.1</t>
  </si>
  <si>
    <t>(42.2+831.6)/(2)=436.9</t>
  </si>
  <si>
    <t>(644.8+18.1)/(2)=331.45</t>
  </si>
  <si>
    <t>(17.1+17.1)/(2)=17.05</t>
  </si>
  <si>
    <t>(17.1+33.1)/(2)=25.1</t>
  </si>
  <si>
    <t>(41.2+830.6)/(2)=435.9</t>
  </si>
  <si>
    <t>(643.8+17.1)/(2)=330.45</t>
  </si>
  <si>
    <t>(16.1+16.1)/(2)=16.05</t>
  </si>
  <si>
    <t>(16.1+32.1)/(2)=24.1</t>
  </si>
  <si>
    <t>(40.2+816.6)/(2)=428.4</t>
  </si>
  <si>
    <t>(642.8+16.1)/(2)=329.45</t>
  </si>
  <si>
    <t>(15.1+15.1)/(2)=15.05</t>
  </si>
  <si>
    <t>(15.1+31.1)/(2)=23.1</t>
  </si>
  <si>
    <t>(15.1+815.6)/(2)=415.3</t>
  </si>
  <si>
    <t>(641.8+15.1)/(2)=328.45</t>
  </si>
  <si>
    <t>(14.1+14.1)/(2)=14.05</t>
  </si>
  <si>
    <t>(14.1+814.6)/(2)=414.3</t>
  </si>
  <si>
    <t>(640.8+14.1)/(2)=327.45</t>
  </si>
  <si>
    <t>(13.1+13.1)/(2)=13.05</t>
  </si>
  <si>
    <t>(13.1+813.6)/(2)=413.3</t>
  </si>
  <si>
    <t>(639.8+13.1)/(2)=326.45</t>
  </si>
  <si>
    <t>(12.1+12.1)/(2)=12.05</t>
  </si>
  <si>
    <t>(12.1+812.6)/(2)=412.3</t>
  </si>
  <si>
    <t>(638.8+12.1)/(2)=325.45</t>
  </si>
  <si>
    <t>(11+11)/(2)=11.05</t>
  </si>
  <si>
    <t>(11+811.6)/(2)=411.3</t>
  </si>
  <si>
    <t>(637.8+11)/(2)=324.4</t>
  </si>
  <si>
    <t>(10+10)/(2)=10.05</t>
  </si>
  <si>
    <t>(10+810.6)/(2)=410.3</t>
  </si>
  <si>
    <t>(636.8+10)/(2)=323.4</t>
  </si>
  <si>
    <t>(9+9)/(2)=9.05</t>
  </si>
  <si>
    <t>(9+809.5)/(2)=409.3</t>
  </si>
  <si>
    <t>(635.8+9)/(2)=322.4</t>
  </si>
  <si>
    <t>(8+8)/(2)=8.05</t>
  </si>
  <si>
    <t>(8+808.5)/(2)=408.3</t>
  </si>
  <si>
    <t>(634.8+8)/(2)=321.4</t>
  </si>
  <si>
    <t>(7+7)/(2)=7.05</t>
  </si>
  <si>
    <t>(7+807.5)/(2)=407.3</t>
  </si>
  <si>
    <t>(633.8+7)/(2)=320.4</t>
  </si>
  <si>
    <t>(6+6)/(2)=6.05</t>
  </si>
  <si>
    <t>(6+806.5)/(2)=406.3</t>
  </si>
  <si>
    <t>(632.8+6)/(2)=319.4</t>
  </si>
  <si>
    <t>(5+805.5)/(2)=405.3</t>
  </si>
  <si>
    <t>(631.8+5)/(2)=318.4</t>
  </si>
  <si>
    <t>(630.8+4)/(2)=317.4</t>
  </si>
  <si>
    <t>(629.8+3)/(2)=316.4</t>
  </si>
  <si>
    <t>(628.8+2)/(2)=315.4</t>
  </si>
  <si>
    <t>max</t>
  </si>
  <si>
    <t>min</t>
  </si>
  <si>
    <t>medián</t>
  </si>
  <si>
    <t>átlag</t>
  </si>
  <si>
    <t xml:space="preserve">  Összesen</t>
  </si>
  <si>
    <t xml:space="preserve"> Rangsor </t>
  </si>
  <si>
    <t>Fv. Rangsor</t>
  </si>
  <si>
    <t>1.</t>
  </si>
  <si>
    <t>21.</t>
  </si>
  <si>
    <t>2.</t>
  </si>
  <si>
    <t>7.</t>
  </si>
  <si>
    <t>3.</t>
  </si>
  <si>
    <t>39.</t>
  </si>
  <si>
    <t>4.</t>
  </si>
  <si>
    <t>38.</t>
  </si>
  <si>
    <t>5.</t>
  </si>
  <si>
    <t>55.</t>
  </si>
  <si>
    <t>6.</t>
  </si>
  <si>
    <t>26.</t>
  </si>
  <si>
    <t>35.</t>
  </si>
  <si>
    <t>8.</t>
  </si>
  <si>
    <t>40.</t>
  </si>
  <si>
    <t>9.</t>
  </si>
  <si>
    <t>10.</t>
  </si>
  <si>
    <t>11.</t>
  </si>
  <si>
    <t>36.</t>
  </si>
  <si>
    <t>12.</t>
  </si>
  <si>
    <t>33.</t>
  </si>
  <si>
    <t>13.</t>
  </si>
  <si>
    <t>50.</t>
  </si>
  <si>
    <t>14.</t>
  </si>
  <si>
    <t>37.</t>
  </si>
  <si>
    <t>15.</t>
  </si>
  <si>
    <t>16.</t>
  </si>
  <si>
    <t>53.</t>
  </si>
  <si>
    <t>17.</t>
  </si>
  <si>
    <t>18.</t>
  </si>
  <si>
    <t>58.</t>
  </si>
  <si>
    <t>19.</t>
  </si>
  <si>
    <t>43.</t>
  </si>
  <si>
    <t>20.</t>
  </si>
  <si>
    <t>34.</t>
  </si>
  <si>
    <t>57.</t>
  </si>
  <si>
    <t>22.</t>
  </si>
  <si>
    <t>23.</t>
  </si>
  <si>
    <t>27.</t>
  </si>
  <si>
    <t>24.</t>
  </si>
  <si>
    <t>62.</t>
  </si>
  <si>
    <t>25.</t>
  </si>
  <si>
    <t>41.</t>
  </si>
  <si>
    <t>67.</t>
  </si>
  <si>
    <t>28.</t>
  </si>
  <si>
    <t>69.</t>
  </si>
  <si>
    <t>29.</t>
  </si>
  <si>
    <t>68.</t>
  </si>
  <si>
    <t>30.</t>
  </si>
  <si>
    <t>31.</t>
  </si>
  <si>
    <t>32.</t>
  </si>
  <si>
    <t>63.</t>
  </si>
  <si>
    <t>54.</t>
  </si>
  <si>
    <t>48.</t>
  </si>
  <si>
    <t>42.</t>
  </si>
  <si>
    <t>61.</t>
  </si>
  <si>
    <t>46.</t>
  </si>
  <si>
    <t>44.</t>
  </si>
  <si>
    <t>45.</t>
  </si>
  <si>
    <t>56.</t>
  </si>
  <si>
    <t>47.</t>
  </si>
  <si>
    <t>66.</t>
  </si>
  <si>
    <t>49.</t>
  </si>
  <si>
    <t>60.</t>
  </si>
  <si>
    <t>51.</t>
  </si>
  <si>
    <t>52.</t>
  </si>
  <si>
    <t>65.</t>
  </si>
  <si>
    <t>64.</t>
  </si>
  <si>
    <t>59.</t>
  </si>
  <si>
    <t>szubj</t>
  </si>
  <si>
    <t>myx</t>
  </si>
  <si>
    <t>függvény</t>
  </si>
  <si>
    <t>eltérés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</si>
</sst>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7"/>
      <color indexed="9"/>
      <name val="Verdana"/>
      <family val="2"/>
      <charset val="238"/>
    </font>
    <font>
      <sz val="7"/>
      <color indexed="63"/>
      <name val="Verdana"/>
      <family val="2"/>
      <charset val="238"/>
    </font>
    <font>
      <sz val="8"/>
      <color indexed="19"/>
      <name val="Verdana"/>
      <family val="2"/>
      <charset val="238"/>
    </font>
    <font>
      <sz val="8"/>
      <color indexed="54"/>
      <name val="Verdana"/>
      <family val="2"/>
      <charset val="238"/>
    </font>
    <font>
      <sz val="8"/>
      <name val="Calibri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7"/>
      <color rgb="FFFFFFFF"/>
      <name val="Verdana"/>
      <family val="2"/>
      <charset val="238"/>
    </font>
    <font>
      <sz val="7"/>
      <color rgb="FF333333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48"/>
      <name val="Verdana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10"/>
      <color indexed="57"/>
      <name val="Arial"/>
      <family val="2"/>
      <charset val="238"/>
    </font>
    <font>
      <sz val="8"/>
      <color indexed="48"/>
      <name val="Verdana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sz val="10"/>
      <color indexed="4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DDDD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indexed="2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2" fillId="0" borderId="0"/>
  </cellStyleXfs>
  <cellXfs count="73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Fill="1" applyBorder="1"/>
    <xf numFmtId="0" fontId="0" fillId="0" borderId="8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ill="1"/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0" fillId="4" borderId="0" xfId="0" applyFill="1"/>
    <xf numFmtId="0" fontId="0" fillId="0" borderId="0" xfId="0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0" fillId="5" borderId="0" xfId="0" applyFill="1"/>
    <xf numFmtId="0" fontId="9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10" fillId="6" borderId="12" xfId="0" applyFont="1" applyFill="1" applyBorder="1" applyAlignment="1">
      <alignment horizontal="center" wrapText="1"/>
    </xf>
    <xf numFmtId="0" fontId="11" fillId="7" borderId="13" xfId="0" applyFont="1" applyFill="1" applyBorder="1" applyAlignment="1">
      <alignment horizontal="center" wrapText="1"/>
    </xf>
    <xf numFmtId="0" fontId="10" fillId="6" borderId="14" xfId="0" applyFont="1" applyFill="1" applyBorder="1" applyAlignment="1">
      <alignment horizontal="center" wrapText="1"/>
    </xf>
    <xf numFmtId="0" fontId="10" fillId="8" borderId="12" xfId="0" applyFont="1" applyFill="1" applyBorder="1" applyAlignment="1">
      <alignment horizontal="center" wrapText="1"/>
    </xf>
    <xf numFmtId="0" fontId="11" fillId="8" borderId="13" xfId="0" applyFont="1" applyFill="1" applyBorder="1" applyAlignment="1">
      <alignment horizontal="center" wrapText="1"/>
    </xf>
    <xf numFmtId="0" fontId="0" fillId="8" borderId="0" xfId="0" applyFill="1"/>
    <xf numFmtId="0" fontId="10" fillId="9" borderId="12" xfId="0" applyFont="1" applyFill="1" applyBorder="1" applyAlignment="1">
      <alignment horizontal="center" wrapText="1"/>
    </xf>
    <xf numFmtId="0" fontId="11" fillId="9" borderId="13" xfId="0" applyFont="1" applyFill="1" applyBorder="1" applyAlignment="1">
      <alignment horizontal="center" wrapText="1"/>
    </xf>
    <xf numFmtId="0" fontId="0" fillId="9" borderId="0" xfId="0" applyFill="1"/>
    <xf numFmtId="0" fontId="10" fillId="10" borderId="12" xfId="0" applyFont="1" applyFill="1" applyBorder="1" applyAlignment="1">
      <alignment horizontal="center" wrapText="1"/>
    </xf>
    <xf numFmtId="0" fontId="11" fillId="10" borderId="13" xfId="0" applyFont="1" applyFill="1" applyBorder="1" applyAlignment="1">
      <alignment horizontal="center" wrapText="1"/>
    </xf>
    <xf numFmtId="0" fontId="0" fillId="10" borderId="0" xfId="0" applyFill="1"/>
    <xf numFmtId="0" fontId="10" fillId="11" borderId="12" xfId="0" applyFont="1" applyFill="1" applyBorder="1" applyAlignment="1">
      <alignment horizontal="center" wrapText="1"/>
    </xf>
    <xf numFmtId="0" fontId="11" fillId="11" borderId="13" xfId="0" applyFont="1" applyFill="1" applyBorder="1" applyAlignment="1">
      <alignment horizontal="center" wrapText="1"/>
    </xf>
    <xf numFmtId="0" fontId="0" fillId="11" borderId="0" xfId="0" applyFill="1"/>
    <xf numFmtId="0" fontId="0" fillId="0" borderId="0" xfId="0" applyAlignment="1">
      <alignment horizontal="left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 wrapText="1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3" fillId="0" borderId="0" xfId="1" applyFont="1" applyBorder="1"/>
    <xf numFmtId="0" fontId="12" fillId="0" borderId="0" xfId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 wrapText="1"/>
    </xf>
    <xf numFmtId="0" fontId="19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2" fillId="0" borderId="0" xfId="1" applyBorder="1"/>
    <xf numFmtId="0" fontId="12" fillId="0" borderId="0" xfId="1"/>
    <xf numFmtId="0" fontId="21" fillId="0" borderId="0" xfId="1" applyFont="1"/>
    <xf numFmtId="0" fontId="20" fillId="0" borderId="0" xfId="1" applyFont="1" applyAlignment="1">
      <alignment horizontal="center" vertical="center"/>
    </xf>
    <xf numFmtId="0" fontId="19" fillId="0" borderId="0" xfId="1" applyFont="1"/>
    <xf numFmtId="0" fontId="0" fillId="0" borderId="0" xfId="0" applyAlignment="1">
      <alignment horizontal="center"/>
    </xf>
    <xf numFmtId="0" fontId="0" fillId="12" borderId="0" xfId="0" applyFill="1"/>
    <xf numFmtId="0" fontId="10" fillId="12" borderId="14" xfId="0" applyFont="1" applyFill="1" applyBorder="1" applyAlignment="1">
      <alignment horizont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47625</xdr:rowOff>
    </xdr:to>
    <xdr:pic>
      <xdr:nvPicPr>
        <xdr:cNvPr id="2049" name="Kép 1" descr="CO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47625</xdr:rowOff>
    </xdr:to>
    <xdr:pic>
      <xdr:nvPicPr>
        <xdr:cNvPr id="2050" name="Picture 1" descr="CO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3</xdr:row>
      <xdr:rowOff>47625</xdr:rowOff>
    </xdr:to>
    <xdr:pic>
      <xdr:nvPicPr>
        <xdr:cNvPr id="2" name="Kép 1" descr="CO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191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3</xdr:row>
      <xdr:rowOff>47625</xdr:rowOff>
    </xdr:to>
    <xdr:pic>
      <xdr:nvPicPr>
        <xdr:cNvPr id="1025" name="Picture 1" descr="CO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6191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47625</xdr:rowOff>
    </xdr:to>
    <xdr:pic>
      <xdr:nvPicPr>
        <xdr:cNvPr id="2" name="Kép 1" descr="CO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191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47625</xdr:rowOff>
    </xdr:to>
    <xdr:pic>
      <xdr:nvPicPr>
        <xdr:cNvPr id="2049" name="Picture 1" descr="CO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619125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zisza" refreshedDate="40948.704442939816" createdVersion="4" refreshedVersion="4" minRefreshableVersion="3" recordCount="10">
  <cacheSource type="worksheet">
    <worksheetSource ref="A1:H11" sheet="Alapadatok, Pivot"/>
  </cacheSource>
  <cacheFields count="8">
    <cacheField name="Sorszám" numFmtId="0">
      <sharedItems containsSemiMixedTypes="0" containsString="0" containsNumber="1" containsInteger="1" minValue="1" maxValue="10"/>
    </cacheField>
    <cacheField name="Tantárgy" numFmtId="0">
      <sharedItems count="10">
        <s v="Humán kontrolling"/>
        <s v="Gazdaságpszichológia"/>
        <s v="Szervezeti kommunikáció"/>
        <s v="Személyügyi tevékenység"/>
        <s v="Regionális gazdaságtan"/>
        <s v="Munkaügyi kapcsolatok"/>
        <s v="Munkaerőpiaci képzés"/>
        <s v="Munkapszichológia"/>
        <s v="Válságmenedzsment"/>
        <s v="Marketing"/>
      </sharedItems>
    </cacheField>
    <cacheField name="Előadásmód" numFmtId="0">
      <sharedItems containsSemiMixedTypes="0" containsString="0" containsNumber="1" containsInteger="1" minValue="1" maxValue="9" count="9">
        <n v="9"/>
        <n v="3"/>
        <n v="8"/>
        <n v="7"/>
        <n v="2"/>
        <n v="5"/>
        <n v="4"/>
        <n v="6"/>
        <n v="1"/>
      </sharedItems>
    </cacheField>
    <cacheField name="Előkövetelmény" numFmtId="0">
      <sharedItems containsSemiMixedTypes="0" containsString="0" containsNumber="1" containsInteger="1" minValue="1" maxValue="9" count="6">
        <n v="8"/>
        <n v="1"/>
        <n v="9"/>
        <n v="7"/>
        <n v="5"/>
        <n v="6"/>
      </sharedItems>
    </cacheField>
    <cacheField name="Interaktivitás" numFmtId="0">
      <sharedItems containsSemiMixedTypes="0" containsString="0" containsNumber="1" containsInteger="1" minValue="1" maxValue="9"/>
    </cacheField>
    <cacheField name="Érdekesség" numFmtId="0">
      <sharedItems containsSemiMixedTypes="0" containsString="0" containsNumber="1" containsInteger="1" minValue="1" maxValue="7"/>
    </cacheField>
    <cacheField name="Nehézség" numFmtId="0">
      <sharedItems containsSemiMixedTypes="0" containsString="0" containsNumber="1" containsInteger="1" minValue="1" maxValue="8"/>
    </cacheField>
    <cacheField name="Önellenőrzés" numFmtId="0">
      <sharedItems containsSemiMixedTypes="0" containsString="0" containsNumber="1" containsInteger="1" minValue="1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zisza" refreshedDate="40948.966609027775" createdVersion="4" refreshedVersion="4" minRefreshableVersion="3" recordCount="69">
  <cacheSource type="worksheet">
    <worksheetSource ref="B1:H70" sheet="Alapadatok"/>
  </cacheSource>
  <cacheFields count="7">
    <cacheField name="Tárgy neve" numFmtId="0">
      <sharedItems count="69">
        <s v="Üzleti tervezés"/>
        <s v="Szervezeti kommunikáció"/>
        <s v="Szakdolgozati konzultáció 2."/>
        <s v="Személyügyi tevékenység II."/>
        <s v="Regionális munkaerőgazdálkodás"/>
        <s v="Szervezeti magatartás"/>
        <s v="Humán kontrolling"/>
        <s v="Változás- és válságmenedzsment"/>
        <s v="Termelés és szolgáltatásmenedzsment"/>
        <s v="Kommunikációs és interjútechnikák"/>
        <s v="Projektmenedzsment"/>
        <s v="Foglalkoztatás és munkaerőpiaci politika"/>
        <s v="Személyügyi informatika"/>
        <s v="Közigazgatási jog és szervezés"/>
        <s v="Kompetenciamenedzsment"/>
        <s v="Üzleti etika"/>
        <s v="Szervezet és munkapszichológia"/>
        <s v="Szakdolgozati konzultáció 1."/>
        <s v="Menedzsment tréning"/>
        <s v="Pályaszocializációs tréning"/>
        <s v="Tudományos írásművek készítésének szabályai"/>
        <s v="Testnevelés II."/>
        <s v="Személyügyi tevékenység I."/>
        <s v="Munkahelyi és munkaerőpiaci képzés"/>
        <s v="Munkaügyi kapcsolatok rendszere"/>
        <s v="Munkajog és társadalombiztosítási jog"/>
        <s v="Vezetői számvitel"/>
        <s v="Üzleti informatika"/>
        <s v="Stratégiai tervezés és menedzsment"/>
        <s v="Karriertervezés"/>
        <s v="Emberi erőforrás menedzsment(EE)"/>
        <s v="Kommunikációs technikák"/>
        <s v="Üzleti kommunikáció"/>
        <s v="Testnevelés I."/>
        <s v="Vállalati pénzügyek"/>
        <s v="Üzleti nyelv II."/>
        <s v="Prezentációs módszertan"/>
        <s v="Szociálpolitika"/>
        <s v="Nemzetközi gazdaságtan"/>
        <s v="Vezetés és szervezés alapjai"/>
        <s v="Személyiséglélektan"/>
        <s v="Számvitel alapjai"/>
        <s v="Pénzpszichológia"/>
        <s v="Statisztika II."/>
        <s v="Általános és gazdasági jogi ismeretek"/>
        <s v="Munkagazdaságtan"/>
        <s v="Regionális gazdaságtan"/>
        <s v="Üzleti nyelv I."/>
        <s v="Munkavédelem és ergonómia"/>
        <s v="Gazdaság és szervezetszociológia"/>
        <s v="Marketing"/>
        <s v="Statisztika I."/>
        <s v="Gazdaságpolitika"/>
        <s v="Makroökonómia"/>
        <s v="Vállalatgazdaságtan"/>
        <s v="Gazdasági matematika II."/>
        <s v="Pénzügytan"/>
        <s v="Szociálpszichológia"/>
        <s v="Gazdaságtörténet"/>
        <s v="Környezetgazdaságtan"/>
        <s v="Gazdaságföldrajz"/>
        <s v="Gazdaságpszichológia"/>
        <s v="Informatika alapjai"/>
        <s v="Filozófia"/>
        <s v="Európai Uniós ismeretek"/>
        <s v="Gazdasági matematika I."/>
        <s v="Mikroökonómia"/>
        <s v="Szociológia"/>
        <s v="Könyvtárhasználat és irodalomkutatás"/>
      </sharedItems>
    </cacheField>
    <cacheField name="Előadásmód" numFmtId="0">
      <sharedItems containsSemiMixedTypes="0" containsString="0" containsNumber="1" containsInteger="1" minValue="0" maxValue="9" count="10">
        <n v="3"/>
        <n v="7"/>
        <n v="4"/>
        <n v="5"/>
        <n v="6"/>
        <n v="2"/>
        <n v="9"/>
        <n v="8"/>
        <n v="0"/>
        <n v="1"/>
      </sharedItems>
    </cacheField>
    <cacheField name="Előkövetelmény" numFmtId="0">
      <sharedItems containsSemiMixedTypes="0" containsString="0" containsNumber="1" containsInteger="1" minValue="0" maxValue="1"/>
    </cacheField>
    <cacheField name="Interaktivitás" numFmtId="0">
      <sharedItems containsSemiMixedTypes="0" containsString="0" containsNumber="1" containsInteger="1" minValue="0" maxValue="9"/>
    </cacheField>
    <cacheField name="Érdekesség" numFmtId="0">
      <sharedItems containsSemiMixedTypes="0" containsString="0" containsNumber="1" containsInteger="1" minValue="0" maxValue="9"/>
    </cacheField>
    <cacheField name="Nehézség" numFmtId="0">
      <sharedItems containsSemiMixedTypes="0" containsString="0" containsNumber="1" containsInteger="1" minValue="0" maxValue="9"/>
    </cacheField>
    <cacheField name="Önellenőrzés" numFmtId="0">
      <sharedItems containsSemiMixedTypes="0" containsString="0" containsNumber="1" containsInteger="1" minValue="0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n v="1"/>
    <x v="0"/>
    <x v="0"/>
    <x v="0"/>
    <n v="9"/>
    <n v="1"/>
    <n v="2"/>
    <n v="1"/>
  </r>
  <r>
    <n v="2"/>
    <x v="1"/>
    <x v="1"/>
    <x v="1"/>
    <n v="1"/>
    <n v="6"/>
    <n v="6"/>
    <n v="7"/>
  </r>
  <r>
    <n v="3"/>
    <x v="2"/>
    <x v="2"/>
    <x v="2"/>
    <n v="5"/>
    <n v="5"/>
    <n v="1"/>
    <n v="2"/>
  </r>
  <r>
    <n v="4"/>
    <x v="3"/>
    <x v="3"/>
    <x v="1"/>
    <n v="1"/>
    <n v="6"/>
    <n v="6"/>
    <n v="3"/>
  </r>
  <r>
    <n v="5"/>
    <x v="4"/>
    <x v="4"/>
    <x v="1"/>
    <n v="1"/>
    <n v="6"/>
    <n v="6"/>
    <n v="8"/>
  </r>
  <r>
    <n v="6"/>
    <x v="5"/>
    <x v="5"/>
    <x v="3"/>
    <n v="6"/>
    <n v="3"/>
    <n v="3"/>
    <n v="5"/>
  </r>
  <r>
    <n v="7"/>
    <x v="6"/>
    <x v="6"/>
    <x v="4"/>
    <n v="6"/>
    <n v="3"/>
    <n v="5"/>
    <n v="6"/>
  </r>
  <r>
    <n v="8"/>
    <x v="7"/>
    <x v="7"/>
    <x v="5"/>
    <n v="8"/>
    <n v="2"/>
    <n v="4"/>
    <n v="4"/>
  </r>
  <r>
    <n v="9"/>
    <x v="8"/>
    <x v="8"/>
    <x v="1"/>
    <n v="6"/>
    <n v="6"/>
    <n v="6"/>
    <n v="9"/>
  </r>
  <r>
    <n v="10"/>
    <x v="9"/>
    <x v="1"/>
    <x v="5"/>
    <n v="4"/>
    <n v="7"/>
    <n v="8"/>
    <n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9">
  <r>
    <x v="0"/>
    <x v="0"/>
    <n v="0"/>
    <n v="6"/>
    <n v="8"/>
    <n v="3"/>
    <n v="6"/>
  </r>
  <r>
    <x v="1"/>
    <x v="1"/>
    <n v="0"/>
    <n v="8"/>
    <n v="9"/>
    <n v="4"/>
    <n v="0"/>
  </r>
  <r>
    <x v="2"/>
    <x v="2"/>
    <n v="1"/>
    <n v="5"/>
    <n v="9"/>
    <n v="1"/>
    <n v="7"/>
  </r>
  <r>
    <x v="3"/>
    <x v="3"/>
    <n v="1"/>
    <n v="0"/>
    <n v="9"/>
    <n v="3"/>
    <n v="1"/>
  </r>
  <r>
    <x v="4"/>
    <x v="4"/>
    <n v="0"/>
    <n v="7"/>
    <n v="3"/>
    <n v="4"/>
    <n v="7"/>
  </r>
  <r>
    <x v="5"/>
    <x v="5"/>
    <n v="0"/>
    <n v="0"/>
    <n v="7"/>
    <n v="2"/>
    <n v="3"/>
  </r>
  <r>
    <x v="6"/>
    <x v="5"/>
    <n v="0"/>
    <n v="8"/>
    <n v="5"/>
    <n v="3"/>
    <n v="2"/>
  </r>
  <r>
    <x v="7"/>
    <x v="6"/>
    <n v="0"/>
    <n v="6"/>
    <n v="0"/>
    <n v="8"/>
    <n v="2"/>
  </r>
  <r>
    <x v="8"/>
    <x v="1"/>
    <n v="0"/>
    <n v="1"/>
    <n v="9"/>
    <n v="8"/>
    <n v="9"/>
  </r>
  <r>
    <x v="9"/>
    <x v="3"/>
    <n v="0"/>
    <n v="1"/>
    <n v="3"/>
    <n v="9"/>
    <n v="5"/>
  </r>
  <r>
    <x v="10"/>
    <x v="7"/>
    <n v="0"/>
    <n v="3"/>
    <n v="1"/>
    <n v="7"/>
    <n v="1"/>
  </r>
  <r>
    <x v="11"/>
    <x v="4"/>
    <n v="0"/>
    <n v="0"/>
    <n v="7"/>
    <n v="7"/>
    <n v="3"/>
  </r>
  <r>
    <x v="12"/>
    <x v="1"/>
    <n v="0"/>
    <n v="7"/>
    <n v="1"/>
    <n v="7"/>
    <n v="6"/>
  </r>
  <r>
    <x v="13"/>
    <x v="8"/>
    <n v="0"/>
    <n v="9"/>
    <n v="0"/>
    <n v="1"/>
    <n v="9"/>
  </r>
  <r>
    <x v="14"/>
    <x v="9"/>
    <n v="0"/>
    <n v="9"/>
    <n v="5"/>
    <n v="9"/>
    <n v="6"/>
  </r>
  <r>
    <x v="15"/>
    <x v="7"/>
    <n v="0"/>
    <n v="8"/>
    <n v="3"/>
    <n v="1"/>
    <n v="2"/>
  </r>
  <r>
    <x v="16"/>
    <x v="2"/>
    <n v="0"/>
    <n v="2"/>
    <n v="2"/>
    <n v="5"/>
    <n v="6"/>
  </r>
  <r>
    <x v="17"/>
    <x v="6"/>
    <n v="0"/>
    <n v="2"/>
    <n v="9"/>
    <n v="2"/>
    <n v="7"/>
  </r>
  <r>
    <x v="18"/>
    <x v="5"/>
    <n v="0"/>
    <n v="9"/>
    <n v="7"/>
    <n v="4"/>
    <n v="0"/>
  </r>
  <r>
    <x v="19"/>
    <x v="2"/>
    <n v="0"/>
    <n v="2"/>
    <n v="6"/>
    <n v="6"/>
    <n v="4"/>
  </r>
  <r>
    <x v="20"/>
    <x v="8"/>
    <n v="0"/>
    <n v="1"/>
    <n v="8"/>
    <n v="4"/>
    <n v="4"/>
  </r>
  <r>
    <x v="21"/>
    <x v="4"/>
    <n v="1"/>
    <n v="6"/>
    <n v="6"/>
    <n v="0"/>
    <n v="2"/>
  </r>
  <r>
    <x v="22"/>
    <x v="8"/>
    <n v="0"/>
    <n v="7"/>
    <n v="4"/>
    <n v="1"/>
    <n v="2"/>
  </r>
  <r>
    <x v="23"/>
    <x v="1"/>
    <n v="0"/>
    <n v="6"/>
    <n v="5"/>
    <n v="0"/>
    <n v="4"/>
  </r>
  <r>
    <x v="24"/>
    <x v="9"/>
    <n v="0"/>
    <n v="8"/>
    <n v="0"/>
    <n v="3"/>
    <n v="0"/>
  </r>
  <r>
    <x v="25"/>
    <x v="9"/>
    <n v="0"/>
    <n v="6"/>
    <n v="5"/>
    <n v="5"/>
    <n v="1"/>
  </r>
  <r>
    <x v="26"/>
    <x v="3"/>
    <n v="0"/>
    <n v="9"/>
    <n v="7"/>
    <n v="2"/>
    <n v="1"/>
  </r>
  <r>
    <x v="27"/>
    <x v="2"/>
    <n v="0"/>
    <n v="5"/>
    <n v="9"/>
    <n v="9"/>
    <n v="1"/>
  </r>
  <r>
    <x v="28"/>
    <x v="4"/>
    <n v="0"/>
    <n v="7"/>
    <n v="9"/>
    <n v="2"/>
    <n v="6"/>
  </r>
  <r>
    <x v="29"/>
    <x v="7"/>
    <n v="0"/>
    <n v="5"/>
    <n v="2"/>
    <n v="2"/>
    <n v="9"/>
  </r>
  <r>
    <x v="30"/>
    <x v="0"/>
    <n v="0"/>
    <n v="5"/>
    <n v="5"/>
    <n v="1"/>
    <n v="5"/>
  </r>
  <r>
    <x v="31"/>
    <x v="8"/>
    <n v="0"/>
    <n v="8"/>
    <n v="6"/>
    <n v="8"/>
    <n v="3"/>
  </r>
  <r>
    <x v="32"/>
    <x v="0"/>
    <n v="0"/>
    <n v="1"/>
    <n v="1"/>
    <n v="9"/>
    <n v="0"/>
  </r>
  <r>
    <x v="33"/>
    <x v="4"/>
    <n v="0"/>
    <n v="1"/>
    <n v="9"/>
    <n v="9"/>
    <n v="1"/>
  </r>
  <r>
    <x v="34"/>
    <x v="8"/>
    <n v="0"/>
    <n v="1"/>
    <n v="7"/>
    <n v="1"/>
    <n v="4"/>
  </r>
  <r>
    <x v="35"/>
    <x v="3"/>
    <n v="1"/>
    <n v="5"/>
    <n v="4"/>
    <n v="0"/>
    <n v="4"/>
  </r>
  <r>
    <x v="36"/>
    <x v="9"/>
    <n v="0"/>
    <n v="9"/>
    <n v="9"/>
    <n v="7"/>
    <n v="2"/>
  </r>
  <r>
    <x v="37"/>
    <x v="7"/>
    <n v="0"/>
    <n v="6"/>
    <n v="7"/>
    <n v="1"/>
    <n v="9"/>
  </r>
  <r>
    <x v="38"/>
    <x v="1"/>
    <n v="0"/>
    <n v="6"/>
    <n v="1"/>
    <n v="5"/>
    <n v="7"/>
  </r>
  <r>
    <x v="39"/>
    <x v="4"/>
    <n v="0"/>
    <n v="2"/>
    <n v="4"/>
    <n v="1"/>
    <n v="2"/>
  </r>
  <r>
    <x v="40"/>
    <x v="1"/>
    <n v="0"/>
    <n v="1"/>
    <n v="7"/>
    <n v="9"/>
    <n v="8"/>
  </r>
  <r>
    <x v="41"/>
    <x v="3"/>
    <n v="0"/>
    <n v="9"/>
    <n v="7"/>
    <n v="8"/>
    <n v="9"/>
  </r>
  <r>
    <x v="42"/>
    <x v="2"/>
    <n v="0"/>
    <n v="5"/>
    <n v="5"/>
    <n v="9"/>
    <n v="4"/>
  </r>
  <r>
    <x v="43"/>
    <x v="1"/>
    <n v="1"/>
    <n v="6"/>
    <n v="2"/>
    <n v="8"/>
    <n v="0"/>
  </r>
  <r>
    <x v="44"/>
    <x v="6"/>
    <n v="0"/>
    <n v="3"/>
    <n v="1"/>
    <n v="4"/>
    <n v="1"/>
  </r>
  <r>
    <x v="45"/>
    <x v="6"/>
    <n v="0"/>
    <n v="9"/>
    <n v="2"/>
    <n v="8"/>
    <n v="6"/>
  </r>
  <r>
    <x v="46"/>
    <x v="2"/>
    <n v="0"/>
    <n v="7"/>
    <n v="2"/>
    <n v="7"/>
    <n v="4"/>
  </r>
  <r>
    <x v="47"/>
    <x v="5"/>
    <n v="0"/>
    <n v="2"/>
    <n v="9"/>
    <n v="0"/>
    <n v="9"/>
  </r>
  <r>
    <x v="48"/>
    <x v="1"/>
    <n v="0"/>
    <n v="8"/>
    <n v="4"/>
    <n v="8"/>
    <n v="8"/>
  </r>
  <r>
    <x v="49"/>
    <x v="8"/>
    <n v="0"/>
    <n v="5"/>
    <n v="2"/>
    <n v="7"/>
    <n v="0"/>
  </r>
  <r>
    <x v="50"/>
    <x v="3"/>
    <n v="0"/>
    <n v="6"/>
    <n v="6"/>
    <n v="9"/>
    <n v="0"/>
  </r>
  <r>
    <x v="51"/>
    <x v="3"/>
    <n v="0"/>
    <n v="7"/>
    <n v="7"/>
    <n v="7"/>
    <n v="9"/>
  </r>
  <r>
    <x v="52"/>
    <x v="9"/>
    <n v="0"/>
    <n v="0"/>
    <n v="7"/>
    <n v="6"/>
    <n v="0"/>
  </r>
  <r>
    <x v="53"/>
    <x v="0"/>
    <n v="0"/>
    <n v="6"/>
    <n v="2"/>
    <n v="0"/>
    <n v="4"/>
  </r>
  <r>
    <x v="54"/>
    <x v="8"/>
    <n v="0"/>
    <n v="0"/>
    <n v="8"/>
    <n v="7"/>
    <n v="3"/>
  </r>
  <r>
    <x v="55"/>
    <x v="2"/>
    <n v="1"/>
    <n v="6"/>
    <n v="5"/>
    <n v="5"/>
    <n v="9"/>
  </r>
  <r>
    <x v="56"/>
    <x v="4"/>
    <n v="0"/>
    <n v="3"/>
    <n v="8"/>
    <n v="7"/>
    <n v="1"/>
  </r>
  <r>
    <x v="57"/>
    <x v="6"/>
    <n v="0"/>
    <n v="5"/>
    <n v="6"/>
    <n v="2"/>
    <n v="5"/>
  </r>
  <r>
    <x v="58"/>
    <x v="8"/>
    <n v="0"/>
    <n v="5"/>
    <n v="4"/>
    <n v="5"/>
    <n v="3"/>
  </r>
  <r>
    <x v="59"/>
    <x v="0"/>
    <n v="0"/>
    <n v="3"/>
    <n v="5"/>
    <n v="0"/>
    <n v="9"/>
  </r>
  <r>
    <x v="60"/>
    <x v="0"/>
    <n v="0"/>
    <n v="4"/>
    <n v="1"/>
    <n v="5"/>
    <n v="2"/>
  </r>
  <r>
    <x v="61"/>
    <x v="5"/>
    <n v="0"/>
    <n v="2"/>
    <n v="3"/>
    <n v="0"/>
    <n v="8"/>
  </r>
  <r>
    <x v="62"/>
    <x v="5"/>
    <n v="0"/>
    <n v="1"/>
    <n v="8"/>
    <n v="2"/>
    <n v="8"/>
  </r>
  <r>
    <x v="63"/>
    <x v="0"/>
    <n v="0"/>
    <n v="7"/>
    <n v="5"/>
    <n v="9"/>
    <n v="8"/>
  </r>
  <r>
    <x v="64"/>
    <x v="3"/>
    <n v="0"/>
    <n v="3"/>
    <n v="4"/>
    <n v="8"/>
    <n v="7"/>
  </r>
  <r>
    <x v="65"/>
    <x v="8"/>
    <n v="0"/>
    <n v="3"/>
    <n v="4"/>
    <n v="1"/>
    <n v="3"/>
  </r>
  <r>
    <x v="66"/>
    <x v="1"/>
    <n v="0"/>
    <n v="8"/>
    <n v="4"/>
    <n v="7"/>
    <n v="0"/>
  </r>
  <r>
    <x v="67"/>
    <x v="7"/>
    <n v="0"/>
    <n v="7"/>
    <n v="2"/>
    <n v="4"/>
    <n v="2"/>
  </r>
  <r>
    <x v="68"/>
    <x v="9"/>
    <n v="0"/>
    <n v="0"/>
    <n v="6"/>
    <n v="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Kimutatás3" cacheId="0" applyNumberFormats="0" applyBorderFormats="0" applyFontFormats="0" applyPatternFormats="0" applyAlignmentFormats="0" applyWidthHeightFormats="1" dataCaption="Értékek" updatedVersion="4" minRefreshableVersion="3" useAutoFormatting="1" itemPrintTitles="1" createdVersion="4" indent="0" outline="1" outlineData="1" multipleFieldFilters="0">
  <location ref="K26:Q37" firstHeaderRow="0" firstDataRow="1" firstDataCol="1"/>
  <pivotFields count="8">
    <pivotField showAll="0"/>
    <pivotField axis="axisRow" showAll="0">
      <items count="11">
        <item x="1"/>
        <item x="0"/>
        <item x="9"/>
        <item x="6"/>
        <item x="7"/>
        <item x="5"/>
        <item x="4"/>
        <item x="3"/>
        <item x="2"/>
        <item x="8"/>
        <item t="default"/>
      </items>
    </pivotField>
    <pivotField dataField="1" showAll="0">
      <items count="10">
        <item x="8"/>
        <item x="4"/>
        <item x="1"/>
        <item x="6"/>
        <item x="5"/>
        <item x="7"/>
        <item x="3"/>
        <item x="2"/>
        <item x="0"/>
        <item t="default"/>
      </items>
    </pivotField>
    <pivotField dataField="1" showAll="0">
      <items count="7">
        <item x="1"/>
        <item x="4"/>
        <item x="5"/>
        <item x="3"/>
        <item x="0"/>
        <item x="2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Összeg / Előkövetelmény" fld="3" baseField="0" baseItem="0"/>
    <dataField name="Összeg / Előadásmód" fld="2" baseField="0" baseItem="0"/>
    <dataField name="Összeg / Interaktivitás" fld="4" baseField="0" baseItem="0"/>
    <dataField name="Összeg / Önellenőrzés" fld="7" baseField="0" baseItem="0"/>
    <dataField name="Összeg / Érdekesség" fld="5" baseField="0" baseItem="0"/>
    <dataField name="Összeg / Nehézség" fld="6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2" cacheId="1" applyNumberFormats="0" applyBorderFormats="0" applyFontFormats="0" applyPatternFormats="0" applyAlignmentFormats="0" applyWidthHeightFormats="1" dataCaption="Értékek" updatedVersion="4" minRefreshableVersion="3" useAutoFormatting="1" itemPrintTitles="1" createdVersion="4" indent="0" outline="1" outlineData="1" multipleFieldFilters="0">
  <location ref="A3:G73" firstHeaderRow="0" firstDataRow="1" firstDataCol="1"/>
  <pivotFields count="7">
    <pivotField axis="axisRow" showAll="0">
      <items count="70">
        <item x="44"/>
        <item x="30"/>
        <item x="64"/>
        <item x="63"/>
        <item x="11"/>
        <item x="49"/>
        <item x="60"/>
        <item x="65"/>
        <item x="55"/>
        <item x="52"/>
        <item x="61"/>
        <item x="58"/>
        <item x="6"/>
        <item x="62"/>
        <item x="29"/>
        <item x="9"/>
        <item x="31"/>
        <item x="14"/>
        <item x="68"/>
        <item x="59"/>
        <item x="13"/>
        <item x="53"/>
        <item x="50"/>
        <item x="18"/>
        <item x="66"/>
        <item x="45"/>
        <item x="23"/>
        <item x="25"/>
        <item x="24"/>
        <item x="48"/>
        <item x="38"/>
        <item x="19"/>
        <item x="42"/>
        <item x="56"/>
        <item x="36"/>
        <item x="10"/>
        <item x="46"/>
        <item x="4"/>
        <item x="51"/>
        <item x="43"/>
        <item x="28"/>
        <item x="17"/>
        <item x="2"/>
        <item x="41"/>
        <item x="40"/>
        <item x="12"/>
        <item x="22"/>
        <item x="3"/>
        <item x="16"/>
        <item x="1"/>
        <item x="5"/>
        <item x="37"/>
        <item x="57"/>
        <item x="67"/>
        <item x="8"/>
        <item x="33"/>
        <item x="21"/>
        <item x="20"/>
        <item x="15"/>
        <item x="27"/>
        <item x="32"/>
        <item x="47"/>
        <item x="35"/>
        <item x="0"/>
        <item x="54"/>
        <item x="34"/>
        <item x="7"/>
        <item x="39"/>
        <item x="26"/>
        <item t="default"/>
      </items>
    </pivotField>
    <pivotField dataField="1" showAll="0">
      <items count="11">
        <item x="8"/>
        <item x="9"/>
        <item x="5"/>
        <item x="0"/>
        <item x="2"/>
        <item x="3"/>
        <item x="4"/>
        <item x="1"/>
        <item x="7"/>
        <item x="6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Összeg / Előkövetelmény" fld="2" baseField="0" baseItem="0"/>
    <dataField name="Összeg / Előadásmód" fld="1" baseField="0" baseItem="0"/>
    <dataField name="Összeg / Nehézség" fld="5" baseField="0" baseItem="0"/>
    <dataField name="Összeg / Önellenőrzés" fld="6" baseField="0" baseItem="0"/>
    <dataField name="Összeg / Interaktivitás" fld="3" baseField="0" baseItem="0"/>
    <dataField name="Összeg / Érdekesség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opLeftCell="A56" workbookViewId="0">
      <selection activeCell="J2" sqref="J2:J70"/>
    </sheetView>
  </sheetViews>
  <sheetFormatPr defaultRowHeight="12.75"/>
  <cols>
    <col min="1" max="1" width="9.140625" style="66"/>
    <col min="2" max="2" width="30.140625" style="67" customWidth="1"/>
    <col min="3" max="8" width="16" style="66" customWidth="1"/>
    <col min="9" max="9" width="12.140625" style="69" customWidth="1"/>
    <col min="10" max="10" width="12.7109375" style="67" customWidth="1"/>
    <col min="11" max="11" width="12.28515625" style="68" customWidth="1"/>
    <col min="12" max="257" width="9.140625" style="66"/>
    <col min="258" max="258" width="30.140625" style="66" customWidth="1"/>
    <col min="259" max="264" width="16" style="66" customWidth="1"/>
    <col min="265" max="265" width="12.140625" style="66" customWidth="1"/>
    <col min="266" max="266" width="12.7109375" style="66" customWidth="1"/>
    <col min="267" max="267" width="12.28515625" style="66" customWidth="1"/>
    <col min="268" max="513" width="9.140625" style="66"/>
    <col min="514" max="514" width="30.140625" style="66" customWidth="1"/>
    <col min="515" max="520" width="16" style="66" customWidth="1"/>
    <col min="521" max="521" width="12.140625" style="66" customWidth="1"/>
    <col min="522" max="522" width="12.7109375" style="66" customWidth="1"/>
    <col min="523" max="523" width="12.28515625" style="66" customWidth="1"/>
    <col min="524" max="769" width="9.140625" style="66"/>
    <col min="770" max="770" width="30.140625" style="66" customWidth="1"/>
    <col min="771" max="776" width="16" style="66" customWidth="1"/>
    <col min="777" max="777" width="12.140625" style="66" customWidth="1"/>
    <col min="778" max="778" width="12.7109375" style="66" customWidth="1"/>
    <col min="779" max="779" width="12.28515625" style="66" customWidth="1"/>
    <col min="780" max="1025" width="9.140625" style="66"/>
    <col min="1026" max="1026" width="30.140625" style="66" customWidth="1"/>
    <col min="1027" max="1032" width="16" style="66" customWidth="1"/>
    <col min="1033" max="1033" width="12.140625" style="66" customWidth="1"/>
    <col min="1034" max="1034" width="12.7109375" style="66" customWidth="1"/>
    <col min="1035" max="1035" width="12.28515625" style="66" customWidth="1"/>
    <col min="1036" max="1281" width="9.140625" style="66"/>
    <col min="1282" max="1282" width="30.140625" style="66" customWidth="1"/>
    <col min="1283" max="1288" width="16" style="66" customWidth="1"/>
    <col min="1289" max="1289" width="12.140625" style="66" customWidth="1"/>
    <col min="1290" max="1290" width="12.7109375" style="66" customWidth="1"/>
    <col min="1291" max="1291" width="12.28515625" style="66" customWidth="1"/>
    <col min="1292" max="1537" width="9.140625" style="66"/>
    <col min="1538" max="1538" width="30.140625" style="66" customWidth="1"/>
    <col min="1539" max="1544" width="16" style="66" customWidth="1"/>
    <col min="1545" max="1545" width="12.140625" style="66" customWidth="1"/>
    <col min="1546" max="1546" width="12.7109375" style="66" customWidth="1"/>
    <col min="1547" max="1547" width="12.28515625" style="66" customWidth="1"/>
    <col min="1548" max="1793" width="9.140625" style="66"/>
    <col min="1794" max="1794" width="30.140625" style="66" customWidth="1"/>
    <col min="1795" max="1800" width="16" style="66" customWidth="1"/>
    <col min="1801" max="1801" width="12.140625" style="66" customWidth="1"/>
    <col min="1802" max="1802" width="12.7109375" style="66" customWidth="1"/>
    <col min="1803" max="1803" width="12.28515625" style="66" customWidth="1"/>
    <col min="1804" max="2049" width="9.140625" style="66"/>
    <col min="2050" max="2050" width="30.140625" style="66" customWidth="1"/>
    <col min="2051" max="2056" width="16" style="66" customWidth="1"/>
    <col min="2057" max="2057" width="12.140625" style="66" customWidth="1"/>
    <col min="2058" max="2058" width="12.7109375" style="66" customWidth="1"/>
    <col min="2059" max="2059" width="12.28515625" style="66" customWidth="1"/>
    <col min="2060" max="2305" width="9.140625" style="66"/>
    <col min="2306" max="2306" width="30.140625" style="66" customWidth="1"/>
    <col min="2307" max="2312" width="16" style="66" customWidth="1"/>
    <col min="2313" max="2313" width="12.140625" style="66" customWidth="1"/>
    <col min="2314" max="2314" width="12.7109375" style="66" customWidth="1"/>
    <col min="2315" max="2315" width="12.28515625" style="66" customWidth="1"/>
    <col min="2316" max="2561" width="9.140625" style="66"/>
    <col min="2562" max="2562" width="30.140625" style="66" customWidth="1"/>
    <col min="2563" max="2568" width="16" style="66" customWidth="1"/>
    <col min="2569" max="2569" width="12.140625" style="66" customWidth="1"/>
    <col min="2570" max="2570" width="12.7109375" style="66" customWidth="1"/>
    <col min="2571" max="2571" width="12.28515625" style="66" customWidth="1"/>
    <col min="2572" max="2817" width="9.140625" style="66"/>
    <col min="2818" max="2818" width="30.140625" style="66" customWidth="1"/>
    <col min="2819" max="2824" width="16" style="66" customWidth="1"/>
    <col min="2825" max="2825" width="12.140625" style="66" customWidth="1"/>
    <col min="2826" max="2826" width="12.7109375" style="66" customWidth="1"/>
    <col min="2827" max="2827" width="12.28515625" style="66" customWidth="1"/>
    <col min="2828" max="3073" width="9.140625" style="66"/>
    <col min="3074" max="3074" width="30.140625" style="66" customWidth="1"/>
    <col min="3075" max="3080" width="16" style="66" customWidth="1"/>
    <col min="3081" max="3081" width="12.140625" style="66" customWidth="1"/>
    <col min="3082" max="3082" width="12.7109375" style="66" customWidth="1"/>
    <col min="3083" max="3083" width="12.28515625" style="66" customWidth="1"/>
    <col min="3084" max="3329" width="9.140625" style="66"/>
    <col min="3330" max="3330" width="30.140625" style="66" customWidth="1"/>
    <col min="3331" max="3336" width="16" style="66" customWidth="1"/>
    <col min="3337" max="3337" width="12.140625" style="66" customWidth="1"/>
    <col min="3338" max="3338" width="12.7109375" style="66" customWidth="1"/>
    <col min="3339" max="3339" width="12.28515625" style="66" customWidth="1"/>
    <col min="3340" max="3585" width="9.140625" style="66"/>
    <col min="3586" max="3586" width="30.140625" style="66" customWidth="1"/>
    <col min="3587" max="3592" width="16" style="66" customWidth="1"/>
    <col min="3593" max="3593" width="12.140625" style="66" customWidth="1"/>
    <col min="3594" max="3594" width="12.7109375" style="66" customWidth="1"/>
    <col min="3595" max="3595" width="12.28515625" style="66" customWidth="1"/>
    <col min="3596" max="3841" width="9.140625" style="66"/>
    <col min="3842" max="3842" width="30.140625" style="66" customWidth="1"/>
    <col min="3843" max="3848" width="16" style="66" customWidth="1"/>
    <col min="3849" max="3849" width="12.140625" style="66" customWidth="1"/>
    <col min="3850" max="3850" width="12.7109375" style="66" customWidth="1"/>
    <col min="3851" max="3851" width="12.28515625" style="66" customWidth="1"/>
    <col min="3852" max="4097" width="9.140625" style="66"/>
    <col min="4098" max="4098" width="30.140625" style="66" customWidth="1"/>
    <col min="4099" max="4104" width="16" style="66" customWidth="1"/>
    <col min="4105" max="4105" width="12.140625" style="66" customWidth="1"/>
    <col min="4106" max="4106" width="12.7109375" style="66" customWidth="1"/>
    <col min="4107" max="4107" width="12.28515625" style="66" customWidth="1"/>
    <col min="4108" max="4353" width="9.140625" style="66"/>
    <col min="4354" max="4354" width="30.140625" style="66" customWidth="1"/>
    <col min="4355" max="4360" width="16" style="66" customWidth="1"/>
    <col min="4361" max="4361" width="12.140625" style="66" customWidth="1"/>
    <col min="4362" max="4362" width="12.7109375" style="66" customWidth="1"/>
    <col min="4363" max="4363" width="12.28515625" style="66" customWidth="1"/>
    <col min="4364" max="4609" width="9.140625" style="66"/>
    <col min="4610" max="4610" width="30.140625" style="66" customWidth="1"/>
    <col min="4611" max="4616" width="16" style="66" customWidth="1"/>
    <col min="4617" max="4617" width="12.140625" style="66" customWidth="1"/>
    <col min="4618" max="4618" width="12.7109375" style="66" customWidth="1"/>
    <col min="4619" max="4619" width="12.28515625" style="66" customWidth="1"/>
    <col min="4620" max="4865" width="9.140625" style="66"/>
    <col min="4866" max="4866" width="30.140625" style="66" customWidth="1"/>
    <col min="4867" max="4872" width="16" style="66" customWidth="1"/>
    <col min="4873" max="4873" width="12.140625" style="66" customWidth="1"/>
    <col min="4874" max="4874" width="12.7109375" style="66" customWidth="1"/>
    <col min="4875" max="4875" width="12.28515625" style="66" customWidth="1"/>
    <col min="4876" max="5121" width="9.140625" style="66"/>
    <col min="5122" max="5122" width="30.140625" style="66" customWidth="1"/>
    <col min="5123" max="5128" width="16" style="66" customWidth="1"/>
    <col min="5129" max="5129" width="12.140625" style="66" customWidth="1"/>
    <col min="5130" max="5130" width="12.7109375" style="66" customWidth="1"/>
    <col min="5131" max="5131" width="12.28515625" style="66" customWidth="1"/>
    <col min="5132" max="5377" width="9.140625" style="66"/>
    <col min="5378" max="5378" width="30.140625" style="66" customWidth="1"/>
    <col min="5379" max="5384" width="16" style="66" customWidth="1"/>
    <col min="5385" max="5385" width="12.140625" style="66" customWidth="1"/>
    <col min="5386" max="5386" width="12.7109375" style="66" customWidth="1"/>
    <col min="5387" max="5387" width="12.28515625" style="66" customWidth="1"/>
    <col min="5388" max="5633" width="9.140625" style="66"/>
    <col min="5634" max="5634" width="30.140625" style="66" customWidth="1"/>
    <col min="5635" max="5640" width="16" style="66" customWidth="1"/>
    <col min="5641" max="5641" width="12.140625" style="66" customWidth="1"/>
    <col min="5642" max="5642" width="12.7109375" style="66" customWidth="1"/>
    <col min="5643" max="5643" width="12.28515625" style="66" customWidth="1"/>
    <col min="5644" max="5889" width="9.140625" style="66"/>
    <col min="5890" max="5890" width="30.140625" style="66" customWidth="1"/>
    <col min="5891" max="5896" width="16" style="66" customWidth="1"/>
    <col min="5897" max="5897" width="12.140625" style="66" customWidth="1"/>
    <col min="5898" max="5898" width="12.7109375" style="66" customWidth="1"/>
    <col min="5899" max="5899" width="12.28515625" style="66" customWidth="1"/>
    <col min="5900" max="6145" width="9.140625" style="66"/>
    <col min="6146" max="6146" width="30.140625" style="66" customWidth="1"/>
    <col min="6147" max="6152" width="16" style="66" customWidth="1"/>
    <col min="6153" max="6153" width="12.140625" style="66" customWidth="1"/>
    <col min="6154" max="6154" width="12.7109375" style="66" customWidth="1"/>
    <col min="6155" max="6155" width="12.28515625" style="66" customWidth="1"/>
    <col min="6156" max="6401" width="9.140625" style="66"/>
    <col min="6402" max="6402" width="30.140625" style="66" customWidth="1"/>
    <col min="6403" max="6408" width="16" style="66" customWidth="1"/>
    <col min="6409" max="6409" width="12.140625" style="66" customWidth="1"/>
    <col min="6410" max="6410" width="12.7109375" style="66" customWidth="1"/>
    <col min="6411" max="6411" width="12.28515625" style="66" customWidth="1"/>
    <col min="6412" max="6657" width="9.140625" style="66"/>
    <col min="6658" max="6658" width="30.140625" style="66" customWidth="1"/>
    <col min="6659" max="6664" width="16" style="66" customWidth="1"/>
    <col min="6665" max="6665" width="12.140625" style="66" customWidth="1"/>
    <col min="6666" max="6666" width="12.7109375" style="66" customWidth="1"/>
    <col min="6667" max="6667" width="12.28515625" style="66" customWidth="1"/>
    <col min="6668" max="6913" width="9.140625" style="66"/>
    <col min="6914" max="6914" width="30.140625" style="66" customWidth="1"/>
    <col min="6915" max="6920" width="16" style="66" customWidth="1"/>
    <col min="6921" max="6921" width="12.140625" style="66" customWidth="1"/>
    <col min="6922" max="6922" width="12.7109375" style="66" customWidth="1"/>
    <col min="6923" max="6923" width="12.28515625" style="66" customWidth="1"/>
    <col min="6924" max="7169" width="9.140625" style="66"/>
    <col min="7170" max="7170" width="30.140625" style="66" customWidth="1"/>
    <col min="7171" max="7176" width="16" style="66" customWidth="1"/>
    <col min="7177" max="7177" width="12.140625" style="66" customWidth="1"/>
    <col min="7178" max="7178" width="12.7109375" style="66" customWidth="1"/>
    <col min="7179" max="7179" width="12.28515625" style="66" customWidth="1"/>
    <col min="7180" max="7425" width="9.140625" style="66"/>
    <col min="7426" max="7426" width="30.140625" style="66" customWidth="1"/>
    <col min="7427" max="7432" width="16" style="66" customWidth="1"/>
    <col min="7433" max="7433" width="12.140625" style="66" customWidth="1"/>
    <col min="7434" max="7434" width="12.7109375" style="66" customWidth="1"/>
    <col min="7435" max="7435" width="12.28515625" style="66" customWidth="1"/>
    <col min="7436" max="7681" width="9.140625" style="66"/>
    <col min="7682" max="7682" width="30.140625" style="66" customWidth="1"/>
    <col min="7683" max="7688" width="16" style="66" customWidth="1"/>
    <col min="7689" max="7689" width="12.140625" style="66" customWidth="1"/>
    <col min="7690" max="7690" width="12.7109375" style="66" customWidth="1"/>
    <col min="7691" max="7691" width="12.28515625" style="66" customWidth="1"/>
    <col min="7692" max="7937" width="9.140625" style="66"/>
    <col min="7938" max="7938" width="30.140625" style="66" customWidth="1"/>
    <col min="7939" max="7944" width="16" style="66" customWidth="1"/>
    <col min="7945" max="7945" width="12.140625" style="66" customWidth="1"/>
    <col min="7946" max="7946" width="12.7109375" style="66" customWidth="1"/>
    <col min="7947" max="7947" width="12.28515625" style="66" customWidth="1"/>
    <col min="7948" max="8193" width="9.140625" style="66"/>
    <col min="8194" max="8194" width="30.140625" style="66" customWidth="1"/>
    <col min="8195" max="8200" width="16" style="66" customWidth="1"/>
    <col min="8201" max="8201" width="12.140625" style="66" customWidth="1"/>
    <col min="8202" max="8202" width="12.7109375" style="66" customWidth="1"/>
    <col min="8203" max="8203" width="12.28515625" style="66" customWidth="1"/>
    <col min="8204" max="8449" width="9.140625" style="66"/>
    <col min="8450" max="8450" width="30.140625" style="66" customWidth="1"/>
    <col min="8451" max="8456" width="16" style="66" customWidth="1"/>
    <col min="8457" max="8457" width="12.140625" style="66" customWidth="1"/>
    <col min="8458" max="8458" width="12.7109375" style="66" customWidth="1"/>
    <col min="8459" max="8459" width="12.28515625" style="66" customWidth="1"/>
    <col min="8460" max="8705" width="9.140625" style="66"/>
    <col min="8706" max="8706" width="30.140625" style="66" customWidth="1"/>
    <col min="8707" max="8712" width="16" style="66" customWidth="1"/>
    <col min="8713" max="8713" width="12.140625" style="66" customWidth="1"/>
    <col min="8714" max="8714" width="12.7109375" style="66" customWidth="1"/>
    <col min="8715" max="8715" width="12.28515625" style="66" customWidth="1"/>
    <col min="8716" max="8961" width="9.140625" style="66"/>
    <col min="8962" max="8962" width="30.140625" style="66" customWidth="1"/>
    <col min="8963" max="8968" width="16" style="66" customWidth="1"/>
    <col min="8969" max="8969" width="12.140625" style="66" customWidth="1"/>
    <col min="8970" max="8970" width="12.7109375" style="66" customWidth="1"/>
    <col min="8971" max="8971" width="12.28515625" style="66" customWidth="1"/>
    <col min="8972" max="9217" width="9.140625" style="66"/>
    <col min="9218" max="9218" width="30.140625" style="66" customWidth="1"/>
    <col min="9219" max="9224" width="16" style="66" customWidth="1"/>
    <col min="9225" max="9225" width="12.140625" style="66" customWidth="1"/>
    <col min="9226" max="9226" width="12.7109375" style="66" customWidth="1"/>
    <col min="9227" max="9227" width="12.28515625" style="66" customWidth="1"/>
    <col min="9228" max="9473" width="9.140625" style="66"/>
    <col min="9474" max="9474" width="30.140625" style="66" customWidth="1"/>
    <col min="9475" max="9480" width="16" style="66" customWidth="1"/>
    <col min="9481" max="9481" width="12.140625" style="66" customWidth="1"/>
    <col min="9482" max="9482" width="12.7109375" style="66" customWidth="1"/>
    <col min="9483" max="9483" width="12.28515625" style="66" customWidth="1"/>
    <col min="9484" max="9729" width="9.140625" style="66"/>
    <col min="9730" max="9730" width="30.140625" style="66" customWidth="1"/>
    <col min="9731" max="9736" width="16" style="66" customWidth="1"/>
    <col min="9737" max="9737" width="12.140625" style="66" customWidth="1"/>
    <col min="9738" max="9738" width="12.7109375" style="66" customWidth="1"/>
    <col min="9739" max="9739" width="12.28515625" style="66" customWidth="1"/>
    <col min="9740" max="9985" width="9.140625" style="66"/>
    <col min="9986" max="9986" width="30.140625" style="66" customWidth="1"/>
    <col min="9987" max="9992" width="16" style="66" customWidth="1"/>
    <col min="9993" max="9993" width="12.140625" style="66" customWidth="1"/>
    <col min="9994" max="9994" width="12.7109375" style="66" customWidth="1"/>
    <col min="9995" max="9995" width="12.28515625" style="66" customWidth="1"/>
    <col min="9996" max="10241" width="9.140625" style="66"/>
    <col min="10242" max="10242" width="30.140625" style="66" customWidth="1"/>
    <col min="10243" max="10248" width="16" style="66" customWidth="1"/>
    <col min="10249" max="10249" width="12.140625" style="66" customWidth="1"/>
    <col min="10250" max="10250" width="12.7109375" style="66" customWidth="1"/>
    <col min="10251" max="10251" width="12.28515625" style="66" customWidth="1"/>
    <col min="10252" max="10497" width="9.140625" style="66"/>
    <col min="10498" max="10498" width="30.140625" style="66" customWidth="1"/>
    <col min="10499" max="10504" width="16" style="66" customWidth="1"/>
    <col min="10505" max="10505" width="12.140625" style="66" customWidth="1"/>
    <col min="10506" max="10506" width="12.7109375" style="66" customWidth="1"/>
    <col min="10507" max="10507" width="12.28515625" style="66" customWidth="1"/>
    <col min="10508" max="10753" width="9.140625" style="66"/>
    <col min="10754" max="10754" width="30.140625" style="66" customWidth="1"/>
    <col min="10755" max="10760" width="16" style="66" customWidth="1"/>
    <col min="10761" max="10761" width="12.140625" style="66" customWidth="1"/>
    <col min="10762" max="10762" width="12.7109375" style="66" customWidth="1"/>
    <col min="10763" max="10763" width="12.28515625" style="66" customWidth="1"/>
    <col min="10764" max="11009" width="9.140625" style="66"/>
    <col min="11010" max="11010" width="30.140625" style="66" customWidth="1"/>
    <col min="11011" max="11016" width="16" style="66" customWidth="1"/>
    <col min="11017" max="11017" width="12.140625" style="66" customWidth="1"/>
    <col min="11018" max="11018" width="12.7109375" style="66" customWidth="1"/>
    <col min="11019" max="11019" width="12.28515625" style="66" customWidth="1"/>
    <col min="11020" max="11265" width="9.140625" style="66"/>
    <col min="11266" max="11266" width="30.140625" style="66" customWidth="1"/>
    <col min="11267" max="11272" width="16" style="66" customWidth="1"/>
    <col min="11273" max="11273" width="12.140625" style="66" customWidth="1"/>
    <col min="11274" max="11274" width="12.7109375" style="66" customWidth="1"/>
    <col min="11275" max="11275" width="12.28515625" style="66" customWidth="1"/>
    <col min="11276" max="11521" width="9.140625" style="66"/>
    <col min="11522" max="11522" width="30.140625" style="66" customWidth="1"/>
    <col min="11523" max="11528" width="16" style="66" customWidth="1"/>
    <col min="11529" max="11529" width="12.140625" style="66" customWidth="1"/>
    <col min="11530" max="11530" width="12.7109375" style="66" customWidth="1"/>
    <col min="11531" max="11531" width="12.28515625" style="66" customWidth="1"/>
    <col min="11532" max="11777" width="9.140625" style="66"/>
    <col min="11778" max="11778" width="30.140625" style="66" customWidth="1"/>
    <col min="11779" max="11784" width="16" style="66" customWidth="1"/>
    <col min="11785" max="11785" width="12.140625" style="66" customWidth="1"/>
    <col min="11786" max="11786" width="12.7109375" style="66" customWidth="1"/>
    <col min="11787" max="11787" width="12.28515625" style="66" customWidth="1"/>
    <col min="11788" max="12033" width="9.140625" style="66"/>
    <col min="12034" max="12034" width="30.140625" style="66" customWidth="1"/>
    <col min="12035" max="12040" width="16" style="66" customWidth="1"/>
    <col min="12041" max="12041" width="12.140625" style="66" customWidth="1"/>
    <col min="12042" max="12042" width="12.7109375" style="66" customWidth="1"/>
    <col min="12043" max="12043" width="12.28515625" style="66" customWidth="1"/>
    <col min="12044" max="12289" width="9.140625" style="66"/>
    <col min="12290" max="12290" width="30.140625" style="66" customWidth="1"/>
    <col min="12291" max="12296" width="16" style="66" customWidth="1"/>
    <col min="12297" max="12297" width="12.140625" style="66" customWidth="1"/>
    <col min="12298" max="12298" width="12.7109375" style="66" customWidth="1"/>
    <col min="12299" max="12299" width="12.28515625" style="66" customWidth="1"/>
    <col min="12300" max="12545" width="9.140625" style="66"/>
    <col min="12546" max="12546" width="30.140625" style="66" customWidth="1"/>
    <col min="12547" max="12552" width="16" style="66" customWidth="1"/>
    <col min="12553" max="12553" width="12.140625" style="66" customWidth="1"/>
    <col min="12554" max="12554" width="12.7109375" style="66" customWidth="1"/>
    <col min="12555" max="12555" width="12.28515625" style="66" customWidth="1"/>
    <col min="12556" max="12801" width="9.140625" style="66"/>
    <col min="12802" max="12802" width="30.140625" style="66" customWidth="1"/>
    <col min="12803" max="12808" width="16" style="66" customWidth="1"/>
    <col min="12809" max="12809" width="12.140625" style="66" customWidth="1"/>
    <col min="12810" max="12810" width="12.7109375" style="66" customWidth="1"/>
    <col min="12811" max="12811" width="12.28515625" style="66" customWidth="1"/>
    <col min="12812" max="13057" width="9.140625" style="66"/>
    <col min="13058" max="13058" width="30.140625" style="66" customWidth="1"/>
    <col min="13059" max="13064" width="16" style="66" customWidth="1"/>
    <col min="13065" max="13065" width="12.140625" style="66" customWidth="1"/>
    <col min="13066" max="13066" width="12.7109375" style="66" customWidth="1"/>
    <col min="13067" max="13067" width="12.28515625" style="66" customWidth="1"/>
    <col min="13068" max="13313" width="9.140625" style="66"/>
    <col min="13314" max="13314" width="30.140625" style="66" customWidth="1"/>
    <col min="13315" max="13320" width="16" style="66" customWidth="1"/>
    <col min="13321" max="13321" width="12.140625" style="66" customWidth="1"/>
    <col min="13322" max="13322" width="12.7109375" style="66" customWidth="1"/>
    <col min="13323" max="13323" width="12.28515625" style="66" customWidth="1"/>
    <col min="13324" max="13569" width="9.140625" style="66"/>
    <col min="13570" max="13570" width="30.140625" style="66" customWidth="1"/>
    <col min="13571" max="13576" width="16" style="66" customWidth="1"/>
    <col min="13577" max="13577" width="12.140625" style="66" customWidth="1"/>
    <col min="13578" max="13578" width="12.7109375" style="66" customWidth="1"/>
    <col min="13579" max="13579" width="12.28515625" style="66" customWidth="1"/>
    <col min="13580" max="13825" width="9.140625" style="66"/>
    <col min="13826" max="13826" width="30.140625" style="66" customWidth="1"/>
    <col min="13827" max="13832" width="16" style="66" customWidth="1"/>
    <col min="13833" max="13833" width="12.140625" style="66" customWidth="1"/>
    <col min="13834" max="13834" width="12.7109375" style="66" customWidth="1"/>
    <col min="13835" max="13835" width="12.28515625" style="66" customWidth="1"/>
    <col min="13836" max="14081" width="9.140625" style="66"/>
    <col min="14082" max="14082" width="30.140625" style="66" customWidth="1"/>
    <col min="14083" max="14088" width="16" style="66" customWidth="1"/>
    <col min="14089" max="14089" width="12.140625" style="66" customWidth="1"/>
    <col min="14090" max="14090" width="12.7109375" style="66" customWidth="1"/>
    <col min="14091" max="14091" width="12.28515625" style="66" customWidth="1"/>
    <col min="14092" max="14337" width="9.140625" style="66"/>
    <col min="14338" max="14338" width="30.140625" style="66" customWidth="1"/>
    <col min="14339" max="14344" width="16" style="66" customWidth="1"/>
    <col min="14345" max="14345" width="12.140625" style="66" customWidth="1"/>
    <col min="14346" max="14346" width="12.7109375" style="66" customWidth="1"/>
    <col min="14347" max="14347" width="12.28515625" style="66" customWidth="1"/>
    <col min="14348" max="14593" width="9.140625" style="66"/>
    <col min="14594" max="14594" width="30.140625" style="66" customWidth="1"/>
    <col min="14595" max="14600" width="16" style="66" customWidth="1"/>
    <col min="14601" max="14601" width="12.140625" style="66" customWidth="1"/>
    <col min="14602" max="14602" width="12.7109375" style="66" customWidth="1"/>
    <col min="14603" max="14603" width="12.28515625" style="66" customWidth="1"/>
    <col min="14604" max="14849" width="9.140625" style="66"/>
    <col min="14850" max="14850" width="30.140625" style="66" customWidth="1"/>
    <col min="14851" max="14856" width="16" style="66" customWidth="1"/>
    <col min="14857" max="14857" width="12.140625" style="66" customWidth="1"/>
    <col min="14858" max="14858" width="12.7109375" style="66" customWidth="1"/>
    <col min="14859" max="14859" width="12.28515625" style="66" customWidth="1"/>
    <col min="14860" max="15105" width="9.140625" style="66"/>
    <col min="15106" max="15106" width="30.140625" style="66" customWidth="1"/>
    <col min="15107" max="15112" width="16" style="66" customWidth="1"/>
    <col min="15113" max="15113" width="12.140625" style="66" customWidth="1"/>
    <col min="15114" max="15114" width="12.7109375" style="66" customWidth="1"/>
    <col min="15115" max="15115" width="12.28515625" style="66" customWidth="1"/>
    <col min="15116" max="15361" width="9.140625" style="66"/>
    <col min="15362" max="15362" width="30.140625" style="66" customWidth="1"/>
    <col min="15363" max="15368" width="16" style="66" customWidth="1"/>
    <col min="15369" max="15369" width="12.140625" style="66" customWidth="1"/>
    <col min="15370" max="15370" width="12.7109375" style="66" customWidth="1"/>
    <col min="15371" max="15371" width="12.28515625" style="66" customWidth="1"/>
    <col min="15372" max="15617" width="9.140625" style="66"/>
    <col min="15618" max="15618" width="30.140625" style="66" customWidth="1"/>
    <col min="15619" max="15624" width="16" style="66" customWidth="1"/>
    <col min="15625" max="15625" width="12.140625" style="66" customWidth="1"/>
    <col min="15626" max="15626" width="12.7109375" style="66" customWidth="1"/>
    <col min="15627" max="15627" width="12.28515625" style="66" customWidth="1"/>
    <col min="15628" max="15873" width="9.140625" style="66"/>
    <col min="15874" max="15874" width="30.140625" style="66" customWidth="1"/>
    <col min="15875" max="15880" width="16" style="66" customWidth="1"/>
    <col min="15881" max="15881" width="12.140625" style="66" customWidth="1"/>
    <col min="15882" max="15882" width="12.7109375" style="66" customWidth="1"/>
    <col min="15883" max="15883" width="12.28515625" style="66" customWidth="1"/>
    <col min="15884" max="16129" width="9.140625" style="66"/>
    <col min="16130" max="16130" width="30.140625" style="66" customWidth="1"/>
    <col min="16131" max="16136" width="16" style="66" customWidth="1"/>
    <col min="16137" max="16137" width="12.140625" style="66" customWidth="1"/>
    <col min="16138" max="16138" width="12.7109375" style="66" customWidth="1"/>
    <col min="16139" max="16139" width="12.28515625" style="66" customWidth="1"/>
    <col min="16140" max="16384" width="9.140625" style="66"/>
  </cols>
  <sheetData>
    <row r="1" spans="1:11" s="59" customFormat="1" ht="27" customHeight="1">
      <c r="A1" s="54" t="s">
        <v>40</v>
      </c>
      <c r="B1" s="55" t="s">
        <v>163</v>
      </c>
      <c r="C1" s="54" t="s">
        <v>47</v>
      </c>
      <c r="D1" s="54" t="s">
        <v>42</v>
      </c>
      <c r="E1" s="54" t="s">
        <v>43</v>
      </c>
      <c r="F1" s="54" t="s">
        <v>44</v>
      </c>
      <c r="G1" s="54" t="s">
        <v>45</v>
      </c>
      <c r="H1" s="54" t="s">
        <v>46</v>
      </c>
      <c r="I1" s="56" t="s">
        <v>922</v>
      </c>
      <c r="J1" s="57" t="s">
        <v>923</v>
      </c>
      <c r="K1" s="58" t="s">
        <v>924</v>
      </c>
    </row>
    <row r="2" spans="1:11" s="65" customFormat="1" ht="27" customHeight="1">
      <c r="A2" s="60" t="s">
        <v>925</v>
      </c>
      <c r="B2" s="61" t="s">
        <v>141</v>
      </c>
      <c r="C2" s="60">
        <v>45</v>
      </c>
      <c r="D2" s="60">
        <v>25</v>
      </c>
      <c r="E2" s="60">
        <v>25</v>
      </c>
      <c r="F2" s="60">
        <v>25</v>
      </c>
      <c r="G2" s="60">
        <v>19</v>
      </c>
      <c r="H2" s="60">
        <v>45</v>
      </c>
      <c r="I2" s="62">
        <f t="shared" ref="I2:I65" si="0">SUM(C2:H2)</f>
        <v>184</v>
      </c>
      <c r="J2" s="63">
        <v>21</v>
      </c>
      <c r="K2" s="64">
        <f>RANK(I2,$I$2:$I$70,1)</f>
        <v>11</v>
      </c>
    </row>
    <row r="3" spans="1:11" s="65" customFormat="1" ht="27" customHeight="1">
      <c r="A3" s="60" t="s">
        <v>927</v>
      </c>
      <c r="B3" s="61" t="s">
        <v>127</v>
      </c>
      <c r="C3" s="60">
        <v>31</v>
      </c>
      <c r="D3" s="60">
        <v>39</v>
      </c>
      <c r="E3" s="60">
        <v>31</v>
      </c>
      <c r="F3" s="60">
        <v>39</v>
      </c>
      <c r="G3" s="60">
        <v>5</v>
      </c>
      <c r="H3" s="60">
        <v>31</v>
      </c>
      <c r="I3" s="62">
        <f t="shared" si="0"/>
        <v>176</v>
      </c>
      <c r="J3" s="63">
        <v>7</v>
      </c>
      <c r="K3" s="64">
        <f t="shared" ref="K3:K66" si="1">RANK(I3,$I$2:$I$70,1)</f>
        <v>7</v>
      </c>
    </row>
    <row r="4" spans="1:11" s="65" customFormat="1" ht="27" customHeight="1">
      <c r="A4" s="60" t="s">
        <v>929</v>
      </c>
      <c r="B4" s="61" t="s">
        <v>158</v>
      </c>
      <c r="C4" s="60">
        <v>65</v>
      </c>
      <c r="D4" s="60">
        <v>5</v>
      </c>
      <c r="E4" s="60">
        <v>5</v>
      </c>
      <c r="F4" s="60">
        <v>13</v>
      </c>
      <c r="G4" s="60">
        <v>51</v>
      </c>
      <c r="H4" s="60">
        <v>61</v>
      </c>
      <c r="I4" s="62">
        <f t="shared" si="0"/>
        <v>200</v>
      </c>
      <c r="J4" s="63">
        <v>39</v>
      </c>
      <c r="K4" s="64">
        <f t="shared" si="1"/>
        <v>33</v>
      </c>
    </row>
    <row r="5" spans="1:11" s="65" customFormat="1" ht="27" customHeight="1">
      <c r="A5" s="60" t="s">
        <v>931</v>
      </c>
      <c r="B5" s="61" t="s">
        <v>157</v>
      </c>
      <c r="C5" s="60">
        <v>64</v>
      </c>
      <c r="D5" s="60">
        <v>6</v>
      </c>
      <c r="E5" s="60">
        <v>6</v>
      </c>
      <c r="F5" s="60">
        <v>12</v>
      </c>
      <c r="G5" s="60">
        <v>50</v>
      </c>
      <c r="H5" s="60">
        <v>62</v>
      </c>
      <c r="I5" s="62">
        <f t="shared" si="0"/>
        <v>200</v>
      </c>
      <c r="J5" s="63">
        <v>38</v>
      </c>
      <c r="K5" s="64">
        <f t="shared" si="1"/>
        <v>33</v>
      </c>
    </row>
    <row r="6" spans="1:11" s="65" customFormat="1" ht="27" customHeight="1">
      <c r="A6" s="60" t="s">
        <v>933</v>
      </c>
      <c r="B6" s="61" t="s">
        <v>108</v>
      </c>
      <c r="C6" s="60">
        <v>12</v>
      </c>
      <c r="D6" s="60">
        <v>58</v>
      </c>
      <c r="E6" s="60">
        <v>12</v>
      </c>
      <c r="F6" s="60">
        <v>53</v>
      </c>
      <c r="G6" s="60">
        <v>58</v>
      </c>
      <c r="H6" s="60">
        <v>9</v>
      </c>
      <c r="I6" s="62">
        <f t="shared" si="0"/>
        <v>202</v>
      </c>
      <c r="J6" s="63">
        <v>55</v>
      </c>
      <c r="K6" s="64">
        <f t="shared" si="1"/>
        <v>44</v>
      </c>
    </row>
    <row r="7" spans="1:11" s="65" customFormat="1" ht="27" customHeight="1">
      <c r="A7" s="60" t="s">
        <v>935</v>
      </c>
      <c r="B7" s="61" t="s">
        <v>145</v>
      </c>
      <c r="C7" s="60">
        <v>50</v>
      </c>
      <c r="D7" s="60">
        <v>20</v>
      </c>
      <c r="E7" s="60">
        <v>20</v>
      </c>
      <c r="F7" s="60">
        <v>20</v>
      </c>
      <c r="G7" s="60">
        <v>24</v>
      </c>
      <c r="H7" s="60">
        <v>50</v>
      </c>
      <c r="I7" s="62">
        <f t="shared" si="0"/>
        <v>184</v>
      </c>
      <c r="J7" s="63">
        <v>26</v>
      </c>
      <c r="K7" s="64">
        <f t="shared" si="1"/>
        <v>11</v>
      </c>
    </row>
    <row r="8" spans="1:11" s="65" customFormat="1" ht="27" customHeight="1">
      <c r="A8" s="60" t="s">
        <v>928</v>
      </c>
      <c r="B8" s="61" t="s">
        <v>155</v>
      </c>
      <c r="C8" s="60">
        <v>61</v>
      </c>
      <c r="D8" s="60">
        <v>9</v>
      </c>
      <c r="E8" s="60">
        <v>9</v>
      </c>
      <c r="F8" s="60">
        <v>9</v>
      </c>
      <c r="G8" s="60">
        <v>47</v>
      </c>
      <c r="H8" s="60">
        <v>65</v>
      </c>
      <c r="I8" s="62">
        <f t="shared" si="0"/>
        <v>200</v>
      </c>
      <c r="J8" s="63">
        <v>35</v>
      </c>
      <c r="K8" s="64">
        <f t="shared" si="1"/>
        <v>33</v>
      </c>
    </row>
    <row r="9" spans="1:11" s="65" customFormat="1" ht="27" customHeight="1">
      <c r="A9" s="60" t="s">
        <v>938</v>
      </c>
      <c r="B9" s="61" t="s">
        <v>159</v>
      </c>
      <c r="C9" s="60">
        <v>66</v>
      </c>
      <c r="D9" s="60">
        <v>4</v>
      </c>
      <c r="E9" s="60">
        <v>4</v>
      </c>
      <c r="F9" s="60">
        <v>14</v>
      </c>
      <c r="G9" s="60">
        <v>52</v>
      </c>
      <c r="H9" s="60">
        <v>60</v>
      </c>
      <c r="I9" s="62">
        <f t="shared" si="0"/>
        <v>200</v>
      </c>
      <c r="J9" s="63">
        <v>40</v>
      </c>
      <c r="K9" s="64">
        <f t="shared" si="1"/>
        <v>33</v>
      </c>
    </row>
    <row r="10" spans="1:11" s="65" customFormat="1" ht="27" customHeight="1">
      <c r="A10" s="60" t="s">
        <v>940</v>
      </c>
      <c r="B10" s="61" t="s">
        <v>150</v>
      </c>
      <c r="C10" s="60">
        <v>56</v>
      </c>
      <c r="D10" s="60">
        <v>14</v>
      </c>
      <c r="E10" s="60">
        <v>14</v>
      </c>
      <c r="F10" s="60">
        <v>4</v>
      </c>
      <c r="G10" s="60">
        <v>30</v>
      </c>
      <c r="H10" s="60">
        <v>56</v>
      </c>
      <c r="I10" s="62">
        <f t="shared" si="0"/>
        <v>174</v>
      </c>
      <c r="J10" s="63">
        <v>6</v>
      </c>
      <c r="K10" s="64">
        <f t="shared" si="1"/>
        <v>5</v>
      </c>
    </row>
    <row r="11" spans="1:11" s="65" customFormat="1" ht="27" customHeight="1">
      <c r="A11" s="60" t="s">
        <v>941</v>
      </c>
      <c r="B11" s="61" t="s">
        <v>147</v>
      </c>
      <c r="C11" s="60">
        <v>53</v>
      </c>
      <c r="D11" s="60">
        <v>17</v>
      </c>
      <c r="E11" s="60">
        <v>17</v>
      </c>
      <c r="F11" s="60">
        <v>1</v>
      </c>
      <c r="G11" s="60">
        <v>27</v>
      </c>
      <c r="H11" s="60">
        <v>53</v>
      </c>
      <c r="I11" s="62">
        <f t="shared" si="0"/>
        <v>168</v>
      </c>
      <c r="J11" s="63">
        <v>1</v>
      </c>
      <c r="K11" s="64">
        <f t="shared" si="1"/>
        <v>1</v>
      </c>
    </row>
    <row r="12" spans="1:11" s="65" customFormat="1" ht="27" customHeight="1">
      <c r="A12" s="60" t="s">
        <v>942</v>
      </c>
      <c r="B12" s="61" t="s">
        <v>49</v>
      </c>
      <c r="C12" s="60">
        <v>62</v>
      </c>
      <c r="D12" s="60">
        <v>8</v>
      </c>
      <c r="E12" s="60">
        <v>8</v>
      </c>
      <c r="F12" s="60">
        <v>10</v>
      </c>
      <c r="G12" s="60">
        <v>48</v>
      </c>
      <c r="H12" s="60">
        <v>64</v>
      </c>
      <c r="I12" s="62">
        <f t="shared" si="0"/>
        <v>200</v>
      </c>
      <c r="J12" s="63">
        <v>36</v>
      </c>
      <c r="K12" s="64">
        <f t="shared" si="1"/>
        <v>33</v>
      </c>
    </row>
    <row r="13" spans="1:11" s="65" customFormat="1" ht="27" customHeight="1">
      <c r="A13" s="60" t="s">
        <v>944</v>
      </c>
      <c r="B13" s="61" t="s">
        <v>153</v>
      </c>
      <c r="C13" s="60">
        <v>59</v>
      </c>
      <c r="D13" s="60">
        <v>11</v>
      </c>
      <c r="E13" s="60">
        <v>11</v>
      </c>
      <c r="F13" s="60">
        <v>7</v>
      </c>
      <c r="G13" s="60">
        <v>45</v>
      </c>
      <c r="H13" s="60">
        <v>67</v>
      </c>
      <c r="I13" s="62">
        <f t="shared" si="0"/>
        <v>200</v>
      </c>
      <c r="J13" s="63">
        <v>33</v>
      </c>
      <c r="K13" s="64">
        <f t="shared" si="1"/>
        <v>33</v>
      </c>
    </row>
    <row r="14" spans="1:11" s="65" customFormat="1" ht="27" customHeight="1">
      <c r="A14" s="60" t="s">
        <v>946</v>
      </c>
      <c r="B14" s="61" t="s">
        <v>48</v>
      </c>
      <c r="C14" s="60">
        <v>7</v>
      </c>
      <c r="D14" s="60">
        <v>63</v>
      </c>
      <c r="E14" s="60">
        <v>7</v>
      </c>
      <c r="F14" s="60">
        <v>48</v>
      </c>
      <c r="G14" s="60">
        <v>63</v>
      </c>
      <c r="H14" s="60">
        <v>14</v>
      </c>
      <c r="I14" s="62">
        <f t="shared" si="0"/>
        <v>202</v>
      </c>
      <c r="J14" s="63">
        <v>50</v>
      </c>
      <c r="K14" s="64">
        <f t="shared" si="1"/>
        <v>44</v>
      </c>
    </row>
    <row r="15" spans="1:11" s="65" customFormat="1" ht="27" customHeight="1">
      <c r="A15" s="60" t="s">
        <v>948</v>
      </c>
      <c r="B15" s="61" t="s">
        <v>156</v>
      </c>
      <c r="C15" s="60">
        <v>63</v>
      </c>
      <c r="D15" s="60">
        <v>7</v>
      </c>
      <c r="E15" s="60">
        <v>7</v>
      </c>
      <c r="F15" s="60">
        <v>11</v>
      </c>
      <c r="G15" s="60">
        <v>49</v>
      </c>
      <c r="H15" s="60">
        <v>63</v>
      </c>
      <c r="I15" s="62">
        <f t="shared" si="0"/>
        <v>200</v>
      </c>
      <c r="J15" s="63">
        <v>37</v>
      </c>
      <c r="K15" s="64">
        <f t="shared" si="1"/>
        <v>33</v>
      </c>
    </row>
    <row r="16" spans="1:11" s="65" customFormat="1" ht="27" customHeight="1">
      <c r="A16" s="60" t="s">
        <v>950</v>
      </c>
      <c r="B16" s="61" t="s">
        <v>126</v>
      </c>
      <c r="C16" s="60">
        <v>30</v>
      </c>
      <c r="D16" s="60">
        <v>40</v>
      </c>
      <c r="E16" s="60">
        <v>30</v>
      </c>
      <c r="F16" s="60">
        <v>40</v>
      </c>
      <c r="G16" s="60">
        <v>4</v>
      </c>
      <c r="H16" s="60">
        <v>30</v>
      </c>
      <c r="I16" s="62">
        <f t="shared" si="0"/>
        <v>174</v>
      </c>
      <c r="J16" s="63">
        <v>5</v>
      </c>
      <c r="K16" s="64">
        <f t="shared" si="1"/>
        <v>5</v>
      </c>
    </row>
    <row r="17" spans="1:11" s="65" customFormat="1" ht="27" customHeight="1">
      <c r="A17" s="60" t="s">
        <v>951</v>
      </c>
      <c r="B17" s="61" t="s">
        <v>106</v>
      </c>
      <c r="C17" s="60">
        <v>10</v>
      </c>
      <c r="D17" s="60">
        <v>60</v>
      </c>
      <c r="E17" s="60">
        <v>10</v>
      </c>
      <c r="F17" s="60">
        <v>51</v>
      </c>
      <c r="G17" s="60">
        <v>60</v>
      </c>
      <c r="H17" s="60">
        <v>11</v>
      </c>
      <c r="I17" s="62">
        <f t="shared" si="0"/>
        <v>202</v>
      </c>
      <c r="J17" s="63">
        <v>53</v>
      </c>
      <c r="K17" s="64">
        <f t="shared" si="1"/>
        <v>44</v>
      </c>
    </row>
    <row r="18" spans="1:11" s="65" customFormat="1" ht="27" customHeight="1">
      <c r="A18" s="60" t="s">
        <v>953</v>
      </c>
      <c r="B18" s="61" t="s">
        <v>128</v>
      </c>
      <c r="C18" s="60">
        <v>32</v>
      </c>
      <c r="D18" s="60">
        <v>38</v>
      </c>
      <c r="E18" s="60">
        <v>32</v>
      </c>
      <c r="F18" s="60">
        <v>38</v>
      </c>
      <c r="G18" s="60">
        <v>6</v>
      </c>
      <c r="H18" s="60">
        <v>32</v>
      </c>
      <c r="I18" s="62">
        <f t="shared" si="0"/>
        <v>178</v>
      </c>
      <c r="J18" s="63">
        <v>8</v>
      </c>
      <c r="K18" s="64">
        <f t="shared" si="1"/>
        <v>8</v>
      </c>
    </row>
    <row r="19" spans="1:11" s="65" customFormat="1" ht="27" customHeight="1">
      <c r="A19" s="60" t="s">
        <v>954</v>
      </c>
      <c r="B19" s="61" t="s">
        <v>111</v>
      </c>
      <c r="C19" s="60">
        <v>15</v>
      </c>
      <c r="D19" s="60">
        <v>55</v>
      </c>
      <c r="E19" s="60">
        <v>15</v>
      </c>
      <c r="F19" s="60">
        <v>56</v>
      </c>
      <c r="G19" s="60">
        <v>55</v>
      </c>
      <c r="H19" s="60">
        <v>6</v>
      </c>
      <c r="I19" s="62">
        <f t="shared" si="0"/>
        <v>202</v>
      </c>
      <c r="J19" s="63">
        <v>58</v>
      </c>
      <c r="K19" s="64">
        <f t="shared" si="1"/>
        <v>44</v>
      </c>
    </row>
    <row r="20" spans="1:11" s="65" customFormat="1" ht="27" customHeight="1">
      <c r="A20" s="60" t="s">
        <v>956</v>
      </c>
      <c r="B20" s="61" t="s">
        <v>162</v>
      </c>
      <c r="C20" s="60">
        <v>69</v>
      </c>
      <c r="D20" s="60">
        <v>1</v>
      </c>
      <c r="E20" s="60">
        <v>1</v>
      </c>
      <c r="F20" s="60">
        <v>17</v>
      </c>
      <c r="G20" s="60">
        <v>55</v>
      </c>
      <c r="H20" s="60">
        <v>57</v>
      </c>
      <c r="I20" s="62">
        <f t="shared" si="0"/>
        <v>200</v>
      </c>
      <c r="J20" s="63">
        <v>43</v>
      </c>
      <c r="K20" s="64">
        <f t="shared" si="1"/>
        <v>33</v>
      </c>
    </row>
    <row r="21" spans="1:11" s="65" customFormat="1" ht="27" customHeight="1">
      <c r="A21" s="60" t="s">
        <v>958</v>
      </c>
      <c r="B21" s="61" t="s">
        <v>154</v>
      </c>
      <c r="C21" s="60">
        <v>60</v>
      </c>
      <c r="D21" s="60">
        <v>10</v>
      </c>
      <c r="E21" s="60">
        <v>10</v>
      </c>
      <c r="F21" s="60">
        <v>8</v>
      </c>
      <c r="G21" s="60">
        <v>46</v>
      </c>
      <c r="H21" s="60">
        <v>66</v>
      </c>
      <c r="I21" s="62">
        <f t="shared" si="0"/>
        <v>200</v>
      </c>
      <c r="J21" s="63">
        <v>34</v>
      </c>
      <c r="K21" s="64">
        <f t="shared" si="1"/>
        <v>33</v>
      </c>
    </row>
    <row r="22" spans="1:11" s="65" customFormat="1" ht="27" customHeight="1">
      <c r="A22" s="60" t="s">
        <v>926</v>
      </c>
      <c r="B22" s="61" t="s">
        <v>110</v>
      </c>
      <c r="C22" s="60">
        <v>14</v>
      </c>
      <c r="D22" s="60">
        <v>56</v>
      </c>
      <c r="E22" s="60">
        <v>14</v>
      </c>
      <c r="F22" s="60">
        <v>55</v>
      </c>
      <c r="G22" s="60">
        <v>56</v>
      </c>
      <c r="H22" s="60">
        <v>7</v>
      </c>
      <c r="I22" s="62">
        <f t="shared" si="0"/>
        <v>202</v>
      </c>
      <c r="J22" s="63">
        <v>57</v>
      </c>
      <c r="K22" s="64">
        <f t="shared" si="1"/>
        <v>44</v>
      </c>
    </row>
    <row r="23" spans="1:11" s="65" customFormat="1" ht="27" customHeight="1">
      <c r="A23" s="60" t="s">
        <v>961</v>
      </c>
      <c r="B23" s="61" t="s">
        <v>148</v>
      </c>
      <c r="C23" s="60">
        <v>54</v>
      </c>
      <c r="D23" s="60">
        <v>16</v>
      </c>
      <c r="E23" s="60">
        <v>16</v>
      </c>
      <c r="F23" s="60">
        <v>2</v>
      </c>
      <c r="G23" s="60">
        <v>28</v>
      </c>
      <c r="H23" s="60">
        <v>54</v>
      </c>
      <c r="I23" s="62">
        <f t="shared" si="0"/>
        <v>170</v>
      </c>
      <c r="J23" s="63">
        <v>2</v>
      </c>
      <c r="K23" s="64">
        <f t="shared" si="1"/>
        <v>2</v>
      </c>
    </row>
    <row r="24" spans="1:11" s="65" customFormat="1" ht="27" customHeight="1">
      <c r="A24" s="60" t="s">
        <v>962</v>
      </c>
      <c r="B24" s="61" t="s">
        <v>56</v>
      </c>
      <c r="C24" s="60">
        <v>51</v>
      </c>
      <c r="D24" s="60">
        <v>19</v>
      </c>
      <c r="E24" s="60">
        <v>19</v>
      </c>
      <c r="F24" s="60">
        <v>19</v>
      </c>
      <c r="G24" s="60">
        <v>25</v>
      </c>
      <c r="H24" s="60">
        <v>51</v>
      </c>
      <c r="I24" s="62">
        <f t="shared" si="0"/>
        <v>184</v>
      </c>
      <c r="J24" s="63">
        <v>27</v>
      </c>
      <c r="K24" s="64">
        <f t="shared" si="1"/>
        <v>11</v>
      </c>
    </row>
    <row r="25" spans="1:11" s="65" customFormat="1" ht="27" customHeight="1">
      <c r="A25" s="60" t="s">
        <v>964</v>
      </c>
      <c r="B25" s="61" t="s">
        <v>115</v>
      </c>
      <c r="C25" s="60">
        <v>19</v>
      </c>
      <c r="D25" s="60">
        <v>51</v>
      </c>
      <c r="E25" s="60">
        <v>19</v>
      </c>
      <c r="F25" s="60">
        <v>60</v>
      </c>
      <c r="G25" s="60">
        <v>51</v>
      </c>
      <c r="H25" s="60">
        <v>2</v>
      </c>
      <c r="I25" s="62">
        <f t="shared" si="0"/>
        <v>202</v>
      </c>
      <c r="J25" s="63">
        <v>62</v>
      </c>
      <c r="K25" s="64">
        <f t="shared" si="1"/>
        <v>44</v>
      </c>
    </row>
    <row r="26" spans="1:11" s="65" customFormat="1" ht="27" customHeight="1">
      <c r="A26" s="60" t="s">
        <v>966</v>
      </c>
      <c r="B26" s="61" t="s">
        <v>160</v>
      </c>
      <c r="C26" s="60">
        <v>67</v>
      </c>
      <c r="D26" s="60">
        <v>3</v>
      </c>
      <c r="E26" s="60">
        <v>3</v>
      </c>
      <c r="F26" s="60">
        <v>15</v>
      </c>
      <c r="G26" s="60">
        <v>53</v>
      </c>
      <c r="H26" s="60">
        <v>59</v>
      </c>
      <c r="I26" s="62">
        <f t="shared" si="0"/>
        <v>200</v>
      </c>
      <c r="J26" s="63">
        <v>41</v>
      </c>
      <c r="K26" s="64">
        <f t="shared" si="1"/>
        <v>33</v>
      </c>
    </row>
    <row r="27" spans="1:11" s="65" customFormat="1" ht="27" customHeight="1">
      <c r="A27" s="60" t="s">
        <v>936</v>
      </c>
      <c r="B27" s="61" t="s">
        <v>142</v>
      </c>
      <c r="C27" s="60">
        <v>46</v>
      </c>
      <c r="D27" s="60">
        <v>24</v>
      </c>
      <c r="E27" s="60">
        <v>24</v>
      </c>
      <c r="F27" s="60">
        <v>24</v>
      </c>
      <c r="G27" s="60">
        <v>20</v>
      </c>
      <c r="H27" s="60">
        <v>46</v>
      </c>
      <c r="I27" s="62">
        <f t="shared" si="0"/>
        <v>184</v>
      </c>
      <c r="J27" s="63">
        <v>22</v>
      </c>
      <c r="K27" s="64">
        <f t="shared" si="1"/>
        <v>11</v>
      </c>
    </row>
    <row r="28" spans="1:11" s="65" customFormat="1" ht="27" customHeight="1">
      <c r="A28" s="60" t="s">
        <v>963</v>
      </c>
      <c r="B28" s="61" t="s">
        <v>120</v>
      </c>
      <c r="C28" s="60">
        <v>24</v>
      </c>
      <c r="D28" s="60">
        <v>46</v>
      </c>
      <c r="E28" s="60">
        <v>24</v>
      </c>
      <c r="F28" s="60">
        <v>65</v>
      </c>
      <c r="G28" s="60">
        <v>46</v>
      </c>
      <c r="H28" s="60">
        <v>24</v>
      </c>
      <c r="I28" s="62">
        <f t="shared" si="0"/>
        <v>229</v>
      </c>
      <c r="J28" s="63">
        <v>67</v>
      </c>
      <c r="K28" s="64">
        <f t="shared" si="1"/>
        <v>67</v>
      </c>
    </row>
    <row r="29" spans="1:11" s="65" customFormat="1" ht="27" customHeight="1">
      <c r="A29" s="60" t="s">
        <v>969</v>
      </c>
      <c r="B29" s="61" t="s">
        <v>122</v>
      </c>
      <c r="C29" s="60">
        <v>26</v>
      </c>
      <c r="D29" s="60">
        <v>44</v>
      </c>
      <c r="E29" s="60">
        <v>26</v>
      </c>
      <c r="F29" s="60">
        <v>67</v>
      </c>
      <c r="G29" s="60">
        <v>44</v>
      </c>
      <c r="H29" s="60">
        <v>26</v>
      </c>
      <c r="I29" s="62">
        <f t="shared" si="0"/>
        <v>233</v>
      </c>
      <c r="J29" s="63">
        <v>69</v>
      </c>
      <c r="K29" s="64">
        <f t="shared" si="1"/>
        <v>69</v>
      </c>
    </row>
    <row r="30" spans="1:11" s="65" customFormat="1" ht="27" customHeight="1">
      <c r="A30" s="60" t="s">
        <v>971</v>
      </c>
      <c r="B30" s="61" t="s">
        <v>121</v>
      </c>
      <c r="C30" s="60">
        <v>25</v>
      </c>
      <c r="D30" s="60">
        <v>45</v>
      </c>
      <c r="E30" s="60">
        <v>25</v>
      </c>
      <c r="F30" s="60">
        <v>66</v>
      </c>
      <c r="G30" s="60">
        <v>45</v>
      </c>
      <c r="H30" s="60">
        <v>25</v>
      </c>
      <c r="I30" s="62">
        <f t="shared" si="0"/>
        <v>231</v>
      </c>
      <c r="J30" s="63">
        <v>68</v>
      </c>
      <c r="K30" s="64">
        <f t="shared" si="1"/>
        <v>68</v>
      </c>
    </row>
    <row r="31" spans="1:11" s="65" customFormat="1" ht="27" customHeight="1">
      <c r="A31" s="60" t="s">
        <v>973</v>
      </c>
      <c r="B31" s="61" t="s">
        <v>144</v>
      </c>
      <c r="C31" s="60">
        <v>49</v>
      </c>
      <c r="D31" s="60">
        <v>21</v>
      </c>
      <c r="E31" s="60">
        <v>21</v>
      </c>
      <c r="F31" s="60">
        <v>21</v>
      </c>
      <c r="G31" s="60">
        <v>23</v>
      </c>
      <c r="H31" s="60">
        <v>49</v>
      </c>
      <c r="I31" s="62">
        <f t="shared" si="0"/>
        <v>184</v>
      </c>
      <c r="J31" s="63">
        <v>25</v>
      </c>
      <c r="K31" s="64">
        <f t="shared" si="1"/>
        <v>11</v>
      </c>
    </row>
    <row r="32" spans="1:11" s="65" customFormat="1" ht="27" customHeight="1">
      <c r="A32" s="60" t="s">
        <v>974</v>
      </c>
      <c r="B32" s="61" t="s">
        <v>135</v>
      </c>
      <c r="C32" s="60">
        <v>39</v>
      </c>
      <c r="D32" s="60">
        <v>31</v>
      </c>
      <c r="E32" s="60">
        <v>31</v>
      </c>
      <c r="F32" s="60">
        <v>31</v>
      </c>
      <c r="G32" s="60">
        <v>13</v>
      </c>
      <c r="H32" s="60">
        <v>39</v>
      </c>
      <c r="I32" s="62">
        <f t="shared" si="0"/>
        <v>184</v>
      </c>
      <c r="J32" s="63">
        <v>15</v>
      </c>
      <c r="K32" s="64">
        <f t="shared" si="1"/>
        <v>11</v>
      </c>
    </row>
    <row r="33" spans="1:11" s="65" customFormat="1" ht="27" customHeight="1">
      <c r="A33" s="60" t="s">
        <v>975</v>
      </c>
      <c r="B33" s="61" t="s">
        <v>116</v>
      </c>
      <c r="C33" s="60">
        <v>20</v>
      </c>
      <c r="D33" s="60">
        <v>50</v>
      </c>
      <c r="E33" s="60">
        <v>20</v>
      </c>
      <c r="F33" s="60">
        <v>61</v>
      </c>
      <c r="G33" s="60">
        <v>50</v>
      </c>
      <c r="H33" s="60">
        <v>1</v>
      </c>
      <c r="I33" s="62">
        <f t="shared" si="0"/>
        <v>202</v>
      </c>
      <c r="J33" s="63">
        <v>63</v>
      </c>
      <c r="K33" s="64">
        <f t="shared" si="1"/>
        <v>44</v>
      </c>
    </row>
    <row r="34" spans="1:11" s="65" customFormat="1" ht="27" customHeight="1">
      <c r="A34" s="60" t="s">
        <v>945</v>
      </c>
      <c r="B34" s="61" t="s">
        <v>139</v>
      </c>
      <c r="C34" s="60">
        <v>43</v>
      </c>
      <c r="D34" s="60">
        <v>27</v>
      </c>
      <c r="E34" s="60">
        <v>27</v>
      </c>
      <c r="F34" s="60">
        <v>27</v>
      </c>
      <c r="G34" s="60">
        <v>17</v>
      </c>
      <c r="H34" s="60">
        <v>43</v>
      </c>
      <c r="I34" s="62">
        <f t="shared" si="0"/>
        <v>184</v>
      </c>
      <c r="J34" s="63">
        <v>19</v>
      </c>
      <c r="K34" s="64">
        <f t="shared" si="1"/>
        <v>11</v>
      </c>
    </row>
    <row r="35" spans="1:11" s="65" customFormat="1" ht="27" customHeight="1">
      <c r="A35" s="60" t="s">
        <v>959</v>
      </c>
      <c r="B35" s="61" t="s">
        <v>151</v>
      </c>
      <c r="C35" s="60">
        <v>57</v>
      </c>
      <c r="D35" s="60">
        <v>13</v>
      </c>
      <c r="E35" s="60">
        <v>13</v>
      </c>
      <c r="F35" s="60">
        <v>5</v>
      </c>
      <c r="G35" s="60">
        <v>31</v>
      </c>
      <c r="H35" s="60">
        <v>69</v>
      </c>
      <c r="I35" s="62">
        <f t="shared" si="0"/>
        <v>188</v>
      </c>
      <c r="J35" s="63">
        <v>29</v>
      </c>
      <c r="K35" s="64">
        <f t="shared" si="1"/>
        <v>29</v>
      </c>
    </row>
    <row r="36" spans="1:11" s="65" customFormat="1" ht="27" customHeight="1">
      <c r="A36" s="60" t="s">
        <v>937</v>
      </c>
      <c r="B36" s="61" t="s">
        <v>133</v>
      </c>
      <c r="C36" s="60">
        <v>37</v>
      </c>
      <c r="D36" s="60">
        <v>33</v>
      </c>
      <c r="E36" s="60">
        <v>33</v>
      </c>
      <c r="F36" s="60">
        <v>33</v>
      </c>
      <c r="G36" s="60">
        <v>11</v>
      </c>
      <c r="H36" s="60">
        <v>37</v>
      </c>
      <c r="I36" s="62">
        <f t="shared" si="0"/>
        <v>184</v>
      </c>
      <c r="J36" s="63">
        <v>13</v>
      </c>
      <c r="K36" s="64">
        <f t="shared" si="1"/>
        <v>11</v>
      </c>
    </row>
    <row r="37" spans="1:11" s="65" customFormat="1" ht="27" customHeight="1">
      <c r="A37" s="60" t="s">
        <v>943</v>
      </c>
      <c r="B37" s="61" t="s">
        <v>107</v>
      </c>
      <c r="C37" s="60">
        <v>11</v>
      </c>
      <c r="D37" s="60">
        <v>59</v>
      </c>
      <c r="E37" s="60">
        <v>11</v>
      </c>
      <c r="F37" s="60">
        <v>52</v>
      </c>
      <c r="G37" s="60">
        <v>59</v>
      </c>
      <c r="H37" s="60">
        <v>10</v>
      </c>
      <c r="I37" s="62">
        <f t="shared" si="0"/>
        <v>202</v>
      </c>
      <c r="J37" s="63">
        <v>54</v>
      </c>
      <c r="K37" s="64">
        <f t="shared" si="1"/>
        <v>44</v>
      </c>
    </row>
    <row r="38" spans="1:11" s="65" customFormat="1" ht="27" customHeight="1">
      <c r="A38" s="60" t="s">
        <v>949</v>
      </c>
      <c r="B38" s="61" t="s">
        <v>51</v>
      </c>
      <c r="C38" s="60">
        <v>47</v>
      </c>
      <c r="D38" s="60">
        <v>23</v>
      </c>
      <c r="E38" s="60">
        <v>23</v>
      </c>
      <c r="F38" s="60">
        <v>23</v>
      </c>
      <c r="G38" s="60">
        <v>21</v>
      </c>
      <c r="H38" s="60">
        <v>47</v>
      </c>
      <c r="I38" s="62">
        <f t="shared" si="0"/>
        <v>184</v>
      </c>
      <c r="J38" s="63">
        <v>23</v>
      </c>
      <c r="K38" s="64">
        <f t="shared" si="1"/>
        <v>11</v>
      </c>
    </row>
    <row r="39" spans="1:11" s="65" customFormat="1" ht="27" customHeight="1">
      <c r="A39" s="60" t="s">
        <v>932</v>
      </c>
      <c r="B39" s="61" t="s">
        <v>102</v>
      </c>
      <c r="C39" s="60">
        <v>5</v>
      </c>
      <c r="D39" s="60">
        <v>65</v>
      </c>
      <c r="E39" s="60">
        <v>5</v>
      </c>
      <c r="F39" s="60">
        <v>46</v>
      </c>
      <c r="G39" s="60">
        <v>65</v>
      </c>
      <c r="H39" s="60">
        <v>16</v>
      </c>
      <c r="I39" s="62">
        <f t="shared" si="0"/>
        <v>202</v>
      </c>
      <c r="J39" s="63">
        <v>48</v>
      </c>
      <c r="K39" s="64">
        <f t="shared" si="1"/>
        <v>44</v>
      </c>
    </row>
    <row r="40" spans="1:11" s="65" customFormat="1" ht="27" customHeight="1">
      <c r="A40" s="60" t="s">
        <v>930</v>
      </c>
      <c r="B40" s="61" t="s">
        <v>146</v>
      </c>
      <c r="C40" s="60">
        <v>52</v>
      </c>
      <c r="D40" s="60">
        <v>18</v>
      </c>
      <c r="E40" s="60">
        <v>18</v>
      </c>
      <c r="F40" s="60">
        <v>18</v>
      </c>
      <c r="G40" s="60">
        <v>26</v>
      </c>
      <c r="H40" s="60">
        <v>52</v>
      </c>
      <c r="I40" s="62">
        <f t="shared" si="0"/>
        <v>184</v>
      </c>
      <c r="J40" s="63">
        <v>28</v>
      </c>
      <c r="K40" s="64">
        <f t="shared" si="1"/>
        <v>11</v>
      </c>
    </row>
    <row r="41" spans="1:11" s="65" customFormat="1" ht="27" customHeight="1">
      <c r="A41" s="60" t="s">
        <v>939</v>
      </c>
      <c r="B41" s="61" t="s">
        <v>140</v>
      </c>
      <c r="C41" s="60">
        <v>44</v>
      </c>
      <c r="D41" s="60">
        <v>26</v>
      </c>
      <c r="E41" s="60">
        <v>26</v>
      </c>
      <c r="F41" s="60">
        <v>26</v>
      </c>
      <c r="G41" s="60">
        <v>18</v>
      </c>
      <c r="H41" s="60">
        <v>44</v>
      </c>
      <c r="I41" s="62">
        <f t="shared" si="0"/>
        <v>184</v>
      </c>
      <c r="J41" s="63">
        <v>20</v>
      </c>
      <c r="K41" s="64">
        <f t="shared" si="1"/>
        <v>11</v>
      </c>
    </row>
    <row r="42" spans="1:11" s="65" customFormat="1" ht="27" customHeight="1">
      <c r="A42" s="60" t="s">
        <v>967</v>
      </c>
      <c r="B42" s="61" t="s">
        <v>125</v>
      </c>
      <c r="C42" s="60">
        <v>29</v>
      </c>
      <c r="D42" s="60">
        <v>41</v>
      </c>
      <c r="E42" s="60">
        <v>29</v>
      </c>
      <c r="F42" s="60">
        <v>41</v>
      </c>
      <c r="G42" s="60">
        <v>3</v>
      </c>
      <c r="H42" s="60">
        <v>29</v>
      </c>
      <c r="I42" s="62">
        <f t="shared" si="0"/>
        <v>172</v>
      </c>
      <c r="J42" s="63">
        <v>3</v>
      </c>
      <c r="K42" s="64">
        <f t="shared" si="1"/>
        <v>3</v>
      </c>
    </row>
    <row r="43" spans="1:11" s="65" customFormat="1" ht="27" customHeight="1">
      <c r="A43" s="60" t="s">
        <v>979</v>
      </c>
      <c r="B43" s="61" t="s">
        <v>114</v>
      </c>
      <c r="C43" s="60">
        <v>18</v>
      </c>
      <c r="D43" s="60">
        <v>52</v>
      </c>
      <c r="E43" s="60">
        <v>18</v>
      </c>
      <c r="F43" s="60">
        <v>59</v>
      </c>
      <c r="G43" s="60">
        <v>52</v>
      </c>
      <c r="H43" s="60">
        <v>3</v>
      </c>
      <c r="I43" s="62">
        <f t="shared" si="0"/>
        <v>202</v>
      </c>
      <c r="J43" s="63">
        <v>61</v>
      </c>
      <c r="K43" s="64">
        <f t="shared" si="1"/>
        <v>44</v>
      </c>
    </row>
    <row r="44" spans="1:11" s="65" customFormat="1" ht="27" customHeight="1">
      <c r="A44" s="60" t="s">
        <v>957</v>
      </c>
      <c r="B44" s="61" t="s">
        <v>100</v>
      </c>
      <c r="C44" s="60">
        <v>3</v>
      </c>
      <c r="D44" s="60">
        <v>67</v>
      </c>
      <c r="E44" s="60">
        <v>3</v>
      </c>
      <c r="F44" s="60">
        <v>44</v>
      </c>
      <c r="G44" s="60">
        <v>67</v>
      </c>
      <c r="H44" s="60">
        <v>18</v>
      </c>
      <c r="I44" s="62">
        <f t="shared" si="0"/>
        <v>202</v>
      </c>
      <c r="J44" s="63">
        <v>46</v>
      </c>
      <c r="K44" s="64">
        <f t="shared" si="1"/>
        <v>44</v>
      </c>
    </row>
    <row r="45" spans="1:11" s="65" customFormat="1" ht="27" customHeight="1">
      <c r="A45" s="60" t="s">
        <v>982</v>
      </c>
      <c r="B45" s="61" t="s">
        <v>138</v>
      </c>
      <c r="C45" s="60">
        <v>42</v>
      </c>
      <c r="D45" s="60">
        <v>28</v>
      </c>
      <c r="E45" s="60">
        <v>28</v>
      </c>
      <c r="F45" s="60">
        <v>28</v>
      </c>
      <c r="G45" s="60">
        <v>16</v>
      </c>
      <c r="H45" s="60">
        <v>42</v>
      </c>
      <c r="I45" s="62">
        <f t="shared" si="0"/>
        <v>184</v>
      </c>
      <c r="J45" s="63">
        <v>18</v>
      </c>
      <c r="K45" s="64">
        <f t="shared" si="1"/>
        <v>11</v>
      </c>
    </row>
    <row r="46" spans="1:11" s="65" customFormat="1" ht="27" customHeight="1">
      <c r="A46" s="60" t="s">
        <v>983</v>
      </c>
      <c r="B46" s="61" t="s">
        <v>137</v>
      </c>
      <c r="C46" s="60">
        <v>41</v>
      </c>
      <c r="D46" s="60">
        <v>29</v>
      </c>
      <c r="E46" s="60">
        <v>29</v>
      </c>
      <c r="F46" s="60">
        <v>29</v>
      </c>
      <c r="G46" s="60">
        <v>15</v>
      </c>
      <c r="H46" s="60">
        <v>41</v>
      </c>
      <c r="I46" s="62">
        <f t="shared" si="0"/>
        <v>184</v>
      </c>
      <c r="J46" s="63">
        <v>17</v>
      </c>
      <c r="K46" s="64">
        <f t="shared" si="1"/>
        <v>11</v>
      </c>
    </row>
    <row r="47" spans="1:11" s="65" customFormat="1" ht="27" customHeight="1">
      <c r="A47" s="60" t="s">
        <v>981</v>
      </c>
      <c r="B47" s="61" t="s">
        <v>109</v>
      </c>
      <c r="C47" s="60">
        <v>13</v>
      </c>
      <c r="D47" s="60">
        <v>57</v>
      </c>
      <c r="E47" s="60">
        <v>13</v>
      </c>
      <c r="F47" s="60">
        <v>54</v>
      </c>
      <c r="G47" s="60">
        <v>57</v>
      </c>
      <c r="H47" s="60">
        <v>8</v>
      </c>
      <c r="I47" s="62">
        <f t="shared" si="0"/>
        <v>202</v>
      </c>
      <c r="J47" s="63">
        <v>56</v>
      </c>
      <c r="K47" s="64">
        <f t="shared" si="1"/>
        <v>44</v>
      </c>
    </row>
    <row r="48" spans="1:11" s="65" customFormat="1" ht="27" customHeight="1">
      <c r="A48" s="60" t="s">
        <v>985</v>
      </c>
      <c r="B48" s="61" t="s">
        <v>119</v>
      </c>
      <c r="C48" s="60">
        <v>23</v>
      </c>
      <c r="D48" s="60">
        <v>47</v>
      </c>
      <c r="E48" s="60">
        <v>23</v>
      </c>
      <c r="F48" s="60">
        <v>64</v>
      </c>
      <c r="G48" s="60">
        <v>47</v>
      </c>
      <c r="H48" s="60">
        <v>23</v>
      </c>
      <c r="I48" s="62">
        <f t="shared" si="0"/>
        <v>227</v>
      </c>
      <c r="J48" s="63">
        <v>66</v>
      </c>
      <c r="K48" s="64">
        <f t="shared" si="1"/>
        <v>66</v>
      </c>
    </row>
    <row r="49" spans="1:11" s="65" customFormat="1" ht="27" customHeight="1">
      <c r="A49" s="60" t="s">
        <v>978</v>
      </c>
      <c r="B49" s="61" t="s">
        <v>101</v>
      </c>
      <c r="C49" s="60">
        <v>4</v>
      </c>
      <c r="D49" s="60">
        <v>66</v>
      </c>
      <c r="E49" s="60">
        <v>4</v>
      </c>
      <c r="F49" s="60">
        <v>45</v>
      </c>
      <c r="G49" s="60">
        <v>66</v>
      </c>
      <c r="H49" s="60">
        <v>17</v>
      </c>
      <c r="I49" s="62">
        <f t="shared" si="0"/>
        <v>202</v>
      </c>
      <c r="J49" s="63">
        <v>47</v>
      </c>
      <c r="K49" s="64">
        <f t="shared" si="1"/>
        <v>44</v>
      </c>
    </row>
    <row r="50" spans="1:11" s="65" customFormat="1" ht="27" customHeight="1">
      <c r="A50" s="60" t="s">
        <v>987</v>
      </c>
      <c r="B50" s="61" t="s">
        <v>113</v>
      </c>
      <c r="C50" s="60">
        <v>17</v>
      </c>
      <c r="D50" s="60">
        <v>53</v>
      </c>
      <c r="E50" s="60">
        <v>17</v>
      </c>
      <c r="F50" s="60">
        <v>58</v>
      </c>
      <c r="G50" s="60">
        <v>53</v>
      </c>
      <c r="H50" s="60">
        <v>4</v>
      </c>
      <c r="I50" s="62">
        <f t="shared" si="0"/>
        <v>202</v>
      </c>
      <c r="J50" s="63">
        <v>60</v>
      </c>
      <c r="K50" s="64">
        <f t="shared" si="1"/>
        <v>44</v>
      </c>
    </row>
    <row r="51" spans="1:11" s="65" customFormat="1" ht="27" customHeight="1">
      <c r="A51" s="60" t="s">
        <v>947</v>
      </c>
      <c r="B51" s="61" t="s">
        <v>50</v>
      </c>
      <c r="C51" s="60">
        <v>2</v>
      </c>
      <c r="D51" s="60">
        <v>68</v>
      </c>
      <c r="E51" s="60">
        <v>2</v>
      </c>
      <c r="F51" s="60">
        <v>43</v>
      </c>
      <c r="G51" s="60">
        <v>68</v>
      </c>
      <c r="H51" s="60">
        <v>19</v>
      </c>
      <c r="I51" s="62">
        <f t="shared" si="0"/>
        <v>202</v>
      </c>
      <c r="J51" s="63">
        <v>45</v>
      </c>
      <c r="K51" s="64">
        <f t="shared" si="1"/>
        <v>44</v>
      </c>
    </row>
    <row r="52" spans="1:11" s="65" customFormat="1" ht="27" customHeight="1">
      <c r="A52" s="60" t="s">
        <v>989</v>
      </c>
      <c r="B52" s="61" t="s">
        <v>103</v>
      </c>
      <c r="C52" s="60">
        <v>6</v>
      </c>
      <c r="D52" s="60">
        <v>64</v>
      </c>
      <c r="E52" s="60">
        <v>6</v>
      </c>
      <c r="F52" s="60">
        <v>47</v>
      </c>
      <c r="G52" s="60">
        <v>64</v>
      </c>
      <c r="H52" s="60">
        <v>15</v>
      </c>
      <c r="I52" s="62">
        <f t="shared" si="0"/>
        <v>202</v>
      </c>
      <c r="J52" s="63">
        <v>49</v>
      </c>
      <c r="K52" s="64">
        <f t="shared" si="1"/>
        <v>44</v>
      </c>
    </row>
    <row r="53" spans="1:11" s="65" customFormat="1" ht="27" customHeight="1">
      <c r="A53" s="60" t="s">
        <v>990</v>
      </c>
      <c r="B53" s="61" t="s">
        <v>134</v>
      </c>
      <c r="C53" s="60">
        <v>38</v>
      </c>
      <c r="D53" s="60">
        <v>32</v>
      </c>
      <c r="E53" s="60">
        <v>32</v>
      </c>
      <c r="F53" s="60">
        <v>32</v>
      </c>
      <c r="G53" s="60">
        <v>12</v>
      </c>
      <c r="H53" s="60">
        <v>38</v>
      </c>
      <c r="I53" s="62">
        <f t="shared" si="0"/>
        <v>184</v>
      </c>
      <c r="J53" s="63">
        <v>14</v>
      </c>
      <c r="K53" s="64">
        <f t="shared" si="1"/>
        <v>11</v>
      </c>
    </row>
    <row r="54" spans="1:11" s="65" customFormat="1" ht="27" customHeight="1">
      <c r="A54" s="60" t="s">
        <v>952</v>
      </c>
      <c r="B54" s="61" t="s">
        <v>152</v>
      </c>
      <c r="C54" s="60">
        <v>58</v>
      </c>
      <c r="D54" s="60">
        <v>12</v>
      </c>
      <c r="E54" s="60">
        <v>12</v>
      </c>
      <c r="F54" s="60">
        <v>6</v>
      </c>
      <c r="G54" s="60">
        <v>32</v>
      </c>
      <c r="H54" s="60">
        <v>68</v>
      </c>
      <c r="I54" s="62">
        <f t="shared" si="0"/>
        <v>188</v>
      </c>
      <c r="J54" s="63">
        <v>30</v>
      </c>
      <c r="K54" s="64">
        <f t="shared" si="1"/>
        <v>29</v>
      </c>
    </row>
    <row r="55" spans="1:11" s="65" customFormat="1" ht="27" customHeight="1">
      <c r="A55" s="60" t="s">
        <v>977</v>
      </c>
      <c r="B55" s="61" t="s">
        <v>161</v>
      </c>
      <c r="C55" s="60">
        <v>68</v>
      </c>
      <c r="D55" s="60">
        <v>2</v>
      </c>
      <c r="E55" s="60">
        <v>2</v>
      </c>
      <c r="F55" s="60">
        <v>16</v>
      </c>
      <c r="G55" s="60">
        <v>54</v>
      </c>
      <c r="H55" s="60">
        <v>58</v>
      </c>
      <c r="I55" s="62">
        <f t="shared" si="0"/>
        <v>200</v>
      </c>
      <c r="J55" s="63">
        <v>42</v>
      </c>
      <c r="K55" s="64">
        <f t="shared" si="1"/>
        <v>33</v>
      </c>
    </row>
    <row r="56" spans="1:11" s="65" customFormat="1" ht="27" customHeight="1">
      <c r="A56" s="60" t="s">
        <v>934</v>
      </c>
      <c r="B56" s="61" t="s">
        <v>105</v>
      </c>
      <c r="C56" s="60">
        <v>9</v>
      </c>
      <c r="D56" s="60">
        <v>61</v>
      </c>
      <c r="E56" s="60">
        <v>9</v>
      </c>
      <c r="F56" s="60">
        <v>50</v>
      </c>
      <c r="G56" s="60">
        <v>61</v>
      </c>
      <c r="H56" s="60">
        <v>12</v>
      </c>
      <c r="I56" s="62">
        <f t="shared" si="0"/>
        <v>202</v>
      </c>
      <c r="J56" s="63">
        <v>52</v>
      </c>
      <c r="K56" s="64">
        <f t="shared" si="1"/>
        <v>44</v>
      </c>
    </row>
    <row r="57" spans="1:11" s="65" customFormat="1" ht="27" customHeight="1">
      <c r="A57" s="60" t="s">
        <v>984</v>
      </c>
      <c r="B57" s="61" t="s">
        <v>130</v>
      </c>
      <c r="C57" s="60">
        <v>34</v>
      </c>
      <c r="D57" s="60">
        <v>36</v>
      </c>
      <c r="E57" s="60">
        <v>34</v>
      </c>
      <c r="F57" s="60">
        <v>36</v>
      </c>
      <c r="G57" s="60">
        <v>8</v>
      </c>
      <c r="H57" s="60">
        <v>34</v>
      </c>
      <c r="I57" s="62">
        <f t="shared" si="0"/>
        <v>182</v>
      </c>
      <c r="J57" s="63">
        <v>10</v>
      </c>
      <c r="K57" s="64">
        <f t="shared" si="1"/>
        <v>10</v>
      </c>
    </row>
    <row r="58" spans="1:11" s="65" customFormat="1" ht="27" customHeight="1">
      <c r="A58" s="60" t="s">
        <v>960</v>
      </c>
      <c r="B58" s="61" t="s">
        <v>118</v>
      </c>
      <c r="C58" s="60">
        <v>22</v>
      </c>
      <c r="D58" s="60">
        <v>48</v>
      </c>
      <c r="E58" s="60">
        <v>22</v>
      </c>
      <c r="F58" s="60">
        <v>63</v>
      </c>
      <c r="G58" s="60">
        <v>48</v>
      </c>
      <c r="H58" s="60">
        <v>22</v>
      </c>
      <c r="I58" s="62">
        <f t="shared" si="0"/>
        <v>225</v>
      </c>
      <c r="J58" s="63">
        <v>65</v>
      </c>
      <c r="K58" s="64">
        <f t="shared" si="1"/>
        <v>65</v>
      </c>
    </row>
    <row r="59" spans="1:11" s="65" customFormat="1" ht="27" customHeight="1">
      <c r="A59" s="60" t="s">
        <v>955</v>
      </c>
      <c r="B59" s="61" t="s">
        <v>117</v>
      </c>
      <c r="C59" s="60">
        <v>21</v>
      </c>
      <c r="D59" s="60">
        <v>49</v>
      </c>
      <c r="E59" s="60">
        <v>21</v>
      </c>
      <c r="F59" s="60">
        <v>62</v>
      </c>
      <c r="G59" s="60">
        <v>49</v>
      </c>
      <c r="H59" s="60">
        <v>21</v>
      </c>
      <c r="I59" s="62">
        <f t="shared" si="0"/>
        <v>223</v>
      </c>
      <c r="J59" s="63">
        <v>64</v>
      </c>
      <c r="K59" s="64">
        <f t="shared" si="1"/>
        <v>64</v>
      </c>
    </row>
    <row r="60" spans="1:11" s="65" customFormat="1" ht="27" customHeight="1">
      <c r="A60" s="60" t="s">
        <v>993</v>
      </c>
      <c r="B60" s="61" t="s">
        <v>112</v>
      </c>
      <c r="C60" s="60">
        <v>16</v>
      </c>
      <c r="D60" s="60">
        <v>54</v>
      </c>
      <c r="E60" s="60">
        <v>16</v>
      </c>
      <c r="F60" s="60">
        <v>57</v>
      </c>
      <c r="G60" s="60">
        <v>54</v>
      </c>
      <c r="H60" s="60">
        <v>5</v>
      </c>
      <c r="I60" s="62">
        <f t="shared" si="0"/>
        <v>202</v>
      </c>
      <c r="J60" s="63">
        <v>59</v>
      </c>
      <c r="K60" s="64">
        <f t="shared" si="1"/>
        <v>44</v>
      </c>
    </row>
    <row r="61" spans="1:11" s="65" customFormat="1" ht="27" customHeight="1">
      <c r="A61" s="60" t="s">
        <v>988</v>
      </c>
      <c r="B61" s="61" t="s">
        <v>124</v>
      </c>
      <c r="C61" s="60">
        <v>28</v>
      </c>
      <c r="D61" s="60">
        <v>42</v>
      </c>
      <c r="E61" s="60">
        <v>28</v>
      </c>
      <c r="F61" s="60">
        <v>69</v>
      </c>
      <c r="G61" s="60">
        <v>2</v>
      </c>
      <c r="H61" s="60">
        <v>28</v>
      </c>
      <c r="I61" s="62">
        <f t="shared" si="0"/>
        <v>197</v>
      </c>
      <c r="J61" s="63">
        <v>32</v>
      </c>
      <c r="K61" s="64">
        <f t="shared" si="1"/>
        <v>32</v>
      </c>
    </row>
    <row r="62" spans="1:11" s="65" customFormat="1" ht="27" customHeight="1">
      <c r="A62" s="60" t="s">
        <v>980</v>
      </c>
      <c r="B62" s="61" t="s">
        <v>129</v>
      </c>
      <c r="C62" s="60">
        <v>33</v>
      </c>
      <c r="D62" s="60">
        <v>37</v>
      </c>
      <c r="E62" s="60">
        <v>33</v>
      </c>
      <c r="F62" s="60">
        <v>37</v>
      </c>
      <c r="G62" s="60">
        <v>7</v>
      </c>
      <c r="H62" s="60">
        <v>33</v>
      </c>
      <c r="I62" s="62">
        <f t="shared" si="0"/>
        <v>180</v>
      </c>
      <c r="J62" s="63">
        <v>9</v>
      </c>
      <c r="K62" s="64">
        <f t="shared" si="1"/>
        <v>9</v>
      </c>
    </row>
    <row r="63" spans="1:11" s="65" customFormat="1" ht="27" customHeight="1">
      <c r="A63" s="60" t="s">
        <v>965</v>
      </c>
      <c r="B63" s="61" t="s">
        <v>143</v>
      </c>
      <c r="C63" s="60">
        <v>48</v>
      </c>
      <c r="D63" s="60">
        <v>22</v>
      </c>
      <c r="E63" s="60">
        <v>22</v>
      </c>
      <c r="F63" s="60">
        <v>22</v>
      </c>
      <c r="G63" s="60">
        <v>22</v>
      </c>
      <c r="H63" s="60">
        <v>48</v>
      </c>
      <c r="I63" s="62">
        <f t="shared" si="0"/>
        <v>184</v>
      </c>
      <c r="J63" s="63">
        <v>24</v>
      </c>
      <c r="K63" s="64">
        <f t="shared" si="1"/>
        <v>11</v>
      </c>
    </row>
    <row r="64" spans="1:11" s="65" customFormat="1" ht="27" customHeight="1">
      <c r="A64" s="60" t="s">
        <v>976</v>
      </c>
      <c r="B64" s="61" t="s">
        <v>132</v>
      </c>
      <c r="C64" s="60">
        <v>36</v>
      </c>
      <c r="D64" s="60">
        <v>34</v>
      </c>
      <c r="E64" s="60">
        <v>34</v>
      </c>
      <c r="F64" s="60">
        <v>34</v>
      </c>
      <c r="G64" s="60">
        <v>10</v>
      </c>
      <c r="H64" s="60">
        <v>36</v>
      </c>
      <c r="I64" s="62">
        <f t="shared" si="0"/>
        <v>184</v>
      </c>
      <c r="J64" s="63">
        <v>12</v>
      </c>
      <c r="K64" s="64">
        <f t="shared" si="1"/>
        <v>11</v>
      </c>
    </row>
    <row r="65" spans="1:11" s="65" customFormat="1" ht="27" customHeight="1">
      <c r="A65" s="60" t="s">
        <v>992</v>
      </c>
      <c r="B65" s="61" t="s">
        <v>99</v>
      </c>
      <c r="C65" s="60">
        <v>1</v>
      </c>
      <c r="D65" s="60">
        <v>69</v>
      </c>
      <c r="E65" s="60">
        <v>1</v>
      </c>
      <c r="F65" s="60">
        <v>42</v>
      </c>
      <c r="G65" s="60">
        <v>69</v>
      </c>
      <c r="H65" s="60">
        <v>20</v>
      </c>
      <c r="I65" s="62">
        <f t="shared" si="0"/>
        <v>202</v>
      </c>
      <c r="J65" s="63">
        <v>44</v>
      </c>
      <c r="K65" s="64">
        <f t="shared" si="1"/>
        <v>44</v>
      </c>
    </row>
    <row r="66" spans="1:11" s="65" customFormat="1" ht="27" customHeight="1">
      <c r="A66" s="60" t="s">
        <v>991</v>
      </c>
      <c r="B66" s="61" t="s">
        <v>149</v>
      </c>
      <c r="C66" s="60">
        <v>55</v>
      </c>
      <c r="D66" s="60">
        <v>15</v>
      </c>
      <c r="E66" s="60">
        <v>15</v>
      </c>
      <c r="F66" s="60">
        <v>3</v>
      </c>
      <c r="G66" s="60">
        <v>29</v>
      </c>
      <c r="H66" s="60">
        <v>55</v>
      </c>
      <c r="I66" s="62">
        <f>SUM(C66:H66)</f>
        <v>172</v>
      </c>
      <c r="J66" s="63">
        <v>4</v>
      </c>
      <c r="K66" s="64">
        <f t="shared" si="1"/>
        <v>3</v>
      </c>
    </row>
    <row r="67" spans="1:11" s="65" customFormat="1" ht="27" customHeight="1">
      <c r="A67" s="60" t="s">
        <v>986</v>
      </c>
      <c r="B67" s="61" t="s">
        <v>131</v>
      </c>
      <c r="C67" s="60">
        <v>35</v>
      </c>
      <c r="D67" s="60">
        <v>35</v>
      </c>
      <c r="E67" s="60">
        <v>35</v>
      </c>
      <c r="F67" s="60">
        <v>35</v>
      </c>
      <c r="G67" s="60">
        <v>9</v>
      </c>
      <c r="H67" s="60">
        <v>35</v>
      </c>
      <c r="I67" s="62">
        <f>SUM(C67:H67)</f>
        <v>184</v>
      </c>
      <c r="J67" s="63">
        <v>11</v>
      </c>
      <c r="K67" s="64">
        <f>RANK(I67,$I$2:$I$70,1)</f>
        <v>11</v>
      </c>
    </row>
    <row r="68" spans="1:11" s="65" customFormat="1" ht="27" customHeight="1">
      <c r="A68" s="60" t="s">
        <v>968</v>
      </c>
      <c r="B68" s="61" t="s">
        <v>104</v>
      </c>
      <c r="C68" s="60">
        <v>8</v>
      </c>
      <c r="D68" s="60">
        <v>62</v>
      </c>
      <c r="E68" s="60">
        <v>8</v>
      </c>
      <c r="F68" s="60">
        <v>49</v>
      </c>
      <c r="G68" s="60">
        <v>62</v>
      </c>
      <c r="H68" s="60">
        <v>13</v>
      </c>
      <c r="I68" s="62">
        <f>SUM(C68:H68)</f>
        <v>202</v>
      </c>
      <c r="J68" s="63">
        <v>51</v>
      </c>
      <c r="K68" s="64">
        <f>RANK(I68,$I$2:$I$70,1)</f>
        <v>44</v>
      </c>
    </row>
    <row r="69" spans="1:11" s="65" customFormat="1" ht="27" customHeight="1">
      <c r="A69" s="60" t="s">
        <v>972</v>
      </c>
      <c r="B69" s="61" t="s">
        <v>136</v>
      </c>
      <c r="C69" s="60">
        <v>40</v>
      </c>
      <c r="D69" s="60">
        <v>30</v>
      </c>
      <c r="E69" s="60">
        <v>30</v>
      </c>
      <c r="F69" s="60">
        <v>30</v>
      </c>
      <c r="G69" s="60">
        <v>14</v>
      </c>
      <c r="H69" s="60">
        <v>40</v>
      </c>
      <c r="I69" s="62">
        <f>SUM(C69:H69)</f>
        <v>184</v>
      </c>
      <c r="J69" s="63">
        <v>16</v>
      </c>
      <c r="K69" s="64">
        <f>RANK(I69,$I$2:$I$70,1)</f>
        <v>11</v>
      </c>
    </row>
    <row r="70" spans="1:11" s="65" customFormat="1" ht="27" customHeight="1">
      <c r="A70" s="60" t="s">
        <v>970</v>
      </c>
      <c r="B70" s="61" t="s">
        <v>123</v>
      </c>
      <c r="C70" s="60">
        <v>27</v>
      </c>
      <c r="D70" s="60">
        <v>43</v>
      </c>
      <c r="E70" s="60">
        <v>27</v>
      </c>
      <c r="F70" s="60">
        <v>68</v>
      </c>
      <c r="G70" s="60">
        <v>1</v>
      </c>
      <c r="H70" s="60">
        <v>27</v>
      </c>
      <c r="I70" s="62">
        <f>SUM(C70:H70)</f>
        <v>193</v>
      </c>
      <c r="J70" s="63">
        <v>31</v>
      </c>
      <c r="K70" s="64">
        <f>RANK(I70,$I$2:$I$70,1)</f>
        <v>31</v>
      </c>
    </row>
    <row r="71" spans="1:11">
      <c r="I71" s="62"/>
    </row>
    <row r="72" spans="1:11">
      <c r="I72" s="62"/>
    </row>
    <row r="73" spans="1:11">
      <c r="I73" s="62"/>
    </row>
    <row r="74" spans="1:11">
      <c r="I74" s="62"/>
    </row>
    <row r="75" spans="1:11">
      <c r="I75" s="62"/>
    </row>
    <row r="76" spans="1:11">
      <c r="I76" s="62"/>
    </row>
    <row r="77" spans="1:11">
      <c r="I77" s="62"/>
    </row>
    <row r="78" spans="1:11">
      <c r="I78" s="62"/>
    </row>
    <row r="79" spans="1:11">
      <c r="I79" s="62"/>
    </row>
    <row r="80" spans="1:11">
      <c r="I80" s="62"/>
    </row>
    <row r="81" spans="9:9">
      <c r="I81" s="62"/>
    </row>
    <row r="82" spans="9:9">
      <c r="I82" s="62"/>
    </row>
    <row r="83" spans="9:9">
      <c r="I83" s="62"/>
    </row>
    <row r="84" spans="9:9">
      <c r="I84" s="62"/>
    </row>
    <row r="85" spans="9:9">
      <c r="I85" s="62"/>
    </row>
    <row r="86" spans="9:9">
      <c r="I86" s="62"/>
    </row>
    <row r="87" spans="9:9">
      <c r="I87" s="62"/>
    </row>
    <row r="88" spans="9:9">
      <c r="I88" s="62"/>
    </row>
    <row r="89" spans="9:9">
      <c r="I89" s="62"/>
    </row>
    <row r="90" spans="9:9">
      <c r="I90" s="62"/>
    </row>
    <row r="91" spans="9:9">
      <c r="I91" s="62"/>
    </row>
    <row r="92" spans="9:9">
      <c r="I92" s="62"/>
    </row>
    <row r="93" spans="9:9">
      <c r="I93" s="62"/>
    </row>
    <row r="94" spans="9:9">
      <c r="I94" s="62"/>
    </row>
    <row r="95" spans="9:9">
      <c r="I95" s="62"/>
    </row>
    <row r="96" spans="9:9">
      <c r="I96" s="62"/>
    </row>
    <row r="97" spans="9:9">
      <c r="I97" s="62"/>
    </row>
    <row r="98" spans="9:9">
      <c r="I98" s="62"/>
    </row>
    <row r="99" spans="9:9">
      <c r="I99" s="62"/>
    </row>
    <row r="100" spans="9:9">
      <c r="I100" s="62"/>
    </row>
    <row r="101" spans="9:9">
      <c r="I101" s="62"/>
    </row>
    <row r="102" spans="9:9">
      <c r="I102" s="62"/>
    </row>
    <row r="103" spans="9:9">
      <c r="I103" s="62"/>
    </row>
    <row r="104" spans="9:9">
      <c r="I104" s="62"/>
    </row>
    <row r="105" spans="9:9">
      <c r="I105" s="62"/>
    </row>
    <row r="106" spans="9:9">
      <c r="I106" s="62"/>
    </row>
    <row r="107" spans="9:9">
      <c r="I107" s="62"/>
    </row>
    <row r="108" spans="9:9">
      <c r="I108" s="62"/>
    </row>
    <row r="109" spans="9:9">
      <c r="I109" s="62"/>
    </row>
    <row r="110" spans="9:9">
      <c r="I110" s="62"/>
    </row>
    <row r="111" spans="9:9">
      <c r="I111" s="62"/>
    </row>
    <row r="112" spans="9:9">
      <c r="I112" s="62"/>
    </row>
    <row r="113" spans="9:9">
      <c r="I113" s="62"/>
    </row>
    <row r="114" spans="9:9">
      <c r="I114" s="62"/>
    </row>
  </sheetData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topLeftCell="K1" workbookViewId="0">
      <selection activeCell="M2" sqref="M2"/>
    </sheetView>
  </sheetViews>
  <sheetFormatPr defaultRowHeight="15"/>
  <cols>
    <col min="2" max="2" width="25" customWidth="1"/>
    <col min="3" max="3" width="11.5703125" customWidth="1"/>
    <col min="4" max="4" width="15.7109375" customWidth="1"/>
    <col min="5" max="5" width="13.7109375" customWidth="1"/>
    <col min="6" max="6" width="11.42578125" customWidth="1"/>
    <col min="7" max="7" width="10.5703125" customWidth="1"/>
    <col min="8" max="8" width="12.85546875" customWidth="1"/>
    <col min="11" max="11" width="24.28515625" customWidth="1"/>
    <col min="12" max="12" width="24" customWidth="1"/>
    <col min="13" max="14" width="11.42578125" customWidth="1"/>
    <col min="15" max="15" width="12.7109375" customWidth="1"/>
    <col min="16" max="16" width="14.5703125" customWidth="1"/>
    <col min="17" max="17" width="17.7109375" customWidth="1"/>
  </cols>
  <sheetData>
    <row r="1" spans="1:19" ht="27" customHeight="1">
      <c r="A1" s="2" t="s">
        <v>40</v>
      </c>
      <c r="B1" s="3" t="s">
        <v>41</v>
      </c>
      <c r="C1" s="3" t="s">
        <v>47</v>
      </c>
      <c r="D1" s="3" t="s">
        <v>42</v>
      </c>
      <c r="E1" s="3" t="s">
        <v>43</v>
      </c>
      <c r="F1" s="3" t="s">
        <v>44</v>
      </c>
      <c r="G1" s="3" t="s">
        <v>45</v>
      </c>
      <c r="H1" s="14" t="s">
        <v>46</v>
      </c>
      <c r="K1" s="2" t="s">
        <v>40</v>
      </c>
      <c r="L1" s="3" t="s">
        <v>41</v>
      </c>
      <c r="M1" s="4"/>
      <c r="N1" s="4"/>
      <c r="O1" s="4"/>
      <c r="P1" s="4"/>
      <c r="Q1" s="4"/>
      <c r="R1" s="4"/>
      <c r="S1" s="5"/>
    </row>
    <row r="2" spans="1:19">
      <c r="A2" s="6">
        <v>1</v>
      </c>
      <c r="B2" s="7" t="s">
        <v>48</v>
      </c>
      <c r="C2" s="15">
        <v>9</v>
      </c>
      <c r="D2" s="15">
        <v>8</v>
      </c>
      <c r="E2" s="15">
        <v>9</v>
      </c>
      <c r="F2" s="15">
        <v>1</v>
      </c>
      <c r="G2" s="15">
        <v>2</v>
      </c>
      <c r="H2" s="16">
        <v>1</v>
      </c>
      <c r="K2" s="6">
        <v>1</v>
      </c>
      <c r="L2" s="7" t="s">
        <v>48</v>
      </c>
      <c r="M2" s="7">
        <f t="shared" ref="M2:R2" si="0">RANK(C2,C$2:C$11,1)</f>
        <v>10</v>
      </c>
      <c r="N2" s="7">
        <f t="shared" si="0"/>
        <v>9</v>
      </c>
      <c r="O2" s="7">
        <f t="shared" si="0"/>
        <v>10</v>
      </c>
      <c r="P2" s="7">
        <f t="shared" si="0"/>
        <v>1</v>
      </c>
      <c r="Q2" s="7">
        <f t="shared" si="0"/>
        <v>2</v>
      </c>
      <c r="R2" s="7">
        <f t="shared" si="0"/>
        <v>1</v>
      </c>
      <c r="S2" s="19">
        <v>100</v>
      </c>
    </row>
    <row r="3" spans="1:19">
      <c r="A3" s="6">
        <v>2</v>
      </c>
      <c r="B3" s="7" t="s">
        <v>49</v>
      </c>
      <c r="C3" s="15">
        <v>3</v>
      </c>
      <c r="D3" s="15">
        <v>1</v>
      </c>
      <c r="E3" s="15">
        <v>1</v>
      </c>
      <c r="F3" s="15">
        <v>6</v>
      </c>
      <c r="G3" s="15">
        <v>6</v>
      </c>
      <c r="H3" s="16">
        <v>7</v>
      </c>
      <c r="K3" s="6">
        <v>2</v>
      </c>
      <c r="L3" s="7" t="s">
        <v>49</v>
      </c>
      <c r="M3" s="7">
        <f t="shared" ref="M3:M11" si="1">RANK(C3,C$2:C$11,1)</f>
        <v>3</v>
      </c>
      <c r="N3" s="7">
        <f t="shared" ref="N3:N11" si="2">RANK(D3,D$2:D$11,1)</f>
        <v>1</v>
      </c>
      <c r="O3" s="7">
        <f t="shared" ref="O3:O11" si="3">RANK(E3,E$2:E$11,1)</f>
        <v>1</v>
      </c>
      <c r="P3" s="7">
        <f t="shared" ref="P3:P11" si="4">RANK(F3,F$2:F$11,1)</f>
        <v>6</v>
      </c>
      <c r="Q3" s="7">
        <f t="shared" ref="Q3:Q11" si="5">RANK(G3,G$2:G$11,1)</f>
        <v>6</v>
      </c>
      <c r="R3" s="7">
        <f t="shared" ref="R3:R11" si="6">RANK(H3,H$2:H$11,1)</f>
        <v>8</v>
      </c>
      <c r="S3" s="19">
        <v>100</v>
      </c>
    </row>
    <row r="4" spans="1:19">
      <c r="A4" s="6">
        <v>3</v>
      </c>
      <c r="B4" s="7" t="s">
        <v>50</v>
      </c>
      <c r="C4" s="15">
        <v>8</v>
      </c>
      <c r="D4" s="15">
        <v>9</v>
      </c>
      <c r="E4" s="15">
        <v>5</v>
      </c>
      <c r="F4" s="15">
        <v>5</v>
      </c>
      <c r="G4" s="15">
        <v>1</v>
      </c>
      <c r="H4" s="16">
        <v>2</v>
      </c>
      <c r="K4" s="6">
        <v>3</v>
      </c>
      <c r="L4" s="7" t="s">
        <v>50</v>
      </c>
      <c r="M4" s="7">
        <f t="shared" si="1"/>
        <v>9</v>
      </c>
      <c r="N4" s="7">
        <f t="shared" si="2"/>
        <v>10</v>
      </c>
      <c r="O4" s="7">
        <f t="shared" si="3"/>
        <v>5</v>
      </c>
      <c r="P4" s="7">
        <f t="shared" si="4"/>
        <v>5</v>
      </c>
      <c r="Q4" s="7">
        <f t="shared" si="5"/>
        <v>1</v>
      </c>
      <c r="R4" s="7">
        <f t="shared" si="6"/>
        <v>2</v>
      </c>
      <c r="S4" s="19">
        <v>100</v>
      </c>
    </row>
    <row r="5" spans="1:19">
      <c r="A5" s="6">
        <v>4</v>
      </c>
      <c r="B5" s="7" t="s">
        <v>0</v>
      </c>
      <c r="C5" s="15">
        <v>7</v>
      </c>
      <c r="D5" s="15">
        <v>1</v>
      </c>
      <c r="E5" s="15">
        <v>1</v>
      </c>
      <c r="F5" s="15">
        <v>6</v>
      </c>
      <c r="G5" s="15">
        <v>6</v>
      </c>
      <c r="H5" s="16">
        <v>3</v>
      </c>
      <c r="K5" s="6">
        <v>4</v>
      </c>
      <c r="L5" s="7" t="s">
        <v>0</v>
      </c>
      <c r="M5" s="7">
        <f t="shared" si="1"/>
        <v>8</v>
      </c>
      <c r="N5" s="7">
        <f t="shared" si="2"/>
        <v>1</v>
      </c>
      <c r="O5" s="7">
        <f t="shared" si="3"/>
        <v>1</v>
      </c>
      <c r="P5" s="7">
        <f t="shared" si="4"/>
        <v>6</v>
      </c>
      <c r="Q5" s="7">
        <f t="shared" si="5"/>
        <v>6</v>
      </c>
      <c r="R5" s="7">
        <f t="shared" si="6"/>
        <v>3</v>
      </c>
      <c r="S5" s="19">
        <v>100</v>
      </c>
    </row>
    <row r="6" spans="1:19">
      <c r="A6" s="6">
        <v>5</v>
      </c>
      <c r="B6" s="7" t="s">
        <v>51</v>
      </c>
      <c r="C6" s="15">
        <v>2</v>
      </c>
      <c r="D6" s="15">
        <v>1</v>
      </c>
      <c r="E6" s="15">
        <v>1</v>
      </c>
      <c r="F6" s="15">
        <v>6</v>
      </c>
      <c r="G6" s="15">
        <v>6</v>
      </c>
      <c r="H6" s="16">
        <v>8</v>
      </c>
      <c r="K6" s="6">
        <v>5</v>
      </c>
      <c r="L6" s="7" t="s">
        <v>51</v>
      </c>
      <c r="M6" s="7">
        <f t="shared" si="1"/>
        <v>2</v>
      </c>
      <c r="N6" s="7">
        <f t="shared" si="2"/>
        <v>1</v>
      </c>
      <c r="O6" s="7">
        <f t="shared" si="3"/>
        <v>1</v>
      </c>
      <c r="P6" s="7">
        <f t="shared" si="4"/>
        <v>6</v>
      </c>
      <c r="Q6" s="7">
        <f t="shared" si="5"/>
        <v>6</v>
      </c>
      <c r="R6" s="7">
        <f t="shared" si="6"/>
        <v>9</v>
      </c>
      <c r="S6" s="19">
        <v>100</v>
      </c>
    </row>
    <row r="7" spans="1:19">
      <c r="A7" s="6">
        <v>6</v>
      </c>
      <c r="B7" s="7" t="s">
        <v>2</v>
      </c>
      <c r="C7" s="15">
        <v>5</v>
      </c>
      <c r="D7" s="15">
        <v>7</v>
      </c>
      <c r="E7" s="15">
        <v>6</v>
      </c>
      <c r="F7" s="15">
        <v>3</v>
      </c>
      <c r="G7" s="15">
        <v>3</v>
      </c>
      <c r="H7" s="16">
        <v>5</v>
      </c>
      <c r="K7" s="6">
        <v>6</v>
      </c>
      <c r="L7" s="7" t="s">
        <v>2</v>
      </c>
      <c r="M7" s="7">
        <f t="shared" si="1"/>
        <v>6</v>
      </c>
      <c r="N7" s="7">
        <f t="shared" si="2"/>
        <v>8</v>
      </c>
      <c r="O7" s="7">
        <f t="shared" si="3"/>
        <v>6</v>
      </c>
      <c r="P7" s="7">
        <f t="shared" si="4"/>
        <v>3</v>
      </c>
      <c r="Q7" s="7">
        <f t="shared" si="5"/>
        <v>3</v>
      </c>
      <c r="R7" s="7">
        <f t="shared" si="6"/>
        <v>6</v>
      </c>
      <c r="S7" s="19">
        <v>100</v>
      </c>
    </row>
    <row r="8" spans="1:19">
      <c r="A8" s="6">
        <v>7</v>
      </c>
      <c r="B8" s="7" t="s">
        <v>1</v>
      </c>
      <c r="C8" s="15">
        <v>4</v>
      </c>
      <c r="D8" s="15">
        <v>5</v>
      </c>
      <c r="E8" s="15">
        <v>6</v>
      </c>
      <c r="F8" s="15">
        <v>3</v>
      </c>
      <c r="G8" s="15">
        <v>5</v>
      </c>
      <c r="H8" s="16">
        <v>6</v>
      </c>
      <c r="K8" s="6">
        <v>7</v>
      </c>
      <c r="L8" s="7" t="s">
        <v>1</v>
      </c>
      <c r="M8" s="7">
        <f t="shared" si="1"/>
        <v>5</v>
      </c>
      <c r="N8" s="7">
        <f t="shared" si="2"/>
        <v>5</v>
      </c>
      <c r="O8" s="7">
        <f t="shared" si="3"/>
        <v>6</v>
      </c>
      <c r="P8" s="7">
        <f t="shared" si="4"/>
        <v>3</v>
      </c>
      <c r="Q8" s="7">
        <f t="shared" si="5"/>
        <v>5</v>
      </c>
      <c r="R8" s="7">
        <f t="shared" si="6"/>
        <v>7</v>
      </c>
      <c r="S8" s="19">
        <v>100</v>
      </c>
    </row>
    <row r="9" spans="1:19">
      <c r="A9" s="6">
        <v>8</v>
      </c>
      <c r="B9" s="7" t="s">
        <v>52</v>
      </c>
      <c r="C9" s="15">
        <v>6</v>
      </c>
      <c r="D9" s="15">
        <v>6</v>
      </c>
      <c r="E9" s="15">
        <v>8</v>
      </c>
      <c r="F9" s="15">
        <v>2</v>
      </c>
      <c r="G9" s="15">
        <v>4</v>
      </c>
      <c r="H9" s="16">
        <v>4</v>
      </c>
      <c r="K9" s="6">
        <v>8</v>
      </c>
      <c r="L9" s="7" t="s">
        <v>52</v>
      </c>
      <c r="M9" s="7">
        <f t="shared" si="1"/>
        <v>7</v>
      </c>
      <c r="N9" s="7">
        <f t="shared" si="2"/>
        <v>6</v>
      </c>
      <c r="O9" s="7">
        <f t="shared" si="3"/>
        <v>9</v>
      </c>
      <c r="P9" s="7">
        <f t="shared" si="4"/>
        <v>2</v>
      </c>
      <c r="Q9" s="7">
        <f t="shared" si="5"/>
        <v>4</v>
      </c>
      <c r="R9" s="7">
        <f t="shared" si="6"/>
        <v>5</v>
      </c>
      <c r="S9" s="19">
        <v>100</v>
      </c>
    </row>
    <row r="10" spans="1:19">
      <c r="A10" s="6">
        <v>9</v>
      </c>
      <c r="B10" s="7" t="s">
        <v>55</v>
      </c>
      <c r="C10" s="15">
        <v>1</v>
      </c>
      <c r="D10" s="15">
        <v>1</v>
      </c>
      <c r="E10" s="15">
        <v>6</v>
      </c>
      <c r="F10" s="15">
        <v>6</v>
      </c>
      <c r="G10" s="15">
        <v>6</v>
      </c>
      <c r="H10" s="16">
        <v>9</v>
      </c>
      <c r="K10" s="6">
        <v>9</v>
      </c>
      <c r="L10" s="7" t="s">
        <v>55</v>
      </c>
      <c r="M10" s="7">
        <f t="shared" si="1"/>
        <v>1</v>
      </c>
      <c r="N10" s="7">
        <f t="shared" si="2"/>
        <v>1</v>
      </c>
      <c r="O10" s="7">
        <f t="shared" si="3"/>
        <v>6</v>
      </c>
      <c r="P10" s="7">
        <f t="shared" si="4"/>
        <v>6</v>
      </c>
      <c r="Q10" s="7">
        <f t="shared" si="5"/>
        <v>6</v>
      </c>
      <c r="R10" s="7">
        <f t="shared" si="6"/>
        <v>10</v>
      </c>
      <c r="S10" s="19">
        <v>100</v>
      </c>
    </row>
    <row r="11" spans="1:19">
      <c r="A11" s="9">
        <v>10</v>
      </c>
      <c r="B11" s="10" t="s">
        <v>56</v>
      </c>
      <c r="C11" s="17">
        <v>3</v>
      </c>
      <c r="D11" s="17">
        <v>6</v>
      </c>
      <c r="E11" s="17">
        <v>4</v>
      </c>
      <c r="F11" s="17">
        <v>7</v>
      </c>
      <c r="G11" s="17">
        <v>8</v>
      </c>
      <c r="H11" s="18">
        <v>3</v>
      </c>
      <c r="K11" s="9">
        <v>10</v>
      </c>
      <c r="L11" s="10" t="s">
        <v>56</v>
      </c>
      <c r="M11" s="10">
        <f t="shared" si="1"/>
        <v>3</v>
      </c>
      <c r="N11" s="10">
        <f t="shared" si="2"/>
        <v>6</v>
      </c>
      <c r="O11" s="10">
        <f t="shared" si="3"/>
        <v>4</v>
      </c>
      <c r="P11" s="10">
        <f t="shared" si="4"/>
        <v>10</v>
      </c>
      <c r="Q11" s="10">
        <f t="shared" si="5"/>
        <v>10</v>
      </c>
      <c r="R11" s="10">
        <f t="shared" si="6"/>
        <v>3</v>
      </c>
      <c r="S11" s="20">
        <v>100</v>
      </c>
    </row>
    <row r="12" spans="1:19">
      <c r="C12" s="1"/>
      <c r="H12" s="1"/>
    </row>
    <row r="13" spans="1:19">
      <c r="B13" t="s">
        <v>53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K13" s="2" t="s">
        <v>40</v>
      </c>
      <c r="L13" s="3" t="s">
        <v>41</v>
      </c>
      <c r="M13" s="4"/>
      <c r="N13" s="4"/>
      <c r="O13" s="4"/>
      <c r="P13" s="4"/>
      <c r="Q13" s="4"/>
      <c r="R13" s="4"/>
      <c r="S13" s="5"/>
    </row>
    <row r="14" spans="1:19">
      <c r="B14" t="s">
        <v>54</v>
      </c>
      <c r="C14" s="1">
        <v>11</v>
      </c>
      <c r="D14" s="1">
        <v>9</v>
      </c>
      <c r="E14" s="1">
        <v>20</v>
      </c>
      <c r="F14" s="1">
        <v>30</v>
      </c>
      <c r="G14" s="1">
        <v>14</v>
      </c>
      <c r="H14" s="1">
        <v>16</v>
      </c>
      <c r="I14">
        <f>SUM(C14:H14)</f>
        <v>100</v>
      </c>
      <c r="K14" s="6">
        <v>1</v>
      </c>
      <c r="L14" s="7" t="s">
        <v>48</v>
      </c>
      <c r="M14" s="7">
        <f t="shared" ref="M14:R14" si="7">RANK(M2,M$2:M$11,0)</f>
        <v>1</v>
      </c>
      <c r="N14" s="7">
        <f t="shared" si="7"/>
        <v>2</v>
      </c>
      <c r="O14" s="7">
        <f t="shared" si="7"/>
        <v>1</v>
      </c>
      <c r="P14" s="7">
        <f t="shared" si="7"/>
        <v>10</v>
      </c>
      <c r="Q14" s="7">
        <f t="shared" si="7"/>
        <v>9</v>
      </c>
      <c r="R14" s="7">
        <f t="shared" si="7"/>
        <v>10</v>
      </c>
      <c r="S14" s="8">
        <v>100</v>
      </c>
    </row>
    <row r="15" spans="1:19">
      <c r="C15" s="1"/>
      <c r="D15" s="1"/>
      <c r="E15" s="1"/>
      <c r="F15" s="1"/>
      <c r="G15" s="1"/>
      <c r="H15" s="1"/>
      <c r="K15" s="6">
        <v>2</v>
      </c>
      <c r="L15" s="7" t="s">
        <v>49</v>
      </c>
      <c r="M15" s="7">
        <f t="shared" ref="M15:R23" si="8">RANK(M3,M$2:M$11,0)</f>
        <v>7</v>
      </c>
      <c r="N15" s="7">
        <f t="shared" si="8"/>
        <v>7</v>
      </c>
      <c r="O15" s="7">
        <f t="shared" si="8"/>
        <v>8</v>
      </c>
      <c r="P15" s="7">
        <f t="shared" si="8"/>
        <v>2</v>
      </c>
      <c r="Q15" s="7">
        <f t="shared" si="8"/>
        <v>2</v>
      </c>
      <c r="R15" s="7">
        <f t="shared" si="8"/>
        <v>3</v>
      </c>
      <c r="S15" s="8">
        <v>100</v>
      </c>
    </row>
    <row r="16" spans="1:19">
      <c r="A16" s="2" t="s">
        <v>40</v>
      </c>
      <c r="B16" s="3" t="s">
        <v>41</v>
      </c>
      <c r="C16" s="4"/>
      <c r="D16" s="4"/>
      <c r="E16" s="4"/>
      <c r="F16" s="4"/>
      <c r="G16" s="4"/>
      <c r="H16" s="5"/>
      <c r="I16" t="s">
        <v>63</v>
      </c>
      <c r="K16" s="6">
        <v>3</v>
      </c>
      <c r="L16" s="7" t="s">
        <v>50</v>
      </c>
      <c r="M16" s="7">
        <f t="shared" si="8"/>
        <v>2</v>
      </c>
      <c r="N16" s="7">
        <f t="shared" si="8"/>
        <v>1</v>
      </c>
      <c r="O16" s="7">
        <f t="shared" si="8"/>
        <v>6</v>
      </c>
      <c r="P16" s="7">
        <f t="shared" si="8"/>
        <v>6</v>
      </c>
      <c r="Q16" s="7">
        <f t="shared" si="8"/>
        <v>10</v>
      </c>
      <c r="R16" s="7">
        <f t="shared" si="8"/>
        <v>9</v>
      </c>
      <c r="S16" s="8">
        <v>100</v>
      </c>
    </row>
    <row r="17" spans="1:19">
      <c r="A17" s="6">
        <v>1</v>
      </c>
      <c r="B17" s="7" t="s">
        <v>48</v>
      </c>
      <c r="C17" s="7">
        <f t="shared" ref="C17:H17" si="9">10-C2</f>
        <v>1</v>
      </c>
      <c r="D17" s="7">
        <f t="shared" si="9"/>
        <v>2</v>
      </c>
      <c r="E17" s="7">
        <f t="shared" si="9"/>
        <v>1</v>
      </c>
      <c r="F17" s="7">
        <f t="shared" si="9"/>
        <v>9</v>
      </c>
      <c r="G17" s="7">
        <f t="shared" si="9"/>
        <v>8</v>
      </c>
      <c r="H17" s="8">
        <f t="shared" si="9"/>
        <v>9</v>
      </c>
      <c r="I17" s="13">
        <f>SUM(C17:H17)</f>
        <v>30</v>
      </c>
      <c r="J17" s="13"/>
      <c r="K17" s="6">
        <v>4</v>
      </c>
      <c r="L17" s="7" t="s">
        <v>0</v>
      </c>
      <c r="M17" s="7">
        <f t="shared" si="8"/>
        <v>3</v>
      </c>
      <c r="N17" s="7">
        <f t="shared" si="8"/>
        <v>7</v>
      </c>
      <c r="O17" s="7">
        <f t="shared" si="8"/>
        <v>8</v>
      </c>
      <c r="P17" s="7">
        <f t="shared" si="8"/>
        <v>2</v>
      </c>
      <c r="Q17" s="7">
        <f t="shared" si="8"/>
        <v>2</v>
      </c>
      <c r="R17" s="7">
        <f t="shared" si="8"/>
        <v>7</v>
      </c>
      <c r="S17" s="8">
        <v>100</v>
      </c>
    </row>
    <row r="18" spans="1:19">
      <c r="A18" s="6">
        <v>2</v>
      </c>
      <c r="B18" s="7" t="s">
        <v>49</v>
      </c>
      <c r="C18" s="7">
        <f t="shared" ref="C18:C26" si="10">10-C3</f>
        <v>7</v>
      </c>
      <c r="D18" s="7">
        <f t="shared" ref="D18:H26" si="11">10-D3</f>
        <v>9</v>
      </c>
      <c r="E18" s="7">
        <f t="shared" si="11"/>
        <v>9</v>
      </c>
      <c r="F18" s="7">
        <f t="shared" si="11"/>
        <v>4</v>
      </c>
      <c r="G18" s="7">
        <f t="shared" si="11"/>
        <v>4</v>
      </c>
      <c r="H18" s="8">
        <f t="shared" si="11"/>
        <v>3</v>
      </c>
      <c r="I18" s="13">
        <f t="shared" ref="I18:I26" si="12">SUM(C18:H18)</f>
        <v>36</v>
      </c>
      <c r="J18" s="13"/>
      <c r="K18" s="6">
        <v>5</v>
      </c>
      <c r="L18" s="7" t="s">
        <v>51</v>
      </c>
      <c r="M18" s="7">
        <f t="shared" si="8"/>
        <v>9</v>
      </c>
      <c r="N18" s="7">
        <f t="shared" si="8"/>
        <v>7</v>
      </c>
      <c r="O18" s="7">
        <f t="shared" si="8"/>
        <v>8</v>
      </c>
      <c r="P18" s="7">
        <f t="shared" si="8"/>
        <v>2</v>
      </c>
      <c r="Q18" s="7">
        <f t="shared" si="8"/>
        <v>2</v>
      </c>
      <c r="R18" s="7">
        <f t="shared" si="8"/>
        <v>2</v>
      </c>
      <c r="S18" s="8">
        <v>100</v>
      </c>
    </row>
    <row r="19" spans="1:19">
      <c r="A19" s="6">
        <v>3</v>
      </c>
      <c r="B19" s="7" t="s">
        <v>50</v>
      </c>
      <c r="C19" s="7">
        <f t="shared" si="10"/>
        <v>2</v>
      </c>
      <c r="D19" s="7">
        <f t="shared" si="11"/>
        <v>1</v>
      </c>
      <c r="E19" s="7">
        <f t="shared" si="11"/>
        <v>5</v>
      </c>
      <c r="F19" s="7">
        <f t="shared" si="11"/>
        <v>5</v>
      </c>
      <c r="G19" s="7">
        <f t="shared" si="11"/>
        <v>9</v>
      </c>
      <c r="H19" s="8">
        <f t="shared" si="11"/>
        <v>8</v>
      </c>
      <c r="I19" s="13">
        <f t="shared" si="12"/>
        <v>30</v>
      </c>
      <c r="J19" s="13"/>
      <c r="K19" s="6">
        <v>6</v>
      </c>
      <c r="L19" s="7" t="s">
        <v>2</v>
      </c>
      <c r="M19" s="7">
        <f t="shared" si="8"/>
        <v>5</v>
      </c>
      <c r="N19" s="7">
        <f t="shared" si="8"/>
        <v>3</v>
      </c>
      <c r="O19" s="7">
        <f t="shared" si="8"/>
        <v>3</v>
      </c>
      <c r="P19" s="7">
        <f t="shared" si="8"/>
        <v>7</v>
      </c>
      <c r="Q19" s="7">
        <f t="shared" si="8"/>
        <v>8</v>
      </c>
      <c r="R19" s="7">
        <f t="shared" si="8"/>
        <v>5</v>
      </c>
      <c r="S19" s="8">
        <v>100</v>
      </c>
    </row>
    <row r="20" spans="1:19">
      <c r="A20" s="6">
        <v>4</v>
      </c>
      <c r="B20" s="7" t="s">
        <v>0</v>
      </c>
      <c r="C20" s="7">
        <f t="shared" si="10"/>
        <v>3</v>
      </c>
      <c r="D20" s="7">
        <f t="shared" si="11"/>
        <v>9</v>
      </c>
      <c r="E20" s="7">
        <f t="shared" si="11"/>
        <v>9</v>
      </c>
      <c r="F20" s="7">
        <f t="shared" si="11"/>
        <v>4</v>
      </c>
      <c r="G20" s="7">
        <f t="shared" si="11"/>
        <v>4</v>
      </c>
      <c r="H20" s="8">
        <f t="shared" si="11"/>
        <v>7</v>
      </c>
      <c r="I20" s="13">
        <f t="shared" si="12"/>
        <v>36</v>
      </c>
      <c r="J20" s="13"/>
      <c r="K20" s="6">
        <v>7</v>
      </c>
      <c r="L20" s="7" t="s">
        <v>1</v>
      </c>
      <c r="M20" s="7">
        <f t="shared" si="8"/>
        <v>6</v>
      </c>
      <c r="N20" s="7">
        <f t="shared" si="8"/>
        <v>6</v>
      </c>
      <c r="O20" s="7">
        <f t="shared" si="8"/>
        <v>3</v>
      </c>
      <c r="P20" s="7">
        <f t="shared" si="8"/>
        <v>7</v>
      </c>
      <c r="Q20" s="7">
        <f t="shared" si="8"/>
        <v>6</v>
      </c>
      <c r="R20" s="7">
        <f t="shared" si="8"/>
        <v>4</v>
      </c>
      <c r="S20" s="8">
        <v>100</v>
      </c>
    </row>
    <row r="21" spans="1:19">
      <c r="A21" s="6">
        <v>5</v>
      </c>
      <c r="B21" s="7" t="s">
        <v>51</v>
      </c>
      <c r="C21" s="7">
        <f t="shared" si="10"/>
        <v>8</v>
      </c>
      <c r="D21" s="7">
        <f t="shared" si="11"/>
        <v>9</v>
      </c>
      <c r="E21" s="7">
        <f t="shared" si="11"/>
        <v>9</v>
      </c>
      <c r="F21" s="7">
        <f t="shared" si="11"/>
        <v>4</v>
      </c>
      <c r="G21" s="7">
        <f t="shared" si="11"/>
        <v>4</v>
      </c>
      <c r="H21" s="8">
        <f t="shared" si="11"/>
        <v>2</v>
      </c>
      <c r="I21" s="13">
        <f t="shared" si="12"/>
        <v>36</v>
      </c>
      <c r="J21" s="13"/>
      <c r="K21" s="6">
        <v>8</v>
      </c>
      <c r="L21" s="7" t="s">
        <v>52</v>
      </c>
      <c r="M21" s="7">
        <f t="shared" si="8"/>
        <v>4</v>
      </c>
      <c r="N21" s="7">
        <f t="shared" si="8"/>
        <v>4</v>
      </c>
      <c r="O21" s="7">
        <f t="shared" si="8"/>
        <v>2</v>
      </c>
      <c r="P21" s="7">
        <f t="shared" si="8"/>
        <v>9</v>
      </c>
      <c r="Q21" s="7">
        <f t="shared" si="8"/>
        <v>7</v>
      </c>
      <c r="R21" s="7">
        <f t="shared" si="8"/>
        <v>6</v>
      </c>
      <c r="S21" s="8">
        <v>100</v>
      </c>
    </row>
    <row r="22" spans="1:19">
      <c r="A22" s="6">
        <v>6</v>
      </c>
      <c r="B22" s="7" t="s">
        <v>2</v>
      </c>
      <c r="C22" s="7">
        <f t="shared" si="10"/>
        <v>5</v>
      </c>
      <c r="D22" s="7">
        <f t="shared" si="11"/>
        <v>3</v>
      </c>
      <c r="E22" s="7">
        <f t="shared" si="11"/>
        <v>4</v>
      </c>
      <c r="F22" s="7">
        <f t="shared" si="11"/>
        <v>7</v>
      </c>
      <c r="G22" s="7">
        <f t="shared" si="11"/>
        <v>7</v>
      </c>
      <c r="H22" s="8">
        <f t="shared" si="11"/>
        <v>5</v>
      </c>
      <c r="I22" s="13">
        <f t="shared" si="12"/>
        <v>31</v>
      </c>
      <c r="J22" s="13"/>
      <c r="K22" s="6">
        <v>9</v>
      </c>
      <c r="L22" s="7" t="s">
        <v>55</v>
      </c>
      <c r="M22" s="7">
        <f t="shared" si="8"/>
        <v>10</v>
      </c>
      <c r="N22" s="7">
        <f t="shared" si="8"/>
        <v>7</v>
      </c>
      <c r="O22" s="7">
        <f t="shared" si="8"/>
        <v>3</v>
      </c>
      <c r="P22" s="7">
        <f t="shared" si="8"/>
        <v>2</v>
      </c>
      <c r="Q22" s="7">
        <f t="shared" si="8"/>
        <v>2</v>
      </c>
      <c r="R22" s="7">
        <f t="shared" si="8"/>
        <v>1</v>
      </c>
      <c r="S22" s="8">
        <v>100</v>
      </c>
    </row>
    <row r="23" spans="1:19">
      <c r="A23" s="6">
        <v>7</v>
      </c>
      <c r="B23" s="7" t="s">
        <v>1</v>
      </c>
      <c r="C23" s="7">
        <f t="shared" si="10"/>
        <v>6</v>
      </c>
      <c r="D23" s="7">
        <f t="shared" si="11"/>
        <v>5</v>
      </c>
      <c r="E23" s="7">
        <f t="shared" si="11"/>
        <v>4</v>
      </c>
      <c r="F23" s="7">
        <f t="shared" si="11"/>
        <v>7</v>
      </c>
      <c r="G23" s="7">
        <f t="shared" si="11"/>
        <v>5</v>
      </c>
      <c r="H23" s="8">
        <f t="shared" si="11"/>
        <v>4</v>
      </c>
      <c r="I23" s="13">
        <f t="shared" si="12"/>
        <v>31</v>
      </c>
      <c r="J23" s="13"/>
      <c r="K23" s="9">
        <v>10</v>
      </c>
      <c r="L23" s="10" t="s">
        <v>56</v>
      </c>
      <c r="M23" s="10">
        <f t="shared" si="8"/>
        <v>7</v>
      </c>
      <c r="N23" s="10">
        <f t="shared" si="8"/>
        <v>4</v>
      </c>
      <c r="O23" s="10">
        <f t="shared" si="8"/>
        <v>7</v>
      </c>
      <c r="P23" s="10">
        <f t="shared" si="8"/>
        <v>1</v>
      </c>
      <c r="Q23" s="10">
        <f t="shared" si="8"/>
        <v>1</v>
      </c>
      <c r="R23" s="10">
        <f t="shared" si="8"/>
        <v>7</v>
      </c>
      <c r="S23" s="11">
        <v>100</v>
      </c>
    </row>
    <row r="24" spans="1:19">
      <c r="A24" s="6">
        <v>8</v>
      </c>
      <c r="B24" s="7" t="s">
        <v>52</v>
      </c>
      <c r="C24" s="7">
        <f t="shared" si="10"/>
        <v>4</v>
      </c>
      <c r="D24" s="7">
        <f t="shared" si="11"/>
        <v>4</v>
      </c>
      <c r="E24" s="7">
        <f t="shared" si="11"/>
        <v>2</v>
      </c>
      <c r="F24" s="7">
        <f t="shared" si="11"/>
        <v>8</v>
      </c>
      <c r="G24" s="7">
        <f t="shared" si="11"/>
        <v>6</v>
      </c>
      <c r="H24" s="8">
        <f t="shared" si="11"/>
        <v>6</v>
      </c>
      <c r="I24" s="13">
        <f t="shared" si="12"/>
        <v>30</v>
      </c>
      <c r="J24" s="13"/>
    </row>
    <row r="25" spans="1:19">
      <c r="A25" s="6">
        <v>9</v>
      </c>
      <c r="B25" s="7" t="s">
        <v>55</v>
      </c>
      <c r="C25" s="7">
        <f t="shared" si="10"/>
        <v>9</v>
      </c>
      <c r="D25" s="7">
        <f t="shared" si="11"/>
        <v>9</v>
      </c>
      <c r="E25" s="7">
        <f t="shared" si="11"/>
        <v>4</v>
      </c>
      <c r="F25" s="7">
        <f t="shared" si="11"/>
        <v>4</v>
      </c>
      <c r="G25" s="7">
        <f t="shared" si="11"/>
        <v>4</v>
      </c>
      <c r="H25" s="8">
        <f t="shared" si="11"/>
        <v>1</v>
      </c>
      <c r="I25" s="13">
        <f t="shared" si="12"/>
        <v>31</v>
      </c>
      <c r="J25" s="13"/>
    </row>
    <row r="26" spans="1:19">
      <c r="A26" s="9">
        <v>10</v>
      </c>
      <c r="B26" s="10" t="s">
        <v>56</v>
      </c>
      <c r="C26" s="10">
        <f t="shared" si="10"/>
        <v>7</v>
      </c>
      <c r="D26" s="10">
        <f t="shared" si="11"/>
        <v>4</v>
      </c>
      <c r="E26" s="10">
        <f t="shared" si="11"/>
        <v>6</v>
      </c>
      <c r="F26" s="10">
        <f t="shared" si="11"/>
        <v>3</v>
      </c>
      <c r="G26" s="10">
        <f t="shared" si="11"/>
        <v>2</v>
      </c>
      <c r="H26" s="11">
        <f t="shared" si="11"/>
        <v>7</v>
      </c>
      <c r="I26" s="13">
        <f t="shared" si="12"/>
        <v>29</v>
      </c>
      <c r="J26" s="13"/>
      <c r="K26" s="21" t="s">
        <v>77</v>
      </c>
      <c r="L26" s="21" t="s">
        <v>78</v>
      </c>
      <c r="M26" t="s">
        <v>79</v>
      </c>
      <c r="N26" t="s">
        <v>81</v>
      </c>
      <c r="O26" t="s">
        <v>83</v>
      </c>
      <c r="P26" t="s">
        <v>80</v>
      </c>
      <c r="Q26" t="s">
        <v>82</v>
      </c>
    </row>
    <row r="27" spans="1:19">
      <c r="K27" s="22" t="s">
        <v>49</v>
      </c>
      <c r="L27" s="23">
        <v>1</v>
      </c>
      <c r="M27" s="23">
        <v>3</v>
      </c>
      <c r="N27" s="23">
        <v>1</v>
      </c>
      <c r="O27" s="23">
        <v>7</v>
      </c>
      <c r="P27" s="23">
        <v>6</v>
      </c>
      <c r="Q27" s="23">
        <v>6</v>
      </c>
    </row>
    <row r="28" spans="1:19">
      <c r="A28" s="2" t="s">
        <v>40</v>
      </c>
      <c r="B28" s="3" t="s">
        <v>41</v>
      </c>
      <c r="C28" s="4"/>
      <c r="D28" s="4"/>
      <c r="E28" s="4"/>
      <c r="F28" s="4"/>
      <c r="G28" s="4"/>
      <c r="H28" s="5"/>
      <c r="K28" s="22" t="s">
        <v>48</v>
      </c>
      <c r="L28" s="23">
        <v>8</v>
      </c>
      <c r="M28" s="23">
        <v>9</v>
      </c>
      <c r="N28" s="23">
        <v>9</v>
      </c>
      <c r="O28" s="23">
        <v>1</v>
      </c>
      <c r="P28" s="23">
        <v>1</v>
      </c>
      <c r="Q28" s="23">
        <v>2</v>
      </c>
    </row>
    <row r="29" spans="1:19">
      <c r="A29" s="6">
        <v>1</v>
      </c>
      <c r="B29" s="7" t="s">
        <v>48</v>
      </c>
      <c r="C29" s="7">
        <f t="shared" ref="C29:H38" si="13">C17*C$14</f>
        <v>11</v>
      </c>
      <c r="D29" s="7">
        <f t="shared" si="13"/>
        <v>18</v>
      </c>
      <c r="E29" s="7">
        <f t="shared" si="13"/>
        <v>20</v>
      </c>
      <c r="F29" s="7">
        <f t="shared" si="13"/>
        <v>270</v>
      </c>
      <c r="G29" s="7">
        <f t="shared" si="13"/>
        <v>112</v>
      </c>
      <c r="H29" s="8">
        <f t="shared" si="13"/>
        <v>144</v>
      </c>
      <c r="K29" s="22" t="s">
        <v>56</v>
      </c>
      <c r="L29" s="23">
        <v>6</v>
      </c>
      <c r="M29" s="23">
        <v>3</v>
      </c>
      <c r="N29" s="23">
        <v>4</v>
      </c>
      <c r="O29" s="23">
        <v>3</v>
      </c>
      <c r="P29" s="23">
        <v>7</v>
      </c>
      <c r="Q29" s="23">
        <v>8</v>
      </c>
    </row>
    <row r="30" spans="1:19">
      <c r="A30" s="6">
        <v>2</v>
      </c>
      <c r="B30" s="7" t="s">
        <v>49</v>
      </c>
      <c r="C30" s="7">
        <f t="shared" si="13"/>
        <v>77</v>
      </c>
      <c r="D30" s="7">
        <f t="shared" si="13"/>
        <v>81</v>
      </c>
      <c r="E30" s="7">
        <f t="shared" si="13"/>
        <v>180</v>
      </c>
      <c r="F30" s="7">
        <f t="shared" si="13"/>
        <v>120</v>
      </c>
      <c r="G30" s="7">
        <f t="shared" si="13"/>
        <v>56</v>
      </c>
      <c r="H30" s="8">
        <f t="shared" si="13"/>
        <v>48</v>
      </c>
      <c r="K30" s="22" t="s">
        <v>1</v>
      </c>
      <c r="L30" s="23">
        <v>5</v>
      </c>
      <c r="M30" s="23">
        <v>4</v>
      </c>
      <c r="N30" s="23">
        <v>6</v>
      </c>
      <c r="O30" s="23">
        <v>6</v>
      </c>
      <c r="P30" s="23">
        <v>3</v>
      </c>
      <c r="Q30" s="23">
        <v>5</v>
      </c>
    </row>
    <row r="31" spans="1:19">
      <c r="A31" s="6">
        <v>3</v>
      </c>
      <c r="B31" s="7" t="s">
        <v>50</v>
      </c>
      <c r="C31" s="7">
        <f t="shared" si="13"/>
        <v>22</v>
      </c>
      <c r="D31" s="7">
        <f t="shared" si="13"/>
        <v>9</v>
      </c>
      <c r="E31" s="7">
        <f t="shared" si="13"/>
        <v>100</v>
      </c>
      <c r="F31" s="7">
        <f t="shared" si="13"/>
        <v>150</v>
      </c>
      <c r="G31" s="7">
        <f t="shared" si="13"/>
        <v>126</v>
      </c>
      <c r="H31" s="8">
        <f t="shared" si="13"/>
        <v>128</v>
      </c>
      <c r="K31" s="22" t="s">
        <v>52</v>
      </c>
      <c r="L31" s="23">
        <v>6</v>
      </c>
      <c r="M31" s="23">
        <v>6</v>
      </c>
      <c r="N31" s="23">
        <v>8</v>
      </c>
      <c r="O31" s="23">
        <v>4</v>
      </c>
      <c r="P31" s="23">
        <v>2</v>
      </c>
      <c r="Q31" s="23">
        <v>4</v>
      </c>
    </row>
    <row r="32" spans="1:19">
      <c r="A32" s="6">
        <v>4</v>
      </c>
      <c r="B32" s="7" t="s">
        <v>0</v>
      </c>
      <c r="C32" s="7">
        <f t="shared" si="13"/>
        <v>33</v>
      </c>
      <c r="D32" s="7">
        <f t="shared" si="13"/>
        <v>81</v>
      </c>
      <c r="E32" s="7">
        <f t="shared" si="13"/>
        <v>180</v>
      </c>
      <c r="F32" s="7">
        <f t="shared" si="13"/>
        <v>120</v>
      </c>
      <c r="G32" s="7">
        <f t="shared" si="13"/>
        <v>56</v>
      </c>
      <c r="H32" s="8">
        <f t="shared" si="13"/>
        <v>112</v>
      </c>
      <c r="K32" s="22" t="s">
        <v>2</v>
      </c>
      <c r="L32" s="23">
        <v>7</v>
      </c>
      <c r="M32" s="23">
        <v>5</v>
      </c>
      <c r="N32" s="23">
        <v>6</v>
      </c>
      <c r="O32" s="23">
        <v>5</v>
      </c>
      <c r="P32" s="23">
        <v>3</v>
      </c>
      <c r="Q32" s="23">
        <v>3</v>
      </c>
    </row>
    <row r="33" spans="1:17">
      <c r="A33" s="6">
        <v>5</v>
      </c>
      <c r="B33" s="7" t="s">
        <v>51</v>
      </c>
      <c r="C33" s="7">
        <f t="shared" si="13"/>
        <v>88</v>
      </c>
      <c r="D33" s="7">
        <f t="shared" si="13"/>
        <v>81</v>
      </c>
      <c r="E33" s="7">
        <f t="shared" si="13"/>
        <v>180</v>
      </c>
      <c r="F33" s="7">
        <f t="shared" si="13"/>
        <v>120</v>
      </c>
      <c r="G33" s="7">
        <f t="shared" si="13"/>
        <v>56</v>
      </c>
      <c r="H33" s="8">
        <f t="shared" si="13"/>
        <v>32</v>
      </c>
      <c r="K33" s="22" t="s">
        <v>51</v>
      </c>
      <c r="L33" s="23">
        <v>1</v>
      </c>
      <c r="M33" s="23">
        <v>2</v>
      </c>
      <c r="N33" s="23">
        <v>1</v>
      </c>
      <c r="O33" s="23">
        <v>8</v>
      </c>
      <c r="P33" s="23">
        <v>6</v>
      </c>
      <c r="Q33" s="23">
        <v>6</v>
      </c>
    </row>
    <row r="34" spans="1:17">
      <c r="A34" s="6">
        <v>6</v>
      </c>
      <c r="B34" s="7" t="s">
        <v>2</v>
      </c>
      <c r="C34" s="7">
        <f t="shared" si="13"/>
        <v>55</v>
      </c>
      <c r="D34" s="7">
        <f t="shared" si="13"/>
        <v>27</v>
      </c>
      <c r="E34" s="7">
        <f t="shared" si="13"/>
        <v>80</v>
      </c>
      <c r="F34" s="7">
        <f t="shared" si="13"/>
        <v>210</v>
      </c>
      <c r="G34" s="7">
        <f t="shared" si="13"/>
        <v>98</v>
      </c>
      <c r="H34" s="8">
        <f t="shared" si="13"/>
        <v>80</v>
      </c>
      <c r="K34" s="22" t="s">
        <v>0</v>
      </c>
      <c r="L34" s="23">
        <v>1</v>
      </c>
      <c r="M34" s="23">
        <v>7</v>
      </c>
      <c r="N34" s="23">
        <v>1</v>
      </c>
      <c r="O34" s="23">
        <v>3</v>
      </c>
      <c r="P34" s="23">
        <v>6</v>
      </c>
      <c r="Q34" s="23">
        <v>6</v>
      </c>
    </row>
    <row r="35" spans="1:17">
      <c r="A35" s="6">
        <v>7</v>
      </c>
      <c r="B35" s="7" t="s">
        <v>1</v>
      </c>
      <c r="C35" s="7">
        <f t="shared" si="13"/>
        <v>66</v>
      </c>
      <c r="D35" s="7">
        <f t="shared" si="13"/>
        <v>45</v>
      </c>
      <c r="E35" s="7">
        <f t="shared" si="13"/>
        <v>80</v>
      </c>
      <c r="F35" s="7">
        <f t="shared" si="13"/>
        <v>210</v>
      </c>
      <c r="G35" s="7">
        <f t="shared" si="13"/>
        <v>70</v>
      </c>
      <c r="H35" s="8">
        <f t="shared" si="13"/>
        <v>64</v>
      </c>
      <c r="K35" s="22" t="s">
        <v>50</v>
      </c>
      <c r="L35" s="23">
        <v>9</v>
      </c>
      <c r="M35" s="23">
        <v>8</v>
      </c>
      <c r="N35" s="23">
        <v>5</v>
      </c>
      <c r="O35" s="23">
        <v>2</v>
      </c>
      <c r="P35" s="23">
        <v>5</v>
      </c>
      <c r="Q35" s="23">
        <v>1</v>
      </c>
    </row>
    <row r="36" spans="1:17">
      <c r="A36" s="6">
        <v>8</v>
      </c>
      <c r="B36" s="7" t="s">
        <v>52</v>
      </c>
      <c r="C36" s="7">
        <f t="shared" si="13"/>
        <v>44</v>
      </c>
      <c r="D36" s="7">
        <f t="shared" si="13"/>
        <v>36</v>
      </c>
      <c r="E36" s="7">
        <f t="shared" si="13"/>
        <v>40</v>
      </c>
      <c r="F36" s="7">
        <f t="shared" si="13"/>
        <v>240</v>
      </c>
      <c r="G36" s="7">
        <f t="shared" si="13"/>
        <v>84</v>
      </c>
      <c r="H36" s="8">
        <f t="shared" si="13"/>
        <v>96</v>
      </c>
      <c r="K36" s="22" t="s">
        <v>55</v>
      </c>
      <c r="L36" s="23">
        <v>1</v>
      </c>
      <c r="M36" s="23">
        <v>1</v>
      </c>
      <c r="N36" s="23">
        <v>6</v>
      </c>
      <c r="O36" s="23">
        <v>9</v>
      </c>
      <c r="P36" s="23">
        <v>6</v>
      </c>
      <c r="Q36" s="23">
        <v>6</v>
      </c>
    </row>
    <row r="37" spans="1:17">
      <c r="A37" s="6">
        <v>9</v>
      </c>
      <c r="B37" s="7" t="s">
        <v>55</v>
      </c>
      <c r="C37" s="7">
        <f t="shared" si="13"/>
        <v>99</v>
      </c>
      <c r="D37" s="7">
        <f t="shared" si="13"/>
        <v>81</v>
      </c>
      <c r="E37" s="7">
        <f t="shared" si="13"/>
        <v>80</v>
      </c>
      <c r="F37" s="7">
        <f t="shared" si="13"/>
        <v>120</v>
      </c>
      <c r="G37" s="7">
        <f t="shared" si="13"/>
        <v>56</v>
      </c>
      <c r="H37" s="8">
        <f t="shared" si="13"/>
        <v>16</v>
      </c>
      <c r="K37" s="22" t="s">
        <v>76</v>
      </c>
      <c r="L37" s="23">
        <v>45</v>
      </c>
      <c r="M37" s="23">
        <v>48</v>
      </c>
      <c r="N37" s="23">
        <v>47</v>
      </c>
      <c r="O37" s="23">
        <v>48</v>
      </c>
      <c r="P37" s="23">
        <v>45</v>
      </c>
      <c r="Q37" s="23">
        <v>47</v>
      </c>
    </row>
    <row r="38" spans="1:17">
      <c r="A38" s="9">
        <v>10</v>
      </c>
      <c r="B38" s="10" t="s">
        <v>56</v>
      </c>
      <c r="C38" s="10">
        <f t="shared" si="13"/>
        <v>77</v>
      </c>
      <c r="D38" s="10">
        <f t="shared" si="13"/>
        <v>36</v>
      </c>
      <c r="E38" s="10">
        <f t="shared" si="13"/>
        <v>120</v>
      </c>
      <c r="F38" s="10">
        <f t="shared" si="13"/>
        <v>90</v>
      </c>
      <c r="G38" s="10">
        <f t="shared" si="13"/>
        <v>28</v>
      </c>
      <c r="H38" s="11">
        <f t="shared" si="13"/>
        <v>112</v>
      </c>
    </row>
  </sheetData>
  <phoneticPr fontId="7" type="noConversion"/>
  <pageMargins left="0.7" right="0.7" top="0.75" bottom="0.75" header="0.3" footer="0.3"/>
  <pageSetup paperSize="9"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6"/>
  <sheetViews>
    <sheetView workbookViewId="0">
      <selection activeCell="A43" sqref="A43"/>
    </sheetView>
  </sheetViews>
  <sheetFormatPr defaultRowHeight="15"/>
  <sheetData>
    <row r="3" spans="1:12">
      <c r="A3" s="24"/>
    </row>
    <row r="4" spans="1:12">
      <c r="A4" s="24"/>
    </row>
    <row r="5" spans="1:12" ht="22.5">
      <c r="A5" s="25" t="s">
        <v>3</v>
      </c>
      <c r="B5" s="26" t="s">
        <v>4</v>
      </c>
      <c r="C5" s="25" t="s">
        <v>5</v>
      </c>
      <c r="D5" s="26">
        <v>10</v>
      </c>
      <c r="E5" s="25" t="s">
        <v>6</v>
      </c>
      <c r="F5" s="26">
        <v>6</v>
      </c>
      <c r="G5" s="25" t="s">
        <v>7</v>
      </c>
      <c r="H5" s="26">
        <v>10</v>
      </c>
      <c r="I5" s="25" t="s">
        <v>8</v>
      </c>
      <c r="J5" s="26">
        <v>0</v>
      </c>
      <c r="K5" s="25" t="s">
        <v>9</v>
      </c>
      <c r="L5" s="26" t="s">
        <v>10</v>
      </c>
    </row>
    <row r="6" spans="1:12" ht="15.75" thickBot="1"/>
    <row r="7" spans="1:12" ht="15.75" thickBot="1">
      <c r="A7" s="27" t="s">
        <v>11</v>
      </c>
      <c r="B7" s="27" t="s">
        <v>12</v>
      </c>
      <c r="C7" s="27" t="s">
        <v>13</v>
      </c>
      <c r="D7" s="27" t="s">
        <v>14</v>
      </c>
      <c r="E7" s="27" t="s">
        <v>57</v>
      </c>
      <c r="F7" s="27" t="s">
        <v>58</v>
      </c>
      <c r="G7" s="27" t="s">
        <v>64</v>
      </c>
      <c r="H7" s="27" t="s">
        <v>65</v>
      </c>
    </row>
    <row r="8" spans="1:12" ht="15.75" thickBot="1">
      <c r="A8" s="12" t="s">
        <v>15</v>
      </c>
      <c r="B8" s="28">
        <v>1</v>
      </c>
      <c r="C8" s="28">
        <v>2</v>
      </c>
      <c r="D8" s="28">
        <v>1</v>
      </c>
      <c r="E8" s="28">
        <v>10</v>
      </c>
      <c r="F8" s="28">
        <v>9</v>
      </c>
      <c r="G8" s="28">
        <v>10</v>
      </c>
      <c r="H8" s="28">
        <v>100</v>
      </c>
    </row>
    <row r="9" spans="1:12" ht="15.75" thickBot="1">
      <c r="A9" s="12" t="s">
        <v>16</v>
      </c>
      <c r="B9" s="28">
        <v>7</v>
      </c>
      <c r="C9" s="28">
        <v>7</v>
      </c>
      <c r="D9" s="28">
        <v>8</v>
      </c>
      <c r="E9" s="28">
        <v>2</v>
      </c>
      <c r="F9" s="28">
        <v>2</v>
      </c>
      <c r="G9" s="28">
        <v>3</v>
      </c>
      <c r="H9" s="28">
        <v>100</v>
      </c>
    </row>
    <row r="10" spans="1:12" ht="15.75" thickBot="1">
      <c r="A10" s="12" t="s">
        <v>17</v>
      </c>
      <c r="B10" s="28">
        <v>2</v>
      </c>
      <c r="C10" s="28">
        <v>1</v>
      </c>
      <c r="D10" s="28">
        <v>6</v>
      </c>
      <c r="E10" s="28">
        <v>6</v>
      </c>
      <c r="F10" s="28">
        <v>10</v>
      </c>
      <c r="G10" s="28">
        <v>9</v>
      </c>
      <c r="H10" s="28">
        <v>100</v>
      </c>
    </row>
    <row r="11" spans="1:12" ht="15.75" thickBot="1">
      <c r="A11" s="12" t="s">
        <v>18</v>
      </c>
      <c r="B11" s="28">
        <v>3</v>
      </c>
      <c r="C11" s="28">
        <v>7</v>
      </c>
      <c r="D11" s="28">
        <v>8</v>
      </c>
      <c r="E11" s="28">
        <v>2</v>
      </c>
      <c r="F11" s="28">
        <v>2</v>
      </c>
      <c r="G11" s="28">
        <v>7</v>
      </c>
      <c r="H11" s="28">
        <v>100</v>
      </c>
    </row>
    <row r="12" spans="1:12" ht="15.75" thickBot="1">
      <c r="A12" s="12" t="s">
        <v>19</v>
      </c>
      <c r="B12" s="28">
        <v>9</v>
      </c>
      <c r="C12" s="28">
        <v>7</v>
      </c>
      <c r="D12" s="28">
        <v>8</v>
      </c>
      <c r="E12" s="28">
        <v>2</v>
      </c>
      <c r="F12" s="28">
        <v>2</v>
      </c>
      <c r="G12" s="28">
        <v>2</v>
      </c>
      <c r="H12" s="28">
        <v>100</v>
      </c>
    </row>
    <row r="13" spans="1:12" ht="15.75" thickBot="1">
      <c r="A13" s="12" t="s">
        <v>20</v>
      </c>
      <c r="B13" s="28">
        <v>5</v>
      </c>
      <c r="C13" s="28">
        <v>3</v>
      </c>
      <c r="D13" s="28">
        <v>3</v>
      </c>
      <c r="E13" s="28">
        <v>7</v>
      </c>
      <c r="F13" s="28">
        <v>8</v>
      </c>
      <c r="G13" s="28">
        <v>5</v>
      </c>
      <c r="H13" s="28">
        <v>100</v>
      </c>
    </row>
    <row r="14" spans="1:12" ht="15.75" thickBot="1">
      <c r="A14" s="12" t="s">
        <v>21</v>
      </c>
      <c r="B14" s="28">
        <v>6</v>
      </c>
      <c r="C14" s="28">
        <v>6</v>
      </c>
      <c r="D14" s="28">
        <v>3</v>
      </c>
      <c r="E14" s="28">
        <v>7</v>
      </c>
      <c r="F14" s="28">
        <v>6</v>
      </c>
      <c r="G14" s="28">
        <v>4</v>
      </c>
      <c r="H14" s="28">
        <v>100</v>
      </c>
    </row>
    <row r="15" spans="1:12" ht="15.75" thickBot="1">
      <c r="A15" s="12" t="s">
        <v>22</v>
      </c>
      <c r="B15" s="28">
        <v>4</v>
      </c>
      <c r="C15" s="28">
        <v>4</v>
      </c>
      <c r="D15" s="28">
        <v>2</v>
      </c>
      <c r="E15" s="28">
        <v>9</v>
      </c>
      <c r="F15" s="28">
        <v>7</v>
      </c>
      <c r="G15" s="28">
        <v>6</v>
      </c>
      <c r="H15" s="28">
        <v>100</v>
      </c>
    </row>
    <row r="16" spans="1:12" ht="15.75" thickBot="1">
      <c r="A16" s="12" t="s">
        <v>23</v>
      </c>
      <c r="B16" s="28">
        <v>10</v>
      </c>
      <c r="C16" s="28">
        <v>7</v>
      </c>
      <c r="D16" s="28">
        <v>3</v>
      </c>
      <c r="E16" s="28">
        <v>2</v>
      </c>
      <c r="F16" s="28">
        <v>2</v>
      </c>
      <c r="G16" s="28">
        <v>1</v>
      </c>
      <c r="H16" s="28">
        <v>100</v>
      </c>
    </row>
    <row r="17" spans="1:8" ht="15.75" thickBot="1">
      <c r="A17" s="12" t="s">
        <v>59</v>
      </c>
      <c r="B17" s="28">
        <v>7</v>
      </c>
      <c r="C17" s="28">
        <v>4</v>
      </c>
      <c r="D17" s="28">
        <v>7</v>
      </c>
      <c r="E17" s="28">
        <v>1</v>
      </c>
      <c r="F17" s="28">
        <v>1</v>
      </c>
      <c r="G17" s="28">
        <v>7</v>
      </c>
      <c r="H17" s="28">
        <v>100</v>
      </c>
    </row>
    <row r="18" spans="1:8" ht="15.75" thickBot="1"/>
    <row r="19" spans="1:8" ht="15.75" thickBot="1">
      <c r="A19" s="27" t="s">
        <v>24</v>
      </c>
      <c r="B19" s="27" t="s">
        <v>12</v>
      </c>
      <c r="C19" s="27" t="s">
        <v>13</v>
      </c>
      <c r="D19" s="27" t="s">
        <v>14</v>
      </c>
      <c r="E19" s="27" t="s">
        <v>57</v>
      </c>
      <c r="F19" s="27" t="s">
        <v>58</v>
      </c>
      <c r="G19" s="27" t="s">
        <v>64</v>
      </c>
    </row>
    <row r="20" spans="1:8" ht="22.5" thickBot="1">
      <c r="A20" s="27" t="s">
        <v>25</v>
      </c>
      <c r="B20" s="28" t="s">
        <v>84</v>
      </c>
      <c r="C20" s="28" t="s">
        <v>85</v>
      </c>
      <c r="D20" s="28" t="s">
        <v>86</v>
      </c>
      <c r="E20" s="28" t="s">
        <v>66</v>
      </c>
      <c r="F20" s="28" t="s">
        <v>66</v>
      </c>
      <c r="G20" s="28" t="s">
        <v>87</v>
      </c>
    </row>
    <row r="21" spans="1:8" ht="22.5" thickBot="1">
      <c r="A21" s="27" t="s">
        <v>26</v>
      </c>
      <c r="B21" s="28" t="s">
        <v>88</v>
      </c>
      <c r="C21" s="28" t="s">
        <v>68</v>
      </c>
      <c r="D21" s="28" t="s">
        <v>89</v>
      </c>
      <c r="E21" s="28" t="s">
        <v>68</v>
      </c>
      <c r="F21" s="28" t="s">
        <v>68</v>
      </c>
      <c r="G21" s="28" t="s">
        <v>90</v>
      </c>
    </row>
    <row r="22" spans="1:8" ht="22.5" thickBot="1">
      <c r="A22" s="27" t="s">
        <v>27</v>
      </c>
      <c r="B22" s="28" t="s">
        <v>91</v>
      </c>
      <c r="C22" s="28" t="s">
        <v>70</v>
      </c>
      <c r="D22" s="28" t="s">
        <v>67</v>
      </c>
      <c r="E22" s="28" t="s">
        <v>70</v>
      </c>
      <c r="F22" s="28" t="s">
        <v>70</v>
      </c>
      <c r="G22" s="28" t="s">
        <v>92</v>
      </c>
    </row>
    <row r="23" spans="1:8" ht="22.5" thickBot="1">
      <c r="A23" s="27" t="s">
        <v>28</v>
      </c>
      <c r="B23" s="28" t="s">
        <v>93</v>
      </c>
      <c r="C23" s="28" t="s">
        <v>71</v>
      </c>
      <c r="D23" s="28" t="s">
        <v>69</v>
      </c>
      <c r="E23" s="28" t="s">
        <v>71</v>
      </c>
      <c r="F23" s="28" t="s">
        <v>71</v>
      </c>
      <c r="G23" s="28" t="s">
        <v>94</v>
      </c>
    </row>
    <row r="24" spans="1:8" ht="22.5" thickBot="1">
      <c r="A24" s="27" t="s">
        <v>29</v>
      </c>
      <c r="B24" s="28" t="s">
        <v>95</v>
      </c>
      <c r="C24" s="28" t="s">
        <v>60</v>
      </c>
      <c r="D24" s="28" t="s">
        <v>66</v>
      </c>
      <c r="E24" s="28" t="s">
        <v>60</v>
      </c>
      <c r="F24" s="28" t="s">
        <v>60</v>
      </c>
      <c r="G24" s="28" t="s">
        <v>96</v>
      </c>
    </row>
    <row r="25" spans="1:8" ht="22.5" thickBot="1">
      <c r="A25" s="27" t="s">
        <v>30</v>
      </c>
      <c r="B25" s="28" t="s">
        <v>86</v>
      </c>
      <c r="C25" s="28" t="s">
        <v>72</v>
      </c>
      <c r="D25" s="28" t="s">
        <v>72</v>
      </c>
      <c r="E25" s="28" t="s">
        <v>72</v>
      </c>
      <c r="F25" s="28" t="s">
        <v>72</v>
      </c>
      <c r="G25" s="28" t="s">
        <v>97</v>
      </c>
    </row>
    <row r="26" spans="1:8" ht="22.5" thickBot="1">
      <c r="A26" s="27" t="s">
        <v>31</v>
      </c>
      <c r="B26" s="28" t="s">
        <v>89</v>
      </c>
      <c r="C26" s="28" t="s">
        <v>73</v>
      </c>
      <c r="D26" s="28" t="s">
        <v>73</v>
      </c>
      <c r="E26" s="28" t="s">
        <v>73</v>
      </c>
      <c r="F26" s="28" t="s">
        <v>73</v>
      </c>
      <c r="G26" s="28" t="s">
        <v>98</v>
      </c>
    </row>
    <row r="27" spans="1:8" ht="22.5" thickBot="1">
      <c r="A27" s="27" t="s">
        <v>32</v>
      </c>
      <c r="B27" s="28" t="s">
        <v>67</v>
      </c>
      <c r="C27" s="28" t="s">
        <v>74</v>
      </c>
      <c r="D27" s="28" t="s">
        <v>74</v>
      </c>
      <c r="E27" s="28" t="s">
        <v>74</v>
      </c>
      <c r="F27" s="28" t="s">
        <v>74</v>
      </c>
      <c r="G27" s="28" t="s">
        <v>74</v>
      </c>
    </row>
    <row r="28" spans="1:8" ht="22.5" thickBot="1">
      <c r="A28" s="27" t="s">
        <v>33</v>
      </c>
      <c r="B28" s="28" t="s">
        <v>69</v>
      </c>
      <c r="C28" s="28" t="s">
        <v>75</v>
      </c>
      <c r="D28" s="28" t="s">
        <v>75</v>
      </c>
      <c r="E28" s="28" t="s">
        <v>75</v>
      </c>
      <c r="F28" s="28" t="s">
        <v>75</v>
      </c>
      <c r="G28" s="28" t="s">
        <v>75</v>
      </c>
    </row>
    <row r="29" spans="1:8" ht="22.5" thickBot="1">
      <c r="A29" s="27" t="s">
        <v>61</v>
      </c>
      <c r="B29" s="28" t="s">
        <v>62</v>
      </c>
      <c r="C29" s="28" t="s">
        <v>62</v>
      </c>
      <c r="D29" s="28" t="s">
        <v>62</v>
      </c>
      <c r="E29" s="28" t="s">
        <v>62</v>
      </c>
      <c r="F29" s="28" t="s">
        <v>62</v>
      </c>
      <c r="G29" s="28" t="s">
        <v>62</v>
      </c>
    </row>
    <row r="30" spans="1:8" ht="15.75" thickBot="1"/>
    <row r="31" spans="1:8" ht="15.75" thickBot="1">
      <c r="A31" s="27" t="s">
        <v>34</v>
      </c>
      <c r="B31" s="27" t="s">
        <v>12</v>
      </c>
      <c r="C31" s="27" t="s">
        <v>13</v>
      </c>
      <c r="D31" s="27" t="s">
        <v>14</v>
      </c>
      <c r="E31" s="27" t="s">
        <v>57</v>
      </c>
      <c r="F31" s="27" t="s">
        <v>58</v>
      </c>
      <c r="G31" s="27" t="s">
        <v>64</v>
      </c>
    </row>
    <row r="32" spans="1:8" ht="15.75" thickBot="1">
      <c r="A32" s="27" t="s">
        <v>25</v>
      </c>
      <c r="B32" s="28">
        <v>78</v>
      </c>
      <c r="C32" s="28">
        <v>72</v>
      </c>
      <c r="D32" s="28">
        <v>13</v>
      </c>
      <c r="E32" s="28">
        <v>9</v>
      </c>
      <c r="F32" s="28">
        <v>9</v>
      </c>
      <c r="G32" s="28">
        <v>70</v>
      </c>
    </row>
    <row r="33" spans="1:11" ht="15.75" thickBot="1">
      <c r="A33" s="27" t="s">
        <v>26</v>
      </c>
      <c r="B33" s="28">
        <v>19</v>
      </c>
      <c r="C33" s="28">
        <v>8</v>
      </c>
      <c r="D33" s="28">
        <v>12</v>
      </c>
      <c r="E33" s="28">
        <v>8</v>
      </c>
      <c r="F33" s="28">
        <v>8</v>
      </c>
      <c r="G33" s="28">
        <v>69</v>
      </c>
    </row>
    <row r="34" spans="1:11" ht="15.75" thickBot="1">
      <c r="A34" s="27" t="s">
        <v>27</v>
      </c>
      <c r="B34" s="28">
        <v>18</v>
      </c>
      <c r="C34" s="28">
        <v>7</v>
      </c>
      <c r="D34" s="28">
        <v>11</v>
      </c>
      <c r="E34" s="28">
        <v>7</v>
      </c>
      <c r="F34" s="28">
        <v>7</v>
      </c>
      <c r="G34" s="28">
        <v>67</v>
      </c>
    </row>
    <row r="35" spans="1:11" ht="15.75" thickBot="1">
      <c r="A35" s="27" t="s">
        <v>28</v>
      </c>
      <c r="B35" s="28">
        <v>16</v>
      </c>
      <c r="C35" s="28">
        <v>6</v>
      </c>
      <c r="D35" s="28">
        <v>10</v>
      </c>
      <c r="E35" s="28">
        <v>6</v>
      </c>
      <c r="F35" s="28">
        <v>6</v>
      </c>
      <c r="G35" s="28">
        <v>65</v>
      </c>
    </row>
    <row r="36" spans="1:11" ht="15.75" thickBot="1">
      <c r="A36" s="27" t="s">
        <v>29</v>
      </c>
      <c r="B36" s="28">
        <v>14</v>
      </c>
      <c r="C36" s="28">
        <v>5</v>
      </c>
      <c r="D36" s="28">
        <v>9</v>
      </c>
      <c r="E36" s="28">
        <v>5</v>
      </c>
      <c r="F36" s="28">
        <v>5</v>
      </c>
      <c r="G36" s="28">
        <v>63</v>
      </c>
    </row>
    <row r="37" spans="1:11" ht="15.75" thickBot="1">
      <c r="A37" s="27" t="s">
        <v>30</v>
      </c>
      <c r="B37" s="28">
        <v>13</v>
      </c>
      <c r="C37" s="28">
        <v>4</v>
      </c>
      <c r="D37" s="28">
        <v>4</v>
      </c>
      <c r="E37" s="28">
        <v>4</v>
      </c>
      <c r="F37" s="28">
        <v>4</v>
      </c>
      <c r="G37" s="28">
        <v>62</v>
      </c>
    </row>
    <row r="38" spans="1:11" ht="15.75" thickBot="1">
      <c r="A38" s="27" t="s">
        <v>31</v>
      </c>
      <c r="B38" s="28">
        <v>12</v>
      </c>
      <c r="C38" s="28">
        <v>3</v>
      </c>
      <c r="D38" s="28">
        <v>3</v>
      </c>
      <c r="E38" s="28">
        <v>3</v>
      </c>
      <c r="F38" s="28">
        <v>3</v>
      </c>
      <c r="G38" s="28">
        <v>61</v>
      </c>
    </row>
    <row r="39" spans="1:11" ht="15.75" thickBot="1">
      <c r="A39" s="27" t="s">
        <v>32</v>
      </c>
      <c r="B39" s="28">
        <v>11</v>
      </c>
      <c r="C39" s="28">
        <v>2</v>
      </c>
      <c r="D39" s="28">
        <v>2</v>
      </c>
      <c r="E39" s="28">
        <v>2</v>
      </c>
      <c r="F39" s="28">
        <v>2</v>
      </c>
      <c r="G39" s="28">
        <v>2</v>
      </c>
    </row>
    <row r="40" spans="1:11" ht="15.75" thickBot="1">
      <c r="A40" s="27" t="s">
        <v>33</v>
      </c>
      <c r="B40" s="28">
        <v>10</v>
      </c>
      <c r="C40" s="28">
        <v>1</v>
      </c>
      <c r="D40" s="28">
        <v>1</v>
      </c>
      <c r="E40" s="28">
        <v>1</v>
      </c>
      <c r="F40" s="28">
        <v>1</v>
      </c>
      <c r="G40" s="28">
        <v>1</v>
      </c>
    </row>
    <row r="41" spans="1:11" ht="15.75" thickBot="1">
      <c r="A41" s="27" t="s">
        <v>61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</row>
    <row r="42" spans="1:11" ht="15.75" thickBot="1"/>
    <row r="43" spans="1:11" ht="15.75" thickBot="1">
      <c r="A43" s="27" t="s">
        <v>35</v>
      </c>
      <c r="B43" s="27" t="s">
        <v>12</v>
      </c>
      <c r="C43" s="27" t="s">
        <v>13</v>
      </c>
      <c r="D43" s="27" t="s">
        <v>14</v>
      </c>
      <c r="E43" s="27" t="s">
        <v>57</v>
      </c>
      <c r="F43" s="27" t="s">
        <v>58</v>
      </c>
      <c r="G43" s="27" t="s">
        <v>64</v>
      </c>
      <c r="H43" s="27" t="s">
        <v>36</v>
      </c>
      <c r="I43" s="27" t="s">
        <v>37</v>
      </c>
      <c r="J43" s="27" t="s">
        <v>38</v>
      </c>
      <c r="K43" s="27" t="s">
        <v>39</v>
      </c>
    </row>
    <row r="44" spans="1:11" ht="15.75" thickBot="1">
      <c r="A44" s="27" t="s">
        <v>15</v>
      </c>
      <c r="B44" s="28">
        <v>78</v>
      </c>
      <c r="C44" s="28">
        <v>8</v>
      </c>
      <c r="D44" s="28">
        <v>13</v>
      </c>
      <c r="E44" s="28">
        <v>0</v>
      </c>
      <c r="F44" s="28">
        <v>1</v>
      </c>
      <c r="G44" s="28">
        <v>0</v>
      </c>
      <c r="H44" s="28">
        <v>100</v>
      </c>
      <c r="I44" s="28">
        <v>100</v>
      </c>
      <c r="J44" s="28">
        <v>0</v>
      </c>
      <c r="K44" s="28">
        <v>0</v>
      </c>
    </row>
    <row r="45" spans="1:11" ht="15.75" thickBot="1">
      <c r="A45" s="27" t="s">
        <v>16</v>
      </c>
      <c r="B45" s="28">
        <v>12</v>
      </c>
      <c r="C45" s="28">
        <v>3</v>
      </c>
      <c r="D45" s="28">
        <v>2</v>
      </c>
      <c r="E45" s="28">
        <v>8</v>
      </c>
      <c r="F45" s="28">
        <v>8</v>
      </c>
      <c r="G45" s="28">
        <v>67</v>
      </c>
      <c r="H45" s="28">
        <v>100</v>
      </c>
      <c r="I45" s="28">
        <v>100</v>
      </c>
      <c r="J45" s="28">
        <v>0</v>
      </c>
      <c r="K45" s="28">
        <v>0</v>
      </c>
    </row>
    <row r="46" spans="1:11" ht="15.75" thickBot="1">
      <c r="A46" s="27" t="s">
        <v>17</v>
      </c>
      <c r="B46" s="28">
        <v>19</v>
      </c>
      <c r="C46" s="28">
        <v>72</v>
      </c>
      <c r="D46" s="28">
        <v>4</v>
      </c>
      <c r="E46" s="28">
        <v>4</v>
      </c>
      <c r="F46" s="28">
        <v>0</v>
      </c>
      <c r="G46" s="28">
        <v>1</v>
      </c>
      <c r="H46" s="28">
        <v>100</v>
      </c>
      <c r="I46" s="28">
        <v>100</v>
      </c>
      <c r="J46" s="28">
        <v>0</v>
      </c>
      <c r="K46" s="28">
        <v>0</v>
      </c>
    </row>
    <row r="47" spans="1:11" ht="15.75" thickBot="1">
      <c r="A47" s="27" t="s">
        <v>18</v>
      </c>
      <c r="B47" s="28">
        <v>18</v>
      </c>
      <c r="C47" s="28">
        <v>3</v>
      </c>
      <c r="D47" s="28">
        <v>2</v>
      </c>
      <c r="E47" s="28">
        <v>8</v>
      </c>
      <c r="F47" s="28">
        <v>8</v>
      </c>
      <c r="G47" s="28">
        <v>61</v>
      </c>
      <c r="H47" s="28">
        <v>100</v>
      </c>
      <c r="I47" s="28">
        <v>100</v>
      </c>
      <c r="J47" s="28">
        <v>0</v>
      </c>
      <c r="K47" s="28">
        <v>0</v>
      </c>
    </row>
    <row r="48" spans="1:11" ht="15.75" thickBot="1">
      <c r="A48" s="27" t="s">
        <v>19</v>
      </c>
      <c r="B48" s="28">
        <v>10</v>
      </c>
      <c r="C48" s="28">
        <v>3</v>
      </c>
      <c r="D48" s="28">
        <v>2</v>
      </c>
      <c r="E48" s="28">
        <v>8</v>
      </c>
      <c r="F48" s="28">
        <v>8</v>
      </c>
      <c r="G48" s="28">
        <v>69</v>
      </c>
      <c r="H48" s="28">
        <v>100</v>
      </c>
      <c r="I48" s="28">
        <v>100</v>
      </c>
      <c r="J48" s="28">
        <v>0</v>
      </c>
      <c r="K48" s="28">
        <v>0</v>
      </c>
    </row>
    <row r="49" spans="1:12" ht="15.75" thickBot="1">
      <c r="A49" s="27" t="s">
        <v>20</v>
      </c>
      <c r="B49" s="28">
        <v>14</v>
      </c>
      <c r="C49" s="28">
        <v>7</v>
      </c>
      <c r="D49" s="28">
        <v>11</v>
      </c>
      <c r="E49" s="28">
        <v>3</v>
      </c>
      <c r="F49" s="28">
        <v>2</v>
      </c>
      <c r="G49" s="28">
        <v>63</v>
      </c>
      <c r="H49" s="28">
        <v>100</v>
      </c>
      <c r="I49" s="28">
        <v>100</v>
      </c>
      <c r="J49" s="28">
        <v>0</v>
      </c>
      <c r="K49" s="28">
        <v>0</v>
      </c>
    </row>
    <row r="50" spans="1:12" ht="15.75" thickBot="1">
      <c r="A50" s="27" t="s">
        <v>21</v>
      </c>
      <c r="B50" s="28">
        <v>13</v>
      </c>
      <c r="C50" s="28">
        <v>4</v>
      </c>
      <c r="D50" s="28">
        <v>11</v>
      </c>
      <c r="E50" s="28">
        <v>3</v>
      </c>
      <c r="F50" s="28">
        <v>4</v>
      </c>
      <c r="G50" s="28">
        <v>65</v>
      </c>
      <c r="H50" s="28">
        <v>100</v>
      </c>
      <c r="I50" s="28">
        <v>100</v>
      </c>
      <c r="J50" s="28">
        <v>0</v>
      </c>
      <c r="K50" s="28">
        <v>0</v>
      </c>
    </row>
    <row r="51" spans="1:12" ht="15.75" thickBot="1">
      <c r="A51" s="27" t="s">
        <v>22</v>
      </c>
      <c r="B51" s="28">
        <v>16</v>
      </c>
      <c r="C51" s="28">
        <v>6</v>
      </c>
      <c r="D51" s="28">
        <v>12</v>
      </c>
      <c r="E51" s="28">
        <v>1</v>
      </c>
      <c r="F51" s="28">
        <v>3</v>
      </c>
      <c r="G51" s="28">
        <v>62</v>
      </c>
      <c r="H51" s="28">
        <v>100</v>
      </c>
      <c r="I51" s="28">
        <v>100</v>
      </c>
      <c r="J51" s="28">
        <v>0</v>
      </c>
      <c r="K51" s="28">
        <v>0</v>
      </c>
    </row>
    <row r="52" spans="1:12" ht="15.75" thickBot="1">
      <c r="A52" s="27" t="s">
        <v>23</v>
      </c>
      <c r="B52" s="28">
        <v>0</v>
      </c>
      <c r="C52" s="28">
        <v>3</v>
      </c>
      <c r="D52" s="28">
        <v>11</v>
      </c>
      <c r="E52" s="28">
        <v>8</v>
      </c>
      <c r="F52" s="28">
        <v>8</v>
      </c>
      <c r="G52" s="28">
        <v>70</v>
      </c>
      <c r="H52" s="28">
        <v>100</v>
      </c>
      <c r="I52" s="28">
        <v>100</v>
      </c>
      <c r="J52" s="28">
        <v>0</v>
      </c>
      <c r="K52" s="28">
        <v>0</v>
      </c>
    </row>
    <row r="53" spans="1:12" ht="15.75" thickBot="1">
      <c r="A53" s="27" t="s">
        <v>59</v>
      </c>
      <c r="B53" s="28">
        <v>12</v>
      </c>
      <c r="C53" s="28">
        <v>6</v>
      </c>
      <c r="D53" s="28">
        <v>3</v>
      </c>
      <c r="E53" s="28">
        <v>9</v>
      </c>
      <c r="F53" s="28">
        <v>9</v>
      </c>
      <c r="G53" s="28">
        <v>61</v>
      </c>
      <c r="H53" s="28">
        <v>100</v>
      </c>
      <c r="I53" s="28">
        <v>100</v>
      </c>
      <c r="J53" s="28">
        <v>0</v>
      </c>
      <c r="K53" s="28">
        <v>0</v>
      </c>
    </row>
    <row r="54" spans="1: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</sheetData>
  <phoneticPr fontId="7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workbookViewId="0"/>
  </sheetViews>
  <sheetFormatPr defaultRowHeight="15"/>
  <cols>
    <col min="2" max="2" width="24.7109375" customWidth="1"/>
    <col min="3" max="3" width="12.85546875" customWidth="1"/>
    <col min="4" max="4" width="15.28515625" customWidth="1"/>
    <col min="5" max="5" width="13.85546875" customWidth="1"/>
    <col min="6" max="6" width="11.28515625" customWidth="1"/>
    <col min="7" max="7" width="11.5703125" customWidth="1"/>
    <col min="8" max="8" width="13.42578125" customWidth="1"/>
    <col min="9" max="9" width="7.28515625" customWidth="1"/>
    <col min="10" max="10" width="27.140625" customWidth="1"/>
    <col min="11" max="11" width="17.5703125" customWidth="1"/>
  </cols>
  <sheetData>
    <row r="1" spans="1:12" ht="15.75" thickBot="1">
      <c r="A1" t="s">
        <v>40</v>
      </c>
      <c r="B1" s="30" t="s">
        <v>163</v>
      </c>
      <c r="C1" s="3" t="s">
        <v>47</v>
      </c>
      <c r="D1" s="3" t="s">
        <v>42</v>
      </c>
      <c r="E1" s="3" t="s">
        <v>43</v>
      </c>
      <c r="F1" s="3" t="s">
        <v>44</v>
      </c>
      <c r="G1" s="3" t="s">
        <v>45</v>
      </c>
      <c r="H1" s="14" t="s">
        <v>46</v>
      </c>
      <c r="I1" s="33"/>
    </row>
    <row r="2" spans="1:12">
      <c r="A2">
        <v>1</v>
      </c>
      <c r="B2" s="31" t="s">
        <v>99</v>
      </c>
      <c r="C2">
        <v>3</v>
      </c>
      <c r="D2">
        <v>0</v>
      </c>
      <c r="E2">
        <f ca="1">INT(RAND()*10)</f>
        <v>2</v>
      </c>
      <c r="F2">
        <f ca="1">INT(RAND()*10)</f>
        <v>2</v>
      </c>
      <c r="G2">
        <f ca="1">INT(RAND()*10)</f>
        <v>7</v>
      </c>
      <c r="H2">
        <f ca="1">INT(RAND()*10)</f>
        <v>5</v>
      </c>
      <c r="J2" t="s">
        <v>164</v>
      </c>
    </row>
    <row r="3" spans="1:12">
      <c r="A3">
        <f>A2+1</f>
        <v>2</v>
      </c>
      <c r="B3" s="31" t="s">
        <v>50</v>
      </c>
      <c r="C3">
        <v>7</v>
      </c>
      <c r="D3">
        <v>0</v>
      </c>
      <c r="E3">
        <f t="shared" ref="E3:H66" ca="1" si="0">INT(RAND()*10)</f>
        <v>8</v>
      </c>
      <c r="F3">
        <f t="shared" ca="1" si="0"/>
        <v>9</v>
      </c>
      <c r="G3">
        <f t="shared" ca="1" si="0"/>
        <v>0</v>
      </c>
      <c r="H3">
        <f t="shared" ca="1" si="0"/>
        <v>0</v>
      </c>
      <c r="J3" t="s">
        <v>166</v>
      </c>
      <c r="L3" s="32"/>
    </row>
    <row r="4" spans="1:12">
      <c r="A4">
        <f>A3+1</f>
        <v>3</v>
      </c>
      <c r="B4" s="31" t="s">
        <v>100</v>
      </c>
      <c r="C4">
        <v>4</v>
      </c>
      <c r="D4">
        <v>1</v>
      </c>
      <c r="E4">
        <f t="shared" ca="1" si="0"/>
        <v>8</v>
      </c>
      <c r="F4">
        <f t="shared" ca="1" si="0"/>
        <v>1</v>
      </c>
      <c r="G4">
        <f t="shared" ca="1" si="0"/>
        <v>6</v>
      </c>
      <c r="H4">
        <f t="shared" ca="1" si="0"/>
        <v>7</v>
      </c>
      <c r="J4" s="53" t="s">
        <v>165</v>
      </c>
      <c r="K4" s="53"/>
      <c r="L4" s="32"/>
    </row>
    <row r="5" spans="1:12" ht="21">
      <c r="A5">
        <f t="shared" ref="A5:A68" si="1">A4+1</f>
        <v>4</v>
      </c>
      <c r="B5" s="31" t="s">
        <v>101</v>
      </c>
      <c r="C5">
        <v>5</v>
      </c>
      <c r="D5">
        <v>1</v>
      </c>
      <c r="E5">
        <f t="shared" ca="1" si="0"/>
        <v>8</v>
      </c>
      <c r="F5">
        <f t="shared" ca="1" si="0"/>
        <v>0</v>
      </c>
      <c r="G5">
        <f t="shared" ca="1" si="0"/>
        <v>6</v>
      </c>
      <c r="H5">
        <f t="shared" ca="1" si="0"/>
        <v>0</v>
      </c>
    </row>
    <row r="6" spans="1:12" ht="21">
      <c r="A6">
        <f t="shared" si="1"/>
        <v>5</v>
      </c>
      <c r="B6" s="31" t="s">
        <v>102</v>
      </c>
      <c r="C6">
        <v>6</v>
      </c>
      <c r="D6">
        <v>0</v>
      </c>
      <c r="E6">
        <f t="shared" ca="1" si="0"/>
        <v>3</v>
      </c>
      <c r="F6">
        <f t="shared" ca="1" si="0"/>
        <v>6</v>
      </c>
      <c r="G6">
        <f t="shared" ca="1" si="0"/>
        <v>5</v>
      </c>
      <c r="H6">
        <f t="shared" ca="1" si="0"/>
        <v>6</v>
      </c>
      <c r="J6" t="s">
        <v>167</v>
      </c>
    </row>
    <row r="7" spans="1:12">
      <c r="A7">
        <f t="shared" si="1"/>
        <v>6</v>
      </c>
      <c r="B7" s="31" t="s">
        <v>103</v>
      </c>
      <c r="C7">
        <v>2</v>
      </c>
      <c r="D7">
        <v>0</v>
      </c>
      <c r="E7">
        <f t="shared" ca="1" si="0"/>
        <v>5</v>
      </c>
      <c r="F7">
        <f t="shared" ca="1" si="0"/>
        <v>9</v>
      </c>
      <c r="G7">
        <f t="shared" ca="1" si="0"/>
        <v>6</v>
      </c>
      <c r="H7">
        <f t="shared" ca="1" si="0"/>
        <v>4</v>
      </c>
      <c r="J7" t="s">
        <v>169</v>
      </c>
    </row>
    <row r="8" spans="1:12">
      <c r="A8">
        <f t="shared" si="1"/>
        <v>7</v>
      </c>
      <c r="B8" s="31" t="s">
        <v>48</v>
      </c>
      <c r="C8">
        <v>2</v>
      </c>
      <c r="D8">
        <v>0</v>
      </c>
      <c r="E8">
        <f t="shared" ca="1" si="0"/>
        <v>8</v>
      </c>
      <c r="F8">
        <f t="shared" ca="1" si="0"/>
        <v>8</v>
      </c>
      <c r="G8">
        <f t="shared" ca="1" si="0"/>
        <v>2</v>
      </c>
      <c r="H8">
        <f t="shared" ca="1" si="0"/>
        <v>2</v>
      </c>
      <c r="J8" t="s">
        <v>168</v>
      </c>
    </row>
    <row r="9" spans="1:12" ht="21">
      <c r="A9">
        <f t="shared" si="1"/>
        <v>8</v>
      </c>
      <c r="B9" s="31" t="s">
        <v>104</v>
      </c>
      <c r="C9">
        <v>9</v>
      </c>
      <c r="D9">
        <v>0</v>
      </c>
      <c r="E9">
        <f t="shared" ca="1" si="0"/>
        <v>6</v>
      </c>
      <c r="F9">
        <f t="shared" ca="1" si="0"/>
        <v>7</v>
      </c>
      <c r="G9">
        <f t="shared" ca="1" si="0"/>
        <v>0</v>
      </c>
      <c r="H9">
        <f t="shared" ca="1" si="0"/>
        <v>1</v>
      </c>
    </row>
    <row r="10" spans="1:12" ht="21">
      <c r="A10">
        <f t="shared" si="1"/>
        <v>9</v>
      </c>
      <c r="B10" s="31" t="s">
        <v>105</v>
      </c>
      <c r="C10">
        <v>7</v>
      </c>
      <c r="D10">
        <v>0</v>
      </c>
      <c r="E10">
        <f t="shared" ca="1" si="0"/>
        <v>3</v>
      </c>
      <c r="F10">
        <f t="shared" ca="1" si="0"/>
        <v>3</v>
      </c>
      <c r="G10">
        <f t="shared" ca="1" si="0"/>
        <v>3</v>
      </c>
      <c r="H10">
        <f t="shared" ca="1" si="0"/>
        <v>3</v>
      </c>
    </row>
    <row r="11" spans="1:12" ht="21">
      <c r="A11">
        <f t="shared" si="1"/>
        <v>10</v>
      </c>
      <c r="B11" s="31" t="s">
        <v>106</v>
      </c>
      <c r="C11">
        <f ca="1">INT(RAND()*10)</f>
        <v>2</v>
      </c>
      <c r="D11">
        <v>0</v>
      </c>
      <c r="E11">
        <f t="shared" ca="1" si="0"/>
        <v>1</v>
      </c>
      <c r="F11">
        <f t="shared" ca="1" si="0"/>
        <v>6</v>
      </c>
      <c r="G11">
        <f t="shared" ca="1" si="0"/>
        <v>2</v>
      </c>
      <c r="H11">
        <f t="shared" ca="1" si="0"/>
        <v>3</v>
      </c>
    </row>
    <row r="12" spans="1:12" ht="15.75" thickBot="1">
      <c r="A12">
        <f t="shared" si="1"/>
        <v>11</v>
      </c>
      <c r="B12" s="29" t="s">
        <v>107</v>
      </c>
      <c r="C12">
        <f t="shared" ref="C12:C70" ca="1" si="2">INT(RAND()*10)</f>
        <v>9</v>
      </c>
      <c r="D12">
        <v>0</v>
      </c>
      <c r="E12">
        <f t="shared" ca="1" si="0"/>
        <v>3</v>
      </c>
      <c r="F12">
        <f t="shared" ca="1" si="0"/>
        <v>8</v>
      </c>
      <c r="G12">
        <f t="shared" ca="1" si="0"/>
        <v>7</v>
      </c>
      <c r="H12">
        <f t="shared" ca="1" si="0"/>
        <v>0</v>
      </c>
    </row>
    <row r="13" spans="1:12" ht="21.75" thickBot="1">
      <c r="A13">
        <f t="shared" si="1"/>
        <v>12</v>
      </c>
      <c r="B13" s="29" t="s">
        <v>108</v>
      </c>
      <c r="C13">
        <f t="shared" ca="1" si="2"/>
        <v>5</v>
      </c>
      <c r="D13">
        <v>0</v>
      </c>
      <c r="E13">
        <f t="shared" ca="1" si="0"/>
        <v>8</v>
      </c>
      <c r="F13">
        <f t="shared" ca="1" si="0"/>
        <v>6</v>
      </c>
      <c r="G13">
        <f t="shared" ca="1" si="0"/>
        <v>5</v>
      </c>
      <c r="H13">
        <f t="shared" ca="1" si="0"/>
        <v>0</v>
      </c>
    </row>
    <row r="14" spans="1:12" ht="15.75" thickBot="1">
      <c r="A14">
        <f t="shared" si="1"/>
        <v>13</v>
      </c>
      <c r="B14" s="29" t="s">
        <v>109</v>
      </c>
      <c r="C14">
        <f t="shared" ca="1" si="2"/>
        <v>7</v>
      </c>
      <c r="D14">
        <v>0</v>
      </c>
      <c r="E14">
        <f t="shared" ca="1" si="0"/>
        <v>9</v>
      </c>
      <c r="F14">
        <f t="shared" ca="1" si="0"/>
        <v>6</v>
      </c>
      <c r="G14">
        <f t="shared" ca="1" si="0"/>
        <v>0</v>
      </c>
      <c r="H14">
        <f t="shared" ca="1" si="0"/>
        <v>4</v>
      </c>
    </row>
    <row r="15" spans="1:12" ht="21.75" thickBot="1">
      <c r="A15">
        <f t="shared" si="1"/>
        <v>14</v>
      </c>
      <c r="B15" s="29" t="s">
        <v>110</v>
      </c>
      <c r="C15">
        <f t="shared" ca="1" si="2"/>
        <v>8</v>
      </c>
      <c r="D15">
        <v>0</v>
      </c>
      <c r="E15">
        <f t="shared" ca="1" si="0"/>
        <v>6</v>
      </c>
      <c r="F15">
        <f t="shared" ca="1" si="0"/>
        <v>9</v>
      </c>
      <c r="G15">
        <f t="shared" ca="1" si="0"/>
        <v>8</v>
      </c>
      <c r="H15">
        <f t="shared" ca="1" si="0"/>
        <v>9</v>
      </c>
    </row>
    <row r="16" spans="1:12">
      <c r="A16">
        <f t="shared" si="1"/>
        <v>15</v>
      </c>
      <c r="B16" s="31" t="s">
        <v>111</v>
      </c>
      <c r="C16">
        <f t="shared" ca="1" si="2"/>
        <v>1</v>
      </c>
      <c r="D16">
        <v>0</v>
      </c>
      <c r="E16">
        <f t="shared" ca="1" si="0"/>
        <v>4</v>
      </c>
      <c r="F16">
        <f t="shared" ca="1" si="0"/>
        <v>7</v>
      </c>
      <c r="G16">
        <f t="shared" ca="1" si="0"/>
        <v>8</v>
      </c>
      <c r="H16">
        <f t="shared" ca="1" si="0"/>
        <v>9</v>
      </c>
    </row>
    <row r="17" spans="1:8">
      <c r="A17">
        <f t="shared" si="1"/>
        <v>16</v>
      </c>
      <c r="B17" s="31" t="s">
        <v>112</v>
      </c>
      <c r="C17">
        <f t="shared" ca="1" si="2"/>
        <v>4</v>
      </c>
      <c r="D17">
        <v>0</v>
      </c>
      <c r="E17">
        <f t="shared" ca="1" si="0"/>
        <v>9</v>
      </c>
      <c r="F17">
        <f t="shared" ca="1" si="0"/>
        <v>8</v>
      </c>
      <c r="G17">
        <f t="shared" ca="1" si="0"/>
        <v>1</v>
      </c>
      <c r="H17">
        <f t="shared" ca="1" si="0"/>
        <v>2</v>
      </c>
    </row>
    <row r="18" spans="1:8" ht="21">
      <c r="A18">
        <f t="shared" si="1"/>
        <v>17</v>
      </c>
      <c r="B18" s="31" t="s">
        <v>113</v>
      </c>
      <c r="C18">
        <f t="shared" ca="1" si="2"/>
        <v>7</v>
      </c>
      <c r="D18">
        <v>0</v>
      </c>
      <c r="E18">
        <f t="shared" ca="1" si="0"/>
        <v>6</v>
      </c>
      <c r="F18">
        <f t="shared" ca="1" si="0"/>
        <v>3</v>
      </c>
      <c r="G18">
        <f t="shared" ca="1" si="0"/>
        <v>8</v>
      </c>
      <c r="H18">
        <f t="shared" ca="1" si="0"/>
        <v>4</v>
      </c>
    </row>
    <row r="19" spans="1:8" ht="15.75" thickBot="1">
      <c r="A19">
        <f t="shared" si="1"/>
        <v>18</v>
      </c>
      <c r="B19" s="29" t="s">
        <v>114</v>
      </c>
      <c r="C19">
        <f t="shared" ca="1" si="2"/>
        <v>2</v>
      </c>
      <c r="D19">
        <v>0</v>
      </c>
      <c r="E19">
        <f t="shared" ca="1" si="0"/>
        <v>0</v>
      </c>
      <c r="F19">
        <f t="shared" ca="1" si="0"/>
        <v>2</v>
      </c>
      <c r="G19">
        <f t="shared" ca="1" si="0"/>
        <v>3</v>
      </c>
      <c r="H19">
        <f t="shared" ca="1" si="0"/>
        <v>0</v>
      </c>
    </row>
    <row r="20" spans="1:8">
      <c r="A20">
        <f t="shared" si="1"/>
        <v>19</v>
      </c>
      <c r="B20" s="31" t="s">
        <v>115</v>
      </c>
      <c r="C20">
        <f t="shared" ca="1" si="2"/>
        <v>2</v>
      </c>
      <c r="D20">
        <v>0</v>
      </c>
      <c r="E20">
        <f t="shared" ca="1" si="0"/>
        <v>6</v>
      </c>
      <c r="F20">
        <f t="shared" ca="1" si="0"/>
        <v>4</v>
      </c>
      <c r="G20">
        <f t="shared" ca="1" si="0"/>
        <v>6</v>
      </c>
      <c r="H20">
        <f t="shared" ca="1" si="0"/>
        <v>1</v>
      </c>
    </row>
    <row r="21" spans="1:8" ht="15.75" thickBot="1">
      <c r="A21">
        <f t="shared" si="1"/>
        <v>20</v>
      </c>
      <c r="B21" s="29" t="s">
        <v>116</v>
      </c>
      <c r="C21">
        <f t="shared" ca="1" si="2"/>
        <v>8</v>
      </c>
      <c r="D21">
        <v>0</v>
      </c>
      <c r="E21">
        <f t="shared" ca="1" si="0"/>
        <v>3</v>
      </c>
      <c r="F21">
        <f t="shared" ca="1" si="0"/>
        <v>4</v>
      </c>
      <c r="G21">
        <f t="shared" ca="1" si="0"/>
        <v>6</v>
      </c>
      <c r="H21">
        <f t="shared" ca="1" si="0"/>
        <v>3</v>
      </c>
    </row>
    <row r="22" spans="1:8" ht="21.75" thickBot="1">
      <c r="A22">
        <f t="shared" si="1"/>
        <v>21</v>
      </c>
      <c r="B22" s="29" t="s">
        <v>117</v>
      </c>
      <c r="C22">
        <f t="shared" ca="1" si="2"/>
        <v>0</v>
      </c>
      <c r="D22">
        <v>0</v>
      </c>
      <c r="E22">
        <f t="shared" ca="1" si="0"/>
        <v>1</v>
      </c>
      <c r="F22">
        <f t="shared" ca="1" si="0"/>
        <v>0</v>
      </c>
      <c r="G22">
        <f t="shared" ca="1" si="0"/>
        <v>2</v>
      </c>
      <c r="H22">
        <f t="shared" ca="1" si="0"/>
        <v>4</v>
      </c>
    </row>
    <row r="23" spans="1:8">
      <c r="A23">
        <f t="shared" si="1"/>
        <v>22</v>
      </c>
      <c r="B23" s="31" t="s">
        <v>118</v>
      </c>
      <c r="C23">
        <f t="shared" ca="1" si="2"/>
        <v>1</v>
      </c>
      <c r="D23">
        <v>1</v>
      </c>
      <c r="E23">
        <f t="shared" ca="1" si="0"/>
        <v>6</v>
      </c>
      <c r="F23">
        <f t="shared" ca="1" si="0"/>
        <v>5</v>
      </c>
      <c r="G23">
        <f t="shared" ca="1" si="0"/>
        <v>8</v>
      </c>
      <c r="H23">
        <f t="shared" ca="1" si="0"/>
        <v>9</v>
      </c>
    </row>
    <row r="24" spans="1:8">
      <c r="A24">
        <f t="shared" si="1"/>
        <v>23</v>
      </c>
      <c r="B24" s="31" t="s">
        <v>119</v>
      </c>
      <c r="C24">
        <f t="shared" ca="1" si="2"/>
        <v>8</v>
      </c>
      <c r="D24">
        <v>0</v>
      </c>
      <c r="E24">
        <f t="shared" ca="1" si="0"/>
        <v>3</v>
      </c>
      <c r="F24">
        <f t="shared" ca="1" si="0"/>
        <v>2</v>
      </c>
      <c r="G24">
        <f t="shared" ca="1" si="0"/>
        <v>4</v>
      </c>
      <c r="H24">
        <f t="shared" ca="1" si="0"/>
        <v>3</v>
      </c>
    </row>
    <row r="25" spans="1:8" ht="21">
      <c r="A25">
        <f t="shared" si="1"/>
        <v>24</v>
      </c>
      <c r="B25" s="31" t="s">
        <v>120</v>
      </c>
      <c r="C25">
        <f t="shared" ca="1" si="2"/>
        <v>9</v>
      </c>
      <c r="D25">
        <v>0</v>
      </c>
      <c r="E25">
        <f t="shared" ca="1" si="0"/>
        <v>8</v>
      </c>
      <c r="F25">
        <f t="shared" ca="1" si="0"/>
        <v>0</v>
      </c>
      <c r="G25">
        <f t="shared" ca="1" si="0"/>
        <v>8</v>
      </c>
      <c r="H25">
        <f t="shared" ca="1" si="0"/>
        <v>2</v>
      </c>
    </row>
    <row r="26" spans="1:8" ht="21">
      <c r="A26">
        <f t="shared" si="1"/>
        <v>25</v>
      </c>
      <c r="B26" s="31" t="s">
        <v>121</v>
      </c>
      <c r="C26">
        <f t="shared" ca="1" si="2"/>
        <v>1</v>
      </c>
      <c r="D26">
        <v>0</v>
      </c>
      <c r="E26">
        <f t="shared" ca="1" si="0"/>
        <v>6</v>
      </c>
      <c r="F26">
        <f t="shared" ca="1" si="0"/>
        <v>6</v>
      </c>
      <c r="G26">
        <f t="shared" ca="1" si="0"/>
        <v>2</v>
      </c>
      <c r="H26">
        <f t="shared" ca="1" si="0"/>
        <v>0</v>
      </c>
    </row>
    <row r="27" spans="1:8" ht="21">
      <c r="A27">
        <f t="shared" si="1"/>
        <v>26</v>
      </c>
      <c r="B27" s="31" t="s">
        <v>122</v>
      </c>
      <c r="C27">
        <f t="shared" ca="1" si="2"/>
        <v>4</v>
      </c>
      <c r="D27">
        <v>0</v>
      </c>
      <c r="E27">
        <f t="shared" ca="1" si="0"/>
        <v>0</v>
      </c>
      <c r="F27">
        <f t="shared" ca="1" si="0"/>
        <v>4</v>
      </c>
      <c r="G27">
        <f t="shared" ca="1" si="0"/>
        <v>3</v>
      </c>
      <c r="H27">
        <f t="shared" ca="1" si="0"/>
        <v>6</v>
      </c>
    </row>
    <row r="28" spans="1:8" ht="15.75" thickBot="1">
      <c r="A28">
        <f t="shared" si="1"/>
        <v>27</v>
      </c>
      <c r="B28" s="29" t="s">
        <v>123</v>
      </c>
      <c r="C28">
        <f t="shared" ca="1" si="2"/>
        <v>6</v>
      </c>
      <c r="D28">
        <v>0</v>
      </c>
      <c r="E28">
        <f t="shared" ca="1" si="0"/>
        <v>0</v>
      </c>
      <c r="F28">
        <f t="shared" ca="1" si="0"/>
        <v>6</v>
      </c>
      <c r="G28">
        <f t="shared" ca="1" si="0"/>
        <v>1</v>
      </c>
      <c r="H28">
        <f t="shared" ca="1" si="0"/>
        <v>3</v>
      </c>
    </row>
    <row r="29" spans="1:8">
      <c r="A29">
        <f t="shared" si="1"/>
        <v>28</v>
      </c>
      <c r="B29" s="31" t="s">
        <v>124</v>
      </c>
      <c r="C29">
        <f t="shared" ca="1" si="2"/>
        <v>1</v>
      </c>
      <c r="D29">
        <v>0</v>
      </c>
      <c r="E29">
        <f t="shared" ca="1" si="0"/>
        <v>4</v>
      </c>
      <c r="F29">
        <f t="shared" ca="1" si="0"/>
        <v>1</v>
      </c>
      <c r="G29">
        <f t="shared" ca="1" si="0"/>
        <v>9</v>
      </c>
      <c r="H29">
        <f t="shared" ca="1" si="0"/>
        <v>6</v>
      </c>
    </row>
    <row r="30" spans="1:8" ht="21">
      <c r="A30">
        <f t="shared" si="1"/>
        <v>29</v>
      </c>
      <c r="B30" s="31" t="s">
        <v>125</v>
      </c>
      <c r="C30">
        <f t="shared" ca="1" si="2"/>
        <v>5</v>
      </c>
      <c r="D30">
        <v>0</v>
      </c>
      <c r="E30">
        <f t="shared" ca="1" si="0"/>
        <v>1</v>
      </c>
      <c r="F30">
        <f t="shared" ca="1" si="0"/>
        <v>8</v>
      </c>
      <c r="G30">
        <f t="shared" ca="1" si="0"/>
        <v>4</v>
      </c>
      <c r="H30">
        <f t="shared" ca="1" si="0"/>
        <v>5</v>
      </c>
    </row>
    <row r="31" spans="1:8" ht="15.75" thickBot="1">
      <c r="A31">
        <f t="shared" si="1"/>
        <v>30</v>
      </c>
      <c r="B31" s="29" t="s">
        <v>126</v>
      </c>
      <c r="C31">
        <f t="shared" ca="1" si="2"/>
        <v>2</v>
      </c>
      <c r="D31">
        <v>0</v>
      </c>
      <c r="E31">
        <f t="shared" ca="1" si="0"/>
        <v>5</v>
      </c>
      <c r="F31">
        <f t="shared" ca="1" si="0"/>
        <v>1</v>
      </c>
      <c r="G31">
        <f t="shared" ca="1" si="0"/>
        <v>6</v>
      </c>
      <c r="H31">
        <f t="shared" ca="1" si="0"/>
        <v>2</v>
      </c>
    </row>
    <row r="32" spans="1:8" ht="21">
      <c r="A32">
        <f t="shared" si="1"/>
        <v>31</v>
      </c>
      <c r="B32" s="31" t="s">
        <v>127</v>
      </c>
      <c r="C32">
        <f t="shared" ca="1" si="2"/>
        <v>3</v>
      </c>
      <c r="D32">
        <v>0</v>
      </c>
      <c r="E32">
        <f t="shared" ca="1" si="0"/>
        <v>5</v>
      </c>
      <c r="F32">
        <f t="shared" ca="1" si="0"/>
        <v>7</v>
      </c>
      <c r="G32">
        <f t="shared" ca="1" si="0"/>
        <v>9</v>
      </c>
      <c r="H32">
        <f t="shared" ca="1" si="0"/>
        <v>4</v>
      </c>
    </row>
    <row r="33" spans="1:8">
      <c r="A33">
        <f t="shared" si="1"/>
        <v>32</v>
      </c>
      <c r="B33" s="31" t="s">
        <v>128</v>
      </c>
      <c r="C33">
        <f t="shared" ca="1" si="2"/>
        <v>3</v>
      </c>
      <c r="D33">
        <v>0</v>
      </c>
      <c r="E33">
        <f t="shared" ca="1" si="0"/>
        <v>8</v>
      </c>
      <c r="F33">
        <f t="shared" ca="1" si="0"/>
        <v>8</v>
      </c>
      <c r="G33">
        <f t="shared" ca="1" si="0"/>
        <v>9</v>
      </c>
      <c r="H33">
        <f t="shared" ca="1" si="0"/>
        <v>8</v>
      </c>
    </row>
    <row r="34" spans="1:8">
      <c r="A34">
        <f t="shared" si="1"/>
        <v>33</v>
      </c>
      <c r="B34" s="31" t="s">
        <v>129</v>
      </c>
      <c r="C34">
        <f t="shared" ca="1" si="2"/>
        <v>1</v>
      </c>
      <c r="D34">
        <v>0</v>
      </c>
      <c r="E34">
        <f t="shared" ca="1" si="0"/>
        <v>7</v>
      </c>
      <c r="F34">
        <f t="shared" ca="1" si="0"/>
        <v>6</v>
      </c>
      <c r="G34">
        <f t="shared" ca="1" si="0"/>
        <v>0</v>
      </c>
      <c r="H34">
        <f t="shared" ca="1" si="0"/>
        <v>8</v>
      </c>
    </row>
    <row r="35" spans="1:8">
      <c r="A35">
        <f t="shared" si="1"/>
        <v>34</v>
      </c>
      <c r="B35" s="31" t="s">
        <v>130</v>
      </c>
      <c r="C35">
        <f t="shared" ca="1" si="2"/>
        <v>5</v>
      </c>
      <c r="D35">
        <v>0</v>
      </c>
      <c r="E35">
        <f t="shared" ca="1" si="0"/>
        <v>6</v>
      </c>
      <c r="F35">
        <f t="shared" ca="1" si="0"/>
        <v>5</v>
      </c>
      <c r="G35">
        <f t="shared" ca="1" si="0"/>
        <v>0</v>
      </c>
      <c r="H35">
        <f t="shared" ca="1" si="0"/>
        <v>1</v>
      </c>
    </row>
    <row r="36" spans="1:8">
      <c r="A36">
        <f t="shared" si="1"/>
        <v>35</v>
      </c>
      <c r="B36" s="31" t="s">
        <v>131</v>
      </c>
      <c r="C36">
        <f t="shared" ca="1" si="2"/>
        <v>0</v>
      </c>
      <c r="D36">
        <v>0</v>
      </c>
      <c r="E36">
        <f t="shared" ca="1" si="0"/>
        <v>6</v>
      </c>
      <c r="F36">
        <f t="shared" ca="1" si="0"/>
        <v>5</v>
      </c>
      <c r="G36">
        <f t="shared" ca="1" si="0"/>
        <v>6</v>
      </c>
      <c r="H36">
        <f t="shared" ca="1" si="0"/>
        <v>3</v>
      </c>
    </row>
    <row r="37" spans="1:8">
      <c r="A37">
        <f t="shared" si="1"/>
        <v>36</v>
      </c>
      <c r="B37" s="31" t="s">
        <v>132</v>
      </c>
      <c r="C37">
        <f t="shared" ca="1" si="2"/>
        <v>4</v>
      </c>
      <c r="D37">
        <v>1</v>
      </c>
      <c r="E37">
        <f t="shared" ca="1" si="0"/>
        <v>9</v>
      </c>
      <c r="F37">
        <f t="shared" ca="1" si="0"/>
        <v>9</v>
      </c>
      <c r="G37">
        <f t="shared" ca="1" si="0"/>
        <v>7</v>
      </c>
      <c r="H37">
        <f t="shared" ca="1" si="0"/>
        <v>6</v>
      </c>
    </row>
    <row r="38" spans="1:8" ht="15.75" thickBot="1">
      <c r="A38">
        <f t="shared" si="1"/>
        <v>37</v>
      </c>
      <c r="B38" s="29" t="s">
        <v>133</v>
      </c>
      <c r="C38">
        <f t="shared" ca="1" si="2"/>
        <v>1</v>
      </c>
      <c r="D38">
        <v>0</v>
      </c>
      <c r="E38">
        <f t="shared" ca="1" si="0"/>
        <v>0</v>
      </c>
      <c r="F38">
        <f t="shared" ca="1" si="0"/>
        <v>1</v>
      </c>
      <c r="G38">
        <f t="shared" ca="1" si="0"/>
        <v>9</v>
      </c>
      <c r="H38">
        <f t="shared" ca="1" si="0"/>
        <v>9</v>
      </c>
    </row>
    <row r="39" spans="1:8">
      <c r="A39">
        <f t="shared" si="1"/>
        <v>38</v>
      </c>
      <c r="B39" s="31" t="s">
        <v>134</v>
      </c>
      <c r="C39">
        <f t="shared" ca="1" si="2"/>
        <v>0</v>
      </c>
      <c r="D39">
        <v>0</v>
      </c>
      <c r="E39">
        <f t="shared" ca="1" si="0"/>
        <v>7</v>
      </c>
      <c r="F39">
        <f t="shared" ca="1" si="0"/>
        <v>8</v>
      </c>
      <c r="G39">
        <f t="shared" ca="1" si="0"/>
        <v>4</v>
      </c>
      <c r="H39">
        <f t="shared" ca="1" si="0"/>
        <v>6</v>
      </c>
    </row>
    <row r="40" spans="1:8">
      <c r="A40">
        <f t="shared" si="1"/>
        <v>39</v>
      </c>
      <c r="B40" s="31" t="s">
        <v>135</v>
      </c>
      <c r="C40">
        <f t="shared" ca="1" si="2"/>
        <v>6</v>
      </c>
      <c r="D40">
        <v>0</v>
      </c>
      <c r="E40">
        <f t="shared" ca="1" si="0"/>
        <v>3</v>
      </c>
      <c r="F40">
        <f t="shared" ca="1" si="0"/>
        <v>1</v>
      </c>
      <c r="G40">
        <f t="shared" ca="1" si="0"/>
        <v>6</v>
      </c>
      <c r="H40">
        <f t="shared" ca="1" si="0"/>
        <v>8</v>
      </c>
    </row>
    <row r="41" spans="1:8" ht="21">
      <c r="A41">
        <f t="shared" si="1"/>
        <v>40</v>
      </c>
      <c r="B41" s="31" t="s">
        <v>136</v>
      </c>
      <c r="C41">
        <f t="shared" ca="1" si="2"/>
        <v>3</v>
      </c>
      <c r="D41">
        <v>0</v>
      </c>
      <c r="E41">
        <f t="shared" ca="1" si="0"/>
        <v>9</v>
      </c>
      <c r="F41">
        <f t="shared" ca="1" si="0"/>
        <v>5</v>
      </c>
      <c r="G41">
        <f t="shared" ca="1" si="0"/>
        <v>6</v>
      </c>
      <c r="H41">
        <f t="shared" ca="1" si="0"/>
        <v>6</v>
      </c>
    </row>
    <row r="42" spans="1:8">
      <c r="A42">
        <f t="shared" si="1"/>
        <v>41</v>
      </c>
      <c r="B42" s="31" t="s">
        <v>137</v>
      </c>
      <c r="C42">
        <f t="shared" ca="1" si="2"/>
        <v>7</v>
      </c>
      <c r="D42">
        <v>0</v>
      </c>
      <c r="E42">
        <f t="shared" ca="1" si="0"/>
        <v>6</v>
      </c>
      <c r="F42">
        <f t="shared" ca="1" si="0"/>
        <v>7</v>
      </c>
      <c r="G42">
        <f t="shared" ca="1" si="0"/>
        <v>4</v>
      </c>
      <c r="H42">
        <f t="shared" ca="1" si="0"/>
        <v>2</v>
      </c>
    </row>
    <row r="43" spans="1:8">
      <c r="A43">
        <f t="shared" si="1"/>
        <v>42</v>
      </c>
      <c r="B43" s="31" t="s">
        <v>138</v>
      </c>
      <c r="C43">
        <f t="shared" ca="1" si="2"/>
        <v>2</v>
      </c>
      <c r="D43">
        <v>0</v>
      </c>
      <c r="E43">
        <f t="shared" ca="1" si="0"/>
        <v>0</v>
      </c>
      <c r="F43">
        <f t="shared" ca="1" si="0"/>
        <v>4</v>
      </c>
      <c r="G43">
        <f t="shared" ca="1" si="0"/>
        <v>9</v>
      </c>
      <c r="H43">
        <f t="shared" ca="1" si="0"/>
        <v>7</v>
      </c>
    </row>
    <row r="44" spans="1:8" ht="15.75" thickBot="1">
      <c r="A44">
        <f t="shared" si="1"/>
        <v>43</v>
      </c>
      <c r="B44" s="29" t="s">
        <v>139</v>
      </c>
      <c r="C44">
        <f t="shared" ca="1" si="2"/>
        <v>1</v>
      </c>
      <c r="D44">
        <v>0</v>
      </c>
      <c r="E44">
        <f t="shared" ca="1" si="0"/>
        <v>2</v>
      </c>
      <c r="F44">
        <f t="shared" ca="1" si="0"/>
        <v>1</v>
      </c>
      <c r="G44">
        <f t="shared" ca="1" si="0"/>
        <v>0</v>
      </c>
      <c r="H44">
        <f t="shared" ca="1" si="0"/>
        <v>6</v>
      </c>
    </row>
    <row r="45" spans="1:8">
      <c r="A45">
        <f t="shared" si="1"/>
        <v>44</v>
      </c>
      <c r="B45" s="31" t="s">
        <v>140</v>
      </c>
      <c r="C45">
        <f t="shared" ca="1" si="2"/>
        <v>7</v>
      </c>
      <c r="D45">
        <v>1</v>
      </c>
      <c r="E45">
        <f t="shared" ca="1" si="0"/>
        <v>0</v>
      </c>
      <c r="F45">
        <f t="shared" ca="1" si="0"/>
        <v>4</v>
      </c>
      <c r="G45">
        <f t="shared" ca="1" si="0"/>
        <v>7</v>
      </c>
      <c r="H45">
        <f t="shared" ca="1" si="0"/>
        <v>4</v>
      </c>
    </row>
    <row r="46" spans="1:8" ht="21">
      <c r="A46">
        <f t="shared" si="1"/>
        <v>45</v>
      </c>
      <c r="B46" s="31" t="s">
        <v>141</v>
      </c>
      <c r="C46">
        <f t="shared" ca="1" si="2"/>
        <v>0</v>
      </c>
      <c r="D46">
        <v>0</v>
      </c>
      <c r="E46">
        <f t="shared" ca="1" si="0"/>
        <v>0</v>
      </c>
      <c r="F46">
        <f t="shared" ca="1" si="0"/>
        <v>0</v>
      </c>
      <c r="G46">
        <f t="shared" ca="1" si="0"/>
        <v>3</v>
      </c>
      <c r="H46">
        <f t="shared" ca="1" si="0"/>
        <v>6</v>
      </c>
    </row>
    <row r="47" spans="1:8">
      <c r="A47">
        <f t="shared" si="1"/>
        <v>46</v>
      </c>
      <c r="B47" s="31" t="s">
        <v>142</v>
      </c>
      <c r="C47">
        <f t="shared" ca="1" si="2"/>
        <v>7</v>
      </c>
      <c r="D47">
        <v>0</v>
      </c>
      <c r="E47">
        <f t="shared" ca="1" si="0"/>
        <v>2</v>
      </c>
      <c r="F47">
        <f t="shared" ca="1" si="0"/>
        <v>8</v>
      </c>
      <c r="G47">
        <f t="shared" ca="1" si="0"/>
        <v>4</v>
      </c>
      <c r="H47">
        <f t="shared" ca="1" si="0"/>
        <v>1</v>
      </c>
    </row>
    <row r="48" spans="1:8">
      <c r="A48">
        <f t="shared" si="1"/>
        <v>47</v>
      </c>
      <c r="B48" s="31" t="s">
        <v>51</v>
      </c>
      <c r="C48">
        <f t="shared" ca="1" si="2"/>
        <v>5</v>
      </c>
      <c r="D48">
        <v>0</v>
      </c>
      <c r="E48">
        <f t="shared" ca="1" si="0"/>
        <v>7</v>
      </c>
      <c r="F48">
        <f t="shared" ca="1" si="0"/>
        <v>4</v>
      </c>
      <c r="G48">
        <f t="shared" ca="1" si="0"/>
        <v>0</v>
      </c>
      <c r="H48">
        <f t="shared" ca="1" si="0"/>
        <v>8</v>
      </c>
    </row>
    <row r="49" spans="1:8">
      <c r="A49">
        <f t="shared" si="1"/>
        <v>48</v>
      </c>
      <c r="B49" s="31" t="s">
        <v>143</v>
      </c>
      <c r="C49">
        <f t="shared" ca="1" si="2"/>
        <v>7</v>
      </c>
      <c r="D49">
        <v>0</v>
      </c>
      <c r="E49">
        <f t="shared" ca="1" si="0"/>
        <v>1</v>
      </c>
      <c r="F49">
        <f t="shared" ca="1" si="0"/>
        <v>3</v>
      </c>
      <c r="G49">
        <f t="shared" ca="1" si="0"/>
        <v>9</v>
      </c>
      <c r="H49">
        <f t="shared" ca="1" si="0"/>
        <v>1</v>
      </c>
    </row>
    <row r="50" spans="1:8" ht="21">
      <c r="A50">
        <f t="shared" si="1"/>
        <v>49</v>
      </c>
      <c r="B50" s="31" t="s">
        <v>144</v>
      </c>
      <c r="C50">
        <f t="shared" ca="1" si="2"/>
        <v>4</v>
      </c>
      <c r="D50">
        <v>0</v>
      </c>
      <c r="E50">
        <f t="shared" ca="1" si="0"/>
        <v>3</v>
      </c>
      <c r="F50">
        <f t="shared" ca="1" si="0"/>
        <v>0</v>
      </c>
      <c r="G50">
        <f t="shared" ca="1" si="0"/>
        <v>9</v>
      </c>
      <c r="H50">
        <f t="shared" ca="1" si="0"/>
        <v>3</v>
      </c>
    </row>
    <row r="51" spans="1:8" ht="21">
      <c r="A51">
        <f t="shared" si="1"/>
        <v>50</v>
      </c>
      <c r="B51" s="31" t="s">
        <v>145</v>
      </c>
      <c r="C51">
        <f t="shared" ca="1" si="2"/>
        <v>6</v>
      </c>
      <c r="D51">
        <v>0</v>
      </c>
      <c r="E51">
        <f t="shared" ca="1" si="0"/>
        <v>8</v>
      </c>
      <c r="F51">
        <f t="shared" ca="1" si="0"/>
        <v>4</v>
      </c>
      <c r="G51">
        <f t="shared" ca="1" si="0"/>
        <v>8</v>
      </c>
      <c r="H51">
        <f t="shared" ca="1" si="0"/>
        <v>1</v>
      </c>
    </row>
    <row r="52" spans="1:8">
      <c r="A52">
        <f t="shared" si="1"/>
        <v>51</v>
      </c>
      <c r="B52" s="31" t="s">
        <v>56</v>
      </c>
      <c r="C52">
        <f t="shared" ca="1" si="2"/>
        <v>6</v>
      </c>
      <c r="D52">
        <v>0</v>
      </c>
      <c r="E52">
        <f t="shared" ca="1" si="0"/>
        <v>7</v>
      </c>
      <c r="F52">
        <f t="shared" ca="1" si="0"/>
        <v>7</v>
      </c>
      <c r="G52">
        <f t="shared" ca="1" si="0"/>
        <v>1</v>
      </c>
      <c r="H52">
        <f t="shared" ca="1" si="0"/>
        <v>3</v>
      </c>
    </row>
    <row r="53" spans="1:8">
      <c r="A53">
        <f t="shared" si="1"/>
        <v>52</v>
      </c>
      <c r="B53" s="31" t="s">
        <v>146</v>
      </c>
      <c r="C53">
        <f t="shared" ca="1" si="2"/>
        <v>3</v>
      </c>
      <c r="D53">
        <v>0</v>
      </c>
      <c r="E53">
        <f t="shared" ca="1" si="0"/>
        <v>1</v>
      </c>
      <c r="F53">
        <f t="shared" ca="1" si="0"/>
        <v>8</v>
      </c>
      <c r="G53">
        <f t="shared" ca="1" si="0"/>
        <v>0</v>
      </c>
      <c r="H53">
        <f t="shared" ca="1" si="0"/>
        <v>3</v>
      </c>
    </row>
    <row r="54" spans="1:8">
      <c r="A54">
        <f t="shared" si="1"/>
        <v>53</v>
      </c>
      <c r="B54" s="31" t="s">
        <v>147</v>
      </c>
      <c r="C54">
        <f t="shared" ca="1" si="2"/>
        <v>1</v>
      </c>
      <c r="D54">
        <v>0</v>
      </c>
      <c r="E54">
        <f t="shared" ca="1" si="0"/>
        <v>7</v>
      </c>
      <c r="F54">
        <f t="shared" ca="1" si="0"/>
        <v>4</v>
      </c>
      <c r="G54">
        <f t="shared" ca="1" si="0"/>
        <v>2</v>
      </c>
      <c r="H54">
        <f t="shared" ca="1" si="0"/>
        <v>4</v>
      </c>
    </row>
    <row r="55" spans="1:8">
      <c r="A55">
        <f t="shared" si="1"/>
        <v>54</v>
      </c>
      <c r="B55" s="31" t="s">
        <v>148</v>
      </c>
      <c r="C55">
        <f t="shared" ca="1" si="2"/>
        <v>5</v>
      </c>
      <c r="D55">
        <v>0</v>
      </c>
      <c r="E55">
        <f t="shared" ca="1" si="0"/>
        <v>8</v>
      </c>
      <c r="F55">
        <f t="shared" ca="1" si="0"/>
        <v>4</v>
      </c>
      <c r="G55">
        <f t="shared" ca="1" si="0"/>
        <v>7</v>
      </c>
      <c r="H55">
        <f t="shared" ca="1" si="0"/>
        <v>5</v>
      </c>
    </row>
    <row r="56" spans="1:8">
      <c r="A56">
        <f t="shared" si="1"/>
        <v>55</v>
      </c>
      <c r="B56" s="31" t="s">
        <v>149</v>
      </c>
      <c r="C56">
        <f t="shared" ca="1" si="2"/>
        <v>8</v>
      </c>
      <c r="D56">
        <v>0</v>
      </c>
      <c r="E56">
        <f t="shared" ca="1" si="0"/>
        <v>7</v>
      </c>
      <c r="F56">
        <f t="shared" ca="1" si="0"/>
        <v>5</v>
      </c>
      <c r="G56">
        <f t="shared" ca="1" si="0"/>
        <v>4</v>
      </c>
      <c r="H56">
        <f t="shared" ca="1" si="0"/>
        <v>0</v>
      </c>
    </row>
    <row r="57" spans="1:8" ht="15.75" thickBot="1">
      <c r="A57">
        <f t="shared" si="1"/>
        <v>56</v>
      </c>
      <c r="B57" s="29" t="s">
        <v>150</v>
      </c>
      <c r="C57">
        <f t="shared" ca="1" si="2"/>
        <v>9</v>
      </c>
      <c r="D57">
        <v>1</v>
      </c>
      <c r="E57">
        <f t="shared" ca="1" si="0"/>
        <v>5</v>
      </c>
      <c r="F57">
        <f t="shared" ca="1" si="0"/>
        <v>6</v>
      </c>
      <c r="G57">
        <f t="shared" ca="1" si="0"/>
        <v>2</v>
      </c>
      <c r="H57">
        <f t="shared" ca="1" si="0"/>
        <v>0</v>
      </c>
    </row>
    <row r="58" spans="1:8">
      <c r="A58">
        <f t="shared" si="1"/>
        <v>57</v>
      </c>
      <c r="B58" s="31" t="s">
        <v>151</v>
      </c>
      <c r="C58">
        <f t="shared" ca="1" si="2"/>
        <v>6</v>
      </c>
      <c r="D58">
        <v>0</v>
      </c>
      <c r="E58">
        <f t="shared" ca="1" si="0"/>
        <v>2</v>
      </c>
      <c r="F58">
        <f t="shared" ca="1" si="0"/>
        <v>5</v>
      </c>
      <c r="G58">
        <f t="shared" ca="1" si="0"/>
        <v>9</v>
      </c>
      <c r="H58">
        <f t="shared" ca="1" si="0"/>
        <v>7</v>
      </c>
    </row>
    <row r="59" spans="1:8">
      <c r="A59">
        <f t="shared" si="1"/>
        <v>58</v>
      </c>
      <c r="B59" s="31" t="s">
        <v>152</v>
      </c>
      <c r="C59">
        <f t="shared" ca="1" si="2"/>
        <v>9</v>
      </c>
      <c r="D59">
        <v>0</v>
      </c>
      <c r="E59">
        <f t="shared" ca="1" si="0"/>
        <v>4</v>
      </c>
      <c r="F59">
        <f t="shared" ca="1" si="0"/>
        <v>2</v>
      </c>
      <c r="G59">
        <f t="shared" ca="1" si="0"/>
        <v>7</v>
      </c>
      <c r="H59">
        <f t="shared" ca="1" si="0"/>
        <v>3</v>
      </c>
    </row>
    <row r="60" spans="1:8">
      <c r="A60">
        <f t="shared" si="1"/>
        <v>59</v>
      </c>
      <c r="B60" s="31" t="s">
        <v>153</v>
      </c>
      <c r="C60">
        <f t="shared" ca="1" si="2"/>
        <v>9</v>
      </c>
      <c r="D60">
        <v>0</v>
      </c>
      <c r="E60">
        <f t="shared" ca="1" si="0"/>
        <v>7</v>
      </c>
      <c r="F60">
        <f t="shared" ca="1" si="0"/>
        <v>6</v>
      </c>
      <c r="G60">
        <f t="shared" ca="1" si="0"/>
        <v>5</v>
      </c>
      <c r="H60">
        <f t="shared" ca="1" si="0"/>
        <v>8</v>
      </c>
    </row>
    <row r="61" spans="1:8">
      <c r="A61">
        <f t="shared" si="1"/>
        <v>60</v>
      </c>
      <c r="B61" s="31" t="s">
        <v>154</v>
      </c>
      <c r="C61">
        <f t="shared" ca="1" si="2"/>
        <v>8</v>
      </c>
      <c r="D61">
        <v>0</v>
      </c>
      <c r="E61">
        <f t="shared" ca="1" si="0"/>
        <v>7</v>
      </c>
      <c r="F61">
        <f t="shared" ca="1" si="0"/>
        <v>3</v>
      </c>
      <c r="G61">
        <f t="shared" ca="1" si="0"/>
        <v>5</v>
      </c>
      <c r="H61">
        <f t="shared" ca="1" si="0"/>
        <v>4</v>
      </c>
    </row>
    <row r="62" spans="1:8">
      <c r="A62">
        <f t="shared" si="1"/>
        <v>61</v>
      </c>
      <c r="B62" s="31" t="s">
        <v>155</v>
      </c>
      <c r="C62">
        <f t="shared" ca="1" si="2"/>
        <v>4</v>
      </c>
      <c r="D62">
        <v>0</v>
      </c>
      <c r="E62">
        <f t="shared" ca="1" si="0"/>
        <v>5</v>
      </c>
      <c r="F62">
        <f t="shared" ca="1" si="0"/>
        <v>1</v>
      </c>
      <c r="G62">
        <f t="shared" ca="1" si="0"/>
        <v>5</v>
      </c>
      <c r="H62">
        <f t="shared" ca="1" si="0"/>
        <v>2</v>
      </c>
    </row>
    <row r="63" spans="1:8">
      <c r="A63">
        <f t="shared" si="1"/>
        <v>62</v>
      </c>
      <c r="B63" s="31" t="s">
        <v>49</v>
      </c>
      <c r="C63">
        <f t="shared" ca="1" si="2"/>
        <v>9</v>
      </c>
      <c r="D63">
        <v>0</v>
      </c>
      <c r="E63">
        <f t="shared" ca="1" si="0"/>
        <v>1</v>
      </c>
      <c r="F63">
        <f t="shared" ca="1" si="0"/>
        <v>0</v>
      </c>
      <c r="G63">
        <f t="shared" ca="1" si="0"/>
        <v>6</v>
      </c>
      <c r="H63">
        <f t="shared" ca="1" si="0"/>
        <v>2</v>
      </c>
    </row>
    <row r="64" spans="1:8">
      <c r="A64">
        <f t="shared" si="1"/>
        <v>63</v>
      </c>
      <c r="B64" s="31" t="s">
        <v>156</v>
      </c>
      <c r="C64">
        <f t="shared" ca="1" si="2"/>
        <v>8</v>
      </c>
      <c r="D64">
        <v>0</v>
      </c>
      <c r="E64">
        <f t="shared" ca="1" si="0"/>
        <v>4</v>
      </c>
      <c r="F64">
        <f t="shared" ca="1" si="0"/>
        <v>2</v>
      </c>
      <c r="G64">
        <f t="shared" ca="1" si="0"/>
        <v>6</v>
      </c>
      <c r="H64">
        <f t="shared" ca="1" si="0"/>
        <v>2</v>
      </c>
    </row>
    <row r="65" spans="1:8">
      <c r="A65">
        <f t="shared" si="1"/>
        <v>64</v>
      </c>
      <c r="B65" s="31" t="s">
        <v>157</v>
      </c>
      <c r="C65">
        <f t="shared" ca="1" si="2"/>
        <v>8</v>
      </c>
      <c r="D65">
        <v>0</v>
      </c>
      <c r="E65">
        <f t="shared" ca="1" si="0"/>
        <v>1</v>
      </c>
      <c r="F65">
        <f t="shared" ca="1" si="0"/>
        <v>4</v>
      </c>
      <c r="G65">
        <f t="shared" ca="1" si="0"/>
        <v>1</v>
      </c>
      <c r="H65">
        <f t="shared" ca="1" si="0"/>
        <v>0</v>
      </c>
    </row>
    <row r="66" spans="1:8" ht="15.75" thickBot="1">
      <c r="A66">
        <f t="shared" si="1"/>
        <v>65</v>
      </c>
      <c r="B66" s="29" t="s">
        <v>158</v>
      </c>
      <c r="C66">
        <f t="shared" ca="1" si="2"/>
        <v>4</v>
      </c>
      <c r="D66">
        <v>0</v>
      </c>
      <c r="E66">
        <f t="shared" ca="1" si="0"/>
        <v>7</v>
      </c>
      <c r="F66">
        <f t="shared" ca="1" si="0"/>
        <v>4</v>
      </c>
      <c r="G66">
        <f t="shared" ca="1" si="0"/>
        <v>1</v>
      </c>
      <c r="H66">
        <f ca="1">INT(RAND()*10)</f>
        <v>7</v>
      </c>
    </row>
    <row r="67" spans="1:8">
      <c r="A67">
        <f t="shared" si="1"/>
        <v>66</v>
      </c>
      <c r="B67" s="31" t="s">
        <v>159</v>
      </c>
      <c r="C67">
        <f t="shared" ca="1" si="2"/>
        <v>3</v>
      </c>
      <c r="D67">
        <v>0</v>
      </c>
      <c r="E67">
        <f t="shared" ref="E67:G70" ca="1" si="3">INT(RAND()*10)</f>
        <v>6</v>
      </c>
      <c r="F67">
        <f t="shared" ca="1" si="3"/>
        <v>2</v>
      </c>
      <c r="G67">
        <f t="shared" ca="1" si="3"/>
        <v>5</v>
      </c>
      <c r="H67">
        <f ca="1">INT(RAND()*10)</f>
        <v>4</v>
      </c>
    </row>
    <row r="68" spans="1:8">
      <c r="A68">
        <f t="shared" si="1"/>
        <v>67</v>
      </c>
      <c r="B68" s="31" t="s">
        <v>160</v>
      </c>
      <c r="C68">
        <f t="shared" ca="1" si="2"/>
        <v>9</v>
      </c>
      <c r="D68">
        <v>0</v>
      </c>
      <c r="E68">
        <f t="shared" ca="1" si="3"/>
        <v>3</v>
      </c>
      <c r="F68">
        <f t="shared" ca="1" si="3"/>
        <v>0</v>
      </c>
      <c r="G68">
        <f t="shared" ca="1" si="3"/>
        <v>6</v>
      </c>
      <c r="H68">
        <f ca="1">INT(RAND()*10)</f>
        <v>2</v>
      </c>
    </row>
    <row r="69" spans="1:8" ht="15.75" thickBot="1">
      <c r="A69">
        <f>A68+1</f>
        <v>68</v>
      </c>
      <c r="B69" s="29" t="s">
        <v>161</v>
      </c>
      <c r="C69">
        <f t="shared" ca="1" si="2"/>
        <v>4</v>
      </c>
      <c r="D69">
        <v>0</v>
      </c>
      <c r="E69">
        <f t="shared" ca="1" si="3"/>
        <v>2</v>
      </c>
      <c r="F69">
        <f t="shared" ca="1" si="3"/>
        <v>2</v>
      </c>
      <c r="G69">
        <f t="shared" ca="1" si="3"/>
        <v>1</v>
      </c>
      <c r="H69">
        <f ca="1">INT(RAND()*10)</f>
        <v>4</v>
      </c>
    </row>
    <row r="70" spans="1:8" ht="21">
      <c r="A70">
        <f>A69+1</f>
        <v>69</v>
      </c>
      <c r="B70" s="31" t="s">
        <v>162</v>
      </c>
      <c r="C70">
        <f t="shared" ca="1" si="2"/>
        <v>8</v>
      </c>
      <c r="D70">
        <v>0</v>
      </c>
      <c r="E70">
        <f t="shared" ca="1" si="3"/>
        <v>4</v>
      </c>
      <c r="F70">
        <f t="shared" ca="1" si="3"/>
        <v>0</v>
      </c>
      <c r="G70">
        <f t="shared" ca="1" si="3"/>
        <v>1</v>
      </c>
      <c r="H70">
        <f ca="1">INT(RAND()*10)</f>
        <v>0</v>
      </c>
    </row>
  </sheetData>
  <mergeCells count="1">
    <mergeCell ref="J4:K4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W73"/>
  <sheetViews>
    <sheetView zoomScale="70" zoomScaleNormal="70" workbookViewId="0">
      <selection activeCell="A2" sqref="A2"/>
    </sheetView>
  </sheetViews>
  <sheetFormatPr defaultRowHeight="15"/>
  <cols>
    <col min="1" max="1" width="43.140625" bestFit="1" customWidth="1"/>
    <col min="2" max="2" width="23.7109375" bestFit="1" customWidth="1"/>
    <col min="3" max="3" width="19.85546875" bestFit="1" customWidth="1"/>
    <col min="4" max="4" width="17.85546875" customWidth="1"/>
    <col min="5" max="5" width="21" bestFit="1" customWidth="1"/>
    <col min="6" max="6" width="21.5703125" customWidth="1"/>
    <col min="7" max="7" width="19.140625" bestFit="1" customWidth="1"/>
    <col min="8" max="8" width="5.5703125" customWidth="1"/>
    <col min="9" max="9" width="8.140625" customWidth="1"/>
    <col min="10" max="10" width="7.140625" customWidth="1"/>
    <col min="11" max="11" width="6.28515625" customWidth="1"/>
    <col min="12" max="12" width="10.28515625" bestFit="1" customWidth="1"/>
  </cols>
  <sheetData>
    <row r="2" spans="1:23">
      <c r="A2" t="s">
        <v>53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</row>
    <row r="3" spans="1:23">
      <c r="A3" s="21" t="s">
        <v>77</v>
      </c>
      <c r="B3" t="s">
        <v>78</v>
      </c>
      <c r="C3" t="s">
        <v>79</v>
      </c>
      <c r="D3" t="s">
        <v>82</v>
      </c>
      <c r="E3" t="s">
        <v>83</v>
      </c>
      <c r="F3" t="s">
        <v>81</v>
      </c>
      <c r="G3" t="s">
        <v>80</v>
      </c>
    </row>
    <row r="4" spans="1:23">
      <c r="A4" s="22" t="s">
        <v>141</v>
      </c>
      <c r="B4" s="23">
        <v>0</v>
      </c>
      <c r="C4" s="23">
        <v>9</v>
      </c>
      <c r="D4" s="23">
        <v>4</v>
      </c>
      <c r="E4" s="23">
        <v>1</v>
      </c>
      <c r="F4" s="23">
        <v>3</v>
      </c>
      <c r="G4" s="23">
        <v>1</v>
      </c>
      <c r="I4">
        <f t="shared" ref="I4:N4" si="0">RANK(B4,B$4:B$72,B$2)</f>
        <v>1</v>
      </c>
      <c r="J4">
        <f t="shared" si="0"/>
        <v>65</v>
      </c>
      <c r="K4">
        <f t="shared" si="0"/>
        <v>28</v>
      </c>
      <c r="L4">
        <f t="shared" si="0"/>
        <v>11</v>
      </c>
      <c r="M4">
        <f t="shared" si="0"/>
        <v>21</v>
      </c>
      <c r="N4">
        <f t="shared" si="0"/>
        <v>4</v>
      </c>
      <c r="O4">
        <v>100</v>
      </c>
      <c r="Q4">
        <f t="shared" ref="Q4:V4" si="1">RANK(I4,I$4:I$72,0)</f>
        <v>7</v>
      </c>
      <c r="R4">
        <f t="shared" si="1"/>
        <v>1</v>
      </c>
      <c r="S4">
        <f t="shared" si="1"/>
        <v>37</v>
      </c>
      <c r="T4">
        <f t="shared" si="1"/>
        <v>52</v>
      </c>
      <c r="U4">
        <f t="shared" si="1"/>
        <v>44</v>
      </c>
      <c r="V4">
        <f t="shared" si="1"/>
        <v>61</v>
      </c>
      <c r="W4">
        <v>100</v>
      </c>
    </row>
    <row r="5" spans="1:23">
      <c r="A5" s="22" t="s">
        <v>127</v>
      </c>
      <c r="B5" s="23">
        <v>0</v>
      </c>
      <c r="C5" s="23">
        <v>3</v>
      </c>
      <c r="D5" s="23">
        <v>1</v>
      </c>
      <c r="E5" s="23">
        <v>5</v>
      </c>
      <c r="F5" s="23">
        <v>5</v>
      </c>
      <c r="G5" s="23">
        <v>5</v>
      </c>
      <c r="I5">
        <f t="shared" ref="I5:I68" si="2">RANK(B5,B$4:B$72,B$2)</f>
        <v>1</v>
      </c>
      <c r="J5">
        <f t="shared" ref="J5:J68" si="3">RANK(C5,C$4:C$72,C$2)</f>
        <v>22</v>
      </c>
      <c r="K5">
        <f t="shared" ref="K5:K68" si="4">RANK(D5,D$4:D$72,D$2)</f>
        <v>8</v>
      </c>
      <c r="L5">
        <f t="shared" ref="L5:L68" si="5">RANK(E5,E$4:E$72,E$2)</f>
        <v>42</v>
      </c>
      <c r="M5">
        <f t="shared" ref="M5:M68" si="6">RANK(F5,F$4:F$72,F$2)</f>
        <v>28</v>
      </c>
      <c r="N5">
        <f t="shared" ref="N5:N68" si="7">RANK(G5,G$4:G$72,G$2)</f>
        <v>30</v>
      </c>
      <c r="O5">
        <v>100</v>
      </c>
      <c r="Q5">
        <f t="shared" ref="Q5:Q68" si="8">RANK(I5,I$4:I$72,0)</f>
        <v>7</v>
      </c>
      <c r="R5">
        <f t="shared" ref="R5:R68" si="9">RANK(J5,J$4:J$72,0)</f>
        <v>42</v>
      </c>
      <c r="S5">
        <f t="shared" ref="S5:S68" si="10">RANK(K5,K$4:K$72,0)</f>
        <v>54</v>
      </c>
      <c r="T5">
        <f t="shared" ref="T5:T68" si="11">RANK(L5,L$4:L$72,0)</f>
        <v>26</v>
      </c>
      <c r="U5">
        <f t="shared" ref="U5:U68" si="12">RANK(M5,M$4:M$72,0)</f>
        <v>34</v>
      </c>
      <c r="V5">
        <f t="shared" ref="V5:V68" si="13">RANK(N5,N$4:N$72,0)</f>
        <v>32</v>
      </c>
      <c r="W5">
        <v>100</v>
      </c>
    </row>
    <row r="6" spans="1:23">
      <c r="A6" s="22" t="s">
        <v>158</v>
      </c>
      <c r="B6" s="23">
        <v>0</v>
      </c>
      <c r="C6" s="23">
        <v>5</v>
      </c>
      <c r="D6" s="23">
        <v>8</v>
      </c>
      <c r="E6" s="23">
        <v>7</v>
      </c>
      <c r="F6" s="23">
        <v>3</v>
      </c>
      <c r="G6" s="23">
        <v>4</v>
      </c>
      <c r="I6">
        <f t="shared" si="2"/>
        <v>1</v>
      </c>
      <c r="J6">
        <f t="shared" si="3"/>
        <v>36</v>
      </c>
      <c r="K6">
        <f t="shared" si="4"/>
        <v>53</v>
      </c>
      <c r="L6">
        <f t="shared" si="5"/>
        <v>51</v>
      </c>
      <c r="M6">
        <f t="shared" si="6"/>
        <v>21</v>
      </c>
      <c r="N6">
        <f t="shared" si="7"/>
        <v>22</v>
      </c>
      <c r="O6">
        <v>100</v>
      </c>
      <c r="Q6">
        <f t="shared" si="8"/>
        <v>7</v>
      </c>
      <c r="R6">
        <f t="shared" si="9"/>
        <v>27</v>
      </c>
      <c r="S6">
        <f t="shared" si="10"/>
        <v>10</v>
      </c>
      <c r="T6">
        <f t="shared" si="11"/>
        <v>15</v>
      </c>
      <c r="U6">
        <f t="shared" si="12"/>
        <v>44</v>
      </c>
      <c r="V6">
        <f t="shared" si="13"/>
        <v>41</v>
      </c>
      <c r="W6">
        <v>100</v>
      </c>
    </row>
    <row r="7" spans="1:23">
      <c r="A7" s="22" t="s">
        <v>157</v>
      </c>
      <c r="B7" s="23">
        <v>0</v>
      </c>
      <c r="C7" s="23">
        <v>3</v>
      </c>
      <c r="D7" s="23">
        <v>9</v>
      </c>
      <c r="E7" s="23">
        <v>8</v>
      </c>
      <c r="F7" s="23">
        <v>7</v>
      </c>
      <c r="G7" s="23">
        <v>5</v>
      </c>
      <c r="I7">
        <f t="shared" si="2"/>
        <v>1</v>
      </c>
      <c r="J7">
        <f t="shared" si="3"/>
        <v>22</v>
      </c>
      <c r="K7">
        <f t="shared" si="4"/>
        <v>61</v>
      </c>
      <c r="L7">
        <f t="shared" si="5"/>
        <v>56</v>
      </c>
      <c r="M7">
        <f t="shared" si="6"/>
        <v>48</v>
      </c>
      <c r="N7">
        <f t="shared" si="7"/>
        <v>30</v>
      </c>
      <c r="O7">
        <v>100</v>
      </c>
      <c r="Q7">
        <f t="shared" si="8"/>
        <v>7</v>
      </c>
      <c r="R7">
        <f t="shared" si="9"/>
        <v>42</v>
      </c>
      <c r="S7">
        <f t="shared" si="10"/>
        <v>1</v>
      </c>
      <c r="T7">
        <f t="shared" si="11"/>
        <v>10</v>
      </c>
      <c r="U7">
        <f t="shared" si="12"/>
        <v>15</v>
      </c>
      <c r="V7">
        <f t="shared" si="13"/>
        <v>32</v>
      </c>
      <c r="W7">
        <v>100</v>
      </c>
    </row>
    <row r="8" spans="1:23">
      <c r="A8" s="22" t="s">
        <v>108</v>
      </c>
      <c r="B8" s="23">
        <v>0</v>
      </c>
      <c r="C8" s="23">
        <v>6</v>
      </c>
      <c r="D8" s="23">
        <v>7</v>
      </c>
      <c r="E8" s="23">
        <v>3</v>
      </c>
      <c r="F8" s="23">
        <v>0</v>
      </c>
      <c r="G8" s="23">
        <v>7</v>
      </c>
      <c r="I8">
        <f t="shared" si="2"/>
        <v>1</v>
      </c>
      <c r="J8">
        <f t="shared" si="3"/>
        <v>44</v>
      </c>
      <c r="K8">
        <f t="shared" si="4"/>
        <v>42</v>
      </c>
      <c r="L8">
        <f t="shared" si="5"/>
        <v>28</v>
      </c>
      <c r="M8">
        <f t="shared" si="6"/>
        <v>1</v>
      </c>
      <c r="N8">
        <f t="shared" si="7"/>
        <v>45</v>
      </c>
      <c r="O8">
        <v>100</v>
      </c>
      <c r="Q8">
        <f t="shared" si="8"/>
        <v>7</v>
      </c>
      <c r="R8">
        <f t="shared" si="9"/>
        <v>20</v>
      </c>
      <c r="S8">
        <f t="shared" si="10"/>
        <v>18</v>
      </c>
      <c r="T8">
        <f t="shared" si="11"/>
        <v>37</v>
      </c>
      <c r="U8">
        <f t="shared" si="12"/>
        <v>64</v>
      </c>
      <c r="V8">
        <f t="shared" si="13"/>
        <v>16</v>
      </c>
      <c r="W8">
        <v>100</v>
      </c>
    </row>
    <row r="9" spans="1:23">
      <c r="A9" s="22" t="s">
        <v>145</v>
      </c>
      <c r="B9" s="23">
        <v>0</v>
      </c>
      <c r="C9" s="23">
        <v>0</v>
      </c>
      <c r="D9" s="23">
        <v>7</v>
      </c>
      <c r="E9" s="23">
        <v>0</v>
      </c>
      <c r="F9" s="23">
        <v>5</v>
      </c>
      <c r="G9" s="23">
        <v>2</v>
      </c>
      <c r="I9">
        <f t="shared" si="2"/>
        <v>1</v>
      </c>
      <c r="J9">
        <f t="shared" si="3"/>
        <v>1</v>
      </c>
      <c r="K9">
        <f t="shared" si="4"/>
        <v>42</v>
      </c>
      <c r="L9">
        <f t="shared" si="5"/>
        <v>1</v>
      </c>
      <c r="M9">
        <f t="shared" si="6"/>
        <v>28</v>
      </c>
      <c r="N9">
        <f t="shared" si="7"/>
        <v>10</v>
      </c>
      <c r="O9">
        <v>100</v>
      </c>
      <c r="Q9">
        <f t="shared" si="8"/>
        <v>7</v>
      </c>
      <c r="R9">
        <f t="shared" si="9"/>
        <v>61</v>
      </c>
      <c r="S9">
        <f t="shared" si="10"/>
        <v>18</v>
      </c>
      <c r="T9">
        <f t="shared" si="11"/>
        <v>60</v>
      </c>
      <c r="U9">
        <f t="shared" si="12"/>
        <v>34</v>
      </c>
      <c r="V9">
        <f t="shared" si="13"/>
        <v>53</v>
      </c>
      <c r="W9">
        <v>100</v>
      </c>
    </row>
    <row r="10" spans="1:23">
      <c r="A10" s="22" t="s">
        <v>155</v>
      </c>
      <c r="B10" s="23">
        <v>0</v>
      </c>
      <c r="C10" s="23">
        <v>3</v>
      </c>
      <c r="D10" s="23">
        <v>5</v>
      </c>
      <c r="E10" s="23">
        <v>2</v>
      </c>
      <c r="F10" s="23">
        <v>4</v>
      </c>
      <c r="G10" s="23">
        <v>1</v>
      </c>
      <c r="I10">
        <f t="shared" si="2"/>
        <v>1</v>
      </c>
      <c r="J10">
        <f t="shared" si="3"/>
        <v>22</v>
      </c>
      <c r="K10">
        <f t="shared" si="4"/>
        <v>34</v>
      </c>
      <c r="L10">
        <f t="shared" si="5"/>
        <v>19</v>
      </c>
      <c r="M10">
        <f t="shared" si="6"/>
        <v>27</v>
      </c>
      <c r="N10">
        <f t="shared" si="7"/>
        <v>4</v>
      </c>
      <c r="O10">
        <v>100</v>
      </c>
      <c r="Q10">
        <f t="shared" si="8"/>
        <v>7</v>
      </c>
      <c r="R10">
        <f t="shared" si="9"/>
        <v>42</v>
      </c>
      <c r="S10">
        <f t="shared" si="10"/>
        <v>31</v>
      </c>
      <c r="T10">
        <f t="shared" si="11"/>
        <v>43</v>
      </c>
      <c r="U10">
        <f t="shared" si="12"/>
        <v>43</v>
      </c>
      <c r="V10">
        <f t="shared" si="13"/>
        <v>61</v>
      </c>
      <c r="W10">
        <v>100</v>
      </c>
    </row>
    <row r="11" spans="1:23">
      <c r="A11" s="22" t="s">
        <v>159</v>
      </c>
      <c r="B11" s="23">
        <v>0</v>
      </c>
      <c r="C11" s="23">
        <v>0</v>
      </c>
      <c r="D11" s="23">
        <v>1</v>
      </c>
      <c r="E11" s="23">
        <v>3</v>
      </c>
      <c r="F11" s="23">
        <v>3</v>
      </c>
      <c r="G11" s="23">
        <v>4</v>
      </c>
      <c r="I11">
        <f t="shared" si="2"/>
        <v>1</v>
      </c>
      <c r="J11">
        <f t="shared" si="3"/>
        <v>1</v>
      </c>
      <c r="K11">
        <f t="shared" si="4"/>
        <v>8</v>
      </c>
      <c r="L11">
        <f t="shared" si="5"/>
        <v>28</v>
      </c>
      <c r="M11">
        <f t="shared" si="6"/>
        <v>21</v>
      </c>
      <c r="N11">
        <f t="shared" si="7"/>
        <v>22</v>
      </c>
      <c r="O11">
        <v>100</v>
      </c>
      <c r="Q11">
        <f t="shared" si="8"/>
        <v>7</v>
      </c>
      <c r="R11">
        <f t="shared" si="9"/>
        <v>61</v>
      </c>
      <c r="S11">
        <f t="shared" si="10"/>
        <v>54</v>
      </c>
      <c r="T11">
        <f t="shared" si="11"/>
        <v>37</v>
      </c>
      <c r="U11">
        <f t="shared" si="12"/>
        <v>44</v>
      </c>
      <c r="V11">
        <f t="shared" si="13"/>
        <v>41</v>
      </c>
      <c r="W11">
        <v>100</v>
      </c>
    </row>
    <row r="12" spans="1:23">
      <c r="A12" s="22" t="s">
        <v>150</v>
      </c>
      <c r="B12" s="23">
        <v>1</v>
      </c>
      <c r="C12" s="23">
        <v>4</v>
      </c>
      <c r="D12" s="23">
        <v>5</v>
      </c>
      <c r="E12" s="23">
        <v>9</v>
      </c>
      <c r="F12" s="23">
        <v>6</v>
      </c>
      <c r="G12" s="23">
        <v>5</v>
      </c>
      <c r="I12">
        <f t="shared" si="2"/>
        <v>64</v>
      </c>
      <c r="J12">
        <f t="shared" si="3"/>
        <v>29</v>
      </c>
      <c r="K12">
        <f t="shared" si="4"/>
        <v>34</v>
      </c>
      <c r="L12">
        <f t="shared" si="5"/>
        <v>61</v>
      </c>
      <c r="M12">
        <f t="shared" si="6"/>
        <v>37</v>
      </c>
      <c r="N12">
        <f t="shared" si="7"/>
        <v>30</v>
      </c>
      <c r="O12">
        <v>100</v>
      </c>
      <c r="Q12">
        <f t="shared" si="8"/>
        <v>1</v>
      </c>
      <c r="R12">
        <f t="shared" si="9"/>
        <v>35</v>
      </c>
      <c r="S12">
        <f t="shared" si="10"/>
        <v>31</v>
      </c>
      <c r="T12">
        <f t="shared" si="11"/>
        <v>1</v>
      </c>
      <c r="U12">
        <f t="shared" si="12"/>
        <v>23</v>
      </c>
      <c r="V12">
        <f t="shared" si="13"/>
        <v>32</v>
      </c>
      <c r="W12">
        <v>100</v>
      </c>
    </row>
    <row r="13" spans="1:23">
      <c r="A13" s="22" t="s">
        <v>147</v>
      </c>
      <c r="B13" s="23">
        <v>0</v>
      </c>
      <c r="C13" s="23">
        <v>1</v>
      </c>
      <c r="D13" s="23">
        <v>6</v>
      </c>
      <c r="E13" s="23">
        <v>0</v>
      </c>
      <c r="F13" s="23">
        <v>0</v>
      </c>
      <c r="G13" s="23">
        <v>7</v>
      </c>
      <c r="I13">
        <f t="shared" si="2"/>
        <v>1</v>
      </c>
      <c r="J13">
        <f t="shared" si="3"/>
        <v>10</v>
      </c>
      <c r="K13">
        <f t="shared" si="4"/>
        <v>40</v>
      </c>
      <c r="L13">
        <f t="shared" si="5"/>
        <v>1</v>
      </c>
      <c r="M13">
        <f t="shared" si="6"/>
        <v>1</v>
      </c>
      <c r="N13">
        <f t="shared" si="7"/>
        <v>45</v>
      </c>
      <c r="O13">
        <v>100</v>
      </c>
      <c r="Q13">
        <f t="shared" si="8"/>
        <v>7</v>
      </c>
      <c r="R13">
        <f t="shared" si="9"/>
        <v>55</v>
      </c>
      <c r="S13">
        <f t="shared" si="10"/>
        <v>29</v>
      </c>
      <c r="T13">
        <f t="shared" si="11"/>
        <v>60</v>
      </c>
      <c r="U13">
        <f t="shared" si="12"/>
        <v>64</v>
      </c>
      <c r="V13">
        <f t="shared" si="13"/>
        <v>16</v>
      </c>
      <c r="W13">
        <v>100</v>
      </c>
    </row>
    <row r="14" spans="1:23">
      <c r="A14" s="22" t="s">
        <v>49</v>
      </c>
      <c r="B14" s="23">
        <v>0</v>
      </c>
      <c r="C14" s="23">
        <v>2</v>
      </c>
      <c r="D14" s="23">
        <v>0</v>
      </c>
      <c r="E14" s="23">
        <v>8</v>
      </c>
      <c r="F14" s="23">
        <v>2</v>
      </c>
      <c r="G14" s="23">
        <v>3</v>
      </c>
      <c r="I14">
        <f t="shared" si="2"/>
        <v>1</v>
      </c>
      <c r="J14">
        <f t="shared" si="3"/>
        <v>16</v>
      </c>
      <c r="K14">
        <f t="shared" si="4"/>
        <v>1</v>
      </c>
      <c r="L14">
        <f t="shared" si="5"/>
        <v>56</v>
      </c>
      <c r="M14">
        <f t="shared" si="6"/>
        <v>15</v>
      </c>
      <c r="N14">
        <f t="shared" si="7"/>
        <v>18</v>
      </c>
      <c r="O14">
        <v>100</v>
      </c>
      <c r="Q14">
        <f t="shared" si="8"/>
        <v>7</v>
      </c>
      <c r="R14">
        <f t="shared" si="9"/>
        <v>49</v>
      </c>
      <c r="S14">
        <f t="shared" si="10"/>
        <v>63</v>
      </c>
      <c r="T14">
        <f t="shared" si="11"/>
        <v>10</v>
      </c>
      <c r="U14">
        <f t="shared" si="12"/>
        <v>50</v>
      </c>
      <c r="V14">
        <f t="shared" si="13"/>
        <v>49</v>
      </c>
      <c r="W14">
        <v>100</v>
      </c>
    </row>
    <row r="15" spans="1:23">
      <c r="A15" s="22" t="s">
        <v>153</v>
      </c>
      <c r="B15" s="23">
        <v>0</v>
      </c>
      <c r="C15" s="23">
        <v>0</v>
      </c>
      <c r="D15" s="23">
        <v>5</v>
      </c>
      <c r="E15" s="23">
        <v>3</v>
      </c>
      <c r="F15" s="23">
        <v>5</v>
      </c>
      <c r="G15" s="23">
        <v>4</v>
      </c>
      <c r="I15">
        <f t="shared" si="2"/>
        <v>1</v>
      </c>
      <c r="J15">
        <f t="shared" si="3"/>
        <v>1</v>
      </c>
      <c r="K15">
        <f t="shared" si="4"/>
        <v>34</v>
      </c>
      <c r="L15">
        <f t="shared" si="5"/>
        <v>28</v>
      </c>
      <c r="M15">
        <f t="shared" si="6"/>
        <v>28</v>
      </c>
      <c r="N15">
        <f t="shared" si="7"/>
        <v>22</v>
      </c>
      <c r="O15">
        <v>100</v>
      </c>
      <c r="Q15">
        <f t="shared" si="8"/>
        <v>7</v>
      </c>
      <c r="R15">
        <f t="shared" si="9"/>
        <v>61</v>
      </c>
      <c r="S15">
        <f t="shared" si="10"/>
        <v>31</v>
      </c>
      <c r="T15">
        <f t="shared" si="11"/>
        <v>37</v>
      </c>
      <c r="U15">
        <f t="shared" si="12"/>
        <v>34</v>
      </c>
      <c r="V15">
        <f t="shared" si="13"/>
        <v>41</v>
      </c>
      <c r="W15">
        <v>100</v>
      </c>
    </row>
    <row r="16" spans="1:23">
      <c r="A16" s="22" t="s">
        <v>48</v>
      </c>
      <c r="B16" s="23">
        <v>0</v>
      </c>
      <c r="C16" s="23">
        <v>2</v>
      </c>
      <c r="D16" s="23">
        <v>3</v>
      </c>
      <c r="E16" s="23">
        <v>2</v>
      </c>
      <c r="F16" s="23">
        <v>8</v>
      </c>
      <c r="G16" s="23">
        <v>5</v>
      </c>
      <c r="I16">
        <f t="shared" si="2"/>
        <v>1</v>
      </c>
      <c r="J16">
        <f t="shared" si="3"/>
        <v>16</v>
      </c>
      <c r="K16">
        <f t="shared" si="4"/>
        <v>24</v>
      </c>
      <c r="L16">
        <f t="shared" si="5"/>
        <v>19</v>
      </c>
      <c r="M16">
        <f t="shared" si="6"/>
        <v>56</v>
      </c>
      <c r="N16">
        <f t="shared" si="7"/>
        <v>30</v>
      </c>
      <c r="O16">
        <v>100</v>
      </c>
      <c r="Q16">
        <f t="shared" si="8"/>
        <v>7</v>
      </c>
      <c r="R16">
        <f t="shared" si="9"/>
        <v>49</v>
      </c>
      <c r="S16">
        <f t="shared" si="10"/>
        <v>43</v>
      </c>
      <c r="T16">
        <f t="shared" si="11"/>
        <v>43</v>
      </c>
      <c r="U16">
        <f t="shared" si="12"/>
        <v>8</v>
      </c>
      <c r="V16">
        <f t="shared" si="13"/>
        <v>32</v>
      </c>
      <c r="W16">
        <v>100</v>
      </c>
    </row>
    <row r="17" spans="1:23">
      <c r="A17" s="22" t="s">
        <v>156</v>
      </c>
      <c r="B17" s="23">
        <v>0</v>
      </c>
      <c r="C17" s="23">
        <v>2</v>
      </c>
      <c r="D17" s="23">
        <v>2</v>
      </c>
      <c r="E17" s="23">
        <v>8</v>
      </c>
      <c r="F17" s="23">
        <v>1</v>
      </c>
      <c r="G17" s="23">
        <v>8</v>
      </c>
      <c r="I17">
        <f t="shared" si="2"/>
        <v>1</v>
      </c>
      <c r="J17">
        <f t="shared" si="3"/>
        <v>16</v>
      </c>
      <c r="K17">
        <f t="shared" si="4"/>
        <v>17</v>
      </c>
      <c r="L17">
        <f t="shared" si="5"/>
        <v>56</v>
      </c>
      <c r="M17">
        <f t="shared" si="6"/>
        <v>7</v>
      </c>
      <c r="N17">
        <f t="shared" si="7"/>
        <v>55</v>
      </c>
      <c r="O17">
        <v>100</v>
      </c>
      <c r="Q17">
        <f t="shared" si="8"/>
        <v>7</v>
      </c>
      <c r="R17">
        <f t="shared" si="9"/>
        <v>49</v>
      </c>
      <c r="S17">
        <f t="shared" si="10"/>
        <v>47</v>
      </c>
      <c r="T17">
        <f t="shared" si="11"/>
        <v>10</v>
      </c>
      <c r="U17">
        <f t="shared" si="12"/>
        <v>56</v>
      </c>
      <c r="V17">
        <f t="shared" si="13"/>
        <v>11</v>
      </c>
      <c r="W17">
        <v>100</v>
      </c>
    </row>
    <row r="18" spans="1:23">
      <c r="A18" s="22" t="s">
        <v>126</v>
      </c>
      <c r="B18" s="23">
        <v>0</v>
      </c>
      <c r="C18" s="23">
        <v>8</v>
      </c>
      <c r="D18" s="23">
        <v>2</v>
      </c>
      <c r="E18" s="23">
        <v>9</v>
      </c>
      <c r="F18" s="23">
        <v>5</v>
      </c>
      <c r="G18" s="23">
        <v>2</v>
      </c>
      <c r="I18">
        <f t="shared" si="2"/>
        <v>1</v>
      </c>
      <c r="J18">
        <f t="shared" si="3"/>
        <v>60</v>
      </c>
      <c r="K18">
        <f t="shared" si="4"/>
        <v>17</v>
      </c>
      <c r="L18">
        <f t="shared" si="5"/>
        <v>61</v>
      </c>
      <c r="M18">
        <f t="shared" si="6"/>
        <v>28</v>
      </c>
      <c r="N18">
        <f t="shared" si="7"/>
        <v>10</v>
      </c>
      <c r="O18">
        <v>100</v>
      </c>
      <c r="Q18">
        <f t="shared" si="8"/>
        <v>7</v>
      </c>
      <c r="R18">
        <f t="shared" si="9"/>
        <v>6</v>
      </c>
      <c r="S18">
        <f t="shared" si="10"/>
        <v>47</v>
      </c>
      <c r="T18">
        <f t="shared" si="11"/>
        <v>1</v>
      </c>
      <c r="U18">
        <f t="shared" si="12"/>
        <v>34</v>
      </c>
      <c r="V18">
        <f t="shared" si="13"/>
        <v>53</v>
      </c>
      <c r="W18">
        <v>100</v>
      </c>
    </row>
    <row r="19" spans="1:23">
      <c r="A19" s="22" t="s">
        <v>106</v>
      </c>
      <c r="B19" s="23">
        <v>0</v>
      </c>
      <c r="C19" s="23">
        <v>5</v>
      </c>
      <c r="D19" s="23">
        <v>9</v>
      </c>
      <c r="E19" s="23">
        <v>5</v>
      </c>
      <c r="F19" s="23">
        <v>1</v>
      </c>
      <c r="G19" s="23">
        <v>3</v>
      </c>
      <c r="I19">
        <f t="shared" si="2"/>
        <v>1</v>
      </c>
      <c r="J19">
        <f t="shared" si="3"/>
        <v>36</v>
      </c>
      <c r="K19">
        <f t="shared" si="4"/>
        <v>61</v>
      </c>
      <c r="L19">
        <f t="shared" si="5"/>
        <v>42</v>
      </c>
      <c r="M19">
        <f t="shared" si="6"/>
        <v>7</v>
      </c>
      <c r="N19">
        <f t="shared" si="7"/>
        <v>18</v>
      </c>
      <c r="O19">
        <v>100</v>
      </c>
      <c r="Q19">
        <f t="shared" si="8"/>
        <v>7</v>
      </c>
      <c r="R19">
        <f t="shared" si="9"/>
        <v>27</v>
      </c>
      <c r="S19">
        <f t="shared" si="10"/>
        <v>1</v>
      </c>
      <c r="T19">
        <f t="shared" si="11"/>
        <v>26</v>
      </c>
      <c r="U19">
        <f t="shared" si="12"/>
        <v>56</v>
      </c>
      <c r="V19">
        <f t="shared" si="13"/>
        <v>49</v>
      </c>
      <c r="W19">
        <v>100</v>
      </c>
    </row>
    <row r="20" spans="1:23">
      <c r="A20" s="22" t="s">
        <v>128</v>
      </c>
      <c r="B20" s="23">
        <v>0</v>
      </c>
      <c r="C20" s="23">
        <v>0</v>
      </c>
      <c r="D20" s="23">
        <v>8</v>
      </c>
      <c r="E20" s="23">
        <v>3</v>
      </c>
      <c r="F20" s="23">
        <v>8</v>
      </c>
      <c r="G20" s="23">
        <v>6</v>
      </c>
      <c r="I20">
        <f t="shared" si="2"/>
        <v>1</v>
      </c>
      <c r="J20">
        <f t="shared" si="3"/>
        <v>1</v>
      </c>
      <c r="K20">
        <f t="shared" si="4"/>
        <v>53</v>
      </c>
      <c r="L20">
        <f t="shared" si="5"/>
        <v>28</v>
      </c>
      <c r="M20">
        <f t="shared" si="6"/>
        <v>56</v>
      </c>
      <c r="N20">
        <f t="shared" si="7"/>
        <v>39</v>
      </c>
      <c r="O20">
        <v>100</v>
      </c>
      <c r="Q20">
        <f t="shared" si="8"/>
        <v>7</v>
      </c>
      <c r="R20">
        <f t="shared" si="9"/>
        <v>61</v>
      </c>
      <c r="S20">
        <f t="shared" si="10"/>
        <v>10</v>
      </c>
      <c r="T20">
        <f t="shared" si="11"/>
        <v>37</v>
      </c>
      <c r="U20">
        <f t="shared" si="12"/>
        <v>8</v>
      </c>
      <c r="V20">
        <f t="shared" si="13"/>
        <v>26</v>
      </c>
      <c r="W20">
        <v>100</v>
      </c>
    </row>
    <row r="21" spans="1:23">
      <c r="A21" s="22" t="s">
        <v>111</v>
      </c>
      <c r="B21" s="23">
        <v>0</v>
      </c>
      <c r="C21" s="23">
        <v>1</v>
      </c>
      <c r="D21" s="23">
        <v>9</v>
      </c>
      <c r="E21" s="23">
        <v>6</v>
      </c>
      <c r="F21" s="23">
        <v>9</v>
      </c>
      <c r="G21" s="23">
        <v>5</v>
      </c>
      <c r="I21">
        <f t="shared" si="2"/>
        <v>1</v>
      </c>
      <c r="J21">
        <f t="shared" si="3"/>
        <v>10</v>
      </c>
      <c r="K21">
        <f t="shared" si="4"/>
        <v>61</v>
      </c>
      <c r="L21">
        <f t="shared" si="5"/>
        <v>45</v>
      </c>
      <c r="M21">
        <f t="shared" si="6"/>
        <v>63</v>
      </c>
      <c r="N21">
        <f t="shared" si="7"/>
        <v>30</v>
      </c>
      <c r="O21">
        <v>100</v>
      </c>
      <c r="Q21">
        <f t="shared" si="8"/>
        <v>7</v>
      </c>
      <c r="R21">
        <f t="shared" si="9"/>
        <v>55</v>
      </c>
      <c r="S21">
        <f t="shared" si="10"/>
        <v>1</v>
      </c>
      <c r="T21">
        <f t="shared" si="11"/>
        <v>20</v>
      </c>
      <c r="U21">
        <f t="shared" si="12"/>
        <v>1</v>
      </c>
      <c r="V21">
        <f t="shared" si="13"/>
        <v>32</v>
      </c>
      <c r="W21">
        <v>100</v>
      </c>
    </row>
    <row r="22" spans="1:23">
      <c r="A22" s="22" t="s">
        <v>162</v>
      </c>
      <c r="B22" s="23">
        <v>0</v>
      </c>
      <c r="C22" s="23">
        <v>1</v>
      </c>
      <c r="D22" s="23">
        <v>7</v>
      </c>
      <c r="E22" s="23">
        <v>0</v>
      </c>
      <c r="F22" s="23">
        <v>0</v>
      </c>
      <c r="G22" s="23">
        <v>6</v>
      </c>
      <c r="I22">
        <f t="shared" si="2"/>
        <v>1</v>
      </c>
      <c r="J22">
        <f t="shared" si="3"/>
        <v>10</v>
      </c>
      <c r="K22">
        <f t="shared" si="4"/>
        <v>42</v>
      </c>
      <c r="L22">
        <f t="shared" si="5"/>
        <v>1</v>
      </c>
      <c r="M22">
        <f t="shared" si="6"/>
        <v>1</v>
      </c>
      <c r="N22">
        <f t="shared" si="7"/>
        <v>39</v>
      </c>
      <c r="O22">
        <v>100</v>
      </c>
      <c r="Q22">
        <f t="shared" si="8"/>
        <v>7</v>
      </c>
      <c r="R22">
        <f t="shared" si="9"/>
        <v>55</v>
      </c>
      <c r="S22">
        <f t="shared" si="10"/>
        <v>18</v>
      </c>
      <c r="T22">
        <f t="shared" si="11"/>
        <v>60</v>
      </c>
      <c r="U22">
        <f t="shared" si="12"/>
        <v>64</v>
      </c>
      <c r="V22">
        <f t="shared" si="13"/>
        <v>26</v>
      </c>
      <c r="W22">
        <v>100</v>
      </c>
    </row>
    <row r="23" spans="1:23">
      <c r="A23" s="22" t="s">
        <v>154</v>
      </c>
      <c r="B23" s="23">
        <v>0</v>
      </c>
      <c r="C23" s="23">
        <v>3</v>
      </c>
      <c r="D23" s="23">
        <v>0</v>
      </c>
      <c r="E23" s="23">
        <v>9</v>
      </c>
      <c r="F23" s="23">
        <v>3</v>
      </c>
      <c r="G23" s="23">
        <v>5</v>
      </c>
      <c r="I23">
        <f t="shared" si="2"/>
        <v>1</v>
      </c>
      <c r="J23">
        <f t="shared" si="3"/>
        <v>22</v>
      </c>
      <c r="K23">
        <f t="shared" si="4"/>
        <v>1</v>
      </c>
      <c r="L23">
        <f t="shared" si="5"/>
        <v>61</v>
      </c>
      <c r="M23">
        <f t="shared" si="6"/>
        <v>21</v>
      </c>
      <c r="N23">
        <f t="shared" si="7"/>
        <v>30</v>
      </c>
      <c r="O23">
        <v>100</v>
      </c>
      <c r="Q23">
        <f t="shared" si="8"/>
        <v>7</v>
      </c>
      <c r="R23">
        <f t="shared" si="9"/>
        <v>42</v>
      </c>
      <c r="S23">
        <f t="shared" si="10"/>
        <v>63</v>
      </c>
      <c r="T23">
        <f t="shared" si="11"/>
        <v>1</v>
      </c>
      <c r="U23">
        <f t="shared" si="12"/>
        <v>44</v>
      </c>
      <c r="V23">
        <f t="shared" si="13"/>
        <v>32</v>
      </c>
      <c r="W23">
        <v>100</v>
      </c>
    </row>
    <row r="24" spans="1:23">
      <c r="A24" s="22" t="s">
        <v>110</v>
      </c>
      <c r="B24" s="23">
        <v>0</v>
      </c>
      <c r="C24" s="23">
        <v>0</v>
      </c>
      <c r="D24" s="23">
        <v>1</v>
      </c>
      <c r="E24" s="23">
        <v>9</v>
      </c>
      <c r="F24" s="23">
        <v>9</v>
      </c>
      <c r="G24" s="23">
        <v>0</v>
      </c>
      <c r="I24">
        <f t="shared" si="2"/>
        <v>1</v>
      </c>
      <c r="J24">
        <f t="shared" si="3"/>
        <v>1</v>
      </c>
      <c r="K24">
        <f t="shared" si="4"/>
        <v>8</v>
      </c>
      <c r="L24">
        <f t="shared" si="5"/>
        <v>61</v>
      </c>
      <c r="M24">
        <f t="shared" si="6"/>
        <v>63</v>
      </c>
      <c r="N24">
        <f t="shared" si="7"/>
        <v>1</v>
      </c>
      <c r="O24">
        <v>100</v>
      </c>
      <c r="Q24">
        <f t="shared" si="8"/>
        <v>7</v>
      </c>
      <c r="R24">
        <f t="shared" si="9"/>
        <v>61</v>
      </c>
      <c r="S24">
        <f t="shared" si="10"/>
        <v>54</v>
      </c>
      <c r="T24">
        <f t="shared" si="11"/>
        <v>1</v>
      </c>
      <c r="U24">
        <f t="shared" si="12"/>
        <v>1</v>
      </c>
      <c r="V24">
        <f t="shared" si="13"/>
        <v>67</v>
      </c>
      <c r="W24">
        <v>100</v>
      </c>
    </row>
    <row r="25" spans="1:23">
      <c r="A25" s="22" t="s">
        <v>148</v>
      </c>
      <c r="B25" s="23">
        <v>0</v>
      </c>
      <c r="C25" s="23">
        <v>3</v>
      </c>
      <c r="D25" s="23">
        <v>0</v>
      </c>
      <c r="E25" s="23">
        <v>4</v>
      </c>
      <c r="F25" s="23">
        <v>6</v>
      </c>
      <c r="G25" s="23">
        <v>2</v>
      </c>
      <c r="I25">
        <f t="shared" si="2"/>
        <v>1</v>
      </c>
      <c r="J25">
        <f t="shared" si="3"/>
        <v>22</v>
      </c>
      <c r="K25">
        <f t="shared" si="4"/>
        <v>1</v>
      </c>
      <c r="L25">
        <f t="shared" si="5"/>
        <v>34</v>
      </c>
      <c r="M25">
        <f t="shared" si="6"/>
        <v>37</v>
      </c>
      <c r="N25">
        <f t="shared" si="7"/>
        <v>10</v>
      </c>
      <c r="O25">
        <v>100</v>
      </c>
      <c r="Q25">
        <f t="shared" si="8"/>
        <v>7</v>
      </c>
      <c r="R25">
        <f t="shared" si="9"/>
        <v>42</v>
      </c>
      <c r="S25">
        <f t="shared" si="10"/>
        <v>63</v>
      </c>
      <c r="T25">
        <f t="shared" si="11"/>
        <v>29</v>
      </c>
      <c r="U25">
        <f t="shared" si="12"/>
        <v>23</v>
      </c>
      <c r="V25">
        <f t="shared" si="13"/>
        <v>53</v>
      </c>
      <c r="W25">
        <v>100</v>
      </c>
    </row>
    <row r="26" spans="1:23">
      <c r="A26" s="22" t="s">
        <v>56</v>
      </c>
      <c r="B26" s="23">
        <v>0</v>
      </c>
      <c r="C26" s="23">
        <v>5</v>
      </c>
      <c r="D26" s="23">
        <v>9</v>
      </c>
      <c r="E26" s="23">
        <v>0</v>
      </c>
      <c r="F26" s="23">
        <v>6</v>
      </c>
      <c r="G26" s="23">
        <v>6</v>
      </c>
      <c r="I26">
        <f t="shared" si="2"/>
        <v>1</v>
      </c>
      <c r="J26">
        <f t="shared" si="3"/>
        <v>36</v>
      </c>
      <c r="K26">
        <f t="shared" si="4"/>
        <v>61</v>
      </c>
      <c r="L26">
        <f t="shared" si="5"/>
        <v>1</v>
      </c>
      <c r="M26">
        <f t="shared" si="6"/>
        <v>37</v>
      </c>
      <c r="N26">
        <f t="shared" si="7"/>
        <v>39</v>
      </c>
      <c r="O26">
        <v>100</v>
      </c>
      <c r="Q26">
        <f t="shared" si="8"/>
        <v>7</v>
      </c>
      <c r="R26">
        <f t="shared" si="9"/>
        <v>27</v>
      </c>
      <c r="S26">
        <f t="shared" si="10"/>
        <v>1</v>
      </c>
      <c r="T26">
        <f t="shared" si="11"/>
        <v>60</v>
      </c>
      <c r="U26">
        <f t="shared" si="12"/>
        <v>23</v>
      </c>
      <c r="V26">
        <f t="shared" si="13"/>
        <v>26</v>
      </c>
      <c r="W26">
        <v>100</v>
      </c>
    </row>
    <row r="27" spans="1:23">
      <c r="A27" s="22" t="s">
        <v>115</v>
      </c>
      <c r="B27" s="23">
        <v>0</v>
      </c>
      <c r="C27" s="23">
        <v>2</v>
      </c>
      <c r="D27" s="23">
        <v>4</v>
      </c>
      <c r="E27" s="23">
        <v>0</v>
      </c>
      <c r="F27" s="23">
        <v>9</v>
      </c>
      <c r="G27" s="23">
        <v>7</v>
      </c>
      <c r="I27">
        <f t="shared" si="2"/>
        <v>1</v>
      </c>
      <c r="J27">
        <f t="shared" si="3"/>
        <v>16</v>
      </c>
      <c r="K27">
        <f t="shared" si="4"/>
        <v>28</v>
      </c>
      <c r="L27">
        <f t="shared" si="5"/>
        <v>1</v>
      </c>
      <c r="M27">
        <f t="shared" si="6"/>
        <v>63</v>
      </c>
      <c r="N27">
        <f t="shared" si="7"/>
        <v>45</v>
      </c>
      <c r="O27">
        <v>100</v>
      </c>
      <c r="Q27">
        <f t="shared" si="8"/>
        <v>7</v>
      </c>
      <c r="R27">
        <f t="shared" si="9"/>
        <v>49</v>
      </c>
      <c r="S27">
        <f t="shared" si="10"/>
        <v>37</v>
      </c>
      <c r="T27">
        <f t="shared" si="11"/>
        <v>60</v>
      </c>
      <c r="U27">
        <f t="shared" si="12"/>
        <v>1</v>
      </c>
      <c r="V27">
        <f t="shared" si="13"/>
        <v>16</v>
      </c>
      <c r="W27">
        <v>100</v>
      </c>
    </row>
    <row r="28" spans="1:23">
      <c r="A28" s="22" t="s">
        <v>160</v>
      </c>
      <c r="B28" s="23">
        <v>0</v>
      </c>
      <c r="C28" s="23">
        <v>7</v>
      </c>
      <c r="D28" s="23">
        <v>7</v>
      </c>
      <c r="E28" s="23">
        <v>0</v>
      </c>
      <c r="F28" s="23">
        <v>8</v>
      </c>
      <c r="G28" s="23">
        <v>4</v>
      </c>
      <c r="I28">
        <f t="shared" si="2"/>
        <v>1</v>
      </c>
      <c r="J28">
        <f t="shared" si="3"/>
        <v>51</v>
      </c>
      <c r="K28">
        <f t="shared" si="4"/>
        <v>42</v>
      </c>
      <c r="L28">
        <f t="shared" si="5"/>
        <v>1</v>
      </c>
      <c r="M28">
        <f t="shared" si="6"/>
        <v>56</v>
      </c>
      <c r="N28">
        <f t="shared" si="7"/>
        <v>22</v>
      </c>
      <c r="O28">
        <v>100</v>
      </c>
      <c r="Q28">
        <f t="shared" si="8"/>
        <v>7</v>
      </c>
      <c r="R28">
        <f t="shared" si="9"/>
        <v>11</v>
      </c>
      <c r="S28">
        <f t="shared" si="10"/>
        <v>18</v>
      </c>
      <c r="T28">
        <f t="shared" si="11"/>
        <v>60</v>
      </c>
      <c r="U28">
        <f t="shared" si="12"/>
        <v>8</v>
      </c>
      <c r="V28">
        <f t="shared" si="13"/>
        <v>41</v>
      </c>
      <c r="W28">
        <v>100</v>
      </c>
    </row>
    <row r="29" spans="1:23">
      <c r="A29" s="22" t="s">
        <v>142</v>
      </c>
      <c r="B29" s="23">
        <v>0</v>
      </c>
      <c r="C29" s="23">
        <v>9</v>
      </c>
      <c r="D29" s="23">
        <v>8</v>
      </c>
      <c r="E29" s="23">
        <v>6</v>
      </c>
      <c r="F29" s="23">
        <v>9</v>
      </c>
      <c r="G29" s="23">
        <v>2</v>
      </c>
      <c r="I29">
        <f t="shared" si="2"/>
        <v>1</v>
      </c>
      <c r="J29">
        <f t="shared" si="3"/>
        <v>65</v>
      </c>
      <c r="K29">
        <f t="shared" si="4"/>
        <v>53</v>
      </c>
      <c r="L29">
        <f t="shared" si="5"/>
        <v>45</v>
      </c>
      <c r="M29">
        <f t="shared" si="6"/>
        <v>63</v>
      </c>
      <c r="N29">
        <f t="shared" si="7"/>
        <v>10</v>
      </c>
      <c r="O29">
        <v>100</v>
      </c>
      <c r="Q29">
        <f t="shared" si="8"/>
        <v>7</v>
      </c>
      <c r="R29">
        <f t="shared" si="9"/>
        <v>1</v>
      </c>
      <c r="S29">
        <f t="shared" si="10"/>
        <v>10</v>
      </c>
      <c r="T29">
        <f t="shared" si="11"/>
        <v>20</v>
      </c>
      <c r="U29">
        <f t="shared" si="12"/>
        <v>1</v>
      </c>
      <c r="V29">
        <f t="shared" si="13"/>
        <v>53</v>
      </c>
      <c r="W29">
        <v>100</v>
      </c>
    </row>
    <row r="30" spans="1:23">
      <c r="A30" s="22" t="s">
        <v>120</v>
      </c>
      <c r="B30" s="23">
        <v>0</v>
      </c>
      <c r="C30" s="23">
        <v>7</v>
      </c>
      <c r="D30" s="23">
        <v>0</v>
      </c>
      <c r="E30" s="23">
        <v>4</v>
      </c>
      <c r="F30" s="23">
        <v>6</v>
      </c>
      <c r="G30" s="23">
        <v>5</v>
      </c>
      <c r="I30">
        <f t="shared" si="2"/>
        <v>1</v>
      </c>
      <c r="J30">
        <f t="shared" si="3"/>
        <v>51</v>
      </c>
      <c r="K30">
        <f t="shared" si="4"/>
        <v>1</v>
      </c>
      <c r="L30">
        <f t="shared" si="5"/>
        <v>34</v>
      </c>
      <c r="M30">
        <f t="shared" si="6"/>
        <v>37</v>
      </c>
      <c r="N30">
        <f t="shared" si="7"/>
        <v>30</v>
      </c>
      <c r="O30">
        <v>100</v>
      </c>
      <c r="Q30">
        <f t="shared" si="8"/>
        <v>7</v>
      </c>
      <c r="R30">
        <f t="shared" si="9"/>
        <v>11</v>
      </c>
      <c r="S30">
        <f t="shared" si="10"/>
        <v>63</v>
      </c>
      <c r="T30">
        <f t="shared" si="11"/>
        <v>29</v>
      </c>
      <c r="U30">
        <f t="shared" si="12"/>
        <v>23</v>
      </c>
      <c r="V30">
        <f t="shared" si="13"/>
        <v>32</v>
      </c>
      <c r="W30">
        <v>100</v>
      </c>
    </row>
    <row r="31" spans="1:23">
      <c r="A31" s="22" t="s">
        <v>122</v>
      </c>
      <c r="B31" s="23">
        <v>0</v>
      </c>
      <c r="C31" s="23">
        <v>1</v>
      </c>
      <c r="D31" s="23">
        <v>5</v>
      </c>
      <c r="E31" s="23">
        <v>1</v>
      </c>
      <c r="F31" s="23">
        <v>6</v>
      </c>
      <c r="G31" s="23">
        <v>5</v>
      </c>
      <c r="I31">
        <f t="shared" si="2"/>
        <v>1</v>
      </c>
      <c r="J31">
        <f t="shared" si="3"/>
        <v>10</v>
      </c>
      <c r="K31">
        <f t="shared" si="4"/>
        <v>34</v>
      </c>
      <c r="L31">
        <f t="shared" si="5"/>
        <v>11</v>
      </c>
      <c r="M31">
        <f t="shared" si="6"/>
        <v>37</v>
      </c>
      <c r="N31">
        <f t="shared" si="7"/>
        <v>30</v>
      </c>
      <c r="O31">
        <v>100</v>
      </c>
      <c r="Q31">
        <f t="shared" si="8"/>
        <v>7</v>
      </c>
      <c r="R31">
        <f t="shared" si="9"/>
        <v>55</v>
      </c>
      <c r="S31">
        <f t="shared" si="10"/>
        <v>31</v>
      </c>
      <c r="T31">
        <f t="shared" si="11"/>
        <v>52</v>
      </c>
      <c r="U31">
        <f t="shared" si="12"/>
        <v>23</v>
      </c>
      <c r="V31">
        <f t="shared" si="13"/>
        <v>32</v>
      </c>
      <c r="W31">
        <v>100</v>
      </c>
    </row>
    <row r="32" spans="1:23">
      <c r="A32" s="22" t="s">
        <v>121</v>
      </c>
      <c r="B32" s="23">
        <v>0</v>
      </c>
      <c r="C32" s="23">
        <v>1</v>
      </c>
      <c r="D32" s="23">
        <v>3</v>
      </c>
      <c r="E32" s="23">
        <v>0</v>
      </c>
      <c r="F32" s="23">
        <v>8</v>
      </c>
      <c r="G32" s="23">
        <v>0</v>
      </c>
      <c r="I32">
        <f t="shared" si="2"/>
        <v>1</v>
      </c>
      <c r="J32">
        <f t="shared" si="3"/>
        <v>10</v>
      </c>
      <c r="K32">
        <f t="shared" si="4"/>
        <v>24</v>
      </c>
      <c r="L32">
        <f t="shared" si="5"/>
        <v>1</v>
      </c>
      <c r="M32">
        <f t="shared" si="6"/>
        <v>56</v>
      </c>
      <c r="N32">
        <f t="shared" si="7"/>
        <v>1</v>
      </c>
      <c r="O32">
        <v>100</v>
      </c>
      <c r="Q32">
        <f t="shared" si="8"/>
        <v>7</v>
      </c>
      <c r="R32">
        <f t="shared" si="9"/>
        <v>55</v>
      </c>
      <c r="S32">
        <f t="shared" si="10"/>
        <v>43</v>
      </c>
      <c r="T32">
        <f t="shared" si="11"/>
        <v>60</v>
      </c>
      <c r="U32">
        <f t="shared" si="12"/>
        <v>8</v>
      </c>
      <c r="V32">
        <f t="shared" si="13"/>
        <v>67</v>
      </c>
      <c r="W32">
        <v>100</v>
      </c>
    </row>
    <row r="33" spans="1:23">
      <c r="A33" s="22" t="s">
        <v>144</v>
      </c>
      <c r="B33" s="23">
        <v>0</v>
      </c>
      <c r="C33" s="23">
        <v>7</v>
      </c>
      <c r="D33" s="23">
        <v>8</v>
      </c>
      <c r="E33" s="23">
        <v>8</v>
      </c>
      <c r="F33" s="23">
        <v>8</v>
      </c>
      <c r="G33" s="23">
        <v>4</v>
      </c>
      <c r="I33">
        <f t="shared" si="2"/>
        <v>1</v>
      </c>
      <c r="J33">
        <f t="shared" si="3"/>
        <v>51</v>
      </c>
      <c r="K33">
        <f t="shared" si="4"/>
        <v>53</v>
      </c>
      <c r="L33">
        <f t="shared" si="5"/>
        <v>56</v>
      </c>
      <c r="M33">
        <f t="shared" si="6"/>
        <v>56</v>
      </c>
      <c r="N33">
        <f t="shared" si="7"/>
        <v>22</v>
      </c>
      <c r="O33">
        <v>100</v>
      </c>
      <c r="Q33">
        <f t="shared" si="8"/>
        <v>7</v>
      </c>
      <c r="R33">
        <f t="shared" si="9"/>
        <v>11</v>
      </c>
      <c r="S33">
        <f t="shared" si="10"/>
        <v>10</v>
      </c>
      <c r="T33">
        <f t="shared" si="11"/>
        <v>10</v>
      </c>
      <c r="U33">
        <f t="shared" si="12"/>
        <v>8</v>
      </c>
      <c r="V33">
        <f t="shared" si="13"/>
        <v>41</v>
      </c>
      <c r="W33">
        <v>100</v>
      </c>
    </row>
    <row r="34" spans="1:23">
      <c r="A34" s="22" t="s">
        <v>135</v>
      </c>
      <c r="B34" s="23">
        <v>0</v>
      </c>
      <c r="C34" s="23">
        <v>7</v>
      </c>
      <c r="D34" s="23">
        <v>5</v>
      </c>
      <c r="E34" s="23">
        <v>7</v>
      </c>
      <c r="F34" s="23">
        <v>6</v>
      </c>
      <c r="G34" s="23">
        <v>1</v>
      </c>
      <c r="I34">
        <f t="shared" si="2"/>
        <v>1</v>
      </c>
      <c r="J34">
        <f t="shared" si="3"/>
        <v>51</v>
      </c>
      <c r="K34">
        <f t="shared" si="4"/>
        <v>34</v>
      </c>
      <c r="L34">
        <f t="shared" si="5"/>
        <v>51</v>
      </c>
      <c r="M34">
        <f t="shared" si="6"/>
        <v>37</v>
      </c>
      <c r="N34">
        <f t="shared" si="7"/>
        <v>4</v>
      </c>
      <c r="O34">
        <v>100</v>
      </c>
      <c r="Q34">
        <f t="shared" si="8"/>
        <v>7</v>
      </c>
      <c r="R34">
        <f t="shared" si="9"/>
        <v>11</v>
      </c>
      <c r="S34">
        <f t="shared" si="10"/>
        <v>31</v>
      </c>
      <c r="T34">
        <f t="shared" si="11"/>
        <v>15</v>
      </c>
      <c r="U34">
        <f t="shared" si="12"/>
        <v>23</v>
      </c>
      <c r="V34">
        <f t="shared" si="13"/>
        <v>61</v>
      </c>
      <c r="W34">
        <v>100</v>
      </c>
    </row>
    <row r="35" spans="1:23">
      <c r="A35" s="22" t="s">
        <v>116</v>
      </c>
      <c r="B35" s="23">
        <v>0</v>
      </c>
      <c r="C35" s="23">
        <v>4</v>
      </c>
      <c r="D35" s="23">
        <v>6</v>
      </c>
      <c r="E35" s="23">
        <v>4</v>
      </c>
      <c r="F35" s="23">
        <v>2</v>
      </c>
      <c r="G35" s="23">
        <v>6</v>
      </c>
      <c r="I35">
        <f t="shared" si="2"/>
        <v>1</v>
      </c>
      <c r="J35">
        <f t="shared" si="3"/>
        <v>29</v>
      </c>
      <c r="K35">
        <f t="shared" si="4"/>
        <v>40</v>
      </c>
      <c r="L35">
        <f t="shared" si="5"/>
        <v>34</v>
      </c>
      <c r="M35">
        <f t="shared" si="6"/>
        <v>15</v>
      </c>
      <c r="N35">
        <f t="shared" si="7"/>
        <v>39</v>
      </c>
      <c r="O35">
        <v>100</v>
      </c>
      <c r="Q35">
        <f t="shared" si="8"/>
        <v>7</v>
      </c>
      <c r="R35">
        <f t="shared" si="9"/>
        <v>35</v>
      </c>
      <c r="S35">
        <f t="shared" si="10"/>
        <v>29</v>
      </c>
      <c r="T35">
        <f t="shared" si="11"/>
        <v>29</v>
      </c>
      <c r="U35">
        <f t="shared" si="12"/>
        <v>50</v>
      </c>
      <c r="V35">
        <f t="shared" si="13"/>
        <v>26</v>
      </c>
      <c r="W35">
        <v>100</v>
      </c>
    </row>
    <row r="36" spans="1:23">
      <c r="A36" s="22" t="s">
        <v>139</v>
      </c>
      <c r="B36" s="23">
        <v>0</v>
      </c>
      <c r="C36" s="23">
        <v>4</v>
      </c>
      <c r="D36" s="23">
        <v>9</v>
      </c>
      <c r="E36" s="23">
        <v>4</v>
      </c>
      <c r="F36" s="23">
        <v>5</v>
      </c>
      <c r="G36" s="23">
        <v>5</v>
      </c>
      <c r="I36">
        <f t="shared" si="2"/>
        <v>1</v>
      </c>
      <c r="J36">
        <f t="shared" si="3"/>
        <v>29</v>
      </c>
      <c r="K36">
        <f t="shared" si="4"/>
        <v>61</v>
      </c>
      <c r="L36">
        <f t="shared" si="5"/>
        <v>34</v>
      </c>
      <c r="M36">
        <f t="shared" si="6"/>
        <v>28</v>
      </c>
      <c r="N36">
        <f t="shared" si="7"/>
        <v>30</v>
      </c>
      <c r="O36">
        <v>100</v>
      </c>
      <c r="Q36">
        <f t="shared" si="8"/>
        <v>7</v>
      </c>
      <c r="R36">
        <f t="shared" si="9"/>
        <v>35</v>
      </c>
      <c r="S36">
        <f t="shared" si="10"/>
        <v>1</v>
      </c>
      <c r="T36">
        <f t="shared" si="11"/>
        <v>29</v>
      </c>
      <c r="U36">
        <f t="shared" si="12"/>
        <v>34</v>
      </c>
      <c r="V36">
        <f t="shared" si="13"/>
        <v>32</v>
      </c>
      <c r="W36">
        <v>100</v>
      </c>
    </row>
    <row r="37" spans="1:23">
      <c r="A37" s="22" t="s">
        <v>151</v>
      </c>
      <c r="B37" s="23">
        <v>0</v>
      </c>
      <c r="C37" s="23">
        <v>6</v>
      </c>
      <c r="D37" s="23">
        <v>7</v>
      </c>
      <c r="E37" s="23">
        <v>1</v>
      </c>
      <c r="F37" s="23">
        <v>3</v>
      </c>
      <c r="G37" s="23">
        <v>8</v>
      </c>
      <c r="I37">
        <f t="shared" si="2"/>
        <v>1</v>
      </c>
      <c r="J37">
        <f t="shared" si="3"/>
        <v>44</v>
      </c>
      <c r="K37">
        <f t="shared" si="4"/>
        <v>42</v>
      </c>
      <c r="L37">
        <f t="shared" si="5"/>
        <v>11</v>
      </c>
      <c r="M37">
        <f t="shared" si="6"/>
        <v>21</v>
      </c>
      <c r="N37">
        <f t="shared" si="7"/>
        <v>55</v>
      </c>
      <c r="O37">
        <v>100</v>
      </c>
      <c r="Q37">
        <f t="shared" si="8"/>
        <v>7</v>
      </c>
      <c r="R37">
        <f t="shared" si="9"/>
        <v>20</v>
      </c>
      <c r="S37">
        <f t="shared" si="10"/>
        <v>18</v>
      </c>
      <c r="T37">
        <f t="shared" si="11"/>
        <v>52</v>
      </c>
      <c r="U37">
        <f t="shared" si="12"/>
        <v>44</v>
      </c>
      <c r="V37">
        <f t="shared" si="13"/>
        <v>11</v>
      </c>
      <c r="W37">
        <v>100</v>
      </c>
    </row>
    <row r="38" spans="1:23">
      <c r="A38" s="22" t="s">
        <v>133</v>
      </c>
      <c r="B38" s="23">
        <v>0</v>
      </c>
      <c r="C38" s="23">
        <v>1</v>
      </c>
      <c r="D38" s="23">
        <v>7</v>
      </c>
      <c r="E38" s="23">
        <v>2</v>
      </c>
      <c r="F38" s="23">
        <v>9</v>
      </c>
      <c r="G38" s="23">
        <v>9</v>
      </c>
      <c r="I38">
        <f t="shared" si="2"/>
        <v>1</v>
      </c>
      <c r="J38">
        <f t="shared" si="3"/>
        <v>10</v>
      </c>
      <c r="K38">
        <f t="shared" si="4"/>
        <v>42</v>
      </c>
      <c r="L38">
        <f t="shared" si="5"/>
        <v>19</v>
      </c>
      <c r="M38">
        <f t="shared" si="6"/>
        <v>63</v>
      </c>
      <c r="N38">
        <f t="shared" si="7"/>
        <v>60</v>
      </c>
      <c r="O38">
        <v>100</v>
      </c>
      <c r="Q38">
        <f t="shared" si="8"/>
        <v>7</v>
      </c>
      <c r="R38">
        <f t="shared" si="9"/>
        <v>55</v>
      </c>
      <c r="S38">
        <f t="shared" si="10"/>
        <v>18</v>
      </c>
      <c r="T38">
        <f t="shared" si="11"/>
        <v>43</v>
      </c>
      <c r="U38">
        <f t="shared" si="12"/>
        <v>1</v>
      </c>
      <c r="V38">
        <f t="shared" si="13"/>
        <v>1</v>
      </c>
      <c r="W38">
        <v>100</v>
      </c>
    </row>
    <row r="39" spans="1:23">
      <c r="A39" s="22" t="s">
        <v>107</v>
      </c>
      <c r="B39" s="23">
        <v>0</v>
      </c>
      <c r="C39" s="23">
        <v>8</v>
      </c>
      <c r="D39" s="23">
        <v>7</v>
      </c>
      <c r="E39" s="23">
        <v>1</v>
      </c>
      <c r="F39" s="23">
        <v>3</v>
      </c>
      <c r="G39" s="23">
        <v>1</v>
      </c>
      <c r="I39">
        <f t="shared" si="2"/>
        <v>1</v>
      </c>
      <c r="J39">
        <f t="shared" si="3"/>
        <v>60</v>
      </c>
      <c r="K39">
        <f t="shared" si="4"/>
        <v>42</v>
      </c>
      <c r="L39">
        <f t="shared" si="5"/>
        <v>11</v>
      </c>
      <c r="M39">
        <f t="shared" si="6"/>
        <v>21</v>
      </c>
      <c r="N39">
        <f t="shared" si="7"/>
        <v>4</v>
      </c>
      <c r="O39">
        <v>100</v>
      </c>
      <c r="Q39">
        <f t="shared" si="8"/>
        <v>7</v>
      </c>
      <c r="R39">
        <f t="shared" si="9"/>
        <v>6</v>
      </c>
      <c r="S39">
        <f t="shared" si="10"/>
        <v>18</v>
      </c>
      <c r="T39">
        <f t="shared" si="11"/>
        <v>52</v>
      </c>
      <c r="U39">
        <f t="shared" si="12"/>
        <v>44</v>
      </c>
      <c r="V39">
        <f t="shared" si="13"/>
        <v>61</v>
      </c>
      <c r="W39">
        <v>100</v>
      </c>
    </row>
    <row r="40" spans="1:23">
      <c r="A40" s="22" t="s">
        <v>51</v>
      </c>
      <c r="B40" s="23">
        <v>0</v>
      </c>
      <c r="C40" s="23">
        <v>4</v>
      </c>
      <c r="D40" s="23">
        <v>7</v>
      </c>
      <c r="E40" s="23">
        <v>4</v>
      </c>
      <c r="F40" s="23">
        <v>7</v>
      </c>
      <c r="G40" s="23">
        <v>2</v>
      </c>
      <c r="I40">
        <f t="shared" si="2"/>
        <v>1</v>
      </c>
      <c r="J40">
        <f t="shared" si="3"/>
        <v>29</v>
      </c>
      <c r="K40">
        <f t="shared" si="4"/>
        <v>42</v>
      </c>
      <c r="L40">
        <f t="shared" si="5"/>
        <v>34</v>
      </c>
      <c r="M40">
        <f t="shared" si="6"/>
        <v>48</v>
      </c>
      <c r="N40">
        <f t="shared" si="7"/>
        <v>10</v>
      </c>
      <c r="O40">
        <v>100</v>
      </c>
      <c r="Q40">
        <f t="shared" si="8"/>
        <v>7</v>
      </c>
      <c r="R40">
        <f t="shared" si="9"/>
        <v>35</v>
      </c>
      <c r="S40">
        <f t="shared" si="10"/>
        <v>18</v>
      </c>
      <c r="T40">
        <f t="shared" si="11"/>
        <v>29</v>
      </c>
      <c r="U40">
        <f t="shared" si="12"/>
        <v>15</v>
      </c>
      <c r="V40">
        <f t="shared" si="13"/>
        <v>53</v>
      </c>
      <c r="W40">
        <v>100</v>
      </c>
    </row>
    <row r="41" spans="1:23">
      <c r="A41" s="22" t="s">
        <v>102</v>
      </c>
      <c r="B41" s="23">
        <v>0</v>
      </c>
      <c r="C41" s="23">
        <v>6</v>
      </c>
      <c r="D41" s="23">
        <v>4</v>
      </c>
      <c r="E41" s="23">
        <v>7</v>
      </c>
      <c r="F41" s="23">
        <v>7</v>
      </c>
      <c r="G41" s="23">
        <v>3</v>
      </c>
      <c r="I41">
        <f t="shared" si="2"/>
        <v>1</v>
      </c>
      <c r="J41">
        <f t="shared" si="3"/>
        <v>44</v>
      </c>
      <c r="K41">
        <f t="shared" si="4"/>
        <v>28</v>
      </c>
      <c r="L41">
        <f t="shared" si="5"/>
        <v>51</v>
      </c>
      <c r="M41">
        <f t="shared" si="6"/>
        <v>48</v>
      </c>
      <c r="N41">
        <f t="shared" si="7"/>
        <v>18</v>
      </c>
      <c r="O41">
        <v>100</v>
      </c>
      <c r="Q41">
        <f t="shared" si="8"/>
        <v>7</v>
      </c>
      <c r="R41">
        <f t="shared" si="9"/>
        <v>20</v>
      </c>
      <c r="S41">
        <f t="shared" si="10"/>
        <v>37</v>
      </c>
      <c r="T41">
        <f t="shared" si="11"/>
        <v>15</v>
      </c>
      <c r="U41">
        <f t="shared" si="12"/>
        <v>15</v>
      </c>
      <c r="V41">
        <f t="shared" si="13"/>
        <v>49</v>
      </c>
      <c r="W41">
        <v>100</v>
      </c>
    </row>
    <row r="42" spans="1:23">
      <c r="A42" s="22" t="s">
        <v>146</v>
      </c>
      <c r="B42" s="23">
        <v>0</v>
      </c>
      <c r="C42" s="23">
        <v>5</v>
      </c>
      <c r="D42" s="23">
        <v>7</v>
      </c>
      <c r="E42" s="23">
        <v>9</v>
      </c>
      <c r="F42" s="23">
        <v>7</v>
      </c>
      <c r="G42" s="23">
        <v>7</v>
      </c>
      <c r="I42">
        <f t="shared" si="2"/>
        <v>1</v>
      </c>
      <c r="J42">
        <f t="shared" si="3"/>
        <v>36</v>
      </c>
      <c r="K42">
        <f t="shared" si="4"/>
        <v>42</v>
      </c>
      <c r="L42">
        <f t="shared" si="5"/>
        <v>61</v>
      </c>
      <c r="M42">
        <f t="shared" si="6"/>
        <v>48</v>
      </c>
      <c r="N42">
        <f t="shared" si="7"/>
        <v>45</v>
      </c>
      <c r="O42">
        <v>100</v>
      </c>
      <c r="Q42">
        <f t="shared" si="8"/>
        <v>7</v>
      </c>
      <c r="R42">
        <f t="shared" si="9"/>
        <v>27</v>
      </c>
      <c r="S42">
        <f t="shared" si="10"/>
        <v>18</v>
      </c>
      <c r="T42">
        <f t="shared" si="11"/>
        <v>1</v>
      </c>
      <c r="U42">
        <f t="shared" si="12"/>
        <v>15</v>
      </c>
      <c r="V42">
        <f t="shared" si="13"/>
        <v>16</v>
      </c>
      <c r="W42">
        <v>100</v>
      </c>
    </row>
    <row r="43" spans="1:23">
      <c r="A43" s="22" t="s">
        <v>140</v>
      </c>
      <c r="B43" s="23">
        <v>1</v>
      </c>
      <c r="C43" s="23">
        <v>7</v>
      </c>
      <c r="D43" s="23">
        <v>8</v>
      </c>
      <c r="E43" s="23">
        <v>0</v>
      </c>
      <c r="F43" s="23">
        <v>6</v>
      </c>
      <c r="G43" s="23">
        <v>2</v>
      </c>
      <c r="I43">
        <f t="shared" si="2"/>
        <v>64</v>
      </c>
      <c r="J43">
        <f t="shared" si="3"/>
        <v>51</v>
      </c>
      <c r="K43">
        <f t="shared" si="4"/>
        <v>53</v>
      </c>
      <c r="L43">
        <f t="shared" si="5"/>
        <v>1</v>
      </c>
      <c r="M43">
        <f t="shared" si="6"/>
        <v>37</v>
      </c>
      <c r="N43">
        <f t="shared" si="7"/>
        <v>10</v>
      </c>
      <c r="O43">
        <v>100</v>
      </c>
      <c r="Q43">
        <f t="shared" si="8"/>
        <v>1</v>
      </c>
      <c r="R43">
        <f t="shared" si="9"/>
        <v>11</v>
      </c>
      <c r="S43">
        <f t="shared" si="10"/>
        <v>10</v>
      </c>
      <c r="T43">
        <f t="shared" si="11"/>
        <v>60</v>
      </c>
      <c r="U43">
        <f t="shared" si="12"/>
        <v>23</v>
      </c>
      <c r="V43">
        <f t="shared" si="13"/>
        <v>53</v>
      </c>
      <c r="W43">
        <v>100</v>
      </c>
    </row>
    <row r="44" spans="1:23">
      <c r="A44" s="22" t="s">
        <v>125</v>
      </c>
      <c r="B44" s="23">
        <v>0</v>
      </c>
      <c r="C44" s="23">
        <v>6</v>
      </c>
      <c r="D44" s="23">
        <v>2</v>
      </c>
      <c r="E44" s="23">
        <v>6</v>
      </c>
      <c r="F44" s="23">
        <v>7</v>
      </c>
      <c r="G44" s="23">
        <v>9</v>
      </c>
      <c r="I44">
        <f t="shared" si="2"/>
        <v>1</v>
      </c>
      <c r="J44">
        <f t="shared" si="3"/>
        <v>44</v>
      </c>
      <c r="K44">
        <f t="shared" si="4"/>
        <v>17</v>
      </c>
      <c r="L44">
        <f t="shared" si="5"/>
        <v>45</v>
      </c>
      <c r="M44">
        <f t="shared" si="6"/>
        <v>48</v>
      </c>
      <c r="N44">
        <f t="shared" si="7"/>
        <v>60</v>
      </c>
      <c r="O44">
        <v>100</v>
      </c>
      <c r="Q44">
        <f t="shared" si="8"/>
        <v>7</v>
      </c>
      <c r="R44">
        <f t="shared" si="9"/>
        <v>20</v>
      </c>
      <c r="S44">
        <f t="shared" si="10"/>
        <v>47</v>
      </c>
      <c r="T44">
        <f t="shared" si="11"/>
        <v>20</v>
      </c>
      <c r="U44">
        <f t="shared" si="12"/>
        <v>15</v>
      </c>
      <c r="V44">
        <f t="shared" si="13"/>
        <v>1</v>
      </c>
      <c r="W44">
        <v>100</v>
      </c>
    </row>
    <row r="45" spans="1:23">
      <c r="A45" s="22" t="s">
        <v>114</v>
      </c>
      <c r="B45" s="23">
        <v>0</v>
      </c>
      <c r="C45" s="23">
        <v>9</v>
      </c>
      <c r="D45" s="23">
        <v>2</v>
      </c>
      <c r="E45" s="23">
        <v>7</v>
      </c>
      <c r="F45" s="23">
        <v>2</v>
      </c>
      <c r="G45" s="23">
        <v>9</v>
      </c>
      <c r="I45">
        <f t="shared" si="2"/>
        <v>1</v>
      </c>
      <c r="J45">
        <f t="shared" si="3"/>
        <v>65</v>
      </c>
      <c r="K45">
        <f t="shared" si="4"/>
        <v>17</v>
      </c>
      <c r="L45">
        <f t="shared" si="5"/>
        <v>51</v>
      </c>
      <c r="M45">
        <f t="shared" si="6"/>
        <v>15</v>
      </c>
      <c r="N45">
        <f t="shared" si="7"/>
        <v>60</v>
      </c>
      <c r="O45">
        <v>100</v>
      </c>
      <c r="Q45">
        <f t="shared" si="8"/>
        <v>7</v>
      </c>
      <c r="R45">
        <f t="shared" si="9"/>
        <v>1</v>
      </c>
      <c r="S45">
        <f t="shared" si="10"/>
        <v>47</v>
      </c>
      <c r="T45">
        <f t="shared" si="11"/>
        <v>15</v>
      </c>
      <c r="U45">
        <f t="shared" si="12"/>
        <v>50</v>
      </c>
      <c r="V45">
        <f t="shared" si="13"/>
        <v>1</v>
      </c>
      <c r="W45">
        <v>100</v>
      </c>
    </row>
    <row r="46" spans="1:23">
      <c r="A46" s="22" t="s">
        <v>100</v>
      </c>
      <c r="B46" s="23">
        <v>1</v>
      </c>
      <c r="C46" s="23">
        <v>4</v>
      </c>
      <c r="D46" s="23">
        <v>1</v>
      </c>
      <c r="E46" s="23">
        <v>7</v>
      </c>
      <c r="F46" s="23">
        <v>5</v>
      </c>
      <c r="G46" s="23">
        <v>9</v>
      </c>
      <c r="I46">
        <f t="shared" si="2"/>
        <v>64</v>
      </c>
      <c r="J46">
        <f t="shared" si="3"/>
        <v>29</v>
      </c>
      <c r="K46">
        <f t="shared" si="4"/>
        <v>8</v>
      </c>
      <c r="L46">
        <f t="shared" si="5"/>
        <v>51</v>
      </c>
      <c r="M46">
        <f t="shared" si="6"/>
        <v>28</v>
      </c>
      <c r="N46">
        <f t="shared" si="7"/>
        <v>60</v>
      </c>
      <c r="O46">
        <v>100</v>
      </c>
      <c r="Q46">
        <f t="shared" si="8"/>
        <v>1</v>
      </c>
      <c r="R46">
        <f t="shared" si="9"/>
        <v>35</v>
      </c>
      <c r="S46">
        <f t="shared" si="10"/>
        <v>54</v>
      </c>
      <c r="T46">
        <f t="shared" si="11"/>
        <v>15</v>
      </c>
      <c r="U46">
        <f t="shared" si="12"/>
        <v>34</v>
      </c>
      <c r="V46">
        <f t="shared" si="13"/>
        <v>1</v>
      </c>
      <c r="W46">
        <v>100</v>
      </c>
    </row>
    <row r="47" spans="1:23">
      <c r="A47" s="22" t="s">
        <v>138</v>
      </c>
      <c r="B47" s="23">
        <v>0</v>
      </c>
      <c r="C47" s="23">
        <v>5</v>
      </c>
      <c r="D47" s="23">
        <v>8</v>
      </c>
      <c r="E47" s="23">
        <v>9</v>
      </c>
      <c r="F47" s="23">
        <v>9</v>
      </c>
      <c r="G47" s="23">
        <v>7</v>
      </c>
      <c r="I47">
        <f t="shared" si="2"/>
        <v>1</v>
      </c>
      <c r="J47">
        <f t="shared" si="3"/>
        <v>36</v>
      </c>
      <c r="K47">
        <f t="shared" si="4"/>
        <v>53</v>
      </c>
      <c r="L47">
        <f t="shared" si="5"/>
        <v>61</v>
      </c>
      <c r="M47">
        <f t="shared" si="6"/>
        <v>63</v>
      </c>
      <c r="N47">
        <f t="shared" si="7"/>
        <v>45</v>
      </c>
      <c r="O47">
        <v>100</v>
      </c>
      <c r="Q47">
        <f t="shared" si="8"/>
        <v>7</v>
      </c>
      <c r="R47">
        <f t="shared" si="9"/>
        <v>27</v>
      </c>
      <c r="S47">
        <f t="shared" si="10"/>
        <v>10</v>
      </c>
      <c r="T47">
        <f t="shared" si="11"/>
        <v>1</v>
      </c>
      <c r="U47">
        <f t="shared" si="12"/>
        <v>1</v>
      </c>
      <c r="V47">
        <f t="shared" si="13"/>
        <v>16</v>
      </c>
      <c r="W47">
        <v>100</v>
      </c>
    </row>
    <row r="48" spans="1:23">
      <c r="A48" s="22" t="s">
        <v>137</v>
      </c>
      <c r="B48" s="23">
        <v>0</v>
      </c>
      <c r="C48" s="23">
        <v>7</v>
      </c>
      <c r="D48" s="23">
        <v>9</v>
      </c>
      <c r="E48" s="23">
        <v>8</v>
      </c>
      <c r="F48" s="23">
        <v>1</v>
      </c>
      <c r="G48" s="23">
        <v>7</v>
      </c>
      <c r="I48">
        <f t="shared" si="2"/>
        <v>1</v>
      </c>
      <c r="J48">
        <f t="shared" si="3"/>
        <v>51</v>
      </c>
      <c r="K48">
        <f t="shared" si="4"/>
        <v>61</v>
      </c>
      <c r="L48">
        <f t="shared" si="5"/>
        <v>56</v>
      </c>
      <c r="M48">
        <f t="shared" si="6"/>
        <v>7</v>
      </c>
      <c r="N48">
        <f t="shared" si="7"/>
        <v>45</v>
      </c>
      <c r="O48">
        <v>100</v>
      </c>
      <c r="Q48">
        <f t="shared" si="8"/>
        <v>7</v>
      </c>
      <c r="R48">
        <f t="shared" si="9"/>
        <v>11</v>
      </c>
      <c r="S48">
        <f t="shared" si="10"/>
        <v>1</v>
      </c>
      <c r="T48">
        <f t="shared" si="11"/>
        <v>10</v>
      </c>
      <c r="U48">
        <f t="shared" si="12"/>
        <v>56</v>
      </c>
      <c r="V48">
        <f t="shared" si="13"/>
        <v>16</v>
      </c>
      <c r="W48">
        <v>100</v>
      </c>
    </row>
    <row r="49" spans="1:23">
      <c r="A49" s="22" t="s">
        <v>109</v>
      </c>
      <c r="B49" s="23">
        <v>0</v>
      </c>
      <c r="C49" s="23">
        <v>7</v>
      </c>
      <c r="D49" s="23">
        <v>7</v>
      </c>
      <c r="E49" s="23">
        <v>6</v>
      </c>
      <c r="F49" s="23">
        <v>7</v>
      </c>
      <c r="G49" s="23">
        <v>1</v>
      </c>
      <c r="I49">
        <f t="shared" si="2"/>
        <v>1</v>
      </c>
      <c r="J49">
        <f t="shared" si="3"/>
        <v>51</v>
      </c>
      <c r="K49">
        <f t="shared" si="4"/>
        <v>42</v>
      </c>
      <c r="L49">
        <f t="shared" si="5"/>
        <v>45</v>
      </c>
      <c r="M49">
        <f t="shared" si="6"/>
        <v>48</v>
      </c>
      <c r="N49">
        <f t="shared" si="7"/>
        <v>4</v>
      </c>
      <c r="O49">
        <v>100</v>
      </c>
      <c r="Q49">
        <f t="shared" si="8"/>
        <v>7</v>
      </c>
      <c r="R49">
        <f t="shared" si="9"/>
        <v>11</v>
      </c>
      <c r="S49">
        <f t="shared" si="10"/>
        <v>18</v>
      </c>
      <c r="T49">
        <f t="shared" si="11"/>
        <v>20</v>
      </c>
      <c r="U49">
        <f t="shared" si="12"/>
        <v>15</v>
      </c>
      <c r="V49">
        <f t="shared" si="13"/>
        <v>61</v>
      </c>
      <c r="W49">
        <v>100</v>
      </c>
    </row>
    <row r="50" spans="1:23">
      <c r="A50" s="22" t="s">
        <v>119</v>
      </c>
      <c r="B50" s="23">
        <v>0</v>
      </c>
      <c r="C50" s="23">
        <v>0</v>
      </c>
      <c r="D50" s="23">
        <v>1</v>
      </c>
      <c r="E50" s="23">
        <v>2</v>
      </c>
      <c r="F50" s="23">
        <v>7</v>
      </c>
      <c r="G50" s="23">
        <v>4</v>
      </c>
      <c r="I50">
        <f t="shared" si="2"/>
        <v>1</v>
      </c>
      <c r="J50">
        <f t="shared" si="3"/>
        <v>1</v>
      </c>
      <c r="K50">
        <f t="shared" si="4"/>
        <v>8</v>
      </c>
      <c r="L50">
        <f t="shared" si="5"/>
        <v>19</v>
      </c>
      <c r="M50">
        <f t="shared" si="6"/>
        <v>48</v>
      </c>
      <c r="N50">
        <f t="shared" si="7"/>
        <v>22</v>
      </c>
      <c r="O50">
        <v>100</v>
      </c>
      <c r="Q50">
        <f t="shared" si="8"/>
        <v>7</v>
      </c>
      <c r="R50">
        <f t="shared" si="9"/>
        <v>61</v>
      </c>
      <c r="S50">
        <f t="shared" si="10"/>
        <v>54</v>
      </c>
      <c r="T50">
        <f t="shared" si="11"/>
        <v>43</v>
      </c>
      <c r="U50">
        <f t="shared" si="12"/>
        <v>15</v>
      </c>
      <c r="V50">
        <f t="shared" si="13"/>
        <v>41</v>
      </c>
      <c r="W50">
        <v>100</v>
      </c>
    </row>
    <row r="51" spans="1:23">
      <c r="A51" s="22" t="s">
        <v>101</v>
      </c>
      <c r="B51" s="23">
        <v>1</v>
      </c>
      <c r="C51" s="23">
        <v>5</v>
      </c>
      <c r="D51" s="23">
        <v>3</v>
      </c>
      <c r="E51" s="23">
        <v>1</v>
      </c>
      <c r="F51" s="23">
        <v>0</v>
      </c>
      <c r="G51" s="23">
        <v>9</v>
      </c>
      <c r="I51">
        <f t="shared" si="2"/>
        <v>64</v>
      </c>
      <c r="J51">
        <f t="shared" si="3"/>
        <v>36</v>
      </c>
      <c r="K51">
        <f t="shared" si="4"/>
        <v>24</v>
      </c>
      <c r="L51">
        <f t="shared" si="5"/>
        <v>11</v>
      </c>
      <c r="M51">
        <f t="shared" si="6"/>
        <v>1</v>
      </c>
      <c r="N51">
        <f t="shared" si="7"/>
        <v>60</v>
      </c>
      <c r="O51">
        <v>100</v>
      </c>
      <c r="Q51">
        <f t="shared" si="8"/>
        <v>1</v>
      </c>
      <c r="R51">
        <f t="shared" si="9"/>
        <v>27</v>
      </c>
      <c r="S51">
        <f t="shared" si="10"/>
        <v>43</v>
      </c>
      <c r="T51">
        <f t="shared" si="11"/>
        <v>52</v>
      </c>
      <c r="U51">
        <f t="shared" si="12"/>
        <v>64</v>
      </c>
      <c r="V51">
        <f t="shared" si="13"/>
        <v>1</v>
      </c>
      <c r="W51">
        <v>100</v>
      </c>
    </row>
    <row r="52" spans="1:23">
      <c r="A52" s="22" t="s">
        <v>113</v>
      </c>
      <c r="B52" s="23">
        <v>0</v>
      </c>
      <c r="C52" s="23">
        <v>4</v>
      </c>
      <c r="D52" s="23">
        <v>5</v>
      </c>
      <c r="E52" s="23">
        <v>6</v>
      </c>
      <c r="F52" s="23">
        <v>2</v>
      </c>
      <c r="G52" s="23">
        <v>2</v>
      </c>
      <c r="I52">
        <f t="shared" si="2"/>
        <v>1</v>
      </c>
      <c r="J52">
        <f t="shared" si="3"/>
        <v>29</v>
      </c>
      <c r="K52">
        <f t="shared" si="4"/>
        <v>34</v>
      </c>
      <c r="L52">
        <f t="shared" si="5"/>
        <v>45</v>
      </c>
      <c r="M52">
        <f t="shared" si="6"/>
        <v>15</v>
      </c>
      <c r="N52">
        <f t="shared" si="7"/>
        <v>10</v>
      </c>
      <c r="O52">
        <v>100</v>
      </c>
      <c r="Q52">
        <f t="shared" si="8"/>
        <v>7</v>
      </c>
      <c r="R52">
        <f t="shared" si="9"/>
        <v>35</v>
      </c>
      <c r="S52">
        <f t="shared" si="10"/>
        <v>31</v>
      </c>
      <c r="T52">
        <f t="shared" si="11"/>
        <v>20</v>
      </c>
      <c r="U52">
        <f t="shared" si="12"/>
        <v>50</v>
      </c>
      <c r="V52">
        <f t="shared" si="13"/>
        <v>53</v>
      </c>
      <c r="W52">
        <v>100</v>
      </c>
    </row>
    <row r="53" spans="1:23">
      <c r="A53" s="22" t="s">
        <v>50</v>
      </c>
      <c r="B53" s="23">
        <v>0</v>
      </c>
      <c r="C53" s="23">
        <v>7</v>
      </c>
      <c r="D53" s="23">
        <v>4</v>
      </c>
      <c r="E53" s="23">
        <v>0</v>
      </c>
      <c r="F53" s="23">
        <v>8</v>
      </c>
      <c r="G53" s="23">
        <v>9</v>
      </c>
      <c r="I53">
        <f t="shared" si="2"/>
        <v>1</v>
      </c>
      <c r="J53">
        <f t="shared" si="3"/>
        <v>51</v>
      </c>
      <c r="K53">
        <f t="shared" si="4"/>
        <v>28</v>
      </c>
      <c r="L53">
        <f t="shared" si="5"/>
        <v>1</v>
      </c>
      <c r="M53">
        <f t="shared" si="6"/>
        <v>56</v>
      </c>
      <c r="N53">
        <f t="shared" si="7"/>
        <v>60</v>
      </c>
      <c r="O53">
        <v>100</v>
      </c>
      <c r="Q53">
        <f t="shared" si="8"/>
        <v>7</v>
      </c>
      <c r="R53">
        <f t="shared" si="9"/>
        <v>11</v>
      </c>
      <c r="S53">
        <f t="shared" si="10"/>
        <v>37</v>
      </c>
      <c r="T53">
        <f t="shared" si="11"/>
        <v>60</v>
      </c>
      <c r="U53">
        <f t="shared" si="12"/>
        <v>8</v>
      </c>
      <c r="V53">
        <f t="shared" si="13"/>
        <v>1</v>
      </c>
      <c r="W53">
        <v>100</v>
      </c>
    </row>
    <row r="54" spans="1:23">
      <c r="A54" s="22" t="s">
        <v>103</v>
      </c>
      <c r="B54" s="23">
        <v>0</v>
      </c>
      <c r="C54" s="23">
        <v>2</v>
      </c>
      <c r="D54" s="23">
        <v>2</v>
      </c>
      <c r="E54" s="23">
        <v>3</v>
      </c>
      <c r="F54" s="23">
        <v>0</v>
      </c>
      <c r="G54" s="23">
        <v>7</v>
      </c>
      <c r="I54">
        <f t="shared" si="2"/>
        <v>1</v>
      </c>
      <c r="J54">
        <f t="shared" si="3"/>
        <v>16</v>
      </c>
      <c r="K54">
        <f t="shared" si="4"/>
        <v>17</v>
      </c>
      <c r="L54">
        <f t="shared" si="5"/>
        <v>28</v>
      </c>
      <c r="M54">
        <f t="shared" si="6"/>
        <v>1</v>
      </c>
      <c r="N54">
        <f t="shared" si="7"/>
        <v>45</v>
      </c>
      <c r="O54">
        <v>100</v>
      </c>
      <c r="Q54">
        <f t="shared" si="8"/>
        <v>7</v>
      </c>
      <c r="R54">
        <f t="shared" si="9"/>
        <v>49</v>
      </c>
      <c r="S54">
        <f t="shared" si="10"/>
        <v>47</v>
      </c>
      <c r="T54">
        <f t="shared" si="11"/>
        <v>37</v>
      </c>
      <c r="U54">
        <f t="shared" si="12"/>
        <v>64</v>
      </c>
      <c r="V54">
        <f t="shared" si="13"/>
        <v>16</v>
      </c>
      <c r="W54">
        <v>100</v>
      </c>
    </row>
    <row r="55" spans="1:23">
      <c r="A55" s="22" t="s">
        <v>134</v>
      </c>
      <c r="B55" s="23">
        <v>0</v>
      </c>
      <c r="C55" s="23">
        <v>8</v>
      </c>
      <c r="D55" s="23">
        <v>1</v>
      </c>
      <c r="E55" s="23">
        <v>9</v>
      </c>
      <c r="F55" s="23">
        <v>6</v>
      </c>
      <c r="G55" s="23">
        <v>7</v>
      </c>
      <c r="I55">
        <f t="shared" si="2"/>
        <v>1</v>
      </c>
      <c r="J55">
        <f t="shared" si="3"/>
        <v>60</v>
      </c>
      <c r="K55">
        <f t="shared" si="4"/>
        <v>8</v>
      </c>
      <c r="L55">
        <f t="shared" si="5"/>
        <v>61</v>
      </c>
      <c r="M55">
        <f t="shared" si="6"/>
        <v>37</v>
      </c>
      <c r="N55">
        <f t="shared" si="7"/>
        <v>45</v>
      </c>
      <c r="O55">
        <v>100</v>
      </c>
      <c r="Q55">
        <f t="shared" si="8"/>
        <v>7</v>
      </c>
      <c r="R55">
        <f t="shared" si="9"/>
        <v>6</v>
      </c>
      <c r="S55">
        <f t="shared" si="10"/>
        <v>54</v>
      </c>
      <c r="T55">
        <f t="shared" si="11"/>
        <v>1</v>
      </c>
      <c r="U55">
        <f t="shared" si="12"/>
        <v>23</v>
      </c>
      <c r="V55">
        <f t="shared" si="13"/>
        <v>16</v>
      </c>
      <c r="W55">
        <v>100</v>
      </c>
    </row>
    <row r="56" spans="1:23">
      <c r="A56" s="22" t="s">
        <v>152</v>
      </c>
      <c r="B56" s="23">
        <v>0</v>
      </c>
      <c r="C56" s="23">
        <v>9</v>
      </c>
      <c r="D56" s="23">
        <v>2</v>
      </c>
      <c r="E56" s="23">
        <v>5</v>
      </c>
      <c r="F56" s="23">
        <v>5</v>
      </c>
      <c r="G56" s="23">
        <v>6</v>
      </c>
      <c r="I56">
        <f t="shared" si="2"/>
        <v>1</v>
      </c>
      <c r="J56">
        <f t="shared" si="3"/>
        <v>65</v>
      </c>
      <c r="K56">
        <f t="shared" si="4"/>
        <v>17</v>
      </c>
      <c r="L56">
        <f t="shared" si="5"/>
        <v>42</v>
      </c>
      <c r="M56">
        <f t="shared" si="6"/>
        <v>28</v>
      </c>
      <c r="N56">
        <f t="shared" si="7"/>
        <v>39</v>
      </c>
      <c r="O56">
        <v>100</v>
      </c>
      <c r="Q56">
        <f t="shared" si="8"/>
        <v>7</v>
      </c>
      <c r="R56">
        <f t="shared" si="9"/>
        <v>1</v>
      </c>
      <c r="S56">
        <f t="shared" si="10"/>
        <v>47</v>
      </c>
      <c r="T56">
        <f t="shared" si="11"/>
        <v>26</v>
      </c>
      <c r="U56">
        <f t="shared" si="12"/>
        <v>34</v>
      </c>
      <c r="V56">
        <f t="shared" si="13"/>
        <v>26</v>
      </c>
      <c r="W56">
        <v>100</v>
      </c>
    </row>
    <row r="57" spans="1:23">
      <c r="A57" s="22" t="s">
        <v>161</v>
      </c>
      <c r="B57" s="23">
        <v>0</v>
      </c>
      <c r="C57" s="23">
        <v>8</v>
      </c>
      <c r="D57" s="23">
        <v>4</v>
      </c>
      <c r="E57" s="23">
        <v>2</v>
      </c>
      <c r="F57" s="23">
        <v>7</v>
      </c>
      <c r="G57" s="23">
        <v>2</v>
      </c>
      <c r="I57">
        <f t="shared" si="2"/>
        <v>1</v>
      </c>
      <c r="J57">
        <f t="shared" si="3"/>
        <v>60</v>
      </c>
      <c r="K57">
        <f t="shared" si="4"/>
        <v>28</v>
      </c>
      <c r="L57">
        <f t="shared" si="5"/>
        <v>19</v>
      </c>
      <c r="M57">
        <f t="shared" si="6"/>
        <v>48</v>
      </c>
      <c r="N57">
        <f t="shared" si="7"/>
        <v>10</v>
      </c>
      <c r="O57">
        <v>100</v>
      </c>
      <c r="Q57">
        <f t="shared" si="8"/>
        <v>7</v>
      </c>
      <c r="R57">
        <f t="shared" si="9"/>
        <v>6</v>
      </c>
      <c r="S57">
        <f t="shared" si="10"/>
        <v>37</v>
      </c>
      <c r="T57">
        <f t="shared" si="11"/>
        <v>43</v>
      </c>
      <c r="U57">
        <f t="shared" si="12"/>
        <v>15</v>
      </c>
      <c r="V57">
        <f t="shared" si="13"/>
        <v>53</v>
      </c>
      <c r="W57">
        <v>100</v>
      </c>
    </row>
    <row r="58" spans="1:23">
      <c r="A58" s="22" t="s">
        <v>105</v>
      </c>
      <c r="B58" s="23">
        <v>0</v>
      </c>
      <c r="C58" s="23">
        <v>7</v>
      </c>
      <c r="D58" s="23">
        <v>8</v>
      </c>
      <c r="E58" s="23">
        <v>9</v>
      </c>
      <c r="F58" s="23">
        <v>1</v>
      </c>
      <c r="G58" s="23">
        <v>9</v>
      </c>
      <c r="I58">
        <f t="shared" si="2"/>
        <v>1</v>
      </c>
      <c r="J58">
        <f t="shared" si="3"/>
        <v>51</v>
      </c>
      <c r="K58">
        <f t="shared" si="4"/>
        <v>53</v>
      </c>
      <c r="L58">
        <f t="shared" si="5"/>
        <v>61</v>
      </c>
      <c r="M58">
        <f t="shared" si="6"/>
        <v>7</v>
      </c>
      <c r="N58">
        <f t="shared" si="7"/>
        <v>60</v>
      </c>
      <c r="O58">
        <v>100</v>
      </c>
      <c r="Q58">
        <f t="shared" si="8"/>
        <v>7</v>
      </c>
      <c r="R58">
        <f t="shared" si="9"/>
        <v>11</v>
      </c>
      <c r="S58">
        <f t="shared" si="10"/>
        <v>10</v>
      </c>
      <c r="T58">
        <f t="shared" si="11"/>
        <v>1</v>
      </c>
      <c r="U58">
        <f t="shared" si="12"/>
        <v>56</v>
      </c>
      <c r="V58">
        <f t="shared" si="13"/>
        <v>1</v>
      </c>
      <c r="W58">
        <v>100</v>
      </c>
    </row>
    <row r="59" spans="1:23">
      <c r="A59" s="22" t="s">
        <v>130</v>
      </c>
      <c r="B59" s="23">
        <v>0</v>
      </c>
      <c r="C59" s="23">
        <v>6</v>
      </c>
      <c r="D59" s="23">
        <v>9</v>
      </c>
      <c r="E59" s="23">
        <v>1</v>
      </c>
      <c r="F59" s="23">
        <v>1</v>
      </c>
      <c r="G59" s="23">
        <v>9</v>
      </c>
      <c r="I59">
        <f t="shared" si="2"/>
        <v>1</v>
      </c>
      <c r="J59">
        <f t="shared" si="3"/>
        <v>44</v>
      </c>
      <c r="K59">
        <f t="shared" si="4"/>
        <v>61</v>
      </c>
      <c r="L59">
        <f t="shared" si="5"/>
        <v>11</v>
      </c>
      <c r="M59">
        <f t="shared" si="6"/>
        <v>7</v>
      </c>
      <c r="N59">
        <f t="shared" si="7"/>
        <v>60</v>
      </c>
      <c r="O59">
        <v>100</v>
      </c>
      <c r="Q59">
        <f t="shared" si="8"/>
        <v>7</v>
      </c>
      <c r="R59">
        <f t="shared" si="9"/>
        <v>20</v>
      </c>
      <c r="S59">
        <f t="shared" si="10"/>
        <v>1</v>
      </c>
      <c r="T59">
        <f t="shared" si="11"/>
        <v>52</v>
      </c>
      <c r="U59">
        <f t="shared" si="12"/>
        <v>56</v>
      </c>
      <c r="V59">
        <f t="shared" si="13"/>
        <v>1</v>
      </c>
      <c r="W59">
        <v>100</v>
      </c>
    </row>
    <row r="60" spans="1:23">
      <c r="A60" s="22" t="s">
        <v>118</v>
      </c>
      <c r="B60" s="23">
        <v>1</v>
      </c>
      <c r="C60" s="23">
        <v>6</v>
      </c>
      <c r="D60" s="23">
        <v>0</v>
      </c>
      <c r="E60" s="23">
        <v>2</v>
      </c>
      <c r="F60" s="23">
        <v>6</v>
      </c>
      <c r="G60" s="23">
        <v>6</v>
      </c>
      <c r="I60">
        <f t="shared" si="2"/>
        <v>64</v>
      </c>
      <c r="J60">
        <f t="shared" si="3"/>
        <v>44</v>
      </c>
      <c r="K60">
        <f t="shared" si="4"/>
        <v>1</v>
      </c>
      <c r="L60">
        <f t="shared" si="5"/>
        <v>19</v>
      </c>
      <c r="M60">
        <f t="shared" si="6"/>
        <v>37</v>
      </c>
      <c r="N60">
        <f t="shared" si="7"/>
        <v>39</v>
      </c>
      <c r="O60">
        <v>100</v>
      </c>
      <c r="Q60">
        <f t="shared" si="8"/>
        <v>1</v>
      </c>
      <c r="R60">
        <f t="shared" si="9"/>
        <v>20</v>
      </c>
      <c r="S60">
        <f t="shared" si="10"/>
        <v>63</v>
      </c>
      <c r="T60">
        <f t="shared" si="11"/>
        <v>43</v>
      </c>
      <c r="U60">
        <f t="shared" si="12"/>
        <v>23</v>
      </c>
      <c r="V60">
        <f t="shared" si="13"/>
        <v>26</v>
      </c>
      <c r="W60">
        <v>100</v>
      </c>
    </row>
    <row r="61" spans="1:23">
      <c r="A61" s="22" t="s">
        <v>117</v>
      </c>
      <c r="B61" s="23">
        <v>0</v>
      </c>
      <c r="C61" s="23">
        <v>0</v>
      </c>
      <c r="D61" s="23">
        <v>4</v>
      </c>
      <c r="E61" s="23">
        <v>4</v>
      </c>
      <c r="F61" s="23">
        <v>1</v>
      </c>
      <c r="G61" s="23">
        <v>8</v>
      </c>
      <c r="I61">
        <f t="shared" si="2"/>
        <v>1</v>
      </c>
      <c r="J61">
        <f t="shared" si="3"/>
        <v>1</v>
      </c>
      <c r="K61">
        <f t="shared" si="4"/>
        <v>28</v>
      </c>
      <c r="L61">
        <f t="shared" si="5"/>
        <v>34</v>
      </c>
      <c r="M61">
        <f t="shared" si="6"/>
        <v>7</v>
      </c>
      <c r="N61">
        <f t="shared" si="7"/>
        <v>55</v>
      </c>
      <c r="O61">
        <v>100</v>
      </c>
      <c r="Q61">
        <f t="shared" si="8"/>
        <v>7</v>
      </c>
      <c r="R61">
        <f t="shared" si="9"/>
        <v>61</v>
      </c>
      <c r="S61">
        <f t="shared" si="10"/>
        <v>37</v>
      </c>
      <c r="T61">
        <f t="shared" si="11"/>
        <v>29</v>
      </c>
      <c r="U61">
        <f t="shared" si="12"/>
        <v>56</v>
      </c>
      <c r="V61">
        <f t="shared" si="13"/>
        <v>11</v>
      </c>
      <c r="W61">
        <v>100</v>
      </c>
    </row>
    <row r="62" spans="1:23">
      <c r="A62" s="22" t="s">
        <v>112</v>
      </c>
      <c r="B62" s="23">
        <v>0</v>
      </c>
      <c r="C62" s="23">
        <v>8</v>
      </c>
      <c r="D62" s="23">
        <v>1</v>
      </c>
      <c r="E62" s="23">
        <v>2</v>
      </c>
      <c r="F62" s="23">
        <v>8</v>
      </c>
      <c r="G62" s="23">
        <v>3</v>
      </c>
      <c r="I62">
        <f t="shared" si="2"/>
        <v>1</v>
      </c>
      <c r="J62">
        <f t="shared" si="3"/>
        <v>60</v>
      </c>
      <c r="K62">
        <f t="shared" si="4"/>
        <v>8</v>
      </c>
      <c r="L62">
        <f t="shared" si="5"/>
        <v>19</v>
      </c>
      <c r="M62">
        <f t="shared" si="6"/>
        <v>56</v>
      </c>
      <c r="N62">
        <f t="shared" si="7"/>
        <v>18</v>
      </c>
      <c r="O62">
        <v>100</v>
      </c>
      <c r="Q62">
        <f t="shared" si="8"/>
        <v>7</v>
      </c>
      <c r="R62">
        <f t="shared" si="9"/>
        <v>6</v>
      </c>
      <c r="S62">
        <f t="shared" si="10"/>
        <v>54</v>
      </c>
      <c r="T62">
        <f t="shared" si="11"/>
        <v>43</v>
      </c>
      <c r="U62">
        <f t="shared" si="12"/>
        <v>8</v>
      </c>
      <c r="V62">
        <f t="shared" si="13"/>
        <v>49</v>
      </c>
      <c r="W62">
        <v>100</v>
      </c>
    </row>
    <row r="63" spans="1:23">
      <c r="A63" s="22" t="s">
        <v>124</v>
      </c>
      <c r="B63" s="23">
        <v>0</v>
      </c>
      <c r="C63" s="23">
        <v>4</v>
      </c>
      <c r="D63" s="23">
        <v>9</v>
      </c>
      <c r="E63" s="23">
        <v>1</v>
      </c>
      <c r="F63" s="23">
        <v>5</v>
      </c>
      <c r="G63" s="23">
        <v>9</v>
      </c>
      <c r="I63">
        <f t="shared" si="2"/>
        <v>1</v>
      </c>
      <c r="J63">
        <f t="shared" si="3"/>
        <v>29</v>
      </c>
      <c r="K63">
        <f t="shared" si="4"/>
        <v>61</v>
      </c>
      <c r="L63">
        <f t="shared" si="5"/>
        <v>11</v>
      </c>
      <c r="M63">
        <f t="shared" si="6"/>
        <v>28</v>
      </c>
      <c r="N63">
        <f t="shared" si="7"/>
        <v>60</v>
      </c>
      <c r="O63">
        <v>100</v>
      </c>
      <c r="Q63">
        <f t="shared" si="8"/>
        <v>7</v>
      </c>
      <c r="R63">
        <f t="shared" si="9"/>
        <v>35</v>
      </c>
      <c r="S63">
        <f t="shared" si="10"/>
        <v>1</v>
      </c>
      <c r="T63">
        <f t="shared" si="11"/>
        <v>52</v>
      </c>
      <c r="U63">
        <f t="shared" si="12"/>
        <v>34</v>
      </c>
      <c r="V63">
        <f t="shared" si="13"/>
        <v>1</v>
      </c>
      <c r="W63">
        <v>100</v>
      </c>
    </row>
    <row r="64" spans="1:23">
      <c r="A64" s="22" t="s">
        <v>129</v>
      </c>
      <c r="B64" s="23">
        <v>0</v>
      </c>
      <c r="C64" s="23">
        <v>3</v>
      </c>
      <c r="D64" s="23">
        <v>9</v>
      </c>
      <c r="E64" s="23">
        <v>0</v>
      </c>
      <c r="F64" s="23">
        <v>1</v>
      </c>
      <c r="G64" s="23">
        <v>1</v>
      </c>
      <c r="I64">
        <f t="shared" si="2"/>
        <v>1</v>
      </c>
      <c r="J64">
        <f t="shared" si="3"/>
        <v>22</v>
      </c>
      <c r="K64">
        <f t="shared" si="4"/>
        <v>61</v>
      </c>
      <c r="L64">
        <f t="shared" si="5"/>
        <v>1</v>
      </c>
      <c r="M64">
        <f t="shared" si="6"/>
        <v>7</v>
      </c>
      <c r="N64">
        <f t="shared" si="7"/>
        <v>4</v>
      </c>
      <c r="O64">
        <v>100</v>
      </c>
      <c r="Q64">
        <f t="shared" si="8"/>
        <v>7</v>
      </c>
      <c r="R64">
        <f t="shared" si="9"/>
        <v>42</v>
      </c>
      <c r="S64">
        <f t="shared" si="10"/>
        <v>1</v>
      </c>
      <c r="T64">
        <f t="shared" si="11"/>
        <v>60</v>
      </c>
      <c r="U64">
        <f t="shared" si="12"/>
        <v>56</v>
      </c>
      <c r="V64">
        <f t="shared" si="13"/>
        <v>61</v>
      </c>
      <c r="W64">
        <v>100</v>
      </c>
    </row>
    <row r="65" spans="1:23">
      <c r="A65" s="22" t="s">
        <v>143</v>
      </c>
      <c r="B65" s="23">
        <v>0</v>
      </c>
      <c r="C65" s="23">
        <v>2</v>
      </c>
      <c r="D65" s="23">
        <v>0</v>
      </c>
      <c r="E65" s="23">
        <v>9</v>
      </c>
      <c r="F65" s="23">
        <v>2</v>
      </c>
      <c r="G65" s="23">
        <v>9</v>
      </c>
      <c r="I65">
        <f t="shared" si="2"/>
        <v>1</v>
      </c>
      <c r="J65">
        <f t="shared" si="3"/>
        <v>16</v>
      </c>
      <c r="K65">
        <f t="shared" si="4"/>
        <v>1</v>
      </c>
      <c r="L65">
        <f t="shared" si="5"/>
        <v>61</v>
      </c>
      <c r="M65">
        <f t="shared" si="6"/>
        <v>15</v>
      </c>
      <c r="N65">
        <f t="shared" si="7"/>
        <v>60</v>
      </c>
      <c r="O65">
        <v>100</v>
      </c>
      <c r="Q65">
        <f t="shared" si="8"/>
        <v>7</v>
      </c>
      <c r="R65">
        <f t="shared" si="9"/>
        <v>49</v>
      </c>
      <c r="S65">
        <f t="shared" si="10"/>
        <v>63</v>
      </c>
      <c r="T65">
        <f t="shared" si="11"/>
        <v>1</v>
      </c>
      <c r="U65">
        <f t="shared" si="12"/>
        <v>50</v>
      </c>
      <c r="V65">
        <f t="shared" si="13"/>
        <v>1</v>
      </c>
      <c r="W65">
        <v>100</v>
      </c>
    </row>
    <row r="66" spans="1:23">
      <c r="A66" s="22" t="s">
        <v>132</v>
      </c>
      <c r="B66" s="23">
        <v>1</v>
      </c>
      <c r="C66" s="23">
        <v>5</v>
      </c>
      <c r="D66" s="23">
        <v>0</v>
      </c>
      <c r="E66" s="23">
        <v>4</v>
      </c>
      <c r="F66" s="23">
        <v>5</v>
      </c>
      <c r="G66" s="23">
        <v>4</v>
      </c>
      <c r="I66">
        <f t="shared" si="2"/>
        <v>64</v>
      </c>
      <c r="J66">
        <f t="shared" si="3"/>
        <v>36</v>
      </c>
      <c r="K66">
        <f t="shared" si="4"/>
        <v>1</v>
      </c>
      <c r="L66">
        <f t="shared" si="5"/>
        <v>34</v>
      </c>
      <c r="M66">
        <f t="shared" si="6"/>
        <v>28</v>
      </c>
      <c r="N66">
        <f t="shared" si="7"/>
        <v>22</v>
      </c>
      <c r="O66">
        <v>100</v>
      </c>
      <c r="Q66">
        <f t="shared" si="8"/>
        <v>1</v>
      </c>
      <c r="R66">
        <f t="shared" si="9"/>
        <v>27</v>
      </c>
      <c r="S66">
        <f t="shared" si="10"/>
        <v>63</v>
      </c>
      <c r="T66">
        <f t="shared" si="11"/>
        <v>29</v>
      </c>
      <c r="U66">
        <f t="shared" si="12"/>
        <v>34</v>
      </c>
      <c r="V66">
        <f t="shared" si="13"/>
        <v>41</v>
      </c>
      <c r="W66">
        <v>100</v>
      </c>
    </row>
    <row r="67" spans="1:23">
      <c r="A67" s="22" t="s">
        <v>99</v>
      </c>
      <c r="B67" s="23">
        <v>0</v>
      </c>
      <c r="C67" s="23">
        <v>3</v>
      </c>
      <c r="D67" s="23">
        <v>3</v>
      </c>
      <c r="E67" s="23">
        <v>6</v>
      </c>
      <c r="F67" s="23">
        <v>6</v>
      </c>
      <c r="G67" s="23">
        <v>8</v>
      </c>
      <c r="I67">
        <f t="shared" si="2"/>
        <v>1</v>
      </c>
      <c r="J67">
        <f t="shared" si="3"/>
        <v>22</v>
      </c>
      <c r="K67">
        <f t="shared" si="4"/>
        <v>24</v>
      </c>
      <c r="L67">
        <f t="shared" si="5"/>
        <v>45</v>
      </c>
      <c r="M67">
        <f t="shared" si="6"/>
        <v>37</v>
      </c>
      <c r="N67">
        <f t="shared" si="7"/>
        <v>55</v>
      </c>
      <c r="O67">
        <v>100</v>
      </c>
      <c r="Q67">
        <f t="shared" si="8"/>
        <v>7</v>
      </c>
      <c r="R67">
        <f t="shared" si="9"/>
        <v>42</v>
      </c>
      <c r="S67">
        <f t="shared" si="10"/>
        <v>43</v>
      </c>
      <c r="T67">
        <f t="shared" si="11"/>
        <v>20</v>
      </c>
      <c r="U67">
        <f t="shared" si="12"/>
        <v>23</v>
      </c>
      <c r="V67">
        <f t="shared" si="13"/>
        <v>11</v>
      </c>
      <c r="W67">
        <v>100</v>
      </c>
    </row>
    <row r="68" spans="1:23">
      <c r="A68" s="22" t="s">
        <v>149</v>
      </c>
      <c r="B68" s="23">
        <v>0</v>
      </c>
      <c r="C68" s="23">
        <v>0</v>
      </c>
      <c r="D68" s="23">
        <v>7</v>
      </c>
      <c r="E68" s="23">
        <v>3</v>
      </c>
      <c r="F68" s="23">
        <v>0</v>
      </c>
      <c r="G68" s="23">
        <v>8</v>
      </c>
      <c r="I68">
        <f t="shared" si="2"/>
        <v>1</v>
      </c>
      <c r="J68">
        <f t="shared" si="3"/>
        <v>1</v>
      </c>
      <c r="K68">
        <f t="shared" si="4"/>
        <v>42</v>
      </c>
      <c r="L68">
        <f t="shared" si="5"/>
        <v>28</v>
      </c>
      <c r="M68">
        <f t="shared" si="6"/>
        <v>1</v>
      </c>
      <c r="N68">
        <f t="shared" si="7"/>
        <v>55</v>
      </c>
      <c r="O68">
        <v>100</v>
      </c>
      <c r="Q68">
        <f t="shared" si="8"/>
        <v>7</v>
      </c>
      <c r="R68">
        <f t="shared" si="9"/>
        <v>61</v>
      </c>
      <c r="S68">
        <f t="shared" si="10"/>
        <v>18</v>
      </c>
      <c r="T68">
        <f t="shared" si="11"/>
        <v>37</v>
      </c>
      <c r="U68">
        <f t="shared" si="12"/>
        <v>64</v>
      </c>
      <c r="V68">
        <f t="shared" si="13"/>
        <v>11</v>
      </c>
      <c r="W68">
        <v>100</v>
      </c>
    </row>
    <row r="69" spans="1:23">
      <c r="A69" s="22" t="s">
        <v>131</v>
      </c>
      <c r="B69" s="23">
        <v>0</v>
      </c>
      <c r="C69" s="23">
        <v>0</v>
      </c>
      <c r="D69" s="23">
        <v>1</v>
      </c>
      <c r="E69" s="23">
        <v>4</v>
      </c>
      <c r="F69" s="23">
        <v>1</v>
      </c>
      <c r="G69" s="23">
        <v>7</v>
      </c>
      <c r="I69">
        <f t="shared" ref="I69:N72" si="14">RANK(B69,B$4:B$72,B$2)</f>
        <v>1</v>
      </c>
      <c r="J69">
        <f t="shared" si="14"/>
        <v>1</v>
      </c>
      <c r="K69">
        <f t="shared" si="14"/>
        <v>8</v>
      </c>
      <c r="L69">
        <f t="shared" si="14"/>
        <v>34</v>
      </c>
      <c r="M69">
        <f t="shared" si="14"/>
        <v>7</v>
      </c>
      <c r="N69">
        <f t="shared" si="14"/>
        <v>45</v>
      </c>
      <c r="O69">
        <v>100</v>
      </c>
      <c r="Q69">
        <f t="shared" ref="Q69:R72" si="15">RANK(I69,I$4:I$72,0)</f>
        <v>7</v>
      </c>
      <c r="R69">
        <f t="shared" si="15"/>
        <v>61</v>
      </c>
      <c r="S69">
        <f>RANK(K69,K$4:K$72,0)</f>
        <v>54</v>
      </c>
      <c r="T69">
        <f t="shared" ref="T69:V72" si="16">RANK(L69,L$4:L$72,0)</f>
        <v>29</v>
      </c>
      <c r="U69">
        <f t="shared" si="16"/>
        <v>56</v>
      </c>
      <c r="V69">
        <f t="shared" si="16"/>
        <v>16</v>
      </c>
      <c r="W69">
        <v>100</v>
      </c>
    </row>
    <row r="70" spans="1:23">
      <c r="A70" s="22" t="s">
        <v>104</v>
      </c>
      <c r="B70" s="23">
        <v>0</v>
      </c>
      <c r="C70" s="23">
        <v>9</v>
      </c>
      <c r="D70" s="23">
        <v>8</v>
      </c>
      <c r="E70" s="23">
        <v>2</v>
      </c>
      <c r="F70" s="23">
        <v>6</v>
      </c>
      <c r="G70" s="23">
        <v>0</v>
      </c>
      <c r="I70">
        <f t="shared" si="14"/>
        <v>1</v>
      </c>
      <c r="J70">
        <f t="shared" si="14"/>
        <v>65</v>
      </c>
      <c r="K70">
        <f t="shared" si="14"/>
        <v>53</v>
      </c>
      <c r="L70">
        <f t="shared" si="14"/>
        <v>19</v>
      </c>
      <c r="M70">
        <f t="shared" si="14"/>
        <v>37</v>
      </c>
      <c r="N70">
        <f t="shared" si="14"/>
        <v>1</v>
      </c>
      <c r="O70">
        <v>100</v>
      </c>
      <c r="Q70">
        <f t="shared" si="15"/>
        <v>7</v>
      </c>
      <c r="R70">
        <f t="shared" si="15"/>
        <v>1</v>
      </c>
      <c r="S70">
        <f>RANK(K70,K$4:K$72,0)</f>
        <v>10</v>
      </c>
      <c r="T70">
        <f t="shared" si="16"/>
        <v>43</v>
      </c>
      <c r="U70">
        <f t="shared" si="16"/>
        <v>23</v>
      </c>
      <c r="V70">
        <f t="shared" si="16"/>
        <v>67</v>
      </c>
      <c r="W70">
        <v>100</v>
      </c>
    </row>
    <row r="71" spans="1:23">
      <c r="A71" s="22" t="s">
        <v>136</v>
      </c>
      <c r="B71" s="23">
        <v>0</v>
      </c>
      <c r="C71" s="23">
        <v>6</v>
      </c>
      <c r="D71" s="23">
        <v>1</v>
      </c>
      <c r="E71" s="23">
        <v>2</v>
      </c>
      <c r="F71" s="23">
        <v>2</v>
      </c>
      <c r="G71" s="23">
        <v>4</v>
      </c>
      <c r="I71">
        <f t="shared" si="14"/>
        <v>1</v>
      </c>
      <c r="J71">
        <f t="shared" si="14"/>
        <v>44</v>
      </c>
      <c r="K71">
        <f t="shared" si="14"/>
        <v>8</v>
      </c>
      <c r="L71">
        <f t="shared" si="14"/>
        <v>19</v>
      </c>
      <c r="M71">
        <f t="shared" si="14"/>
        <v>15</v>
      </c>
      <c r="N71">
        <f t="shared" si="14"/>
        <v>22</v>
      </c>
      <c r="O71">
        <v>100</v>
      </c>
      <c r="Q71">
        <f t="shared" si="15"/>
        <v>7</v>
      </c>
      <c r="R71">
        <f t="shared" si="15"/>
        <v>20</v>
      </c>
      <c r="S71">
        <f>RANK(K71,K$4:K$72,0)</f>
        <v>54</v>
      </c>
      <c r="T71">
        <f t="shared" si="16"/>
        <v>43</v>
      </c>
      <c r="U71">
        <f t="shared" si="16"/>
        <v>50</v>
      </c>
      <c r="V71">
        <f t="shared" si="16"/>
        <v>41</v>
      </c>
      <c r="W71">
        <v>100</v>
      </c>
    </row>
    <row r="72" spans="1:23">
      <c r="A72" s="22" t="s">
        <v>123</v>
      </c>
      <c r="B72" s="23">
        <v>0</v>
      </c>
      <c r="C72" s="23">
        <v>5</v>
      </c>
      <c r="D72" s="23">
        <v>2</v>
      </c>
      <c r="E72" s="23">
        <v>1</v>
      </c>
      <c r="F72" s="23">
        <v>9</v>
      </c>
      <c r="G72" s="23">
        <v>7</v>
      </c>
      <c r="I72">
        <f t="shared" si="14"/>
        <v>1</v>
      </c>
      <c r="J72">
        <f t="shared" si="14"/>
        <v>36</v>
      </c>
      <c r="K72">
        <f t="shared" si="14"/>
        <v>17</v>
      </c>
      <c r="L72">
        <f t="shared" si="14"/>
        <v>11</v>
      </c>
      <c r="M72">
        <f t="shared" si="14"/>
        <v>63</v>
      </c>
      <c r="N72">
        <f t="shared" si="14"/>
        <v>45</v>
      </c>
      <c r="O72">
        <v>100</v>
      </c>
      <c r="Q72">
        <f t="shared" si="15"/>
        <v>7</v>
      </c>
      <c r="R72">
        <f t="shared" si="15"/>
        <v>27</v>
      </c>
      <c r="S72">
        <f>RANK(K72,K$4:K$72,0)</f>
        <v>47</v>
      </c>
      <c r="T72">
        <f t="shared" si="16"/>
        <v>52</v>
      </c>
      <c r="U72">
        <f t="shared" si="16"/>
        <v>1</v>
      </c>
      <c r="V72">
        <f t="shared" si="16"/>
        <v>16</v>
      </c>
      <c r="W72">
        <v>100</v>
      </c>
    </row>
    <row r="73" spans="1:23">
      <c r="A73" s="22" t="s">
        <v>76</v>
      </c>
      <c r="B73" s="23">
        <v>6</v>
      </c>
      <c r="C73" s="23">
        <v>297</v>
      </c>
      <c r="D73" s="23">
        <v>323</v>
      </c>
      <c r="E73" s="23">
        <v>283</v>
      </c>
      <c r="F73" s="23">
        <v>328</v>
      </c>
      <c r="G73" s="23">
        <v>347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P302"/>
  <sheetViews>
    <sheetView tabSelected="1" topLeftCell="A220" zoomScale="80" zoomScaleNormal="80" workbookViewId="0">
      <selection activeCell="P220" sqref="P220"/>
    </sheetView>
  </sheetViews>
  <sheetFormatPr defaultRowHeight="15"/>
  <cols>
    <col min="1" max="1" width="34.85546875" customWidth="1"/>
  </cols>
  <sheetData>
    <row r="3" spans="1:12">
      <c r="A3" s="35"/>
    </row>
    <row r="4" spans="1:12">
      <c r="A4" s="35"/>
    </row>
    <row r="5" spans="1:12" ht="22.5">
      <c r="A5" s="36" t="s">
        <v>3</v>
      </c>
      <c r="B5" s="37" t="s">
        <v>4</v>
      </c>
      <c r="C5" s="36" t="s">
        <v>5</v>
      </c>
      <c r="D5" s="37">
        <v>69</v>
      </c>
      <c r="E5" s="36" t="s">
        <v>6</v>
      </c>
      <c r="F5" s="37">
        <v>6</v>
      </c>
      <c r="G5" s="36" t="s">
        <v>7</v>
      </c>
      <c r="H5" s="37">
        <v>69</v>
      </c>
      <c r="I5" s="36" t="s">
        <v>8</v>
      </c>
      <c r="J5" s="37">
        <v>0</v>
      </c>
      <c r="K5" s="36" t="s">
        <v>9</v>
      </c>
      <c r="L5" s="37" t="s">
        <v>10</v>
      </c>
    </row>
    <row r="6" spans="1:12" ht="15.75" thickBot="1"/>
    <row r="7" spans="1:12" ht="15.75" thickBot="1">
      <c r="A7" s="38" t="s">
        <v>11</v>
      </c>
      <c r="B7" s="38" t="s">
        <v>12</v>
      </c>
      <c r="C7" s="38" t="s">
        <v>13</v>
      </c>
      <c r="D7" s="38" t="s">
        <v>14</v>
      </c>
      <c r="E7" s="38" t="s">
        <v>57</v>
      </c>
      <c r="F7" s="38" t="s">
        <v>58</v>
      </c>
      <c r="G7" s="38" t="s">
        <v>64</v>
      </c>
      <c r="H7" s="38" t="s">
        <v>65</v>
      </c>
    </row>
    <row r="8" spans="1:12" ht="15.75" thickBot="1">
      <c r="A8" s="34" t="s">
        <v>15</v>
      </c>
      <c r="B8" s="39">
        <v>1</v>
      </c>
      <c r="C8" s="39">
        <v>65</v>
      </c>
      <c r="D8" s="39">
        <v>28</v>
      </c>
      <c r="E8" s="39">
        <v>11</v>
      </c>
      <c r="F8" s="39">
        <v>21</v>
      </c>
      <c r="G8" s="39">
        <v>4</v>
      </c>
      <c r="H8" s="39">
        <v>1000</v>
      </c>
    </row>
    <row r="9" spans="1:12" ht="15.75" thickBot="1">
      <c r="A9" s="34" t="s">
        <v>16</v>
      </c>
      <c r="B9" s="39">
        <v>1</v>
      </c>
      <c r="C9" s="39">
        <v>22</v>
      </c>
      <c r="D9" s="39">
        <v>8</v>
      </c>
      <c r="E9" s="39">
        <v>42</v>
      </c>
      <c r="F9" s="39">
        <v>28</v>
      </c>
      <c r="G9" s="39">
        <v>30</v>
      </c>
      <c r="H9" s="39">
        <v>1000</v>
      </c>
    </row>
    <row r="10" spans="1:12" ht="15.75" thickBot="1">
      <c r="A10" s="34" t="s">
        <v>17</v>
      </c>
      <c r="B10" s="39">
        <v>1</v>
      </c>
      <c r="C10" s="39">
        <v>36</v>
      </c>
      <c r="D10" s="39">
        <v>53</v>
      </c>
      <c r="E10" s="39">
        <v>51</v>
      </c>
      <c r="F10" s="39">
        <v>21</v>
      </c>
      <c r="G10" s="39">
        <v>22</v>
      </c>
      <c r="H10" s="39">
        <v>1000</v>
      </c>
    </row>
    <row r="11" spans="1:12" ht="15.75" thickBot="1">
      <c r="A11" s="34" t="s">
        <v>18</v>
      </c>
      <c r="B11" s="39">
        <v>1</v>
      </c>
      <c r="C11" s="39">
        <v>22</v>
      </c>
      <c r="D11" s="39">
        <v>61</v>
      </c>
      <c r="E11" s="39">
        <v>56</v>
      </c>
      <c r="F11" s="39">
        <v>48</v>
      </c>
      <c r="G11" s="39">
        <v>30</v>
      </c>
      <c r="H11" s="39">
        <v>1000</v>
      </c>
    </row>
    <row r="12" spans="1:12" ht="15.75" thickBot="1">
      <c r="A12" s="34" t="s">
        <v>19</v>
      </c>
      <c r="B12" s="39">
        <v>1</v>
      </c>
      <c r="C12" s="39">
        <v>44</v>
      </c>
      <c r="D12" s="39">
        <v>42</v>
      </c>
      <c r="E12" s="39">
        <v>28</v>
      </c>
      <c r="F12" s="39">
        <v>1</v>
      </c>
      <c r="G12" s="39">
        <v>45</v>
      </c>
      <c r="H12" s="39">
        <v>1000</v>
      </c>
    </row>
    <row r="13" spans="1:12" ht="15.75" thickBot="1">
      <c r="A13" s="34" t="s">
        <v>20</v>
      </c>
      <c r="B13" s="39">
        <v>1</v>
      </c>
      <c r="C13" s="39">
        <v>1</v>
      </c>
      <c r="D13" s="39">
        <v>42</v>
      </c>
      <c r="E13" s="39">
        <v>1</v>
      </c>
      <c r="F13" s="39">
        <v>28</v>
      </c>
      <c r="G13" s="39">
        <v>10</v>
      </c>
      <c r="H13" s="39">
        <v>1000</v>
      </c>
    </row>
    <row r="14" spans="1:12" ht="15.75" thickBot="1">
      <c r="A14" s="34" t="s">
        <v>21</v>
      </c>
      <c r="B14" s="39">
        <v>1</v>
      </c>
      <c r="C14" s="39">
        <v>22</v>
      </c>
      <c r="D14" s="39">
        <v>34</v>
      </c>
      <c r="E14" s="39">
        <v>19</v>
      </c>
      <c r="F14" s="39">
        <v>27</v>
      </c>
      <c r="G14" s="39">
        <v>4</v>
      </c>
      <c r="H14" s="39">
        <v>1000</v>
      </c>
    </row>
    <row r="15" spans="1:12" ht="15.75" thickBot="1">
      <c r="A15" s="34" t="s">
        <v>22</v>
      </c>
      <c r="B15" s="39">
        <v>1</v>
      </c>
      <c r="C15" s="39">
        <v>1</v>
      </c>
      <c r="D15" s="39">
        <v>8</v>
      </c>
      <c r="E15" s="39">
        <v>28</v>
      </c>
      <c r="F15" s="39">
        <v>21</v>
      </c>
      <c r="G15" s="39">
        <v>22</v>
      </c>
      <c r="H15" s="39">
        <v>1000</v>
      </c>
    </row>
    <row r="16" spans="1:12" ht="15.75" thickBot="1">
      <c r="A16" s="34" t="s">
        <v>23</v>
      </c>
      <c r="B16" s="39">
        <v>64</v>
      </c>
      <c r="C16" s="39">
        <v>29</v>
      </c>
      <c r="D16" s="39">
        <v>34</v>
      </c>
      <c r="E16" s="39">
        <v>61</v>
      </c>
      <c r="F16" s="39">
        <v>37</v>
      </c>
      <c r="G16" s="39">
        <v>30</v>
      </c>
      <c r="H16" s="39">
        <v>1000</v>
      </c>
    </row>
    <row r="17" spans="1:8" ht="15.75" thickBot="1">
      <c r="A17" s="34" t="s">
        <v>59</v>
      </c>
      <c r="B17" s="39">
        <v>1</v>
      </c>
      <c r="C17" s="39">
        <v>10</v>
      </c>
      <c r="D17" s="39">
        <v>40</v>
      </c>
      <c r="E17" s="39">
        <v>1</v>
      </c>
      <c r="F17" s="39">
        <v>1</v>
      </c>
      <c r="G17" s="39">
        <v>45</v>
      </c>
      <c r="H17" s="39">
        <v>1000</v>
      </c>
    </row>
    <row r="18" spans="1:8" ht="15.75" thickBot="1">
      <c r="A18" s="34" t="s">
        <v>170</v>
      </c>
      <c r="B18" s="39">
        <v>1</v>
      </c>
      <c r="C18" s="39">
        <v>16</v>
      </c>
      <c r="D18" s="39">
        <v>1</v>
      </c>
      <c r="E18" s="39">
        <v>56</v>
      </c>
      <c r="F18" s="39">
        <v>15</v>
      </c>
      <c r="G18" s="39">
        <v>18</v>
      </c>
      <c r="H18" s="39">
        <v>1000</v>
      </c>
    </row>
    <row r="19" spans="1:8" ht="15.75" thickBot="1">
      <c r="A19" s="34" t="s">
        <v>171</v>
      </c>
      <c r="B19" s="39">
        <v>1</v>
      </c>
      <c r="C19" s="39">
        <v>1</v>
      </c>
      <c r="D19" s="39">
        <v>34</v>
      </c>
      <c r="E19" s="39">
        <v>28</v>
      </c>
      <c r="F19" s="39">
        <v>28</v>
      </c>
      <c r="G19" s="39">
        <v>22</v>
      </c>
      <c r="H19" s="39">
        <v>1000</v>
      </c>
    </row>
    <row r="20" spans="1:8" ht="15.75" thickBot="1">
      <c r="A20" s="34" t="s">
        <v>172</v>
      </c>
      <c r="B20" s="39">
        <v>1</v>
      </c>
      <c r="C20" s="39">
        <v>16</v>
      </c>
      <c r="D20" s="39">
        <v>24</v>
      </c>
      <c r="E20" s="39">
        <v>19</v>
      </c>
      <c r="F20" s="39">
        <v>56</v>
      </c>
      <c r="G20" s="39">
        <v>30</v>
      </c>
      <c r="H20" s="39">
        <v>1000</v>
      </c>
    </row>
    <row r="21" spans="1:8" ht="15.75" thickBot="1">
      <c r="A21" s="34" t="s">
        <v>173</v>
      </c>
      <c r="B21" s="39">
        <v>1</v>
      </c>
      <c r="C21" s="39">
        <v>16</v>
      </c>
      <c r="D21" s="39">
        <v>17</v>
      </c>
      <c r="E21" s="39">
        <v>56</v>
      </c>
      <c r="F21" s="39">
        <v>7</v>
      </c>
      <c r="G21" s="39">
        <v>55</v>
      </c>
      <c r="H21" s="39">
        <v>1000</v>
      </c>
    </row>
    <row r="22" spans="1:8" ht="15.75" thickBot="1">
      <c r="A22" s="34" t="s">
        <v>174</v>
      </c>
      <c r="B22" s="39">
        <v>1</v>
      </c>
      <c r="C22" s="39">
        <v>60</v>
      </c>
      <c r="D22" s="39">
        <v>17</v>
      </c>
      <c r="E22" s="39">
        <v>61</v>
      </c>
      <c r="F22" s="39">
        <v>28</v>
      </c>
      <c r="G22" s="39">
        <v>10</v>
      </c>
      <c r="H22" s="39">
        <v>1000</v>
      </c>
    </row>
    <row r="23" spans="1:8" ht="15.75" thickBot="1">
      <c r="A23" s="34" t="s">
        <v>175</v>
      </c>
      <c r="B23" s="39">
        <v>1</v>
      </c>
      <c r="C23" s="39">
        <v>36</v>
      </c>
      <c r="D23" s="39">
        <v>61</v>
      </c>
      <c r="E23" s="39">
        <v>42</v>
      </c>
      <c r="F23" s="39">
        <v>7</v>
      </c>
      <c r="G23" s="39">
        <v>18</v>
      </c>
      <c r="H23" s="39">
        <v>1000</v>
      </c>
    </row>
    <row r="24" spans="1:8" ht="15.75" thickBot="1">
      <c r="A24" s="34" t="s">
        <v>176</v>
      </c>
      <c r="B24" s="39">
        <v>1</v>
      </c>
      <c r="C24" s="39">
        <v>1</v>
      </c>
      <c r="D24" s="39">
        <v>53</v>
      </c>
      <c r="E24" s="39">
        <v>28</v>
      </c>
      <c r="F24" s="39">
        <v>56</v>
      </c>
      <c r="G24" s="39">
        <v>39</v>
      </c>
      <c r="H24" s="39">
        <v>1000</v>
      </c>
    </row>
    <row r="25" spans="1:8" ht="15.75" thickBot="1">
      <c r="A25" s="34" t="s">
        <v>177</v>
      </c>
      <c r="B25" s="39">
        <v>1</v>
      </c>
      <c r="C25" s="39">
        <v>10</v>
      </c>
      <c r="D25" s="39">
        <v>61</v>
      </c>
      <c r="E25" s="39">
        <v>45</v>
      </c>
      <c r="F25" s="39">
        <v>63</v>
      </c>
      <c r="G25" s="39">
        <v>30</v>
      </c>
      <c r="H25" s="39">
        <v>1000</v>
      </c>
    </row>
    <row r="26" spans="1:8" ht="15.75" thickBot="1">
      <c r="A26" s="34" t="s">
        <v>178</v>
      </c>
      <c r="B26" s="39">
        <v>1</v>
      </c>
      <c r="C26" s="39">
        <v>10</v>
      </c>
      <c r="D26" s="39">
        <v>42</v>
      </c>
      <c r="E26" s="39">
        <v>1</v>
      </c>
      <c r="F26" s="39">
        <v>1</v>
      </c>
      <c r="G26" s="39">
        <v>39</v>
      </c>
      <c r="H26" s="39">
        <v>1000</v>
      </c>
    </row>
    <row r="27" spans="1:8" ht="15.75" thickBot="1">
      <c r="A27" s="34" t="s">
        <v>179</v>
      </c>
      <c r="B27" s="39">
        <v>1</v>
      </c>
      <c r="C27" s="39">
        <v>22</v>
      </c>
      <c r="D27" s="39">
        <v>1</v>
      </c>
      <c r="E27" s="39">
        <v>61</v>
      </c>
      <c r="F27" s="39">
        <v>21</v>
      </c>
      <c r="G27" s="39">
        <v>30</v>
      </c>
      <c r="H27" s="39">
        <v>1000</v>
      </c>
    </row>
    <row r="28" spans="1:8" ht="15.75" thickBot="1">
      <c r="A28" s="34" t="s">
        <v>180</v>
      </c>
      <c r="B28" s="39">
        <v>1</v>
      </c>
      <c r="C28" s="39">
        <v>1</v>
      </c>
      <c r="D28" s="39">
        <v>8</v>
      </c>
      <c r="E28" s="39">
        <v>61</v>
      </c>
      <c r="F28" s="39">
        <v>63</v>
      </c>
      <c r="G28" s="39">
        <v>1</v>
      </c>
      <c r="H28" s="39">
        <v>1000</v>
      </c>
    </row>
    <row r="29" spans="1:8" ht="15.75" thickBot="1">
      <c r="A29" s="34" t="s">
        <v>181</v>
      </c>
      <c r="B29" s="39">
        <v>1</v>
      </c>
      <c r="C29" s="39">
        <v>22</v>
      </c>
      <c r="D29" s="39">
        <v>1</v>
      </c>
      <c r="E29" s="39">
        <v>34</v>
      </c>
      <c r="F29" s="39">
        <v>37</v>
      </c>
      <c r="G29" s="39">
        <v>10</v>
      </c>
      <c r="H29" s="39">
        <v>1000</v>
      </c>
    </row>
    <row r="30" spans="1:8" ht="15.75" thickBot="1">
      <c r="A30" s="34" t="s">
        <v>182</v>
      </c>
      <c r="B30" s="39">
        <v>1</v>
      </c>
      <c r="C30" s="39">
        <v>36</v>
      </c>
      <c r="D30" s="39">
        <v>61</v>
      </c>
      <c r="E30" s="39">
        <v>1</v>
      </c>
      <c r="F30" s="39">
        <v>37</v>
      </c>
      <c r="G30" s="39">
        <v>39</v>
      </c>
      <c r="H30" s="39">
        <v>1000</v>
      </c>
    </row>
    <row r="31" spans="1:8" ht="15.75" thickBot="1">
      <c r="A31" s="34" t="s">
        <v>183</v>
      </c>
      <c r="B31" s="39">
        <v>1</v>
      </c>
      <c r="C31" s="39">
        <v>16</v>
      </c>
      <c r="D31" s="39">
        <v>28</v>
      </c>
      <c r="E31" s="39">
        <v>1</v>
      </c>
      <c r="F31" s="39">
        <v>63</v>
      </c>
      <c r="G31" s="39">
        <v>45</v>
      </c>
      <c r="H31" s="39">
        <v>1000</v>
      </c>
    </row>
    <row r="32" spans="1:8" ht="15.75" thickBot="1">
      <c r="A32" s="34" t="s">
        <v>184</v>
      </c>
      <c r="B32" s="39">
        <v>1</v>
      </c>
      <c r="C32" s="39">
        <v>51</v>
      </c>
      <c r="D32" s="39">
        <v>42</v>
      </c>
      <c r="E32" s="39">
        <v>1</v>
      </c>
      <c r="F32" s="39">
        <v>56</v>
      </c>
      <c r="G32" s="39">
        <v>22</v>
      </c>
      <c r="H32" s="39">
        <v>1000</v>
      </c>
    </row>
    <row r="33" spans="1:8" ht="15.75" thickBot="1">
      <c r="A33" s="34" t="s">
        <v>185</v>
      </c>
      <c r="B33" s="39">
        <v>1</v>
      </c>
      <c r="C33" s="39">
        <v>65</v>
      </c>
      <c r="D33" s="39">
        <v>53</v>
      </c>
      <c r="E33" s="39">
        <v>45</v>
      </c>
      <c r="F33" s="39">
        <v>63</v>
      </c>
      <c r="G33" s="39">
        <v>10</v>
      </c>
      <c r="H33" s="39">
        <v>1000</v>
      </c>
    </row>
    <row r="34" spans="1:8" ht="15.75" thickBot="1">
      <c r="A34" s="34" t="s">
        <v>186</v>
      </c>
      <c r="B34" s="39">
        <v>1</v>
      </c>
      <c r="C34" s="39">
        <v>51</v>
      </c>
      <c r="D34" s="39">
        <v>1</v>
      </c>
      <c r="E34" s="39">
        <v>34</v>
      </c>
      <c r="F34" s="39">
        <v>37</v>
      </c>
      <c r="G34" s="39">
        <v>30</v>
      </c>
      <c r="H34" s="39">
        <v>1000</v>
      </c>
    </row>
    <row r="35" spans="1:8" ht="15.75" thickBot="1">
      <c r="A35" s="34" t="s">
        <v>187</v>
      </c>
      <c r="B35" s="39">
        <v>1</v>
      </c>
      <c r="C35" s="39">
        <v>10</v>
      </c>
      <c r="D35" s="39">
        <v>34</v>
      </c>
      <c r="E35" s="39">
        <v>11</v>
      </c>
      <c r="F35" s="39">
        <v>37</v>
      </c>
      <c r="G35" s="39">
        <v>30</v>
      </c>
      <c r="H35" s="39">
        <v>1000</v>
      </c>
    </row>
    <row r="36" spans="1:8" ht="15.75" thickBot="1">
      <c r="A36" s="34" t="s">
        <v>188</v>
      </c>
      <c r="B36" s="39">
        <v>1</v>
      </c>
      <c r="C36" s="39">
        <v>10</v>
      </c>
      <c r="D36" s="39">
        <v>24</v>
      </c>
      <c r="E36" s="39">
        <v>1</v>
      </c>
      <c r="F36" s="39">
        <v>56</v>
      </c>
      <c r="G36" s="39">
        <v>1</v>
      </c>
      <c r="H36" s="39">
        <v>1000</v>
      </c>
    </row>
    <row r="37" spans="1:8" ht="15.75" thickBot="1">
      <c r="A37" s="34" t="s">
        <v>189</v>
      </c>
      <c r="B37" s="39">
        <v>1</v>
      </c>
      <c r="C37" s="39">
        <v>51</v>
      </c>
      <c r="D37" s="39">
        <v>53</v>
      </c>
      <c r="E37" s="39">
        <v>56</v>
      </c>
      <c r="F37" s="39">
        <v>56</v>
      </c>
      <c r="G37" s="39">
        <v>22</v>
      </c>
      <c r="H37" s="39">
        <v>1000</v>
      </c>
    </row>
    <row r="38" spans="1:8" ht="15.75" thickBot="1">
      <c r="A38" s="34" t="s">
        <v>190</v>
      </c>
      <c r="B38" s="39">
        <v>1</v>
      </c>
      <c r="C38" s="39">
        <v>51</v>
      </c>
      <c r="D38" s="39">
        <v>34</v>
      </c>
      <c r="E38" s="39">
        <v>51</v>
      </c>
      <c r="F38" s="39">
        <v>37</v>
      </c>
      <c r="G38" s="39">
        <v>4</v>
      </c>
      <c r="H38" s="39">
        <v>1000</v>
      </c>
    </row>
    <row r="39" spans="1:8" ht="15.75" thickBot="1">
      <c r="A39" s="34" t="s">
        <v>191</v>
      </c>
      <c r="B39" s="39">
        <v>1</v>
      </c>
      <c r="C39" s="39">
        <v>29</v>
      </c>
      <c r="D39" s="39">
        <v>40</v>
      </c>
      <c r="E39" s="39">
        <v>34</v>
      </c>
      <c r="F39" s="39">
        <v>15</v>
      </c>
      <c r="G39" s="39">
        <v>39</v>
      </c>
      <c r="H39" s="39">
        <v>1000</v>
      </c>
    </row>
    <row r="40" spans="1:8" ht="15.75" thickBot="1">
      <c r="A40" s="34" t="s">
        <v>192</v>
      </c>
      <c r="B40" s="39">
        <v>1</v>
      </c>
      <c r="C40" s="39">
        <v>29</v>
      </c>
      <c r="D40" s="39">
        <v>61</v>
      </c>
      <c r="E40" s="39">
        <v>34</v>
      </c>
      <c r="F40" s="39">
        <v>28</v>
      </c>
      <c r="G40" s="39">
        <v>30</v>
      </c>
      <c r="H40" s="39">
        <v>1000</v>
      </c>
    </row>
    <row r="41" spans="1:8" ht="15.75" thickBot="1">
      <c r="A41" s="34" t="s">
        <v>193</v>
      </c>
      <c r="B41" s="39">
        <v>1</v>
      </c>
      <c r="C41" s="39">
        <v>44</v>
      </c>
      <c r="D41" s="39">
        <v>42</v>
      </c>
      <c r="E41" s="39">
        <v>11</v>
      </c>
      <c r="F41" s="39">
        <v>21</v>
      </c>
      <c r="G41" s="39">
        <v>55</v>
      </c>
      <c r="H41" s="39">
        <v>1000</v>
      </c>
    </row>
    <row r="42" spans="1:8" ht="15.75" thickBot="1">
      <c r="A42" s="34" t="s">
        <v>194</v>
      </c>
      <c r="B42" s="39">
        <v>1</v>
      </c>
      <c r="C42" s="39">
        <v>10</v>
      </c>
      <c r="D42" s="39">
        <v>42</v>
      </c>
      <c r="E42" s="39">
        <v>19</v>
      </c>
      <c r="F42" s="39">
        <v>63</v>
      </c>
      <c r="G42" s="39">
        <v>60</v>
      </c>
      <c r="H42" s="39">
        <v>1000</v>
      </c>
    </row>
    <row r="43" spans="1:8" ht="15.75" thickBot="1">
      <c r="A43" s="34" t="s">
        <v>195</v>
      </c>
      <c r="B43" s="39">
        <v>1</v>
      </c>
      <c r="C43" s="39">
        <v>60</v>
      </c>
      <c r="D43" s="39">
        <v>42</v>
      </c>
      <c r="E43" s="39">
        <v>11</v>
      </c>
      <c r="F43" s="39">
        <v>21</v>
      </c>
      <c r="G43" s="39">
        <v>4</v>
      </c>
      <c r="H43" s="39">
        <v>1000</v>
      </c>
    </row>
    <row r="44" spans="1:8" ht="15.75" thickBot="1">
      <c r="A44" s="34" t="s">
        <v>196</v>
      </c>
      <c r="B44" s="39">
        <v>1</v>
      </c>
      <c r="C44" s="39">
        <v>29</v>
      </c>
      <c r="D44" s="39">
        <v>42</v>
      </c>
      <c r="E44" s="39">
        <v>34</v>
      </c>
      <c r="F44" s="39">
        <v>48</v>
      </c>
      <c r="G44" s="39">
        <v>10</v>
      </c>
      <c r="H44" s="39">
        <v>1000</v>
      </c>
    </row>
    <row r="45" spans="1:8" ht="15.75" thickBot="1">
      <c r="A45" s="34" t="s">
        <v>197</v>
      </c>
      <c r="B45" s="39">
        <v>1</v>
      </c>
      <c r="C45" s="39">
        <v>44</v>
      </c>
      <c r="D45" s="39">
        <v>28</v>
      </c>
      <c r="E45" s="39">
        <v>51</v>
      </c>
      <c r="F45" s="39">
        <v>48</v>
      </c>
      <c r="G45" s="39">
        <v>18</v>
      </c>
      <c r="H45" s="39">
        <v>1000</v>
      </c>
    </row>
    <row r="46" spans="1:8" ht="15.75" thickBot="1">
      <c r="A46" s="34" t="s">
        <v>198</v>
      </c>
      <c r="B46" s="39">
        <v>1</v>
      </c>
      <c r="C46" s="39">
        <v>36</v>
      </c>
      <c r="D46" s="39">
        <v>42</v>
      </c>
      <c r="E46" s="39">
        <v>61</v>
      </c>
      <c r="F46" s="39">
        <v>48</v>
      </c>
      <c r="G46" s="39">
        <v>45</v>
      </c>
      <c r="H46" s="39">
        <v>1000</v>
      </c>
    </row>
    <row r="47" spans="1:8" ht="15.75" thickBot="1">
      <c r="A47" s="34" t="s">
        <v>199</v>
      </c>
      <c r="B47" s="39">
        <v>64</v>
      </c>
      <c r="C47" s="39">
        <v>51</v>
      </c>
      <c r="D47" s="39">
        <v>53</v>
      </c>
      <c r="E47" s="39">
        <v>1</v>
      </c>
      <c r="F47" s="39">
        <v>37</v>
      </c>
      <c r="G47" s="39">
        <v>10</v>
      </c>
      <c r="H47" s="39">
        <v>1000</v>
      </c>
    </row>
    <row r="48" spans="1:8" ht="15.75" thickBot="1">
      <c r="A48" s="34" t="s">
        <v>200</v>
      </c>
      <c r="B48" s="39">
        <v>1</v>
      </c>
      <c r="C48" s="39">
        <v>44</v>
      </c>
      <c r="D48" s="39">
        <v>17</v>
      </c>
      <c r="E48" s="39">
        <v>45</v>
      </c>
      <c r="F48" s="39">
        <v>48</v>
      </c>
      <c r="G48" s="39">
        <v>60</v>
      </c>
      <c r="H48" s="39">
        <v>1000</v>
      </c>
    </row>
    <row r="49" spans="1:8" ht="15.75" thickBot="1">
      <c r="A49" s="34" t="s">
        <v>201</v>
      </c>
      <c r="B49" s="39">
        <v>1</v>
      </c>
      <c r="C49" s="39">
        <v>65</v>
      </c>
      <c r="D49" s="39">
        <v>17</v>
      </c>
      <c r="E49" s="39">
        <v>51</v>
      </c>
      <c r="F49" s="39">
        <v>15</v>
      </c>
      <c r="G49" s="39">
        <v>60</v>
      </c>
      <c r="H49" s="39">
        <v>1000</v>
      </c>
    </row>
    <row r="50" spans="1:8" ht="15.75" thickBot="1">
      <c r="A50" s="34" t="s">
        <v>202</v>
      </c>
      <c r="B50" s="39">
        <v>64</v>
      </c>
      <c r="C50" s="39">
        <v>29</v>
      </c>
      <c r="D50" s="39">
        <v>8</v>
      </c>
      <c r="E50" s="39">
        <v>51</v>
      </c>
      <c r="F50" s="39">
        <v>28</v>
      </c>
      <c r="G50" s="39">
        <v>60</v>
      </c>
      <c r="H50" s="39">
        <v>1000</v>
      </c>
    </row>
    <row r="51" spans="1:8" ht="15.75" thickBot="1">
      <c r="A51" s="34" t="s">
        <v>203</v>
      </c>
      <c r="B51" s="39">
        <v>1</v>
      </c>
      <c r="C51" s="39">
        <v>36</v>
      </c>
      <c r="D51" s="39">
        <v>53</v>
      </c>
      <c r="E51" s="39">
        <v>61</v>
      </c>
      <c r="F51" s="39">
        <v>63</v>
      </c>
      <c r="G51" s="39">
        <v>45</v>
      </c>
      <c r="H51" s="39">
        <v>1000</v>
      </c>
    </row>
    <row r="52" spans="1:8" ht="15.75" thickBot="1">
      <c r="A52" s="34" t="s">
        <v>204</v>
      </c>
      <c r="B52" s="39">
        <v>1</v>
      </c>
      <c r="C52" s="39">
        <v>51</v>
      </c>
      <c r="D52" s="39">
        <v>61</v>
      </c>
      <c r="E52" s="39">
        <v>56</v>
      </c>
      <c r="F52" s="39">
        <v>7</v>
      </c>
      <c r="G52" s="39">
        <v>45</v>
      </c>
      <c r="H52" s="39">
        <v>1000</v>
      </c>
    </row>
    <row r="53" spans="1:8" ht="15.75" thickBot="1">
      <c r="A53" s="34" t="s">
        <v>205</v>
      </c>
      <c r="B53" s="39">
        <v>1</v>
      </c>
      <c r="C53" s="39">
        <v>51</v>
      </c>
      <c r="D53" s="39">
        <v>42</v>
      </c>
      <c r="E53" s="39">
        <v>45</v>
      </c>
      <c r="F53" s="39">
        <v>48</v>
      </c>
      <c r="G53" s="39">
        <v>4</v>
      </c>
      <c r="H53" s="39">
        <v>1000</v>
      </c>
    </row>
    <row r="54" spans="1:8" ht="15.75" thickBot="1">
      <c r="A54" s="34" t="s">
        <v>206</v>
      </c>
      <c r="B54" s="39">
        <v>1</v>
      </c>
      <c r="C54" s="39">
        <v>1</v>
      </c>
      <c r="D54" s="39">
        <v>8</v>
      </c>
      <c r="E54" s="39">
        <v>19</v>
      </c>
      <c r="F54" s="39">
        <v>48</v>
      </c>
      <c r="G54" s="39">
        <v>22</v>
      </c>
      <c r="H54" s="39">
        <v>1000</v>
      </c>
    </row>
    <row r="55" spans="1:8" ht="15.75" thickBot="1">
      <c r="A55" s="34" t="s">
        <v>207</v>
      </c>
      <c r="B55" s="39">
        <v>64</v>
      </c>
      <c r="C55" s="39">
        <v>36</v>
      </c>
      <c r="D55" s="39">
        <v>24</v>
      </c>
      <c r="E55" s="39">
        <v>11</v>
      </c>
      <c r="F55" s="39">
        <v>1</v>
      </c>
      <c r="G55" s="39">
        <v>60</v>
      </c>
      <c r="H55" s="39">
        <v>1000</v>
      </c>
    </row>
    <row r="56" spans="1:8" ht="15.75" thickBot="1">
      <c r="A56" s="34" t="s">
        <v>208</v>
      </c>
      <c r="B56" s="39">
        <v>1</v>
      </c>
      <c r="C56" s="39">
        <v>29</v>
      </c>
      <c r="D56" s="39">
        <v>34</v>
      </c>
      <c r="E56" s="39">
        <v>45</v>
      </c>
      <c r="F56" s="39">
        <v>15</v>
      </c>
      <c r="G56" s="39">
        <v>10</v>
      </c>
      <c r="H56" s="39">
        <v>1000</v>
      </c>
    </row>
    <row r="57" spans="1:8" ht="15.75" thickBot="1">
      <c r="A57" s="34" t="s">
        <v>209</v>
      </c>
      <c r="B57" s="39">
        <v>1</v>
      </c>
      <c r="C57" s="39">
        <v>51</v>
      </c>
      <c r="D57" s="39">
        <v>28</v>
      </c>
      <c r="E57" s="39">
        <v>1</v>
      </c>
      <c r="F57" s="39">
        <v>56</v>
      </c>
      <c r="G57" s="39">
        <v>60</v>
      </c>
      <c r="H57" s="39">
        <v>1000</v>
      </c>
    </row>
    <row r="58" spans="1:8" ht="15.75" thickBot="1">
      <c r="A58" s="34" t="s">
        <v>210</v>
      </c>
      <c r="B58" s="39">
        <v>1</v>
      </c>
      <c r="C58" s="39">
        <v>16</v>
      </c>
      <c r="D58" s="39">
        <v>17</v>
      </c>
      <c r="E58" s="39">
        <v>28</v>
      </c>
      <c r="F58" s="39">
        <v>1</v>
      </c>
      <c r="G58" s="39">
        <v>45</v>
      </c>
      <c r="H58" s="39">
        <v>1000</v>
      </c>
    </row>
    <row r="59" spans="1:8" ht="15.75" thickBot="1">
      <c r="A59" s="34" t="s">
        <v>211</v>
      </c>
      <c r="B59" s="39">
        <v>1</v>
      </c>
      <c r="C59" s="39">
        <v>60</v>
      </c>
      <c r="D59" s="39">
        <v>8</v>
      </c>
      <c r="E59" s="39">
        <v>61</v>
      </c>
      <c r="F59" s="39">
        <v>37</v>
      </c>
      <c r="G59" s="39">
        <v>45</v>
      </c>
      <c r="H59" s="39">
        <v>1000</v>
      </c>
    </row>
    <row r="60" spans="1:8" ht="15.75" thickBot="1">
      <c r="A60" s="34" t="s">
        <v>212</v>
      </c>
      <c r="B60" s="39">
        <v>1</v>
      </c>
      <c r="C60" s="39">
        <v>65</v>
      </c>
      <c r="D60" s="39">
        <v>17</v>
      </c>
      <c r="E60" s="39">
        <v>42</v>
      </c>
      <c r="F60" s="39">
        <v>28</v>
      </c>
      <c r="G60" s="39">
        <v>39</v>
      </c>
      <c r="H60" s="39">
        <v>1000</v>
      </c>
    </row>
    <row r="61" spans="1:8" ht="15.75" thickBot="1">
      <c r="A61" s="34" t="s">
        <v>213</v>
      </c>
      <c r="B61" s="39">
        <v>1</v>
      </c>
      <c r="C61" s="39">
        <v>60</v>
      </c>
      <c r="D61" s="39">
        <v>28</v>
      </c>
      <c r="E61" s="39">
        <v>19</v>
      </c>
      <c r="F61" s="39">
        <v>48</v>
      </c>
      <c r="G61" s="39">
        <v>10</v>
      </c>
      <c r="H61" s="39">
        <v>1000</v>
      </c>
    </row>
    <row r="62" spans="1:8" ht="15.75" thickBot="1">
      <c r="A62" s="34" t="s">
        <v>214</v>
      </c>
      <c r="B62" s="39">
        <v>1</v>
      </c>
      <c r="C62" s="39">
        <v>51</v>
      </c>
      <c r="D62" s="39">
        <v>53</v>
      </c>
      <c r="E62" s="39">
        <v>61</v>
      </c>
      <c r="F62" s="39">
        <v>7</v>
      </c>
      <c r="G62" s="39">
        <v>60</v>
      </c>
      <c r="H62" s="39">
        <v>1000</v>
      </c>
    </row>
    <row r="63" spans="1:8" ht="15.75" thickBot="1">
      <c r="A63" s="34" t="s">
        <v>215</v>
      </c>
      <c r="B63" s="39">
        <v>1</v>
      </c>
      <c r="C63" s="39">
        <v>44</v>
      </c>
      <c r="D63" s="39">
        <v>61</v>
      </c>
      <c r="E63" s="39">
        <v>11</v>
      </c>
      <c r="F63" s="39">
        <v>7</v>
      </c>
      <c r="G63" s="39">
        <v>60</v>
      </c>
      <c r="H63" s="39">
        <v>1000</v>
      </c>
    </row>
    <row r="64" spans="1:8" ht="15.75" thickBot="1">
      <c r="A64" s="34" t="s">
        <v>216</v>
      </c>
      <c r="B64" s="39">
        <v>64</v>
      </c>
      <c r="C64" s="39">
        <v>44</v>
      </c>
      <c r="D64" s="39">
        <v>1</v>
      </c>
      <c r="E64" s="39">
        <v>19</v>
      </c>
      <c r="F64" s="39">
        <v>37</v>
      </c>
      <c r="G64" s="39">
        <v>39</v>
      </c>
      <c r="H64" s="39">
        <v>1000</v>
      </c>
    </row>
    <row r="65" spans="1:8" ht="15.75" thickBot="1">
      <c r="A65" s="34" t="s">
        <v>217</v>
      </c>
      <c r="B65" s="39">
        <v>1</v>
      </c>
      <c r="C65" s="39">
        <v>1</v>
      </c>
      <c r="D65" s="39">
        <v>28</v>
      </c>
      <c r="E65" s="39">
        <v>34</v>
      </c>
      <c r="F65" s="39">
        <v>7</v>
      </c>
      <c r="G65" s="39">
        <v>55</v>
      </c>
      <c r="H65" s="39">
        <v>1000</v>
      </c>
    </row>
    <row r="66" spans="1:8" ht="15.75" thickBot="1">
      <c r="A66" s="34" t="s">
        <v>218</v>
      </c>
      <c r="B66" s="39">
        <v>1</v>
      </c>
      <c r="C66" s="39">
        <v>60</v>
      </c>
      <c r="D66" s="39">
        <v>8</v>
      </c>
      <c r="E66" s="39">
        <v>19</v>
      </c>
      <c r="F66" s="39">
        <v>56</v>
      </c>
      <c r="G66" s="39">
        <v>18</v>
      </c>
      <c r="H66" s="39">
        <v>1000</v>
      </c>
    </row>
    <row r="67" spans="1:8" ht="15.75" thickBot="1">
      <c r="A67" s="34" t="s">
        <v>219</v>
      </c>
      <c r="B67" s="39">
        <v>1</v>
      </c>
      <c r="C67" s="39">
        <v>29</v>
      </c>
      <c r="D67" s="39">
        <v>61</v>
      </c>
      <c r="E67" s="39">
        <v>11</v>
      </c>
      <c r="F67" s="39">
        <v>28</v>
      </c>
      <c r="G67" s="39">
        <v>60</v>
      </c>
      <c r="H67" s="39">
        <v>1000</v>
      </c>
    </row>
    <row r="68" spans="1:8" ht="15.75" thickBot="1">
      <c r="A68" s="34" t="s">
        <v>220</v>
      </c>
      <c r="B68" s="39">
        <v>1</v>
      </c>
      <c r="C68" s="39">
        <v>22</v>
      </c>
      <c r="D68" s="39">
        <v>61</v>
      </c>
      <c r="E68" s="39">
        <v>1</v>
      </c>
      <c r="F68" s="39">
        <v>7</v>
      </c>
      <c r="G68" s="39">
        <v>4</v>
      </c>
      <c r="H68" s="39">
        <v>1000</v>
      </c>
    </row>
    <row r="69" spans="1:8" ht="15.75" thickBot="1">
      <c r="A69" s="34" t="s">
        <v>221</v>
      </c>
      <c r="B69" s="39">
        <v>1</v>
      </c>
      <c r="C69" s="39">
        <v>16</v>
      </c>
      <c r="D69" s="39">
        <v>1</v>
      </c>
      <c r="E69" s="39">
        <v>61</v>
      </c>
      <c r="F69" s="39">
        <v>15</v>
      </c>
      <c r="G69" s="39">
        <v>60</v>
      </c>
      <c r="H69" s="39">
        <v>1000</v>
      </c>
    </row>
    <row r="70" spans="1:8" ht="15.75" thickBot="1">
      <c r="A70" s="34" t="s">
        <v>222</v>
      </c>
      <c r="B70" s="39">
        <v>64</v>
      </c>
      <c r="C70" s="39">
        <v>36</v>
      </c>
      <c r="D70" s="39">
        <v>1</v>
      </c>
      <c r="E70" s="39">
        <v>34</v>
      </c>
      <c r="F70" s="39">
        <v>28</v>
      </c>
      <c r="G70" s="39">
        <v>22</v>
      </c>
      <c r="H70" s="39">
        <v>1000</v>
      </c>
    </row>
    <row r="71" spans="1:8" ht="15.75" thickBot="1">
      <c r="A71" s="34" t="s">
        <v>223</v>
      </c>
      <c r="B71" s="39">
        <v>1</v>
      </c>
      <c r="C71" s="39">
        <v>22</v>
      </c>
      <c r="D71" s="39">
        <v>24</v>
      </c>
      <c r="E71" s="39">
        <v>45</v>
      </c>
      <c r="F71" s="39">
        <v>37</v>
      </c>
      <c r="G71" s="39">
        <v>55</v>
      </c>
      <c r="H71" s="39">
        <v>1000</v>
      </c>
    </row>
    <row r="72" spans="1:8" ht="15.75" thickBot="1">
      <c r="A72" s="34" t="s">
        <v>224</v>
      </c>
      <c r="B72" s="39">
        <v>1</v>
      </c>
      <c r="C72" s="39">
        <v>1</v>
      </c>
      <c r="D72" s="39">
        <v>42</v>
      </c>
      <c r="E72" s="39">
        <v>28</v>
      </c>
      <c r="F72" s="39">
        <v>1</v>
      </c>
      <c r="G72" s="39">
        <v>55</v>
      </c>
      <c r="H72" s="39">
        <v>1000</v>
      </c>
    </row>
    <row r="73" spans="1:8" ht="15.75" thickBot="1">
      <c r="A73" s="34" t="s">
        <v>225</v>
      </c>
      <c r="B73" s="39">
        <v>1</v>
      </c>
      <c r="C73" s="39">
        <v>1</v>
      </c>
      <c r="D73" s="39">
        <v>8</v>
      </c>
      <c r="E73" s="39">
        <v>34</v>
      </c>
      <c r="F73" s="39">
        <v>7</v>
      </c>
      <c r="G73" s="39">
        <v>45</v>
      </c>
      <c r="H73" s="39">
        <v>1000</v>
      </c>
    </row>
    <row r="74" spans="1:8" ht="15.75" thickBot="1">
      <c r="A74" s="34" t="s">
        <v>226</v>
      </c>
      <c r="B74" s="39">
        <v>1</v>
      </c>
      <c r="C74" s="39">
        <v>65</v>
      </c>
      <c r="D74" s="39">
        <v>53</v>
      </c>
      <c r="E74" s="39">
        <v>19</v>
      </c>
      <c r="F74" s="39">
        <v>37</v>
      </c>
      <c r="G74" s="39">
        <v>1</v>
      </c>
      <c r="H74" s="39">
        <v>1000</v>
      </c>
    </row>
    <row r="75" spans="1:8" ht="15.75" thickBot="1">
      <c r="A75" s="34" t="s">
        <v>227</v>
      </c>
      <c r="B75" s="39">
        <v>1</v>
      </c>
      <c r="C75" s="39">
        <v>44</v>
      </c>
      <c r="D75" s="39">
        <v>8</v>
      </c>
      <c r="E75" s="39">
        <v>19</v>
      </c>
      <c r="F75" s="39">
        <v>15</v>
      </c>
      <c r="G75" s="39">
        <v>22</v>
      </c>
      <c r="H75" s="39">
        <v>1000</v>
      </c>
    </row>
    <row r="76" spans="1:8" ht="15.75" thickBot="1">
      <c r="A76" s="34" t="s">
        <v>228</v>
      </c>
      <c r="B76" s="39">
        <v>1</v>
      </c>
      <c r="C76" s="39">
        <v>36</v>
      </c>
      <c r="D76" s="39">
        <v>17</v>
      </c>
      <c r="E76" s="39">
        <v>11</v>
      </c>
      <c r="F76" s="39">
        <v>63</v>
      </c>
      <c r="G76" s="39">
        <v>45</v>
      </c>
      <c r="H76" s="39">
        <v>1000</v>
      </c>
    </row>
    <row r="77" spans="1:8" ht="15.75" thickBot="1"/>
    <row r="78" spans="1:8" ht="15.75" thickBot="1">
      <c r="A78" s="38" t="s">
        <v>24</v>
      </c>
      <c r="B78" s="38" t="s">
        <v>12</v>
      </c>
      <c r="C78" s="38" t="s">
        <v>13</v>
      </c>
      <c r="D78" s="38" t="s">
        <v>14</v>
      </c>
      <c r="E78" s="38" t="s">
        <v>57</v>
      </c>
      <c r="F78" s="38" t="s">
        <v>58</v>
      </c>
      <c r="G78" s="38" t="s">
        <v>64</v>
      </c>
    </row>
    <row r="79" spans="1:8" ht="33" thickBot="1">
      <c r="A79" s="38" t="s">
        <v>25</v>
      </c>
      <c r="B79" s="39" t="s">
        <v>289</v>
      </c>
      <c r="C79" s="39" t="s">
        <v>290</v>
      </c>
      <c r="D79" s="39" t="s">
        <v>291</v>
      </c>
      <c r="E79" s="39" t="s">
        <v>292</v>
      </c>
      <c r="F79" s="39" t="s">
        <v>293</v>
      </c>
      <c r="G79" s="39" t="s">
        <v>294</v>
      </c>
    </row>
    <row r="80" spans="1:8" ht="33" thickBot="1">
      <c r="A80" s="38" t="s">
        <v>26</v>
      </c>
      <c r="B80" s="39" t="s">
        <v>295</v>
      </c>
      <c r="C80" s="39" t="s">
        <v>296</v>
      </c>
      <c r="D80" s="39" t="s">
        <v>297</v>
      </c>
      <c r="E80" s="39" t="s">
        <v>298</v>
      </c>
      <c r="F80" s="39" t="s">
        <v>299</v>
      </c>
      <c r="G80" s="39" t="s">
        <v>300</v>
      </c>
    </row>
    <row r="81" spans="1:7" ht="33" thickBot="1">
      <c r="A81" s="38" t="s">
        <v>27</v>
      </c>
      <c r="B81" s="39" t="s">
        <v>301</v>
      </c>
      <c r="C81" s="39" t="s">
        <v>302</v>
      </c>
      <c r="D81" s="39" t="s">
        <v>303</v>
      </c>
      <c r="E81" s="39" t="s">
        <v>304</v>
      </c>
      <c r="F81" s="39" t="s">
        <v>305</v>
      </c>
      <c r="G81" s="39" t="s">
        <v>306</v>
      </c>
    </row>
    <row r="82" spans="1:7" ht="33" thickBot="1">
      <c r="A82" s="38" t="s">
        <v>28</v>
      </c>
      <c r="B82" s="39" t="s">
        <v>307</v>
      </c>
      <c r="C82" s="39" t="s">
        <v>308</v>
      </c>
      <c r="D82" s="39" t="s">
        <v>309</v>
      </c>
      <c r="E82" s="39" t="s">
        <v>310</v>
      </c>
      <c r="F82" s="39" t="s">
        <v>311</v>
      </c>
      <c r="G82" s="39" t="s">
        <v>312</v>
      </c>
    </row>
    <row r="83" spans="1:7" ht="33" thickBot="1">
      <c r="A83" s="38" t="s">
        <v>29</v>
      </c>
      <c r="B83" s="39" t="s">
        <v>313</v>
      </c>
      <c r="C83" s="39" t="s">
        <v>314</v>
      </c>
      <c r="D83" s="39" t="s">
        <v>315</v>
      </c>
      <c r="E83" s="39" t="s">
        <v>316</v>
      </c>
      <c r="F83" s="39" t="s">
        <v>317</v>
      </c>
      <c r="G83" s="39" t="s">
        <v>318</v>
      </c>
    </row>
    <row r="84" spans="1:7" ht="33" thickBot="1">
      <c r="A84" s="38" t="s">
        <v>30</v>
      </c>
      <c r="B84" s="39" t="s">
        <v>319</v>
      </c>
      <c r="C84" s="39" t="s">
        <v>320</v>
      </c>
      <c r="D84" s="39" t="s">
        <v>321</v>
      </c>
      <c r="E84" s="39" t="s">
        <v>322</v>
      </c>
      <c r="F84" s="39" t="s">
        <v>323</v>
      </c>
      <c r="G84" s="39" t="s">
        <v>324</v>
      </c>
    </row>
    <row r="85" spans="1:7" ht="33" thickBot="1">
      <c r="A85" s="38" t="s">
        <v>31</v>
      </c>
      <c r="B85" s="39" t="s">
        <v>325</v>
      </c>
      <c r="C85" s="39" t="s">
        <v>326</v>
      </c>
      <c r="D85" s="39" t="s">
        <v>327</v>
      </c>
      <c r="E85" s="39" t="s">
        <v>328</v>
      </c>
      <c r="F85" s="39" t="s">
        <v>329</v>
      </c>
      <c r="G85" s="39" t="s">
        <v>330</v>
      </c>
    </row>
    <row r="86" spans="1:7" ht="33" thickBot="1">
      <c r="A86" s="38" t="s">
        <v>32</v>
      </c>
      <c r="B86" s="39" t="s">
        <v>331</v>
      </c>
      <c r="C86" s="39" t="s">
        <v>332</v>
      </c>
      <c r="D86" s="39" t="s">
        <v>333</v>
      </c>
      <c r="E86" s="39" t="s">
        <v>334</v>
      </c>
      <c r="F86" s="39" t="s">
        <v>335</v>
      </c>
      <c r="G86" s="39" t="s">
        <v>336</v>
      </c>
    </row>
    <row r="87" spans="1:7" ht="33" thickBot="1">
      <c r="A87" s="38" t="s">
        <v>33</v>
      </c>
      <c r="B87" s="39" t="s">
        <v>337</v>
      </c>
      <c r="C87" s="39" t="s">
        <v>338</v>
      </c>
      <c r="D87" s="39" t="s">
        <v>339</v>
      </c>
      <c r="E87" s="39" t="s">
        <v>340</v>
      </c>
      <c r="F87" s="39" t="s">
        <v>341</v>
      </c>
      <c r="G87" s="39" t="s">
        <v>342</v>
      </c>
    </row>
    <row r="88" spans="1:7" ht="33" thickBot="1">
      <c r="A88" s="38" t="s">
        <v>61</v>
      </c>
      <c r="B88" s="39" t="s">
        <v>343</v>
      </c>
      <c r="C88" s="39" t="s">
        <v>344</v>
      </c>
      <c r="D88" s="39" t="s">
        <v>345</v>
      </c>
      <c r="E88" s="39" t="s">
        <v>346</v>
      </c>
      <c r="F88" s="39" t="s">
        <v>347</v>
      </c>
      <c r="G88" s="39" t="s">
        <v>348</v>
      </c>
    </row>
    <row r="89" spans="1:7" ht="33" thickBot="1">
      <c r="A89" s="38" t="s">
        <v>229</v>
      </c>
      <c r="B89" s="39" t="s">
        <v>349</v>
      </c>
      <c r="C89" s="39" t="s">
        <v>350</v>
      </c>
      <c r="D89" s="39" t="s">
        <v>351</v>
      </c>
      <c r="E89" s="39" t="s">
        <v>352</v>
      </c>
      <c r="F89" s="39" t="s">
        <v>353</v>
      </c>
      <c r="G89" s="39" t="s">
        <v>354</v>
      </c>
    </row>
    <row r="90" spans="1:7" ht="33" thickBot="1">
      <c r="A90" s="38" t="s">
        <v>230</v>
      </c>
      <c r="B90" s="39" t="s">
        <v>355</v>
      </c>
      <c r="C90" s="39" t="s">
        <v>356</v>
      </c>
      <c r="D90" s="39" t="s">
        <v>357</v>
      </c>
      <c r="E90" s="39" t="s">
        <v>358</v>
      </c>
      <c r="F90" s="39" t="s">
        <v>359</v>
      </c>
      <c r="G90" s="39" t="s">
        <v>360</v>
      </c>
    </row>
    <row r="91" spans="1:7" ht="33" thickBot="1">
      <c r="A91" s="38" t="s">
        <v>231</v>
      </c>
      <c r="B91" s="39" t="s">
        <v>361</v>
      </c>
      <c r="C91" s="39" t="s">
        <v>362</v>
      </c>
      <c r="D91" s="39" t="s">
        <v>363</v>
      </c>
      <c r="E91" s="39" t="s">
        <v>364</v>
      </c>
      <c r="F91" s="39" t="s">
        <v>365</v>
      </c>
      <c r="G91" s="39" t="s">
        <v>366</v>
      </c>
    </row>
    <row r="92" spans="1:7" ht="33" thickBot="1">
      <c r="A92" s="38" t="s">
        <v>232</v>
      </c>
      <c r="B92" s="39" t="s">
        <v>367</v>
      </c>
      <c r="C92" s="39" t="s">
        <v>368</v>
      </c>
      <c r="D92" s="39" t="s">
        <v>369</v>
      </c>
      <c r="E92" s="39" t="s">
        <v>370</v>
      </c>
      <c r="F92" s="39" t="s">
        <v>371</v>
      </c>
      <c r="G92" s="39" t="s">
        <v>372</v>
      </c>
    </row>
    <row r="93" spans="1:7" ht="33" thickBot="1">
      <c r="A93" s="38" t="s">
        <v>233</v>
      </c>
      <c r="B93" s="39" t="s">
        <v>373</v>
      </c>
      <c r="C93" s="39" t="s">
        <v>374</v>
      </c>
      <c r="D93" s="39" t="s">
        <v>375</v>
      </c>
      <c r="E93" s="39" t="s">
        <v>376</v>
      </c>
      <c r="F93" s="39" t="s">
        <v>377</v>
      </c>
      <c r="G93" s="39" t="s">
        <v>378</v>
      </c>
    </row>
    <row r="94" spans="1:7" ht="33" thickBot="1">
      <c r="A94" s="38" t="s">
        <v>234</v>
      </c>
      <c r="B94" s="39" t="s">
        <v>379</v>
      </c>
      <c r="C94" s="39" t="s">
        <v>380</v>
      </c>
      <c r="D94" s="39" t="s">
        <v>381</v>
      </c>
      <c r="E94" s="39" t="s">
        <v>382</v>
      </c>
      <c r="F94" s="39" t="s">
        <v>383</v>
      </c>
      <c r="G94" s="39" t="s">
        <v>384</v>
      </c>
    </row>
    <row r="95" spans="1:7" ht="33" thickBot="1">
      <c r="A95" s="38" t="s">
        <v>235</v>
      </c>
      <c r="B95" s="39" t="s">
        <v>385</v>
      </c>
      <c r="C95" s="39" t="s">
        <v>386</v>
      </c>
      <c r="D95" s="39" t="s">
        <v>387</v>
      </c>
      <c r="E95" s="39" t="s">
        <v>388</v>
      </c>
      <c r="F95" s="39" t="s">
        <v>389</v>
      </c>
      <c r="G95" s="39" t="s">
        <v>390</v>
      </c>
    </row>
    <row r="96" spans="1:7" ht="33" thickBot="1">
      <c r="A96" s="38" t="s">
        <v>236</v>
      </c>
      <c r="B96" s="39" t="s">
        <v>391</v>
      </c>
      <c r="C96" s="39" t="s">
        <v>392</v>
      </c>
      <c r="D96" s="39" t="s">
        <v>393</v>
      </c>
      <c r="E96" s="39" t="s">
        <v>394</v>
      </c>
      <c r="F96" s="39" t="s">
        <v>395</v>
      </c>
      <c r="G96" s="39" t="s">
        <v>396</v>
      </c>
    </row>
    <row r="97" spans="1:7" ht="33" thickBot="1">
      <c r="A97" s="38" t="s">
        <v>237</v>
      </c>
      <c r="B97" s="39" t="s">
        <v>397</v>
      </c>
      <c r="C97" s="39" t="s">
        <v>398</v>
      </c>
      <c r="D97" s="39" t="s">
        <v>399</v>
      </c>
      <c r="E97" s="39" t="s">
        <v>400</v>
      </c>
      <c r="F97" s="39" t="s">
        <v>401</v>
      </c>
      <c r="G97" s="39" t="s">
        <v>402</v>
      </c>
    </row>
    <row r="98" spans="1:7" ht="33" thickBot="1">
      <c r="A98" s="38" t="s">
        <v>238</v>
      </c>
      <c r="B98" s="39" t="s">
        <v>403</v>
      </c>
      <c r="C98" s="39" t="s">
        <v>404</v>
      </c>
      <c r="D98" s="39" t="s">
        <v>405</v>
      </c>
      <c r="E98" s="39" t="s">
        <v>406</v>
      </c>
      <c r="F98" s="39" t="s">
        <v>407</v>
      </c>
      <c r="G98" s="39" t="s">
        <v>408</v>
      </c>
    </row>
    <row r="99" spans="1:7" ht="33" thickBot="1">
      <c r="A99" s="38" t="s">
        <v>239</v>
      </c>
      <c r="B99" s="39" t="s">
        <v>409</v>
      </c>
      <c r="C99" s="39" t="s">
        <v>410</v>
      </c>
      <c r="D99" s="39" t="s">
        <v>411</v>
      </c>
      <c r="E99" s="39" t="s">
        <v>412</v>
      </c>
      <c r="F99" s="39" t="s">
        <v>413</v>
      </c>
      <c r="G99" s="39" t="s">
        <v>414</v>
      </c>
    </row>
    <row r="100" spans="1:7" ht="33" thickBot="1">
      <c r="A100" s="38" t="s">
        <v>240</v>
      </c>
      <c r="B100" s="39" t="s">
        <v>415</v>
      </c>
      <c r="C100" s="39" t="s">
        <v>416</v>
      </c>
      <c r="D100" s="39" t="s">
        <v>417</v>
      </c>
      <c r="E100" s="39" t="s">
        <v>418</v>
      </c>
      <c r="F100" s="39" t="s">
        <v>419</v>
      </c>
      <c r="G100" s="39" t="s">
        <v>420</v>
      </c>
    </row>
    <row r="101" spans="1:7" ht="33" thickBot="1">
      <c r="A101" s="38" t="s">
        <v>241</v>
      </c>
      <c r="B101" s="39" t="s">
        <v>421</v>
      </c>
      <c r="C101" s="39" t="s">
        <v>422</v>
      </c>
      <c r="D101" s="39" t="s">
        <v>423</v>
      </c>
      <c r="E101" s="39" t="s">
        <v>424</v>
      </c>
      <c r="F101" s="39" t="s">
        <v>425</v>
      </c>
      <c r="G101" s="39" t="s">
        <v>426</v>
      </c>
    </row>
    <row r="102" spans="1:7" ht="33" thickBot="1">
      <c r="A102" s="38" t="s">
        <v>242</v>
      </c>
      <c r="B102" s="39" t="s">
        <v>427</v>
      </c>
      <c r="C102" s="39" t="s">
        <v>428</v>
      </c>
      <c r="D102" s="39" t="s">
        <v>429</v>
      </c>
      <c r="E102" s="39" t="s">
        <v>430</v>
      </c>
      <c r="F102" s="39" t="s">
        <v>431</v>
      </c>
      <c r="G102" s="39" t="s">
        <v>432</v>
      </c>
    </row>
    <row r="103" spans="1:7" ht="33" thickBot="1">
      <c r="A103" s="38" t="s">
        <v>243</v>
      </c>
      <c r="B103" s="39" t="s">
        <v>433</v>
      </c>
      <c r="C103" s="39" t="s">
        <v>434</v>
      </c>
      <c r="D103" s="39" t="s">
        <v>435</v>
      </c>
      <c r="E103" s="39" t="s">
        <v>436</v>
      </c>
      <c r="F103" s="39" t="s">
        <v>437</v>
      </c>
      <c r="G103" s="39" t="s">
        <v>438</v>
      </c>
    </row>
    <row r="104" spans="1:7" ht="33" thickBot="1">
      <c r="A104" s="38" t="s">
        <v>244</v>
      </c>
      <c r="B104" s="39" t="s">
        <v>439</v>
      </c>
      <c r="C104" s="39" t="s">
        <v>440</v>
      </c>
      <c r="D104" s="39" t="s">
        <v>441</v>
      </c>
      <c r="E104" s="39" t="s">
        <v>442</v>
      </c>
      <c r="F104" s="39" t="s">
        <v>443</v>
      </c>
      <c r="G104" s="39" t="s">
        <v>444</v>
      </c>
    </row>
    <row r="105" spans="1:7" ht="33" thickBot="1">
      <c r="A105" s="38" t="s">
        <v>245</v>
      </c>
      <c r="B105" s="39" t="s">
        <v>445</v>
      </c>
      <c r="C105" s="39" t="s">
        <v>446</v>
      </c>
      <c r="D105" s="39" t="s">
        <v>447</v>
      </c>
      <c r="E105" s="39" t="s">
        <v>448</v>
      </c>
      <c r="F105" s="39" t="s">
        <v>449</v>
      </c>
      <c r="G105" s="39" t="s">
        <v>450</v>
      </c>
    </row>
    <row r="106" spans="1:7" ht="33" thickBot="1">
      <c r="A106" s="38" t="s">
        <v>246</v>
      </c>
      <c r="B106" s="39" t="s">
        <v>451</v>
      </c>
      <c r="C106" s="39" t="s">
        <v>452</v>
      </c>
      <c r="D106" s="39" t="s">
        <v>453</v>
      </c>
      <c r="E106" s="39" t="s">
        <v>454</v>
      </c>
      <c r="F106" s="39" t="s">
        <v>455</v>
      </c>
      <c r="G106" s="39" t="s">
        <v>456</v>
      </c>
    </row>
    <row r="107" spans="1:7" ht="33" thickBot="1">
      <c r="A107" s="38" t="s">
        <v>247</v>
      </c>
      <c r="B107" s="39" t="s">
        <v>457</v>
      </c>
      <c r="C107" s="39" t="s">
        <v>458</v>
      </c>
      <c r="D107" s="39" t="s">
        <v>459</v>
      </c>
      <c r="E107" s="39" t="s">
        <v>460</v>
      </c>
      <c r="F107" s="39" t="s">
        <v>461</v>
      </c>
      <c r="G107" s="39" t="s">
        <v>462</v>
      </c>
    </row>
    <row r="108" spans="1:7" ht="33" thickBot="1">
      <c r="A108" s="38" t="s">
        <v>248</v>
      </c>
      <c r="B108" s="39" t="s">
        <v>463</v>
      </c>
      <c r="C108" s="39" t="s">
        <v>464</v>
      </c>
      <c r="D108" s="39" t="s">
        <v>465</v>
      </c>
      <c r="E108" s="39" t="s">
        <v>466</v>
      </c>
      <c r="F108" s="39" t="s">
        <v>467</v>
      </c>
      <c r="G108" s="39" t="s">
        <v>468</v>
      </c>
    </row>
    <row r="109" spans="1:7" ht="33" thickBot="1">
      <c r="A109" s="38" t="s">
        <v>249</v>
      </c>
      <c r="B109" s="39" t="s">
        <v>469</v>
      </c>
      <c r="C109" s="39" t="s">
        <v>470</v>
      </c>
      <c r="D109" s="39" t="s">
        <v>471</v>
      </c>
      <c r="E109" s="39" t="s">
        <v>472</v>
      </c>
      <c r="F109" s="39" t="s">
        <v>473</v>
      </c>
      <c r="G109" s="39" t="s">
        <v>474</v>
      </c>
    </row>
    <row r="110" spans="1:7" ht="33" thickBot="1">
      <c r="A110" s="38" t="s">
        <v>250</v>
      </c>
      <c r="B110" s="39" t="s">
        <v>475</v>
      </c>
      <c r="C110" s="39" t="s">
        <v>476</v>
      </c>
      <c r="D110" s="39" t="s">
        <v>477</v>
      </c>
      <c r="E110" s="39" t="s">
        <v>478</v>
      </c>
      <c r="F110" s="39" t="s">
        <v>479</v>
      </c>
      <c r="G110" s="39" t="s">
        <v>480</v>
      </c>
    </row>
    <row r="111" spans="1:7" ht="33" thickBot="1">
      <c r="A111" s="38" t="s">
        <v>251</v>
      </c>
      <c r="B111" s="39" t="s">
        <v>481</v>
      </c>
      <c r="C111" s="39" t="s">
        <v>482</v>
      </c>
      <c r="D111" s="39" t="s">
        <v>483</v>
      </c>
      <c r="E111" s="39" t="s">
        <v>484</v>
      </c>
      <c r="F111" s="39" t="s">
        <v>485</v>
      </c>
      <c r="G111" s="39" t="s">
        <v>486</v>
      </c>
    </row>
    <row r="112" spans="1:7" ht="33" thickBot="1">
      <c r="A112" s="38" t="s">
        <v>252</v>
      </c>
      <c r="B112" s="39" t="s">
        <v>487</v>
      </c>
      <c r="C112" s="39" t="s">
        <v>488</v>
      </c>
      <c r="D112" s="39" t="s">
        <v>489</v>
      </c>
      <c r="E112" s="39" t="s">
        <v>490</v>
      </c>
      <c r="F112" s="39" t="s">
        <v>491</v>
      </c>
      <c r="G112" s="39" t="s">
        <v>492</v>
      </c>
    </row>
    <row r="113" spans="1:7" ht="33" thickBot="1">
      <c r="A113" s="38" t="s">
        <v>253</v>
      </c>
      <c r="B113" s="39" t="s">
        <v>493</v>
      </c>
      <c r="C113" s="39" t="s">
        <v>494</v>
      </c>
      <c r="D113" s="39" t="s">
        <v>495</v>
      </c>
      <c r="E113" s="39" t="s">
        <v>496</v>
      </c>
      <c r="F113" s="39" t="s">
        <v>497</v>
      </c>
      <c r="G113" s="39" t="s">
        <v>498</v>
      </c>
    </row>
    <row r="114" spans="1:7" ht="33" thickBot="1">
      <c r="A114" s="38" t="s">
        <v>254</v>
      </c>
      <c r="B114" s="39" t="s">
        <v>499</v>
      </c>
      <c r="C114" s="39" t="s">
        <v>500</v>
      </c>
      <c r="D114" s="39" t="s">
        <v>501</v>
      </c>
      <c r="E114" s="39" t="s">
        <v>502</v>
      </c>
      <c r="F114" s="39" t="s">
        <v>503</v>
      </c>
      <c r="G114" s="39" t="s">
        <v>504</v>
      </c>
    </row>
    <row r="115" spans="1:7" ht="33" thickBot="1">
      <c r="A115" s="38" t="s">
        <v>255</v>
      </c>
      <c r="B115" s="39" t="s">
        <v>505</v>
      </c>
      <c r="C115" s="39" t="s">
        <v>506</v>
      </c>
      <c r="D115" s="39" t="s">
        <v>507</v>
      </c>
      <c r="E115" s="39" t="s">
        <v>508</v>
      </c>
      <c r="F115" s="39" t="s">
        <v>509</v>
      </c>
      <c r="G115" s="39" t="s">
        <v>510</v>
      </c>
    </row>
    <row r="116" spans="1:7" ht="33" thickBot="1">
      <c r="A116" s="38" t="s">
        <v>256</v>
      </c>
      <c r="B116" s="39" t="s">
        <v>511</v>
      </c>
      <c r="C116" s="39" t="s">
        <v>512</v>
      </c>
      <c r="D116" s="39" t="s">
        <v>513</v>
      </c>
      <c r="E116" s="39" t="s">
        <v>514</v>
      </c>
      <c r="F116" s="39" t="s">
        <v>515</v>
      </c>
      <c r="G116" s="39" t="s">
        <v>516</v>
      </c>
    </row>
    <row r="117" spans="1:7" ht="33" thickBot="1">
      <c r="A117" s="38" t="s">
        <v>257</v>
      </c>
      <c r="B117" s="39" t="s">
        <v>517</v>
      </c>
      <c r="C117" s="39" t="s">
        <v>518</v>
      </c>
      <c r="D117" s="39" t="s">
        <v>519</v>
      </c>
      <c r="E117" s="39" t="s">
        <v>520</v>
      </c>
      <c r="F117" s="39" t="s">
        <v>521</v>
      </c>
      <c r="G117" s="39" t="s">
        <v>522</v>
      </c>
    </row>
    <row r="118" spans="1:7" ht="33" thickBot="1">
      <c r="A118" s="38" t="s">
        <v>258</v>
      </c>
      <c r="B118" s="39" t="s">
        <v>523</v>
      </c>
      <c r="C118" s="39" t="s">
        <v>524</v>
      </c>
      <c r="D118" s="39" t="s">
        <v>525</v>
      </c>
      <c r="E118" s="39" t="s">
        <v>526</v>
      </c>
      <c r="F118" s="39" t="s">
        <v>527</v>
      </c>
      <c r="G118" s="39" t="s">
        <v>528</v>
      </c>
    </row>
    <row r="119" spans="1:7" ht="33" thickBot="1">
      <c r="A119" s="38" t="s">
        <v>259</v>
      </c>
      <c r="B119" s="39" t="s">
        <v>529</v>
      </c>
      <c r="C119" s="39" t="s">
        <v>530</v>
      </c>
      <c r="D119" s="39" t="s">
        <v>531</v>
      </c>
      <c r="E119" s="39" t="s">
        <v>532</v>
      </c>
      <c r="F119" s="39" t="s">
        <v>533</v>
      </c>
      <c r="G119" s="39" t="s">
        <v>534</v>
      </c>
    </row>
    <row r="120" spans="1:7" ht="33" thickBot="1">
      <c r="A120" s="38" t="s">
        <v>260</v>
      </c>
      <c r="B120" s="39" t="s">
        <v>535</v>
      </c>
      <c r="C120" s="39" t="s">
        <v>536</v>
      </c>
      <c r="D120" s="39" t="s">
        <v>537</v>
      </c>
      <c r="E120" s="39" t="s">
        <v>538</v>
      </c>
      <c r="F120" s="39" t="s">
        <v>539</v>
      </c>
      <c r="G120" s="39" t="s">
        <v>540</v>
      </c>
    </row>
    <row r="121" spans="1:7" ht="33" thickBot="1">
      <c r="A121" s="38" t="s">
        <v>261</v>
      </c>
      <c r="B121" s="39" t="s">
        <v>541</v>
      </c>
      <c r="C121" s="39" t="s">
        <v>542</v>
      </c>
      <c r="D121" s="39" t="s">
        <v>543</v>
      </c>
      <c r="E121" s="39" t="s">
        <v>544</v>
      </c>
      <c r="F121" s="39" t="s">
        <v>545</v>
      </c>
      <c r="G121" s="39" t="s">
        <v>546</v>
      </c>
    </row>
    <row r="122" spans="1:7" ht="33" thickBot="1">
      <c r="A122" s="38" t="s">
        <v>262</v>
      </c>
      <c r="B122" s="39" t="s">
        <v>547</v>
      </c>
      <c r="C122" s="39" t="s">
        <v>548</v>
      </c>
      <c r="D122" s="39" t="s">
        <v>549</v>
      </c>
      <c r="E122" s="39" t="s">
        <v>550</v>
      </c>
      <c r="F122" s="39" t="s">
        <v>551</v>
      </c>
      <c r="G122" s="39" t="s">
        <v>552</v>
      </c>
    </row>
    <row r="123" spans="1:7" ht="33" thickBot="1">
      <c r="A123" s="38" t="s">
        <v>263</v>
      </c>
      <c r="B123" s="39" t="s">
        <v>553</v>
      </c>
      <c r="C123" s="39" t="s">
        <v>554</v>
      </c>
      <c r="D123" s="39" t="s">
        <v>555</v>
      </c>
      <c r="E123" s="39" t="s">
        <v>556</v>
      </c>
      <c r="F123" s="39" t="s">
        <v>557</v>
      </c>
      <c r="G123" s="39" t="s">
        <v>558</v>
      </c>
    </row>
    <row r="124" spans="1:7" ht="33" thickBot="1">
      <c r="A124" s="38" t="s">
        <v>264</v>
      </c>
      <c r="B124" s="39" t="s">
        <v>559</v>
      </c>
      <c r="C124" s="39" t="s">
        <v>560</v>
      </c>
      <c r="D124" s="39" t="s">
        <v>561</v>
      </c>
      <c r="E124" s="39" t="s">
        <v>562</v>
      </c>
      <c r="F124" s="39" t="s">
        <v>563</v>
      </c>
      <c r="G124" s="39" t="s">
        <v>564</v>
      </c>
    </row>
    <row r="125" spans="1:7" ht="33" thickBot="1">
      <c r="A125" s="38" t="s">
        <v>265</v>
      </c>
      <c r="B125" s="39" t="s">
        <v>565</v>
      </c>
      <c r="C125" s="39" t="s">
        <v>566</v>
      </c>
      <c r="D125" s="39" t="s">
        <v>567</v>
      </c>
      <c r="E125" s="39" t="s">
        <v>568</v>
      </c>
      <c r="F125" s="39" t="s">
        <v>569</v>
      </c>
      <c r="G125" s="39" t="s">
        <v>570</v>
      </c>
    </row>
    <row r="126" spans="1:7" ht="33" thickBot="1">
      <c r="A126" s="38" t="s">
        <v>266</v>
      </c>
      <c r="B126" s="39" t="s">
        <v>571</v>
      </c>
      <c r="C126" s="39" t="s">
        <v>572</v>
      </c>
      <c r="D126" s="39" t="s">
        <v>573</v>
      </c>
      <c r="E126" s="39" t="s">
        <v>574</v>
      </c>
      <c r="F126" s="39" t="s">
        <v>575</v>
      </c>
      <c r="G126" s="39" t="s">
        <v>576</v>
      </c>
    </row>
    <row r="127" spans="1:7" ht="33" thickBot="1">
      <c r="A127" s="38" t="s">
        <v>267</v>
      </c>
      <c r="B127" s="39" t="s">
        <v>577</v>
      </c>
      <c r="C127" s="39" t="s">
        <v>578</v>
      </c>
      <c r="D127" s="39" t="s">
        <v>579</v>
      </c>
      <c r="E127" s="39" t="s">
        <v>580</v>
      </c>
      <c r="F127" s="39" t="s">
        <v>581</v>
      </c>
      <c r="G127" s="39" t="s">
        <v>582</v>
      </c>
    </row>
    <row r="128" spans="1:7" ht="33" thickBot="1">
      <c r="A128" s="38" t="s">
        <v>268</v>
      </c>
      <c r="B128" s="39" t="s">
        <v>583</v>
      </c>
      <c r="C128" s="39" t="s">
        <v>584</v>
      </c>
      <c r="D128" s="39" t="s">
        <v>585</v>
      </c>
      <c r="E128" s="39" t="s">
        <v>586</v>
      </c>
      <c r="F128" s="39" t="s">
        <v>587</v>
      </c>
      <c r="G128" s="39" t="s">
        <v>588</v>
      </c>
    </row>
    <row r="129" spans="1:7" ht="33" thickBot="1">
      <c r="A129" s="38" t="s">
        <v>269</v>
      </c>
      <c r="B129" s="39" t="s">
        <v>589</v>
      </c>
      <c r="C129" s="39" t="s">
        <v>590</v>
      </c>
      <c r="D129" s="39" t="s">
        <v>591</v>
      </c>
      <c r="E129" s="39" t="s">
        <v>592</v>
      </c>
      <c r="F129" s="39" t="s">
        <v>593</v>
      </c>
      <c r="G129" s="39" t="s">
        <v>594</v>
      </c>
    </row>
    <row r="130" spans="1:7" ht="33" thickBot="1">
      <c r="A130" s="38" t="s">
        <v>270</v>
      </c>
      <c r="B130" s="39" t="s">
        <v>595</v>
      </c>
      <c r="C130" s="39" t="s">
        <v>596</v>
      </c>
      <c r="D130" s="39" t="s">
        <v>597</v>
      </c>
      <c r="E130" s="39" t="s">
        <v>598</v>
      </c>
      <c r="F130" s="39" t="s">
        <v>599</v>
      </c>
      <c r="G130" s="39" t="s">
        <v>600</v>
      </c>
    </row>
    <row r="131" spans="1:7" ht="33" thickBot="1">
      <c r="A131" s="38" t="s">
        <v>271</v>
      </c>
      <c r="B131" s="39" t="s">
        <v>601</v>
      </c>
      <c r="C131" s="39" t="s">
        <v>602</v>
      </c>
      <c r="D131" s="39" t="s">
        <v>603</v>
      </c>
      <c r="E131" s="39" t="s">
        <v>604</v>
      </c>
      <c r="F131" s="39" t="s">
        <v>605</v>
      </c>
      <c r="G131" s="39" t="s">
        <v>604</v>
      </c>
    </row>
    <row r="132" spans="1:7" ht="33" thickBot="1">
      <c r="A132" s="38" t="s">
        <v>272</v>
      </c>
      <c r="B132" s="39" t="s">
        <v>606</v>
      </c>
      <c r="C132" s="39" t="s">
        <v>607</v>
      </c>
      <c r="D132" s="39" t="s">
        <v>608</v>
      </c>
      <c r="E132" s="39" t="s">
        <v>608</v>
      </c>
      <c r="F132" s="39" t="s">
        <v>609</v>
      </c>
      <c r="G132" s="39" t="s">
        <v>608</v>
      </c>
    </row>
    <row r="133" spans="1:7" ht="33" thickBot="1">
      <c r="A133" s="38" t="s">
        <v>273</v>
      </c>
      <c r="B133" s="39" t="s">
        <v>610</v>
      </c>
      <c r="C133" s="39" t="s">
        <v>611</v>
      </c>
      <c r="D133" s="39" t="s">
        <v>612</v>
      </c>
      <c r="E133" s="39" t="s">
        <v>612</v>
      </c>
      <c r="F133" s="39" t="s">
        <v>613</v>
      </c>
      <c r="G133" s="39" t="s">
        <v>612</v>
      </c>
    </row>
    <row r="134" spans="1:7" ht="33" thickBot="1">
      <c r="A134" s="38" t="s">
        <v>274</v>
      </c>
      <c r="B134" s="39" t="s">
        <v>614</v>
      </c>
      <c r="C134" s="39" t="s">
        <v>615</v>
      </c>
      <c r="D134" s="39" t="s">
        <v>616</v>
      </c>
      <c r="E134" s="39" t="s">
        <v>616</v>
      </c>
      <c r="F134" s="39" t="s">
        <v>617</v>
      </c>
      <c r="G134" s="39" t="s">
        <v>616</v>
      </c>
    </row>
    <row r="135" spans="1:7" ht="33" thickBot="1">
      <c r="A135" s="38" t="s">
        <v>275</v>
      </c>
      <c r="B135" s="39" t="s">
        <v>618</v>
      </c>
      <c r="C135" s="39" t="s">
        <v>619</v>
      </c>
      <c r="D135" s="39" t="s">
        <v>620</v>
      </c>
      <c r="E135" s="39" t="s">
        <v>620</v>
      </c>
      <c r="F135" s="39" t="s">
        <v>621</v>
      </c>
      <c r="G135" s="39" t="s">
        <v>620</v>
      </c>
    </row>
    <row r="136" spans="1:7" ht="33" thickBot="1">
      <c r="A136" s="38" t="s">
        <v>276</v>
      </c>
      <c r="B136" s="39" t="s">
        <v>622</v>
      </c>
      <c r="C136" s="39" t="s">
        <v>623</v>
      </c>
      <c r="D136" s="39" t="s">
        <v>623</v>
      </c>
      <c r="E136" s="39" t="s">
        <v>623</v>
      </c>
      <c r="F136" s="39" t="s">
        <v>624</v>
      </c>
      <c r="G136" s="39" t="s">
        <v>623</v>
      </c>
    </row>
    <row r="137" spans="1:7" ht="33" thickBot="1">
      <c r="A137" s="38" t="s">
        <v>277</v>
      </c>
      <c r="B137" s="39" t="s">
        <v>625</v>
      </c>
      <c r="C137" s="39" t="s">
        <v>626</v>
      </c>
      <c r="D137" s="39" t="s">
        <v>626</v>
      </c>
      <c r="E137" s="39" t="s">
        <v>626</v>
      </c>
      <c r="F137" s="39" t="s">
        <v>627</v>
      </c>
      <c r="G137" s="39" t="s">
        <v>626</v>
      </c>
    </row>
    <row r="138" spans="1:7" ht="33" thickBot="1">
      <c r="A138" s="38" t="s">
        <v>278</v>
      </c>
      <c r="B138" s="39" t="s">
        <v>628</v>
      </c>
      <c r="C138" s="39" t="s">
        <v>629</v>
      </c>
      <c r="D138" s="39" t="s">
        <v>629</v>
      </c>
      <c r="E138" s="39" t="s">
        <v>629</v>
      </c>
      <c r="F138" s="39" t="s">
        <v>630</v>
      </c>
      <c r="G138" s="39" t="s">
        <v>629</v>
      </c>
    </row>
    <row r="139" spans="1:7" ht="33" thickBot="1">
      <c r="A139" s="38" t="s">
        <v>279</v>
      </c>
      <c r="B139" s="39" t="s">
        <v>631</v>
      </c>
      <c r="C139" s="39" t="s">
        <v>632</v>
      </c>
      <c r="D139" s="39" t="s">
        <v>632</v>
      </c>
      <c r="E139" s="39" t="s">
        <v>632</v>
      </c>
      <c r="F139" s="39" t="s">
        <v>633</v>
      </c>
      <c r="G139" s="39" t="s">
        <v>632</v>
      </c>
    </row>
    <row r="140" spans="1:7" ht="33" thickBot="1">
      <c r="A140" s="38" t="s">
        <v>280</v>
      </c>
      <c r="B140" s="39" t="s">
        <v>634</v>
      </c>
      <c r="C140" s="39" t="s">
        <v>635</v>
      </c>
      <c r="D140" s="39" t="s">
        <v>635</v>
      </c>
      <c r="E140" s="39" t="s">
        <v>635</v>
      </c>
      <c r="F140" s="39" t="s">
        <v>636</v>
      </c>
      <c r="G140" s="39" t="s">
        <v>635</v>
      </c>
    </row>
    <row r="141" spans="1:7" ht="33" thickBot="1">
      <c r="A141" s="38" t="s">
        <v>281</v>
      </c>
      <c r="B141" s="39" t="s">
        <v>637</v>
      </c>
      <c r="C141" s="39" t="s">
        <v>638</v>
      </c>
      <c r="D141" s="39" t="s">
        <v>638</v>
      </c>
      <c r="E141" s="39" t="s">
        <v>638</v>
      </c>
      <c r="F141" s="39" t="s">
        <v>639</v>
      </c>
      <c r="G141" s="39" t="s">
        <v>638</v>
      </c>
    </row>
    <row r="142" spans="1:7" ht="22.5" thickBot="1">
      <c r="A142" s="38" t="s">
        <v>282</v>
      </c>
      <c r="B142" s="39" t="s">
        <v>640</v>
      </c>
      <c r="C142" s="39" t="s">
        <v>641</v>
      </c>
      <c r="D142" s="39" t="s">
        <v>641</v>
      </c>
      <c r="E142" s="39" t="s">
        <v>641</v>
      </c>
      <c r="F142" s="39" t="s">
        <v>641</v>
      </c>
      <c r="G142" s="39" t="s">
        <v>641</v>
      </c>
    </row>
    <row r="143" spans="1:7" ht="22.5" thickBot="1">
      <c r="A143" s="38" t="s">
        <v>283</v>
      </c>
      <c r="B143" s="39" t="s">
        <v>642</v>
      </c>
      <c r="C143" s="39" t="s">
        <v>642</v>
      </c>
      <c r="D143" s="39" t="s">
        <v>642</v>
      </c>
      <c r="E143" s="39" t="s">
        <v>642</v>
      </c>
      <c r="F143" s="39" t="s">
        <v>642</v>
      </c>
      <c r="G143" s="39" t="s">
        <v>642</v>
      </c>
    </row>
    <row r="144" spans="1:7" ht="22.5" thickBot="1">
      <c r="A144" s="38" t="s">
        <v>284</v>
      </c>
      <c r="B144" s="39" t="s">
        <v>643</v>
      </c>
      <c r="C144" s="39" t="s">
        <v>643</v>
      </c>
      <c r="D144" s="39" t="s">
        <v>643</v>
      </c>
      <c r="E144" s="39" t="s">
        <v>643</v>
      </c>
      <c r="F144" s="39" t="s">
        <v>643</v>
      </c>
      <c r="G144" s="39" t="s">
        <v>643</v>
      </c>
    </row>
    <row r="145" spans="1:7" ht="22.5" thickBot="1">
      <c r="A145" s="38" t="s">
        <v>285</v>
      </c>
      <c r="B145" s="39" t="s">
        <v>644</v>
      </c>
      <c r="C145" s="39" t="s">
        <v>644</v>
      </c>
      <c r="D145" s="39" t="s">
        <v>644</v>
      </c>
      <c r="E145" s="39" t="s">
        <v>644</v>
      </c>
      <c r="F145" s="39" t="s">
        <v>644</v>
      </c>
      <c r="G145" s="39" t="s">
        <v>644</v>
      </c>
    </row>
    <row r="146" spans="1:7" ht="22.5" thickBot="1">
      <c r="A146" s="38" t="s">
        <v>286</v>
      </c>
      <c r="B146" s="39" t="s">
        <v>645</v>
      </c>
      <c r="C146" s="39" t="s">
        <v>645</v>
      </c>
      <c r="D146" s="39" t="s">
        <v>645</v>
      </c>
      <c r="E146" s="39" t="s">
        <v>645</v>
      </c>
      <c r="F146" s="39" t="s">
        <v>645</v>
      </c>
      <c r="G146" s="39" t="s">
        <v>645</v>
      </c>
    </row>
    <row r="147" spans="1:7" ht="22.5" thickBot="1">
      <c r="A147" s="38" t="s">
        <v>287</v>
      </c>
      <c r="B147" s="39" t="s">
        <v>646</v>
      </c>
      <c r="C147" s="39" t="s">
        <v>646</v>
      </c>
      <c r="D147" s="39" t="s">
        <v>646</v>
      </c>
      <c r="E147" s="39" t="s">
        <v>646</v>
      </c>
      <c r="F147" s="39" t="s">
        <v>646</v>
      </c>
      <c r="G147" s="39" t="s">
        <v>646</v>
      </c>
    </row>
    <row r="148" spans="1:7" ht="15.75" thickBot="1"/>
    <row r="149" spans="1:7" ht="15.75" thickBot="1">
      <c r="A149" s="38" t="s">
        <v>34</v>
      </c>
      <c r="B149" s="38" t="s">
        <v>12</v>
      </c>
      <c r="C149" s="38" t="s">
        <v>13</v>
      </c>
      <c r="D149" s="38" t="s">
        <v>14</v>
      </c>
      <c r="E149" s="38" t="s">
        <v>57</v>
      </c>
      <c r="F149" s="38" t="s">
        <v>58</v>
      </c>
      <c r="G149" s="38" t="s">
        <v>64</v>
      </c>
    </row>
    <row r="150" spans="1:7" ht="15.75" thickBot="1">
      <c r="A150" s="38" t="s">
        <v>25</v>
      </c>
      <c r="B150" s="39">
        <v>400.9</v>
      </c>
      <c r="C150" s="39">
        <v>78.900000000000006</v>
      </c>
      <c r="D150" s="39">
        <v>95.4</v>
      </c>
      <c r="E150" s="39">
        <v>68.900000000000006</v>
      </c>
      <c r="F150" s="39">
        <v>465.8</v>
      </c>
      <c r="G150" s="39">
        <v>82.4</v>
      </c>
    </row>
    <row r="151" spans="1:7" ht="15.75" thickBot="1">
      <c r="A151" s="38" t="s">
        <v>26</v>
      </c>
      <c r="B151" s="39">
        <v>399.9</v>
      </c>
      <c r="C151" s="39">
        <v>77.900000000000006</v>
      </c>
      <c r="D151" s="39">
        <v>94.4</v>
      </c>
      <c r="E151" s="39">
        <v>67.900000000000006</v>
      </c>
      <c r="F151" s="39">
        <v>464.8</v>
      </c>
      <c r="G151" s="39">
        <v>77.400000000000006</v>
      </c>
    </row>
    <row r="152" spans="1:7" ht="15.75" thickBot="1">
      <c r="A152" s="38" t="s">
        <v>27</v>
      </c>
      <c r="B152" s="39">
        <v>398.9</v>
      </c>
      <c r="C152" s="39">
        <v>76.900000000000006</v>
      </c>
      <c r="D152" s="39">
        <v>93.4</v>
      </c>
      <c r="E152" s="39">
        <v>66.900000000000006</v>
      </c>
      <c r="F152" s="39">
        <v>463.8</v>
      </c>
      <c r="G152" s="39">
        <v>76.400000000000006</v>
      </c>
    </row>
    <row r="153" spans="1:7" ht="15.75" thickBot="1">
      <c r="A153" s="38" t="s">
        <v>28</v>
      </c>
      <c r="B153" s="39">
        <v>397.9</v>
      </c>
      <c r="C153" s="39">
        <v>75.900000000000006</v>
      </c>
      <c r="D153" s="39">
        <v>80.400000000000006</v>
      </c>
      <c r="E153" s="39">
        <v>65.900000000000006</v>
      </c>
      <c r="F153" s="39">
        <v>462.8</v>
      </c>
      <c r="G153" s="39">
        <v>75.400000000000006</v>
      </c>
    </row>
    <row r="154" spans="1:7" ht="15.75" thickBot="1">
      <c r="A154" s="38" t="s">
        <v>29</v>
      </c>
      <c r="B154" s="39">
        <v>396.9</v>
      </c>
      <c r="C154" s="39">
        <v>74.900000000000006</v>
      </c>
      <c r="D154" s="39">
        <v>79.400000000000006</v>
      </c>
      <c r="E154" s="39">
        <v>64.900000000000006</v>
      </c>
      <c r="F154" s="39">
        <v>461.8</v>
      </c>
      <c r="G154" s="39">
        <v>74.400000000000006</v>
      </c>
    </row>
    <row r="155" spans="1:7" ht="15.75" thickBot="1">
      <c r="A155" s="38" t="s">
        <v>30</v>
      </c>
      <c r="B155" s="39">
        <v>395.9</v>
      </c>
      <c r="C155" s="39">
        <v>73.900000000000006</v>
      </c>
      <c r="D155" s="39">
        <v>78.400000000000006</v>
      </c>
      <c r="E155" s="39">
        <v>63.9</v>
      </c>
      <c r="F155" s="39">
        <v>460.8</v>
      </c>
      <c r="G155" s="39">
        <v>73.400000000000006</v>
      </c>
    </row>
    <row r="156" spans="1:7" ht="15.75" thickBot="1">
      <c r="A156" s="38" t="s">
        <v>31</v>
      </c>
      <c r="B156" s="39">
        <v>394.9</v>
      </c>
      <c r="C156" s="39">
        <v>72.900000000000006</v>
      </c>
      <c r="D156" s="39">
        <v>77.400000000000006</v>
      </c>
      <c r="E156" s="39">
        <v>62.9</v>
      </c>
      <c r="F156" s="39">
        <v>459.8</v>
      </c>
      <c r="G156" s="39">
        <v>71.400000000000006</v>
      </c>
    </row>
    <row r="157" spans="1:7" ht="15.75" thickBot="1">
      <c r="A157" s="38" t="s">
        <v>32</v>
      </c>
      <c r="B157" s="39">
        <v>393.9</v>
      </c>
      <c r="C157" s="39">
        <v>71.900000000000006</v>
      </c>
      <c r="D157" s="39">
        <v>76.400000000000006</v>
      </c>
      <c r="E157" s="39">
        <v>61.9</v>
      </c>
      <c r="F157" s="39">
        <v>458.8</v>
      </c>
      <c r="G157" s="39">
        <v>70.400000000000006</v>
      </c>
    </row>
    <row r="158" spans="1:7" ht="15.75" thickBot="1">
      <c r="A158" s="38" t="s">
        <v>33</v>
      </c>
      <c r="B158" s="39">
        <v>392.9</v>
      </c>
      <c r="C158" s="39">
        <v>70.900000000000006</v>
      </c>
      <c r="D158" s="39">
        <v>75.400000000000006</v>
      </c>
      <c r="E158" s="39">
        <v>60.9</v>
      </c>
      <c r="F158" s="39">
        <v>457.8</v>
      </c>
      <c r="G158" s="39">
        <v>69.400000000000006</v>
      </c>
    </row>
    <row r="159" spans="1:7" ht="15.75" thickBot="1">
      <c r="A159" s="38" t="s">
        <v>61</v>
      </c>
      <c r="B159" s="39">
        <v>391.9</v>
      </c>
      <c r="C159" s="39">
        <v>69.900000000000006</v>
      </c>
      <c r="D159" s="39">
        <v>74.400000000000006</v>
      </c>
      <c r="E159" s="39">
        <v>59.9</v>
      </c>
      <c r="F159" s="39">
        <v>456.8</v>
      </c>
      <c r="G159" s="39">
        <v>68.400000000000006</v>
      </c>
    </row>
    <row r="160" spans="1:7" ht="15.75" thickBot="1">
      <c r="A160" s="38" t="s">
        <v>229</v>
      </c>
      <c r="B160" s="39">
        <v>390.9</v>
      </c>
      <c r="C160" s="39">
        <v>68.900000000000006</v>
      </c>
      <c r="D160" s="39">
        <v>73.400000000000006</v>
      </c>
      <c r="E160" s="39">
        <v>58.9</v>
      </c>
      <c r="F160" s="39">
        <v>455.8</v>
      </c>
      <c r="G160" s="39">
        <v>67.400000000000006</v>
      </c>
    </row>
    <row r="161" spans="1:7" ht="15.75" thickBot="1">
      <c r="A161" s="38" t="s">
        <v>230</v>
      </c>
      <c r="B161" s="39">
        <v>389.9</v>
      </c>
      <c r="C161" s="39">
        <v>67.900000000000006</v>
      </c>
      <c r="D161" s="39">
        <v>72.400000000000006</v>
      </c>
      <c r="E161" s="39">
        <v>57.9</v>
      </c>
      <c r="F161" s="39">
        <v>443.9</v>
      </c>
      <c r="G161" s="39">
        <v>66.400000000000006</v>
      </c>
    </row>
    <row r="162" spans="1:7" ht="15.75" thickBot="1">
      <c r="A162" s="38" t="s">
        <v>231</v>
      </c>
      <c r="B162" s="39">
        <v>388.9</v>
      </c>
      <c r="C162" s="39">
        <v>66.900000000000006</v>
      </c>
      <c r="D162" s="39">
        <v>71.400000000000006</v>
      </c>
      <c r="E162" s="39">
        <v>56.9</v>
      </c>
      <c r="F162" s="39">
        <v>442.9</v>
      </c>
      <c r="G162" s="39">
        <v>65.400000000000006</v>
      </c>
    </row>
    <row r="163" spans="1:7" ht="15.75" thickBot="1">
      <c r="A163" s="38" t="s">
        <v>232</v>
      </c>
      <c r="B163" s="39">
        <v>387.9</v>
      </c>
      <c r="C163" s="39">
        <v>65.900000000000006</v>
      </c>
      <c r="D163" s="39">
        <v>70.400000000000006</v>
      </c>
      <c r="E163" s="39">
        <v>55.9</v>
      </c>
      <c r="F163" s="39">
        <v>441.9</v>
      </c>
      <c r="G163" s="39">
        <v>64.400000000000006</v>
      </c>
    </row>
    <row r="164" spans="1:7" ht="15.75" thickBot="1">
      <c r="A164" s="38" t="s">
        <v>233</v>
      </c>
      <c r="B164" s="39">
        <v>386.9</v>
      </c>
      <c r="C164" s="39">
        <v>64.900000000000006</v>
      </c>
      <c r="D164" s="39">
        <v>69.400000000000006</v>
      </c>
      <c r="E164" s="39">
        <v>54.9</v>
      </c>
      <c r="F164" s="39">
        <v>440.9</v>
      </c>
      <c r="G164" s="39">
        <v>63.4</v>
      </c>
    </row>
    <row r="165" spans="1:7" ht="15.75" thickBot="1">
      <c r="A165" s="38" t="s">
        <v>234</v>
      </c>
      <c r="B165" s="39">
        <v>385.9</v>
      </c>
      <c r="C165" s="39">
        <v>63.9</v>
      </c>
      <c r="D165" s="39">
        <v>68.400000000000006</v>
      </c>
      <c r="E165" s="39">
        <v>53.9</v>
      </c>
      <c r="F165" s="39">
        <v>439.9</v>
      </c>
      <c r="G165" s="39">
        <v>62.4</v>
      </c>
    </row>
    <row r="166" spans="1:7" ht="15.75" thickBot="1">
      <c r="A166" s="38" t="s">
        <v>235</v>
      </c>
      <c r="B166" s="39">
        <v>384.9</v>
      </c>
      <c r="C166" s="39">
        <v>62.9</v>
      </c>
      <c r="D166" s="39">
        <v>67.400000000000006</v>
      </c>
      <c r="E166" s="39">
        <v>52.9</v>
      </c>
      <c r="F166" s="39">
        <v>438.9</v>
      </c>
      <c r="G166" s="39">
        <v>61.4</v>
      </c>
    </row>
    <row r="167" spans="1:7" ht="15.75" thickBot="1">
      <c r="A167" s="38" t="s">
        <v>236</v>
      </c>
      <c r="B167" s="39">
        <v>383.9</v>
      </c>
      <c r="C167" s="39">
        <v>61.9</v>
      </c>
      <c r="D167" s="39">
        <v>66.400000000000006</v>
      </c>
      <c r="E167" s="39">
        <v>51.9</v>
      </c>
      <c r="F167" s="39">
        <v>436.9</v>
      </c>
      <c r="G167" s="39">
        <v>60.4</v>
      </c>
    </row>
    <row r="168" spans="1:7" ht="15.75" thickBot="1">
      <c r="A168" s="38" t="s">
        <v>237</v>
      </c>
      <c r="B168" s="39">
        <v>382.9</v>
      </c>
      <c r="C168" s="39">
        <v>60.9</v>
      </c>
      <c r="D168" s="39">
        <v>65.400000000000006</v>
      </c>
      <c r="E168" s="39">
        <v>50.9</v>
      </c>
      <c r="F168" s="39">
        <v>435.9</v>
      </c>
      <c r="G168" s="39">
        <v>59.4</v>
      </c>
    </row>
    <row r="169" spans="1:7" ht="15.75" thickBot="1">
      <c r="A169" s="38" t="s">
        <v>238</v>
      </c>
      <c r="B169" s="39">
        <v>381.9</v>
      </c>
      <c r="C169" s="39">
        <v>59.9</v>
      </c>
      <c r="D169" s="39">
        <v>64.400000000000006</v>
      </c>
      <c r="E169" s="39">
        <v>49.9</v>
      </c>
      <c r="F169" s="39">
        <v>434.9</v>
      </c>
      <c r="G169" s="39">
        <v>58.4</v>
      </c>
    </row>
    <row r="170" spans="1:7" ht="15.75" thickBot="1">
      <c r="A170" s="38" t="s">
        <v>239</v>
      </c>
      <c r="B170" s="39">
        <v>380.9</v>
      </c>
      <c r="C170" s="39">
        <v>58.9</v>
      </c>
      <c r="D170" s="39">
        <v>63.4</v>
      </c>
      <c r="E170" s="39">
        <v>48.9</v>
      </c>
      <c r="F170" s="39">
        <v>433.9</v>
      </c>
      <c r="G170" s="39">
        <v>57.4</v>
      </c>
    </row>
    <row r="171" spans="1:7" ht="15.75" thickBot="1">
      <c r="A171" s="38" t="s">
        <v>240</v>
      </c>
      <c r="B171" s="39">
        <v>380</v>
      </c>
      <c r="C171" s="39">
        <v>57.9</v>
      </c>
      <c r="D171" s="39">
        <v>62.4</v>
      </c>
      <c r="E171" s="39">
        <v>47.9</v>
      </c>
      <c r="F171" s="39">
        <v>432.9</v>
      </c>
      <c r="G171" s="39">
        <v>56.4</v>
      </c>
    </row>
    <row r="172" spans="1:7" ht="15.75" thickBot="1">
      <c r="A172" s="38" t="s">
        <v>241</v>
      </c>
      <c r="B172" s="39">
        <v>379</v>
      </c>
      <c r="C172" s="39">
        <v>56.9</v>
      </c>
      <c r="D172" s="39">
        <v>61.4</v>
      </c>
      <c r="E172" s="39">
        <v>46.9</v>
      </c>
      <c r="F172" s="39">
        <v>431.9</v>
      </c>
      <c r="G172" s="39">
        <v>55.4</v>
      </c>
    </row>
    <row r="173" spans="1:7" ht="15.75" thickBot="1">
      <c r="A173" s="38" t="s">
        <v>242</v>
      </c>
      <c r="B173" s="39">
        <v>378</v>
      </c>
      <c r="C173" s="39">
        <v>55.9</v>
      </c>
      <c r="D173" s="39">
        <v>60.4</v>
      </c>
      <c r="E173" s="39">
        <v>45.9</v>
      </c>
      <c r="F173" s="39">
        <v>430.9</v>
      </c>
      <c r="G173" s="39">
        <v>54.4</v>
      </c>
    </row>
    <row r="174" spans="1:7" ht="15.75" thickBot="1">
      <c r="A174" s="38" t="s">
        <v>243</v>
      </c>
      <c r="B174" s="39">
        <v>377</v>
      </c>
      <c r="C174" s="39">
        <v>54.9</v>
      </c>
      <c r="D174" s="39">
        <v>59.4</v>
      </c>
      <c r="E174" s="39">
        <v>44.9</v>
      </c>
      <c r="F174" s="39">
        <v>429.9</v>
      </c>
      <c r="G174" s="39">
        <v>53.4</v>
      </c>
    </row>
    <row r="175" spans="1:7" ht="15.75" thickBot="1">
      <c r="A175" s="38" t="s">
        <v>244</v>
      </c>
      <c r="B175" s="39">
        <v>376</v>
      </c>
      <c r="C175" s="39">
        <v>53.9</v>
      </c>
      <c r="D175" s="39">
        <v>58.4</v>
      </c>
      <c r="E175" s="39">
        <v>42.9</v>
      </c>
      <c r="F175" s="39">
        <v>428.9</v>
      </c>
      <c r="G175" s="39">
        <v>52.4</v>
      </c>
    </row>
    <row r="176" spans="1:7" ht="15.75" thickBot="1">
      <c r="A176" s="38" t="s">
        <v>245</v>
      </c>
      <c r="B176" s="39">
        <v>375</v>
      </c>
      <c r="C176" s="39">
        <v>52.9</v>
      </c>
      <c r="D176" s="39">
        <v>57.4</v>
      </c>
      <c r="E176" s="39">
        <v>41.9</v>
      </c>
      <c r="F176" s="39">
        <v>427.9</v>
      </c>
      <c r="G176" s="39">
        <v>51.4</v>
      </c>
    </row>
    <row r="177" spans="1:7" ht="15.75" thickBot="1">
      <c r="A177" s="38" t="s">
        <v>246</v>
      </c>
      <c r="B177" s="39">
        <v>374</v>
      </c>
      <c r="C177" s="39">
        <v>51.9</v>
      </c>
      <c r="D177" s="39">
        <v>56.4</v>
      </c>
      <c r="E177" s="39">
        <v>40.9</v>
      </c>
      <c r="F177" s="39">
        <v>426.9</v>
      </c>
      <c r="G177" s="39">
        <v>50.4</v>
      </c>
    </row>
    <row r="178" spans="1:7" ht="15.75" thickBot="1">
      <c r="A178" s="38" t="s">
        <v>247</v>
      </c>
      <c r="B178" s="39">
        <v>373</v>
      </c>
      <c r="C178" s="39">
        <v>50.9</v>
      </c>
      <c r="D178" s="39">
        <v>55.4</v>
      </c>
      <c r="E178" s="39">
        <v>39.9</v>
      </c>
      <c r="F178" s="39">
        <v>425.9</v>
      </c>
      <c r="G178" s="39">
        <v>49.4</v>
      </c>
    </row>
    <row r="179" spans="1:7" ht="15.75" thickBot="1">
      <c r="A179" s="38" t="s">
        <v>248</v>
      </c>
      <c r="B179" s="39">
        <v>372</v>
      </c>
      <c r="C179" s="39">
        <v>49.9</v>
      </c>
      <c r="D179" s="39">
        <v>54.4</v>
      </c>
      <c r="E179" s="39">
        <v>38.9</v>
      </c>
      <c r="F179" s="39">
        <v>424.9</v>
      </c>
      <c r="G179" s="39">
        <v>48.4</v>
      </c>
    </row>
    <row r="180" spans="1:7" ht="15.75" thickBot="1">
      <c r="A180" s="38" t="s">
        <v>249</v>
      </c>
      <c r="B180" s="39">
        <v>371</v>
      </c>
      <c r="C180" s="39">
        <v>48.9</v>
      </c>
      <c r="D180" s="39">
        <v>53.4</v>
      </c>
      <c r="E180" s="39">
        <v>37.9</v>
      </c>
      <c r="F180" s="39">
        <v>423.9</v>
      </c>
      <c r="G180" s="39">
        <v>47.4</v>
      </c>
    </row>
    <row r="181" spans="1:7" ht="15.75" thickBot="1">
      <c r="A181" s="38" t="s">
        <v>250</v>
      </c>
      <c r="B181" s="39">
        <v>370</v>
      </c>
      <c r="C181" s="39">
        <v>47.9</v>
      </c>
      <c r="D181" s="39">
        <v>52.4</v>
      </c>
      <c r="E181" s="39">
        <v>36.9</v>
      </c>
      <c r="F181" s="39">
        <v>422.9</v>
      </c>
      <c r="G181" s="39">
        <v>46.4</v>
      </c>
    </row>
    <row r="182" spans="1:7" ht="15.75" thickBot="1">
      <c r="A182" s="38" t="s">
        <v>251</v>
      </c>
      <c r="B182" s="39">
        <v>369</v>
      </c>
      <c r="C182" s="39">
        <v>46.9</v>
      </c>
      <c r="D182" s="39">
        <v>51.4</v>
      </c>
      <c r="E182" s="39">
        <v>35.9</v>
      </c>
      <c r="F182" s="39">
        <v>421.9</v>
      </c>
      <c r="G182" s="39">
        <v>45.4</v>
      </c>
    </row>
    <row r="183" spans="1:7" ht="15.75" thickBot="1">
      <c r="A183" s="38" t="s">
        <v>252</v>
      </c>
      <c r="B183" s="39">
        <v>368</v>
      </c>
      <c r="C183" s="39">
        <v>45.9</v>
      </c>
      <c r="D183" s="39">
        <v>50.4</v>
      </c>
      <c r="E183" s="39">
        <v>34.9</v>
      </c>
      <c r="F183" s="39">
        <v>420.9</v>
      </c>
      <c r="G183" s="39">
        <v>44.4</v>
      </c>
    </row>
    <row r="184" spans="1:7" ht="15.75" thickBot="1">
      <c r="A184" s="38" t="s">
        <v>253</v>
      </c>
      <c r="B184" s="39">
        <v>367</v>
      </c>
      <c r="C184" s="39">
        <v>44.9</v>
      </c>
      <c r="D184" s="39">
        <v>49.4</v>
      </c>
      <c r="E184" s="39">
        <v>34</v>
      </c>
      <c r="F184" s="39">
        <v>419.9</v>
      </c>
      <c r="G184" s="39">
        <v>43.4</v>
      </c>
    </row>
    <row r="185" spans="1:7" ht="15.75" thickBot="1">
      <c r="A185" s="38" t="s">
        <v>254</v>
      </c>
      <c r="B185" s="39">
        <v>366</v>
      </c>
      <c r="C185" s="39">
        <v>43.9</v>
      </c>
      <c r="D185" s="39">
        <v>48.4</v>
      </c>
      <c r="E185" s="39">
        <v>33</v>
      </c>
      <c r="F185" s="39">
        <v>418.9</v>
      </c>
      <c r="G185" s="39">
        <v>42.4</v>
      </c>
    </row>
    <row r="186" spans="1:7" ht="15.75" thickBot="1">
      <c r="A186" s="38" t="s">
        <v>255</v>
      </c>
      <c r="B186" s="39">
        <v>365</v>
      </c>
      <c r="C186" s="39">
        <v>42.9</v>
      </c>
      <c r="D186" s="39">
        <v>47.4</v>
      </c>
      <c r="E186" s="39">
        <v>32</v>
      </c>
      <c r="F186" s="39">
        <v>417.9</v>
      </c>
      <c r="G186" s="39">
        <v>41.4</v>
      </c>
    </row>
    <row r="187" spans="1:7" ht="15.75" thickBot="1">
      <c r="A187" s="38" t="s">
        <v>256</v>
      </c>
      <c r="B187" s="39">
        <v>364</v>
      </c>
      <c r="C187" s="39">
        <v>41.9</v>
      </c>
      <c r="D187" s="39">
        <v>46.4</v>
      </c>
      <c r="E187" s="39">
        <v>31</v>
      </c>
      <c r="F187" s="39">
        <v>416.9</v>
      </c>
      <c r="G187" s="39">
        <v>40.4</v>
      </c>
    </row>
    <row r="188" spans="1:7" ht="15.75" thickBot="1">
      <c r="A188" s="38" t="s">
        <v>257</v>
      </c>
      <c r="B188" s="39">
        <v>363</v>
      </c>
      <c r="C188" s="39">
        <v>40.9</v>
      </c>
      <c r="D188" s="39">
        <v>45.4</v>
      </c>
      <c r="E188" s="39">
        <v>30</v>
      </c>
      <c r="F188" s="39">
        <v>415.9</v>
      </c>
      <c r="G188" s="39">
        <v>39.4</v>
      </c>
    </row>
    <row r="189" spans="1:7" ht="15.75" thickBot="1">
      <c r="A189" s="38" t="s">
        <v>258</v>
      </c>
      <c r="B189" s="39">
        <v>362</v>
      </c>
      <c r="C189" s="39">
        <v>39.9</v>
      </c>
      <c r="D189" s="39">
        <v>44.4</v>
      </c>
      <c r="E189" s="39">
        <v>29</v>
      </c>
      <c r="F189" s="39">
        <v>414.9</v>
      </c>
      <c r="G189" s="39">
        <v>38.4</v>
      </c>
    </row>
    <row r="190" spans="1:7" ht="15.75" thickBot="1">
      <c r="A190" s="38" t="s">
        <v>259</v>
      </c>
      <c r="B190" s="39">
        <v>361</v>
      </c>
      <c r="C190" s="39">
        <v>29</v>
      </c>
      <c r="D190" s="39">
        <v>43.4</v>
      </c>
      <c r="E190" s="39">
        <v>28</v>
      </c>
      <c r="F190" s="39">
        <v>413.9</v>
      </c>
      <c r="G190" s="39">
        <v>37.4</v>
      </c>
    </row>
    <row r="191" spans="1:7" ht="15.75" thickBot="1">
      <c r="A191" s="38" t="s">
        <v>260</v>
      </c>
      <c r="B191" s="39">
        <v>360</v>
      </c>
      <c r="C191" s="39">
        <v>28</v>
      </c>
      <c r="D191" s="39">
        <v>42.4</v>
      </c>
      <c r="E191" s="39">
        <v>27</v>
      </c>
      <c r="F191" s="39">
        <v>412.9</v>
      </c>
      <c r="G191" s="39">
        <v>36.4</v>
      </c>
    </row>
    <row r="192" spans="1:7" ht="15.75" thickBot="1">
      <c r="A192" s="38" t="s">
        <v>261</v>
      </c>
      <c r="B192" s="39">
        <v>359</v>
      </c>
      <c r="C192" s="39">
        <v>27</v>
      </c>
      <c r="D192" s="39">
        <v>41.4</v>
      </c>
      <c r="E192" s="39">
        <v>26</v>
      </c>
      <c r="F192" s="39">
        <v>411.9</v>
      </c>
      <c r="G192" s="39">
        <v>35.4</v>
      </c>
    </row>
    <row r="193" spans="1:7" ht="15.75" thickBot="1">
      <c r="A193" s="38" t="s">
        <v>262</v>
      </c>
      <c r="B193" s="39">
        <v>358</v>
      </c>
      <c r="C193" s="39">
        <v>26</v>
      </c>
      <c r="D193" s="39">
        <v>40.4</v>
      </c>
      <c r="E193" s="39">
        <v>25</v>
      </c>
      <c r="F193" s="39">
        <v>410.9</v>
      </c>
      <c r="G193" s="39">
        <v>34.5</v>
      </c>
    </row>
    <row r="194" spans="1:7" ht="15.75" thickBot="1">
      <c r="A194" s="38" t="s">
        <v>263</v>
      </c>
      <c r="B194" s="39">
        <v>357</v>
      </c>
      <c r="C194" s="39">
        <v>25</v>
      </c>
      <c r="D194" s="39">
        <v>39.4</v>
      </c>
      <c r="E194" s="39">
        <v>24</v>
      </c>
      <c r="F194" s="39">
        <v>409.9</v>
      </c>
      <c r="G194" s="39">
        <v>33.5</v>
      </c>
    </row>
    <row r="195" spans="1:7" ht="15.75" thickBot="1">
      <c r="A195" s="38" t="s">
        <v>264</v>
      </c>
      <c r="B195" s="39">
        <v>356</v>
      </c>
      <c r="C195" s="39">
        <v>24</v>
      </c>
      <c r="D195" s="39">
        <v>38.4</v>
      </c>
      <c r="E195" s="39">
        <v>23</v>
      </c>
      <c r="F195" s="39">
        <v>408.9</v>
      </c>
      <c r="G195" s="39">
        <v>32.5</v>
      </c>
    </row>
    <row r="196" spans="1:7" ht="15.75" thickBot="1">
      <c r="A196" s="38" t="s">
        <v>265</v>
      </c>
      <c r="B196" s="39">
        <v>355</v>
      </c>
      <c r="C196" s="39">
        <v>23</v>
      </c>
      <c r="D196" s="39">
        <v>37.4</v>
      </c>
      <c r="E196" s="39">
        <v>22</v>
      </c>
      <c r="F196" s="39">
        <v>407.9</v>
      </c>
      <c r="G196" s="39">
        <v>31.5</v>
      </c>
    </row>
    <row r="197" spans="1:7" ht="15.75" thickBot="1">
      <c r="A197" s="38" t="s">
        <v>266</v>
      </c>
      <c r="B197" s="39">
        <v>354</v>
      </c>
      <c r="C197" s="39">
        <v>22</v>
      </c>
      <c r="D197" s="39">
        <v>36.4</v>
      </c>
      <c r="E197" s="39">
        <v>21</v>
      </c>
      <c r="F197" s="39">
        <v>406.9</v>
      </c>
      <c r="G197" s="39">
        <v>30.5</v>
      </c>
    </row>
    <row r="198" spans="1:7" ht="15.75" thickBot="1">
      <c r="A198" s="38" t="s">
        <v>267</v>
      </c>
      <c r="B198" s="39">
        <v>353</v>
      </c>
      <c r="C198" s="39">
        <v>21</v>
      </c>
      <c r="D198" s="39">
        <v>35.4</v>
      </c>
      <c r="E198" s="39">
        <v>20</v>
      </c>
      <c r="F198" s="39">
        <v>405.9</v>
      </c>
      <c r="G198" s="39">
        <v>29.5</v>
      </c>
    </row>
    <row r="199" spans="1:7" ht="15.75" thickBot="1">
      <c r="A199" s="38" t="s">
        <v>268</v>
      </c>
      <c r="B199" s="39">
        <v>352</v>
      </c>
      <c r="C199" s="39">
        <v>20</v>
      </c>
      <c r="D199" s="39">
        <v>34.5</v>
      </c>
      <c r="E199" s="39">
        <v>19</v>
      </c>
      <c r="F199" s="39">
        <v>404.9</v>
      </c>
      <c r="G199" s="39">
        <v>28.5</v>
      </c>
    </row>
    <row r="200" spans="1:7" ht="15.75" thickBot="1">
      <c r="A200" s="38" t="s">
        <v>269</v>
      </c>
      <c r="B200" s="39">
        <v>351</v>
      </c>
      <c r="C200" s="39">
        <v>19</v>
      </c>
      <c r="D200" s="39">
        <v>33.5</v>
      </c>
      <c r="E200" s="39">
        <v>18</v>
      </c>
      <c r="F200" s="39">
        <v>403.9</v>
      </c>
      <c r="G200" s="39">
        <v>27.5</v>
      </c>
    </row>
    <row r="201" spans="1:7" ht="15.75" thickBot="1">
      <c r="A201" s="38" t="s">
        <v>270</v>
      </c>
      <c r="B201" s="39">
        <v>350</v>
      </c>
      <c r="C201" s="39">
        <v>18</v>
      </c>
      <c r="D201" s="39">
        <v>32.5</v>
      </c>
      <c r="E201" s="39">
        <v>17</v>
      </c>
      <c r="F201" s="39">
        <v>402.9</v>
      </c>
      <c r="G201" s="39">
        <v>26.5</v>
      </c>
    </row>
    <row r="202" spans="1:7" ht="15.75" thickBot="1">
      <c r="A202" s="38" t="s">
        <v>271</v>
      </c>
      <c r="B202" s="39">
        <v>349</v>
      </c>
      <c r="C202" s="39">
        <v>17</v>
      </c>
      <c r="D202" s="39">
        <v>31.5</v>
      </c>
      <c r="E202" s="39">
        <v>16</v>
      </c>
      <c r="F202" s="39">
        <v>401.9</v>
      </c>
      <c r="G202" s="39">
        <v>16</v>
      </c>
    </row>
    <row r="203" spans="1:7" ht="15.75" thickBot="1">
      <c r="A203" s="38" t="s">
        <v>272</v>
      </c>
      <c r="B203" s="39">
        <v>348</v>
      </c>
      <c r="C203" s="39">
        <v>16</v>
      </c>
      <c r="D203" s="39">
        <v>15</v>
      </c>
      <c r="E203" s="39">
        <v>15</v>
      </c>
      <c r="F203" s="39">
        <v>400.9</v>
      </c>
      <c r="G203" s="39">
        <v>15</v>
      </c>
    </row>
    <row r="204" spans="1:7" ht="15.75" thickBot="1">
      <c r="A204" s="38" t="s">
        <v>273</v>
      </c>
      <c r="B204" s="39">
        <v>347</v>
      </c>
      <c r="C204" s="39">
        <v>15</v>
      </c>
      <c r="D204" s="39">
        <v>14</v>
      </c>
      <c r="E204" s="39">
        <v>14</v>
      </c>
      <c r="F204" s="39">
        <v>399.9</v>
      </c>
      <c r="G204" s="39">
        <v>14</v>
      </c>
    </row>
    <row r="205" spans="1:7" ht="15.75" thickBot="1">
      <c r="A205" s="38" t="s">
        <v>274</v>
      </c>
      <c r="B205" s="39">
        <v>346</v>
      </c>
      <c r="C205" s="39">
        <v>14</v>
      </c>
      <c r="D205" s="39">
        <v>13</v>
      </c>
      <c r="E205" s="39">
        <v>13</v>
      </c>
      <c r="F205" s="39">
        <v>398.9</v>
      </c>
      <c r="G205" s="39">
        <v>13</v>
      </c>
    </row>
    <row r="206" spans="1:7" ht="15.75" thickBot="1">
      <c r="A206" s="38" t="s">
        <v>275</v>
      </c>
      <c r="B206" s="39">
        <v>345</v>
      </c>
      <c r="C206" s="39">
        <v>13</v>
      </c>
      <c r="D206" s="39">
        <v>12</v>
      </c>
      <c r="E206" s="39">
        <v>12</v>
      </c>
      <c r="F206" s="39">
        <v>397.9</v>
      </c>
      <c r="G206" s="39">
        <v>12</v>
      </c>
    </row>
    <row r="207" spans="1:7" ht="15.75" thickBot="1">
      <c r="A207" s="38" t="s">
        <v>276</v>
      </c>
      <c r="B207" s="39">
        <v>344</v>
      </c>
      <c r="C207" s="39">
        <v>11</v>
      </c>
      <c r="D207" s="39">
        <v>11</v>
      </c>
      <c r="E207" s="39">
        <v>11</v>
      </c>
      <c r="F207" s="39">
        <v>396.9</v>
      </c>
      <c r="G207" s="39">
        <v>11</v>
      </c>
    </row>
    <row r="208" spans="1:7" ht="15.75" thickBot="1">
      <c r="A208" s="38" t="s">
        <v>277</v>
      </c>
      <c r="B208" s="39">
        <v>343</v>
      </c>
      <c r="C208" s="39">
        <v>10</v>
      </c>
      <c r="D208" s="39">
        <v>10</v>
      </c>
      <c r="E208" s="39">
        <v>10</v>
      </c>
      <c r="F208" s="39">
        <v>395.9</v>
      </c>
      <c r="G208" s="39">
        <v>10</v>
      </c>
    </row>
    <row r="209" spans="1:16" ht="15.75" thickBot="1">
      <c r="A209" s="38" t="s">
        <v>278</v>
      </c>
      <c r="B209" s="39">
        <v>342</v>
      </c>
      <c r="C209" s="39">
        <v>9</v>
      </c>
      <c r="D209" s="39">
        <v>9</v>
      </c>
      <c r="E209" s="39">
        <v>9</v>
      </c>
      <c r="F209" s="39">
        <v>394.9</v>
      </c>
      <c r="G209" s="39">
        <v>9</v>
      </c>
    </row>
    <row r="210" spans="1:16" ht="15.75" thickBot="1">
      <c r="A210" s="38" t="s">
        <v>279</v>
      </c>
      <c r="B210" s="39">
        <v>341</v>
      </c>
      <c r="C210" s="39">
        <v>8</v>
      </c>
      <c r="D210" s="39">
        <v>8</v>
      </c>
      <c r="E210" s="39">
        <v>8</v>
      </c>
      <c r="F210" s="39">
        <v>393.9</v>
      </c>
      <c r="G210" s="39">
        <v>8</v>
      </c>
    </row>
    <row r="211" spans="1:16" ht="15.75" thickBot="1">
      <c r="A211" s="38" t="s">
        <v>280</v>
      </c>
      <c r="B211" s="39">
        <v>340</v>
      </c>
      <c r="C211" s="39">
        <v>7</v>
      </c>
      <c r="D211" s="39">
        <v>7</v>
      </c>
      <c r="E211" s="39">
        <v>7</v>
      </c>
      <c r="F211" s="39">
        <v>392.9</v>
      </c>
      <c r="G211" s="39">
        <v>7</v>
      </c>
    </row>
    <row r="212" spans="1:16" ht="15.75" thickBot="1">
      <c r="A212" s="38" t="s">
        <v>281</v>
      </c>
      <c r="B212" s="39">
        <v>339</v>
      </c>
      <c r="C212" s="39">
        <v>6</v>
      </c>
      <c r="D212" s="39">
        <v>6</v>
      </c>
      <c r="E212" s="39">
        <v>6</v>
      </c>
      <c r="F212" s="39">
        <v>391.9</v>
      </c>
      <c r="G212" s="39">
        <v>6</v>
      </c>
    </row>
    <row r="213" spans="1:16" ht="15.75" thickBot="1">
      <c r="A213" s="38" t="s">
        <v>282</v>
      </c>
      <c r="B213" s="39">
        <v>338</v>
      </c>
      <c r="C213" s="39">
        <v>5</v>
      </c>
      <c r="D213" s="39">
        <v>5</v>
      </c>
      <c r="E213" s="39">
        <v>5</v>
      </c>
      <c r="F213" s="39">
        <v>5</v>
      </c>
      <c r="G213" s="39">
        <v>5</v>
      </c>
    </row>
    <row r="214" spans="1:16" ht="15.75" thickBot="1">
      <c r="A214" s="38" t="s">
        <v>283</v>
      </c>
      <c r="B214" s="39">
        <v>4</v>
      </c>
      <c r="C214" s="39">
        <v>4</v>
      </c>
      <c r="D214" s="39">
        <v>4</v>
      </c>
      <c r="E214" s="39">
        <v>4</v>
      </c>
      <c r="F214" s="39">
        <v>4</v>
      </c>
      <c r="G214" s="39">
        <v>4</v>
      </c>
    </row>
    <row r="215" spans="1:16" ht="15.75" thickBot="1">
      <c r="A215" s="38" t="s">
        <v>284</v>
      </c>
      <c r="B215" s="39">
        <v>3</v>
      </c>
      <c r="C215" s="39">
        <v>3</v>
      </c>
      <c r="D215" s="39">
        <v>3</v>
      </c>
      <c r="E215" s="39">
        <v>3</v>
      </c>
      <c r="F215" s="39">
        <v>3</v>
      </c>
      <c r="G215" s="39">
        <v>3</v>
      </c>
    </row>
    <row r="216" spans="1:16" ht="15.75" thickBot="1">
      <c r="A216" s="38" t="s">
        <v>285</v>
      </c>
      <c r="B216" s="39">
        <v>2</v>
      </c>
      <c r="C216" s="39">
        <v>2</v>
      </c>
      <c r="D216" s="39">
        <v>2</v>
      </c>
      <c r="E216" s="39">
        <v>2</v>
      </c>
      <c r="F216" s="39">
        <v>2</v>
      </c>
      <c r="G216" s="39">
        <v>2</v>
      </c>
      <c r="H216">
        <f>AVERAGE(H221:H289)</f>
        <v>999.99999999999955</v>
      </c>
      <c r="I216" t="s">
        <v>921</v>
      </c>
    </row>
    <row r="217" spans="1:16" ht="15.75" thickBot="1">
      <c r="A217" s="38" t="s">
        <v>286</v>
      </c>
      <c r="B217" s="39">
        <v>1</v>
      </c>
      <c r="C217" s="39">
        <v>1</v>
      </c>
      <c r="D217" s="39">
        <v>1</v>
      </c>
      <c r="E217" s="39">
        <v>1</v>
      </c>
      <c r="F217" s="39">
        <v>1</v>
      </c>
      <c r="G217" s="39">
        <v>1</v>
      </c>
      <c r="H217">
        <f>MEDIAN(H221:H289)</f>
        <v>995.6</v>
      </c>
      <c r="I217" t="s">
        <v>920</v>
      </c>
    </row>
    <row r="218" spans="1:16" ht="15.75" thickBot="1">
      <c r="A218" s="38" t="s">
        <v>287</v>
      </c>
      <c r="B218" s="39">
        <v>0</v>
      </c>
      <c r="C218" s="39">
        <v>0</v>
      </c>
      <c r="D218" s="39">
        <v>0</v>
      </c>
      <c r="E218" s="39">
        <v>0</v>
      </c>
      <c r="F218" s="39">
        <v>0</v>
      </c>
      <c r="G218" s="39">
        <v>0</v>
      </c>
      <c r="H218">
        <f>MAX(H221:H289)</f>
        <v>1087.4000000000001</v>
      </c>
      <c r="I218" t="s">
        <v>918</v>
      </c>
    </row>
    <row r="219" spans="1:16" ht="15.75" thickBot="1">
      <c r="H219">
        <f>MIN(H221:H289)</f>
        <v>909.7</v>
      </c>
      <c r="I219" t="s">
        <v>919</v>
      </c>
    </row>
    <row r="220" spans="1:16" ht="22.5" thickBot="1">
      <c r="A220" s="38" t="s">
        <v>35</v>
      </c>
      <c r="B220" s="38" t="str">
        <f>Alapadatok!C1</f>
        <v>Előadásmód</v>
      </c>
      <c r="C220" s="38" t="str">
        <f>Alapadatok!D1</f>
        <v>Előkövetelmény</v>
      </c>
      <c r="D220" s="38" t="str">
        <f>Alapadatok!E1</f>
        <v>Interaktivitás</v>
      </c>
      <c r="E220" s="38" t="str">
        <f>Alapadatok!F1</f>
        <v>Érdekesség</v>
      </c>
      <c r="F220" s="38" t="str">
        <f>Alapadatok!G1</f>
        <v>Nehézség</v>
      </c>
      <c r="G220" s="38" t="str">
        <f>Alapadatok!H1</f>
        <v>Önellenőrzés</v>
      </c>
      <c r="H220" s="38" t="s">
        <v>36</v>
      </c>
      <c r="I220" s="38" t="s">
        <v>37</v>
      </c>
      <c r="J220" s="38" t="s">
        <v>38</v>
      </c>
      <c r="K220" s="38" t="s">
        <v>39</v>
      </c>
      <c r="L220" s="40" t="s">
        <v>288</v>
      </c>
      <c r="M220" s="40" t="s">
        <v>995</v>
      </c>
      <c r="N220" s="40" t="s">
        <v>994</v>
      </c>
      <c r="O220" s="40" t="s">
        <v>996</v>
      </c>
      <c r="P220" s="72" t="s">
        <v>997</v>
      </c>
    </row>
    <row r="221" spans="1:16" ht="15.75" thickBot="1">
      <c r="A221" s="44" t="str">
        <f>Alapadatok!B2</f>
        <v>Üzleti tervezés</v>
      </c>
      <c r="B221" s="45">
        <v>400.9</v>
      </c>
      <c r="C221" s="45">
        <v>4</v>
      </c>
      <c r="D221" s="45">
        <v>56.4</v>
      </c>
      <c r="E221" s="45">
        <v>58.9</v>
      </c>
      <c r="F221" s="45">
        <v>433.9</v>
      </c>
      <c r="G221" s="45">
        <v>75.400000000000006</v>
      </c>
      <c r="H221" s="45">
        <v>1029.5</v>
      </c>
      <c r="I221" s="45">
        <v>1000</v>
      </c>
      <c r="J221" s="45">
        <v>-29.5</v>
      </c>
      <c r="K221" s="45">
        <v>-2.95</v>
      </c>
      <c r="L221" s="46" t="str">
        <f>IF(J221*'Coco inv.....'!J221&lt;0,"hiteles","hiteltelen")</f>
        <v>hiteles</v>
      </c>
      <c r="M221" s="70">
        <f>RANK(H221,H$221:H$289,0)</f>
        <v>22</v>
      </c>
      <c r="N221" s="70">
        <f>'best of'!J2</f>
        <v>21</v>
      </c>
      <c r="O221" s="70">
        <f>'best of'!K2</f>
        <v>11</v>
      </c>
      <c r="P221">
        <f>ABS(M221-N221)+ABS(N221-O221)+ABS(M221-O221)</f>
        <v>22</v>
      </c>
    </row>
    <row r="222" spans="1:16" ht="15.75" thickBot="1">
      <c r="A222" s="44" t="str">
        <f>Alapadatok!B3</f>
        <v>Szervezeti kommunikáció</v>
      </c>
      <c r="B222" s="45">
        <v>400.9</v>
      </c>
      <c r="C222" s="45">
        <v>57.9</v>
      </c>
      <c r="D222" s="45">
        <v>76.400000000000006</v>
      </c>
      <c r="E222" s="45">
        <v>27</v>
      </c>
      <c r="F222" s="45">
        <v>426.9</v>
      </c>
      <c r="G222" s="45">
        <v>48.4</v>
      </c>
      <c r="H222" s="45">
        <v>1037.5</v>
      </c>
      <c r="I222" s="45">
        <v>1000</v>
      </c>
      <c r="J222" s="45">
        <v>-37.5</v>
      </c>
      <c r="K222" s="45">
        <v>-3.75</v>
      </c>
      <c r="L222" s="46" t="str">
        <f>IF(J222*'Coco inv.....'!J222&lt;0,"hiteles","hiteltelen")</f>
        <v>hiteles</v>
      </c>
      <c r="M222" s="70">
        <f t="shared" ref="M222:M285" si="0">RANK(H222,H$221:H$289,0)</f>
        <v>20</v>
      </c>
      <c r="N222" s="70">
        <f>'best of'!J3</f>
        <v>7</v>
      </c>
      <c r="O222" s="70">
        <f>'best of'!K3</f>
        <v>7</v>
      </c>
      <c r="P222">
        <f t="shared" ref="P222:P285" si="1">ABS(M222-N222)+ABS(N222-O222)+ABS(M222-O222)</f>
        <v>26</v>
      </c>
    </row>
    <row r="223" spans="1:16" ht="15.75" thickBot="1">
      <c r="A223" s="50" t="str">
        <f>Alapadatok!B4</f>
        <v>Szakdolgozati konzultáció 2.</v>
      </c>
      <c r="B223" s="51">
        <v>400.9</v>
      </c>
      <c r="C223" s="51">
        <v>43.9</v>
      </c>
      <c r="D223" s="51">
        <v>31.5</v>
      </c>
      <c r="E223" s="51">
        <v>18</v>
      </c>
      <c r="F223" s="51">
        <v>433.9</v>
      </c>
      <c r="G223" s="51">
        <v>56.4</v>
      </c>
      <c r="H223" s="51">
        <v>984.6</v>
      </c>
      <c r="I223" s="51">
        <v>1000</v>
      </c>
      <c r="J223" s="51">
        <v>15.4</v>
      </c>
      <c r="K223" s="51">
        <v>1.54</v>
      </c>
      <c r="L223" s="52" t="str">
        <f>IF(J223*'Coco inv.....'!J223&lt;0,"hiteles","hiteltelen")</f>
        <v>hiteles</v>
      </c>
      <c r="M223" s="70">
        <f t="shared" si="0"/>
        <v>40</v>
      </c>
      <c r="N223" s="70">
        <f>'best of'!J4</f>
        <v>39</v>
      </c>
      <c r="O223" s="70">
        <f>'best of'!K4</f>
        <v>33</v>
      </c>
      <c r="P223">
        <f t="shared" si="1"/>
        <v>14</v>
      </c>
    </row>
    <row r="224" spans="1:16" ht="15.75" thickBot="1">
      <c r="A224" s="50" t="str">
        <f>Alapadatok!B5</f>
        <v>Személyügyi tevékenység II.</v>
      </c>
      <c r="B224" s="51">
        <v>400.9</v>
      </c>
      <c r="C224" s="51">
        <v>57.9</v>
      </c>
      <c r="D224" s="51">
        <v>8</v>
      </c>
      <c r="E224" s="51">
        <v>13</v>
      </c>
      <c r="F224" s="51">
        <v>406.9</v>
      </c>
      <c r="G224" s="51">
        <v>48.4</v>
      </c>
      <c r="H224" s="51">
        <v>935.1</v>
      </c>
      <c r="I224" s="51">
        <v>1000</v>
      </c>
      <c r="J224" s="51">
        <v>64.900000000000006</v>
      </c>
      <c r="K224" s="51">
        <v>6.49</v>
      </c>
      <c r="L224" s="52" t="str">
        <f>IF(J224*'Coco inv.....'!J224&lt;0,"hiteles","hiteltelen")</f>
        <v>hiteles</v>
      </c>
      <c r="M224" s="70">
        <f t="shared" si="0"/>
        <v>61</v>
      </c>
      <c r="N224" s="70">
        <f>'best of'!J5</f>
        <v>38</v>
      </c>
      <c r="O224" s="70">
        <f>'best of'!K5</f>
        <v>33</v>
      </c>
      <c r="P224">
        <f t="shared" si="1"/>
        <v>56</v>
      </c>
    </row>
    <row r="225" spans="1:16" ht="15.75" thickBot="1">
      <c r="A225" s="47" t="str">
        <f>Alapadatok!B6</f>
        <v>Regionális munkaerőgazdálkodás</v>
      </c>
      <c r="B225" s="48">
        <v>400.9</v>
      </c>
      <c r="C225" s="48">
        <v>26</v>
      </c>
      <c r="D225" s="48">
        <v>42.4</v>
      </c>
      <c r="E225" s="48">
        <v>40.9</v>
      </c>
      <c r="F225" s="48">
        <v>465.8</v>
      </c>
      <c r="G225" s="48">
        <v>33.5</v>
      </c>
      <c r="H225" s="48">
        <v>1009.5</v>
      </c>
      <c r="I225" s="48">
        <v>1000</v>
      </c>
      <c r="J225" s="48">
        <v>-9.5</v>
      </c>
      <c r="K225" s="48">
        <v>-0.95</v>
      </c>
      <c r="L225" s="49" t="str">
        <f>IF(J225*'Coco inv.....'!J225&lt;0,"hiteles","hiteltelen")</f>
        <v>hiteles</v>
      </c>
      <c r="M225" s="70">
        <f t="shared" si="0"/>
        <v>30</v>
      </c>
      <c r="N225" s="70">
        <f>'best of'!J6</f>
        <v>55</v>
      </c>
      <c r="O225" s="70">
        <f>'best of'!K6</f>
        <v>44</v>
      </c>
      <c r="P225">
        <f t="shared" si="1"/>
        <v>50</v>
      </c>
    </row>
    <row r="226" spans="1:16" ht="15.75" thickBot="1">
      <c r="A226" s="44" t="str">
        <f>Alapadatok!B7</f>
        <v>Szervezeti magatartás</v>
      </c>
      <c r="B226" s="45">
        <v>400.9</v>
      </c>
      <c r="C226" s="45">
        <v>78.900000000000006</v>
      </c>
      <c r="D226" s="45">
        <v>42.4</v>
      </c>
      <c r="E226" s="45">
        <v>68.900000000000006</v>
      </c>
      <c r="F226" s="45">
        <v>426.9</v>
      </c>
      <c r="G226" s="45">
        <v>68.400000000000006</v>
      </c>
      <c r="H226" s="45">
        <v>1086.4000000000001</v>
      </c>
      <c r="I226" s="45">
        <v>1000</v>
      </c>
      <c r="J226" s="45">
        <v>-86.4</v>
      </c>
      <c r="K226" s="45">
        <v>-8.64</v>
      </c>
      <c r="L226" s="46" t="str">
        <f>IF(J226*'Coco inv.....'!J226&lt;0,"hiteles","hiteltelen")</f>
        <v>hiteles</v>
      </c>
      <c r="M226" s="70">
        <f t="shared" si="0"/>
        <v>3</v>
      </c>
      <c r="N226" s="70">
        <f>'best of'!J7</f>
        <v>26</v>
      </c>
      <c r="O226" s="70">
        <f>'best of'!K7</f>
        <v>11</v>
      </c>
      <c r="P226">
        <f t="shared" si="1"/>
        <v>46</v>
      </c>
    </row>
    <row r="227" spans="1:16" ht="15.75" thickBot="1">
      <c r="A227" s="44" t="str">
        <f>Alapadatok!B8</f>
        <v>Humán kontrolling</v>
      </c>
      <c r="B227" s="45">
        <v>400.9</v>
      </c>
      <c r="C227" s="45">
        <v>57.9</v>
      </c>
      <c r="D227" s="45">
        <v>50.4</v>
      </c>
      <c r="E227" s="45">
        <v>50.9</v>
      </c>
      <c r="F227" s="45">
        <v>427.9</v>
      </c>
      <c r="G227" s="45">
        <v>75.400000000000006</v>
      </c>
      <c r="H227" s="45">
        <v>1063.5</v>
      </c>
      <c r="I227" s="45">
        <v>1000</v>
      </c>
      <c r="J227" s="45">
        <v>-63.5</v>
      </c>
      <c r="K227" s="45">
        <v>-6.35</v>
      </c>
      <c r="L227" s="46" t="str">
        <f>IF(J227*'Coco inv.....'!J227&lt;0,"hiteles","hiteltelen")</f>
        <v>hiteles</v>
      </c>
      <c r="M227" s="70">
        <f t="shared" si="0"/>
        <v>12</v>
      </c>
      <c r="N227" s="70">
        <f>'best of'!J8</f>
        <v>35</v>
      </c>
      <c r="O227" s="70">
        <f>'best of'!K8</f>
        <v>33</v>
      </c>
      <c r="P227">
        <f t="shared" si="1"/>
        <v>46</v>
      </c>
    </row>
    <row r="228" spans="1:16" ht="15.75" thickBot="1">
      <c r="A228" s="44" t="str">
        <f>Alapadatok!B9</f>
        <v>Változás- és válságmenedzsment</v>
      </c>
      <c r="B228" s="45">
        <v>400.9</v>
      </c>
      <c r="C228" s="45">
        <v>78.900000000000006</v>
      </c>
      <c r="D228" s="45">
        <v>76.400000000000006</v>
      </c>
      <c r="E228" s="45">
        <v>40.9</v>
      </c>
      <c r="F228" s="45">
        <v>433.9</v>
      </c>
      <c r="G228" s="45">
        <v>56.4</v>
      </c>
      <c r="H228" s="45">
        <v>1087.4000000000001</v>
      </c>
      <c r="I228" s="45">
        <v>1000</v>
      </c>
      <c r="J228" s="45">
        <v>-87.4</v>
      </c>
      <c r="K228" s="45">
        <v>-8.74</v>
      </c>
      <c r="L228" s="46" t="str">
        <f>IF(J228*'Coco inv.....'!J228&lt;0,"hiteles","hiteltelen")</f>
        <v>hiteles</v>
      </c>
      <c r="M228" s="70">
        <f t="shared" si="0"/>
        <v>1</v>
      </c>
      <c r="N228" s="70">
        <f>'best of'!J9</f>
        <v>40</v>
      </c>
      <c r="O228" s="70">
        <f>'best of'!K9</f>
        <v>33</v>
      </c>
      <c r="P228">
        <f t="shared" si="1"/>
        <v>78</v>
      </c>
    </row>
    <row r="229" spans="1:16" ht="15.75" thickBot="1">
      <c r="A229" s="50" t="str">
        <f>Alapadatok!B10</f>
        <v>Termelés és szolgáltatásmenedzsment</v>
      </c>
      <c r="B229" s="51">
        <v>338</v>
      </c>
      <c r="C229" s="51">
        <v>50.9</v>
      </c>
      <c r="D229" s="51">
        <v>50.4</v>
      </c>
      <c r="E229" s="51">
        <v>8</v>
      </c>
      <c r="F229" s="51">
        <v>417.9</v>
      </c>
      <c r="G229" s="51">
        <v>48.4</v>
      </c>
      <c r="H229" s="51">
        <v>913.7</v>
      </c>
      <c r="I229" s="51">
        <v>1000</v>
      </c>
      <c r="J229" s="51">
        <v>86.3</v>
      </c>
      <c r="K229" s="51">
        <v>8.6300000000000008</v>
      </c>
      <c r="L229" s="52" t="str">
        <f>IF(J229*'Coco inv.....'!J229&lt;0,"hiteles","hiteltelen")</f>
        <v>hiteles</v>
      </c>
      <c r="M229" s="70">
        <f t="shared" si="0"/>
        <v>68</v>
      </c>
      <c r="N229" s="70">
        <f>'best of'!J10</f>
        <v>6</v>
      </c>
      <c r="O229" s="70">
        <f>'best of'!K10</f>
        <v>5</v>
      </c>
      <c r="P229" s="71">
        <f t="shared" si="1"/>
        <v>126</v>
      </c>
    </row>
    <row r="230" spans="1:16" ht="15.75" thickBot="1">
      <c r="A230" s="44" t="str">
        <f>Alapadatok!B11</f>
        <v>Kommunikációs és interjútechnikák</v>
      </c>
      <c r="B230" s="45">
        <v>400.9</v>
      </c>
      <c r="C230" s="45">
        <v>69.900000000000006</v>
      </c>
      <c r="D230" s="45">
        <v>44.4</v>
      </c>
      <c r="E230" s="45">
        <v>68.900000000000006</v>
      </c>
      <c r="F230" s="45">
        <v>465.8</v>
      </c>
      <c r="G230" s="45">
        <v>33.5</v>
      </c>
      <c r="H230" s="45">
        <v>1083.4000000000001</v>
      </c>
      <c r="I230" s="45">
        <v>1000</v>
      </c>
      <c r="J230" s="45">
        <v>-83.4</v>
      </c>
      <c r="K230" s="45">
        <v>-8.34</v>
      </c>
      <c r="L230" s="46" t="str">
        <f>IF(J230*'Coco inv.....'!J230&lt;0,"hiteles","hiteltelen")</f>
        <v>hiteles</v>
      </c>
      <c r="M230" s="70">
        <f t="shared" si="0"/>
        <v>5</v>
      </c>
      <c r="N230" s="70">
        <f>'best of'!J11</f>
        <v>1</v>
      </c>
      <c r="O230" s="70">
        <f>'best of'!K11</f>
        <v>1</v>
      </c>
      <c r="P230">
        <f t="shared" si="1"/>
        <v>8</v>
      </c>
    </row>
    <row r="231" spans="1:16" ht="15.75" thickBot="1">
      <c r="A231" s="44" t="str">
        <f>Alapadatok!B12</f>
        <v>Projektmenedzsment</v>
      </c>
      <c r="B231" s="45">
        <v>400.9</v>
      </c>
      <c r="C231" s="45">
        <v>63.9</v>
      </c>
      <c r="D231" s="45">
        <v>95.4</v>
      </c>
      <c r="E231" s="45">
        <v>13</v>
      </c>
      <c r="F231" s="45">
        <v>440.9</v>
      </c>
      <c r="G231" s="45">
        <v>60.4</v>
      </c>
      <c r="H231" s="45">
        <v>1074.4000000000001</v>
      </c>
      <c r="I231" s="45">
        <v>1000</v>
      </c>
      <c r="J231" s="45">
        <v>-74.400000000000006</v>
      </c>
      <c r="K231" s="45">
        <v>-7.44</v>
      </c>
      <c r="L231" s="46" t="str">
        <f>IF(J231*'Coco inv.....'!J231&lt;0,"hiteles","hiteltelen")</f>
        <v>hiteles</v>
      </c>
      <c r="M231" s="70">
        <f t="shared" si="0"/>
        <v>8</v>
      </c>
      <c r="N231" s="70">
        <f>'best of'!J12</f>
        <v>36</v>
      </c>
      <c r="O231" s="70">
        <f>'best of'!K12</f>
        <v>33</v>
      </c>
      <c r="P231">
        <f t="shared" si="1"/>
        <v>56</v>
      </c>
    </row>
    <row r="232" spans="1:16" ht="15.75" thickBot="1">
      <c r="A232" s="44" t="str">
        <f>Alapadatok!B13</f>
        <v>Foglalkoztatás és munkaerőpiaci politika</v>
      </c>
      <c r="B232" s="45">
        <v>400.9</v>
      </c>
      <c r="C232" s="45">
        <v>78.900000000000006</v>
      </c>
      <c r="D232" s="45">
        <v>50.4</v>
      </c>
      <c r="E232" s="45">
        <v>40.9</v>
      </c>
      <c r="F232" s="45">
        <v>426.9</v>
      </c>
      <c r="G232" s="45">
        <v>56.4</v>
      </c>
      <c r="H232" s="45">
        <v>1054.5</v>
      </c>
      <c r="I232" s="45">
        <v>1000</v>
      </c>
      <c r="J232" s="45">
        <v>-54.5</v>
      </c>
      <c r="K232" s="45">
        <v>-5.45</v>
      </c>
      <c r="L232" s="46" t="str">
        <f>IF(J232*'Coco inv.....'!J232&lt;0,"hiteles","hiteltelen")</f>
        <v>hiteles</v>
      </c>
      <c r="M232" s="70">
        <f t="shared" si="0"/>
        <v>13</v>
      </c>
      <c r="N232" s="70">
        <f>'best of'!J13</f>
        <v>33</v>
      </c>
      <c r="O232" s="70">
        <f>'best of'!K13</f>
        <v>33</v>
      </c>
      <c r="P232">
        <f t="shared" si="1"/>
        <v>40</v>
      </c>
    </row>
    <row r="233" spans="1:16" ht="15.75" thickBot="1">
      <c r="A233" s="44" t="str">
        <f>Alapadatok!B14</f>
        <v>Személyügyi informatika</v>
      </c>
      <c r="B233" s="45">
        <v>400.9</v>
      </c>
      <c r="C233" s="45">
        <v>63.9</v>
      </c>
      <c r="D233" s="45">
        <v>60.4</v>
      </c>
      <c r="E233" s="45">
        <v>50.9</v>
      </c>
      <c r="F233" s="45">
        <v>398.9</v>
      </c>
      <c r="G233" s="45">
        <v>48.4</v>
      </c>
      <c r="H233" s="45">
        <v>1023.5</v>
      </c>
      <c r="I233" s="45">
        <v>1000</v>
      </c>
      <c r="J233" s="45">
        <v>-23.5</v>
      </c>
      <c r="K233" s="45">
        <v>-2.35</v>
      </c>
      <c r="L233" s="46" t="str">
        <f>IF(J233*'Coco inv.....'!J233&lt;0,"hiteles","hiteltelen")</f>
        <v>hiteles</v>
      </c>
      <c r="M233" s="70">
        <f t="shared" si="0"/>
        <v>23</v>
      </c>
      <c r="N233" s="70">
        <f>'best of'!J14</f>
        <v>50</v>
      </c>
      <c r="O233" s="70">
        <f>'best of'!K14</f>
        <v>44</v>
      </c>
      <c r="P233">
        <f t="shared" si="1"/>
        <v>54</v>
      </c>
    </row>
    <row r="234" spans="1:16" ht="15.75" thickBot="1">
      <c r="A234" s="47" t="str">
        <f>Alapadatok!B15</f>
        <v>Közigazgatási jog és szervezés</v>
      </c>
      <c r="B234" s="48">
        <v>400.9</v>
      </c>
      <c r="C234" s="48">
        <v>63.9</v>
      </c>
      <c r="D234" s="48">
        <v>67.400000000000006</v>
      </c>
      <c r="E234" s="48">
        <v>13</v>
      </c>
      <c r="F234" s="48">
        <v>459.8</v>
      </c>
      <c r="G234" s="48">
        <v>14</v>
      </c>
      <c r="H234" s="48">
        <v>1019</v>
      </c>
      <c r="I234" s="48">
        <v>1000</v>
      </c>
      <c r="J234" s="48">
        <v>-19</v>
      </c>
      <c r="K234" s="48">
        <v>-1.9</v>
      </c>
      <c r="L234" s="49" t="str">
        <f>IF(J234*'Coco inv.....'!J234&lt;0,"hiteles","hiteltelen")</f>
        <v>hiteles</v>
      </c>
      <c r="M234" s="70">
        <f t="shared" si="0"/>
        <v>25</v>
      </c>
      <c r="N234" s="70">
        <f>'best of'!J15</f>
        <v>37</v>
      </c>
      <c r="O234" s="70">
        <f>'best of'!K15</f>
        <v>33</v>
      </c>
      <c r="P234">
        <f t="shared" si="1"/>
        <v>24</v>
      </c>
    </row>
    <row r="235" spans="1:16" ht="15.75" thickBot="1">
      <c r="A235" s="47" t="str">
        <f>Alapadatok!B16</f>
        <v>Kompetenciamenedzsment</v>
      </c>
      <c r="B235" s="48">
        <v>400.9</v>
      </c>
      <c r="C235" s="48">
        <v>9</v>
      </c>
      <c r="D235" s="48">
        <v>67.400000000000006</v>
      </c>
      <c r="E235" s="48">
        <v>8</v>
      </c>
      <c r="F235" s="48">
        <v>426.9</v>
      </c>
      <c r="G235" s="48">
        <v>68.400000000000006</v>
      </c>
      <c r="H235" s="48">
        <v>980.6</v>
      </c>
      <c r="I235" s="48">
        <v>1000</v>
      </c>
      <c r="J235" s="48">
        <v>19.399999999999999</v>
      </c>
      <c r="K235" s="48">
        <v>1.94</v>
      </c>
      <c r="L235" s="49" t="str">
        <f>IF(J235*'Coco inv.....'!J235&lt;0,"hiteles","hiteltelen")</f>
        <v>hiteles</v>
      </c>
      <c r="M235" s="70">
        <f t="shared" si="0"/>
        <v>42</v>
      </c>
      <c r="N235" s="70">
        <f>'best of'!J16</f>
        <v>5</v>
      </c>
      <c r="O235" s="70">
        <f>'best of'!K16</f>
        <v>5</v>
      </c>
      <c r="P235">
        <f t="shared" si="1"/>
        <v>74</v>
      </c>
    </row>
    <row r="236" spans="1:16" ht="15.75" thickBot="1">
      <c r="A236" s="47" t="str">
        <f>Alapadatok!B17</f>
        <v>Üzleti etika</v>
      </c>
      <c r="B236" s="48">
        <v>400.9</v>
      </c>
      <c r="C236" s="48">
        <v>43.9</v>
      </c>
      <c r="D236" s="48">
        <v>8</v>
      </c>
      <c r="E236" s="48">
        <v>27</v>
      </c>
      <c r="F236" s="48">
        <v>459.8</v>
      </c>
      <c r="G236" s="48">
        <v>60.4</v>
      </c>
      <c r="H236" s="48">
        <v>1000.1</v>
      </c>
      <c r="I236" s="48">
        <v>1000</v>
      </c>
      <c r="J236" s="48">
        <v>-0.1</v>
      </c>
      <c r="K236" s="48">
        <v>-0.01</v>
      </c>
      <c r="L236" s="49" t="str">
        <f>IF(J236*'Coco inv.....'!J236&lt;0,"hiteles","hiteltelen")</f>
        <v>hiteles</v>
      </c>
      <c r="M236" s="70">
        <f t="shared" si="0"/>
        <v>32</v>
      </c>
      <c r="N236" s="70">
        <f>'best of'!J17</f>
        <v>53</v>
      </c>
      <c r="O236" s="70">
        <f>'best of'!K17</f>
        <v>44</v>
      </c>
      <c r="P236">
        <f t="shared" si="1"/>
        <v>42</v>
      </c>
    </row>
    <row r="237" spans="1:16" ht="15.75" thickBot="1">
      <c r="A237" s="47" t="str">
        <f>Alapadatok!B18</f>
        <v>Szervezet és munkapszichológia</v>
      </c>
      <c r="B237" s="48">
        <v>400.9</v>
      </c>
      <c r="C237" s="48">
        <v>78.900000000000006</v>
      </c>
      <c r="D237" s="48">
        <v>31.5</v>
      </c>
      <c r="E237" s="48">
        <v>40.9</v>
      </c>
      <c r="F237" s="48">
        <v>398.9</v>
      </c>
      <c r="G237" s="48">
        <v>39.4</v>
      </c>
      <c r="H237" s="48">
        <v>990.6</v>
      </c>
      <c r="I237" s="48">
        <v>1000</v>
      </c>
      <c r="J237" s="48">
        <v>9.4</v>
      </c>
      <c r="K237" s="48">
        <v>0.94</v>
      </c>
      <c r="L237" s="49" t="str">
        <f>IF(J237*'Coco inv.....'!J237&lt;0,"hiteles","hiteltelen")</f>
        <v>hiteles</v>
      </c>
      <c r="M237" s="70">
        <f t="shared" si="0"/>
        <v>37</v>
      </c>
      <c r="N237" s="70">
        <f>'best of'!J18</f>
        <v>8</v>
      </c>
      <c r="O237" s="70">
        <f>'best of'!K18</f>
        <v>8</v>
      </c>
      <c r="P237">
        <f t="shared" si="1"/>
        <v>58</v>
      </c>
    </row>
    <row r="238" spans="1:16" ht="15.75" thickBot="1">
      <c r="A238" s="50" t="str">
        <f>Alapadatok!B19</f>
        <v>Szakdolgozati konzultáció 1.</v>
      </c>
      <c r="B238" s="51">
        <v>400.9</v>
      </c>
      <c r="C238" s="51">
        <v>69.900000000000006</v>
      </c>
      <c r="D238" s="51">
        <v>8</v>
      </c>
      <c r="E238" s="51">
        <v>24</v>
      </c>
      <c r="F238" s="51">
        <v>391.9</v>
      </c>
      <c r="G238" s="51">
        <v>48.4</v>
      </c>
      <c r="H238" s="51">
        <v>943.1</v>
      </c>
      <c r="I238" s="51">
        <v>1000</v>
      </c>
      <c r="J238" s="51">
        <v>56.9</v>
      </c>
      <c r="K238" s="51">
        <v>5.69</v>
      </c>
      <c r="L238" s="52" t="str">
        <f>IF(J238*'Coco inv.....'!J238&lt;0,"hiteles","hiteltelen")</f>
        <v>hiteles</v>
      </c>
      <c r="M238" s="70">
        <f t="shared" si="0"/>
        <v>58</v>
      </c>
      <c r="N238" s="70">
        <f>'best of'!J19</f>
        <v>58</v>
      </c>
      <c r="O238" s="70">
        <f>'best of'!K19</f>
        <v>44</v>
      </c>
      <c r="P238">
        <f t="shared" si="1"/>
        <v>28</v>
      </c>
    </row>
    <row r="239" spans="1:16" ht="15.75" thickBot="1">
      <c r="A239" s="44" t="str">
        <f>Alapadatok!B20</f>
        <v>Menedzsment tréning</v>
      </c>
      <c r="B239" s="45">
        <v>400.9</v>
      </c>
      <c r="C239" s="45">
        <v>69.900000000000006</v>
      </c>
      <c r="D239" s="45">
        <v>42.4</v>
      </c>
      <c r="E239" s="45">
        <v>68.900000000000006</v>
      </c>
      <c r="F239" s="45">
        <v>465.8</v>
      </c>
      <c r="G239" s="45">
        <v>39.4</v>
      </c>
      <c r="H239" s="45">
        <v>1087.4000000000001</v>
      </c>
      <c r="I239" s="45">
        <v>1000</v>
      </c>
      <c r="J239" s="45">
        <v>-87.4</v>
      </c>
      <c r="K239" s="45">
        <v>-8.74</v>
      </c>
      <c r="L239" s="46" t="str">
        <f>IF(J239*'Coco inv.....'!J239&lt;0,"hiteles","hiteltelen")</f>
        <v>hiteles</v>
      </c>
      <c r="M239" s="70">
        <f t="shared" si="0"/>
        <v>1</v>
      </c>
      <c r="N239" s="70">
        <f>'best of'!J20</f>
        <v>43</v>
      </c>
      <c r="O239" s="70">
        <f>'best of'!K20</f>
        <v>33</v>
      </c>
      <c r="P239">
        <f t="shared" si="1"/>
        <v>84</v>
      </c>
    </row>
    <row r="240" spans="1:16" ht="15.75" thickBot="1">
      <c r="A240" s="44" t="str">
        <f>Alapadatok!B21</f>
        <v>Pályaszocializációs tréning</v>
      </c>
      <c r="B240" s="45">
        <v>400.9</v>
      </c>
      <c r="C240" s="45">
        <v>57.9</v>
      </c>
      <c r="D240" s="45">
        <v>95.4</v>
      </c>
      <c r="E240" s="45">
        <v>8</v>
      </c>
      <c r="F240" s="45">
        <v>433.9</v>
      </c>
      <c r="G240" s="45">
        <v>48.4</v>
      </c>
      <c r="H240" s="45">
        <v>1044.5</v>
      </c>
      <c r="I240" s="45">
        <v>1000</v>
      </c>
      <c r="J240" s="45">
        <v>-44.5</v>
      </c>
      <c r="K240" s="45">
        <v>-4.45</v>
      </c>
      <c r="L240" s="46" t="str">
        <f>IF(J240*'Coco inv.....'!J240&lt;0,"hiteles","hiteltelen")</f>
        <v>hiteles</v>
      </c>
      <c r="M240" s="70">
        <f t="shared" si="0"/>
        <v>17</v>
      </c>
      <c r="N240" s="70">
        <f>'best of'!J21</f>
        <v>34</v>
      </c>
      <c r="O240" s="70">
        <f>'best of'!K21</f>
        <v>33</v>
      </c>
      <c r="P240">
        <f t="shared" si="1"/>
        <v>34</v>
      </c>
    </row>
    <row r="241" spans="1:16" ht="22.5" thickBot="1">
      <c r="A241" s="44" t="str">
        <f>Alapadatok!B22</f>
        <v>Tudományos írásművek készítésének szabályai</v>
      </c>
      <c r="B241" s="45">
        <v>400.9</v>
      </c>
      <c r="C241" s="45">
        <v>78.900000000000006</v>
      </c>
      <c r="D241" s="45">
        <v>76.400000000000006</v>
      </c>
      <c r="E241" s="45">
        <v>8</v>
      </c>
      <c r="F241" s="45">
        <v>391.9</v>
      </c>
      <c r="G241" s="45">
        <v>82.4</v>
      </c>
      <c r="H241" s="45">
        <v>1038.5</v>
      </c>
      <c r="I241" s="45">
        <v>1000</v>
      </c>
      <c r="J241" s="45">
        <v>-38.5</v>
      </c>
      <c r="K241" s="45">
        <v>-3.85</v>
      </c>
      <c r="L241" s="46" t="str">
        <f>IF(J241*'Coco inv.....'!J241&lt;0,"hiteles","hiteltelen")</f>
        <v>hiteles</v>
      </c>
      <c r="M241" s="70">
        <f t="shared" si="0"/>
        <v>19</v>
      </c>
      <c r="N241" s="70">
        <f>'best of'!J22</f>
        <v>57</v>
      </c>
      <c r="O241" s="70">
        <f>'best of'!K22</f>
        <v>44</v>
      </c>
      <c r="P241">
        <f t="shared" si="1"/>
        <v>76</v>
      </c>
    </row>
    <row r="242" spans="1:16" ht="15.75" thickBot="1">
      <c r="A242" s="44" t="str">
        <f>Alapadatok!B23</f>
        <v>Testnevelés II.</v>
      </c>
      <c r="B242" s="45">
        <v>400.9</v>
      </c>
      <c r="C242" s="45">
        <v>57.9</v>
      </c>
      <c r="D242" s="45">
        <v>95.4</v>
      </c>
      <c r="E242" s="45">
        <v>34.9</v>
      </c>
      <c r="F242" s="45">
        <v>417.9</v>
      </c>
      <c r="G242" s="45">
        <v>68.400000000000006</v>
      </c>
      <c r="H242" s="45">
        <v>1075.4000000000001</v>
      </c>
      <c r="I242" s="45">
        <v>1000</v>
      </c>
      <c r="J242" s="45">
        <v>-75.400000000000006</v>
      </c>
      <c r="K242" s="45">
        <v>-7.54</v>
      </c>
      <c r="L242" s="46" t="str">
        <f>IF(J242*'Coco inv.....'!J242&lt;0,"hiteles","hiteltelen")</f>
        <v>hiteles</v>
      </c>
      <c r="M242" s="70">
        <f t="shared" si="0"/>
        <v>7</v>
      </c>
      <c r="N242" s="70">
        <f>'best of'!J23</f>
        <v>2</v>
      </c>
      <c r="O242" s="70">
        <f>'best of'!K23</f>
        <v>2</v>
      </c>
      <c r="P242">
        <f t="shared" si="1"/>
        <v>10</v>
      </c>
    </row>
    <row r="243" spans="1:16" ht="15.75" thickBot="1">
      <c r="A243" s="50" t="str">
        <f>Alapadatok!B24</f>
        <v>Személyügyi tevékenység I.</v>
      </c>
      <c r="B243" s="51">
        <v>400.9</v>
      </c>
      <c r="C243" s="51">
        <v>43.9</v>
      </c>
      <c r="D243" s="51">
        <v>8</v>
      </c>
      <c r="E243" s="51">
        <v>68.900000000000006</v>
      </c>
      <c r="F243" s="51">
        <v>417.9</v>
      </c>
      <c r="G243" s="51">
        <v>39.4</v>
      </c>
      <c r="H243" s="51">
        <v>979.1</v>
      </c>
      <c r="I243" s="51">
        <v>1000</v>
      </c>
      <c r="J243" s="51">
        <v>20.9</v>
      </c>
      <c r="K243" s="51">
        <v>2.09</v>
      </c>
      <c r="L243" s="52" t="str">
        <f>IF(J243*'Coco inv.....'!J243&lt;0,"hiteles","hiteltelen")</f>
        <v>hiteles</v>
      </c>
      <c r="M243" s="70">
        <f t="shared" si="0"/>
        <v>43</v>
      </c>
      <c r="N243" s="70">
        <f>'best of'!J24</f>
        <v>27</v>
      </c>
      <c r="O243" s="70">
        <f>'best of'!K24</f>
        <v>11</v>
      </c>
      <c r="P243">
        <f t="shared" si="1"/>
        <v>64</v>
      </c>
    </row>
    <row r="244" spans="1:16" ht="15.75" thickBot="1">
      <c r="A244" s="47" t="str">
        <f>Alapadatok!B25</f>
        <v>Munkahelyi és munkaerőpiaci képzés</v>
      </c>
      <c r="B244" s="48">
        <v>400.9</v>
      </c>
      <c r="C244" s="48">
        <v>63.9</v>
      </c>
      <c r="D244" s="48">
        <v>56.4</v>
      </c>
      <c r="E244" s="48">
        <v>68.900000000000006</v>
      </c>
      <c r="F244" s="48">
        <v>391.9</v>
      </c>
      <c r="G244" s="48">
        <v>33.5</v>
      </c>
      <c r="H244" s="48">
        <v>1015.5</v>
      </c>
      <c r="I244" s="48">
        <v>1000</v>
      </c>
      <c r="J244" s="48">
        <v>-15.5</v>
      </c>
      <c r="K244" s="48">
        <v>-1.55</v>
      </c>
      <c r="L244" s="49" t="str">
        <f>IF(J244*'Coco inv.....'!J244&lt;0,"hiteles","hiteltelen")</f>
        <v>hiteles</v>
      </c>
      <c r="M244" s="70">
        <f t="shared" si="0"/>
        <v>28</v>
      </c>
      <c r="N244" s="70">
        <f>'best of'!J25</f>
        <v>62</v>
      </c>
      <c r="O244" s="70">
        <f>'best of'!K25</f>
        <v>44</v>
      </c>
      <c r="P244">
        <f t="shared" si="1"/>
        <v>68</v>
      </c>
    </row>
    <row r="245" spans="1:16" ht="15.75" thickBot="1">
      <c r="A245" s="47" t="str">
        <f>Alapadatok!B26</f>
        <v>Munkaügyi kapcsolatok rendszere</v>
      </c>
      <c r="B245" s="48">
        <v>400.9</v>
      </c>
      <c r="C245" s="48">
        <v>19</v>
      </c>
      <c r="D245" s="48">
        <v>42.4</v>
      </c>
      <c r="E245" s="48">
        <v>68.900000000000006</v>
      </c>
      <c r="F245" s="48">
        <v>398.9</v>
      </c>
      <c r="G245" s="48">
        <v>56.4</v>
      </c>
      <c r="H245" s="48">
        <v>986.6</v>
      </c>
      <c r="I245" s="48">
        <v>1000</v>
      </c>
      <c r="J245" s="48">
        <v>13.4</v>
      </c>
      <c r="K245" s="48">
        <v>1.34</v>
      </c>
      <c r="L245" s="49" t="str">
        <f>IF(J245*'Coco inv.....'!J245&lt;0,"hiteles","hiteltelen")</f>
        <v>hiteles</v>
      </c>
      <c r="M245" s="70">
        <f t="shared" si="0"/>
        <v>39</v>
      </c>
      <c r="N245" s="70">
        <f>'best of'!J26</f>
        <v>41</v>
      </c>
      <c r="O245" s="70">
        <f>'best of'!K26</f>
        <v>33</v>
      </c>
      <c r="P245">
        <f t="shared" si="1"/>
        <v>16</v>
      </c>
    </row>
    <row r="246" spans="1:16" ht="15.75" thickBot="1">
      <c r="A246" s="50" t="str">
        <f>Alapadatok!B27</f>
        <v>Munkajog és társadalombiztosítási jog</v>
      </c>
      <c r="B246" s="51">
        <v>400.9</v>
      </c>
      <c r="C246" s="51">
        <v>4</v>
      </c>
      <c r="D246" s="51">
        <v>31.5</v>
      </c>
      <c r="E246" s="51">
        <v>24</v>
      </c>
      <c r="F246" s="51">
        <v>391.9</v>
      </c>
      <c r="G246" s="51">
        <v>68.400000000000006</v>
      </c>
      <c r="H246" s="51">
        <v>920.7</v>
      </c>
      <c r="I246" s="51">
        <v>1000</v>
      </c>
      <c r="J246" s="51">
        <v>79.3</v>
      </c>
      <c r="K246" s="51">
        <v>7.93</v>
      </c>
      <c r="L246" s="52" t="str">
        <f>IF(J246*'Coco inv.....'!J246&lt;0,"hiteles","hiteltelen")</f>
        <v>hiteles</v>
      </c>
      <c r="M246" s="70">
        <f t="shared" si="0"/>
        <v>65</v>
      </c>
      <c r="N246" s="70">
        <f>'best of'!J27</f>
        <v>22</v>
      </c>
      <c r="O246" s="70">
        <f>'best of'!K27</f>
        <v>11</v>
      </c>
      <c r="P246" s="71">
        <f t="shared" si="1"/>
        <v>108</v>
      </c>
    </row>
    <row r="247" spans="1:16" ht="15.75" thickBot="1">
      <c r="A247" s="47" t="str">
        <f>Alapadatok!B28</f>
        <v>Vezetői számvitel</v>
      </c>
      <c r="B247" s="48">
        <v>400.9</v>
      </c>
      <c r="C247" s="48">
        <v>19</v>
      </c>
      <c r="D247" s="48">
        <v>95.4</v>
      </c>
      <c r="E247" s="48">
        <v>34.9</v>
      </c>
      <c r="F247" s="48">
        <v>417.9</v>
      </c>
      <c r="G247" s="48">
        <v>48.4</v>
      </c>
      <c r="H247" s="48">
        <v>1016.5</v>
      </c>
      <c r="I247" s="48">
        <v>1000</v>
      </c>
      <c r="J247" s="48">
        <v>-16.5</v>
      </c>
      <c r="K247" s="48">
        <v>-1.65</v>
      </c>
      <c r="L247" s="49" t="str">
        <f>IF(J247*'Coco inv.....'!J247&lt;0,"hiteles","hiteltelen")</f>
        <v>hiteles</v>
      </c>
      <c r="M247" s="70">
        <f t="shared" si="0"/>
        <v>27</v>
      </c>
      <c r="N247" s="70">
        <f>'best of'!J28</f>
        <v>67</v>
      </c>
      <c r="O247" s="70">
        <f>'best of'!K28</f>
        <v>67</v>
      </c>
      <c r="P247">
        <f t="shared" si="1"/>
        <v>80</v>
      </c>
    </row>
    <row r="248" spans="1:16" ht="15.75" thickBot="1">
      <c r="A248" s="44" t="str">
        <f>Alapadatok!B29</f>
        <v>Üzleti informatika</v>
      </c>
      <c r="B248" s="45">
        <v>400.9</v>
      </c>
      <c r="C248" s="45">
        <v>69.900000000000006</v>
      </c>
      <c r="D248" s="45">
        <v>50.4</v>
      </c>
      <c r="E248" s="45">
        <v>58.9</v>
      </c>
      <c r="F248" s="45">
        <v>417.9</v>
      </c>
      <c r="G248" s="45">
        <v>48.4</v>
      </c>
      <c r="H248" s="45">
        <v>1046.5</v>
      </c>
      <c r="I248" s="45">
        <v>1000</v>
      </c>
      <c r="J248" s="45">
        <v>-46.5</v>
      </c>
      <c r="K248" s="45">
        <v>-4.6500000000000004</v>
      </c>
      <c r="L248" s="46" t="str">
        <f>IF(J248*'Coco inv.....'!J248&lt;0,"hiteles","hiteltelen")</f>
        <v>hiteles</v>
      </c>
      <c r="M248" s="70">
        <f t="shared" si="0"/>
        <v>15</v>
      </c>
      <c r="N248" s="70">
        <f>'best of'!J29</f>
        <v>69</v>
      </c>
      <c r="O248" s="70">
        <f>'best of'!K29</f>
        <v>69</v>
      </c>
      <c r="P248" s="71">
        <f t="shared" si="1"/>
        <v>108</v>
      </c>
    </row>
    <row r="249" spans="1:16" ht="15.75" thickBot="1">
      <c r="A249" s="44" t="str">
        <f>Alapadatok!B30</f>
        <v>Stratégiai tervezés és menedzsment</v>
      </c>
      <c r="B249" s="45">
        <v>400.9</v>
      </c>
      <c r="C249" s="45">
        <v>69.900000000000006</v>
      </c>
      <c r="D249" s="45">
        <v>60.4</v>
      </c>
      <c r="E249" s="45">
        <v>68.900000000000006</v>
      </c>
      <c r="F249" s="45">
        <v>398.9</v>
      </c>
      <c r="G249" s="45">
        <v>82.4</v>
      </c>
      <c r="H249" s="45">
        <v>1081.4000000000001</v>
      </c>
      <c r="I249" s="45">
        <v>1000</v>
      </c>
      <c r="J249" s="45">
        <v>-81.400000000000006</v>
      </c>
      <c r="K249" s="45">
        <v>-8.14</v>
      </c>
      <c r="L249" s="46" t="str">
        <f>IF(J249*'Coco inv.....'!J249&lt;0,"hiteles","hiteltelen")</f>
        <v>hiteles</v>
      </c>
      <c r="M249" s="70">
        <f t="shared" si="0"/>
        <v>6</v>
      </c>
      <c r="N249" s="70">
        <f>'best of'!J30</f>
        <v>68</v>
      </c>
      <c r="O249" s="70">
        <f>'best of'!K30</f>
        <v>68</v>
      </c>
      <c r="P249" s="71">
        <f t="shared" si="1"/>
        <v>124</v>
      </c>
    </row>
    <row r="250" spans="1:16" ht="15.75" thickBot="1">
      <c r="A250" s="50" t="str">
        <f>Alapadatok!B31</f>
        <v>Karriertervezés</v>
      </c>
      <c r="B250" s="51">
        <v>400.9</v>
      </c>
      <c r="C250" s="51">
        <v>19</v>
      </c>
      <c r="D250" s="51">
        <v>31.5</v>
      </c>
      <c r="E250" s="51">
        <v>13</v>
      </c>
      <c r="F250" s="51">
        <v>398.9</v>
      </c>
      <c r="G250" s="51">
        <v>56.4</v>
      </c>
      <c r="H250" s="51">
        <v>919.7</v>
      </c>
      <c r="I250" s="51">
        <v>1000</v>
      </c>
      <c r="J250" s="51">
        <v>80.3</v>
      </c>
      <c r="K250" s="51">
        <v>8.0299999999999994</v>
      </c>
      <c r="L250" s="52" t="str">
        <f>IF(J250*'Coco inv.....'!J250&lt;0,"hiteles","hiteltelen")</f>
        <v>hiteles</v>
      </c>
      <c r="M250" s="70">
        <f t="shared" si="0"/>
        <v>66</v>
      </c>
      <c r="N250" s="70">
        <f>'best of'!J31</f>
        <v>25</v>
      </c>
      <c r="O250" s="70">
        <f>'best of'!K31</f>
        <v>11</v>
      </c>
      <c r="P250" s="71">
        <f t="shared" si="1"/>
        <v>110</v>
      </c>
    </row>
    <row r="251" spans="1:16" ht="15.75" thickBot="1">
      <c r="A251" s="47" t="str">
        <f>Alapadatok!B32</f>
        <v>Emberi erőforrás menedzsment(EE)</v>
      </c>
      <c r="B251" s="48">
        <v>400.9</v>
      </c>
      <c r="C251" s="48">
        <v>19</v>
      </c>
      <c r="D251" s="48">
        <v>50.4</v>
      </c>
      <c r="E251" s="48">
        <v>18</v>
      </c>
      <c r="F251" s="48">
        <v>417.9</v>
      </c>
      <c r="G251" s="48">
        <v>75.400000000000006</v>
      </c>
      <c r="H251" s="48">
        <v>981.6</v>
      </c>
      <c r="I251" s="48">
        <v>1000</v>
      </c>
      <c r="J251" s="48">
        <v>18.399999999999999</v>
      </c>
      <c r="K251" s="48">
        <v>1.84</v>
      </c>
      <c r="L251" s="49" t="str">
        <f>IF(J251*'Coco inv.....'!J251&lt;0,"hiteles","hiteltelen")</f>
        <v>hiteles</v>
      </c>
      <c r="M251" s="70">
        <f t="shared" si="0"/>
        <v>41</v>
      </c>
      <c r="N251" s="70">
        <f>'best of'!J32</f>
        <v>15</v>
      </c>
      <c r="O251" s="70">
        <f>'best of'!K32</f>
        <v>11</v>
      </c>
      <c r="P251">
        <f t="shared" si="1"/>
        <v>60</v>
      </c>
    </row>
    <row r="252" spans="1:16" ht="15.75" thickBot="1">
      <c r="A252" s="47" t="str">
        <f>Alapadatok!B33</f>
        <v>Kommunikációs technikák</v>
      </c>
      <c r="B252" s="48">
        <v>400.9</v>
      </c>
      <c r="C252" s="48">
        <v>50.9</v>
      </c>
      <c r="D252" s="48">
        <v>44.4</v>
      </c>
      <c r="E252" s="48">
        <v>34.9</v>
      </c>
      <c r="F252" s="48">
        <v>440.9</v>
      </c>
      <c r="G252" s="48">
        <v>39.4</v>
      </c>
      <c r="H252" s="48">
        <v>1011.5</v>
      </c>
      <c r="I252" s="48">
        <v>1000</v>
      </c>
      <c r="J252" s="48">
        <v>-11.5</v>
      </c>
      <c r="K252" s="48">
        <v>-1.1499999999999999</v>
      </c>
      <c r="L252" s="49" t="str">
        <f>IF(J252*'Coco inv.....'!J252&lt;0,"hiteles","hiteltelen")</f>
        <v>hiteles</v>
      </c>
      <c r="M252" s="70">
        <f t="shared" si="0"/>
        <v>29</v>
      </c>
      <c r="N252" s="70">
        <f>'best of'!J33</f>
        <v>63</v>
      </c>
      <c r="O252" s="70">
        <f>'best of'!K33</f>
        <v>44</v>
      </c>
      <c r="P252">
        <f t="shared" si="1"/>
        <v>68</v>
      </c>
    </row>
    <row r="253" spans="1:16" ht="15.75" thickBot="1">
      <c r="A253" s="50" t="str">
        <f>Alapadatok!B34</f>
        <v>Üzleti kommunikáció</v>
      </c>
      <c r="B253" s="51">
        <v>400.9</v>
      </c>
      <c r="C253" s="51">
        <v>50.9</v>
      </c>
      <c r="D253" s="51">
        <v>8</v>
      </c>
      <c r="E253" s="51">
        <v>34.9</v>
      </c>
      <c r="F253" s="51">
        <v>426.9</v>
      </c>
      <c r="G253" s="51">
        <v>48.4</v>
      </c>
      <c r="H253" s="51">
        <v>970.1</v>
      </c>
      <c r="I253" s="51">
        <v>1000</v>
      </c>
      <c r="J253" s="51">
        <v>29.9</v>
      </c>
      <c r="K253" s="51">
        <v>2.99</v>
      </c>
      <c r="L253" s="52" t="str">
        <f>IF(J253*'Coco inv.....'!J253&lt;0,"hiteles","hiteltelen")</f>
        <v>hiteles</v>
      </c>
      <c r="M253" s="70">
        <f t="shared" si="0"/>
        <v>47</v>
      </c>
      <c r="N253" s="70">
        <f>'best of'!J34</f>
        <v>19</v>
      </c>
      <c r="O253" s="70">
        <f>'best of'!K34</f>
        <v>11</v>
      </c>
      <c r="P253">
        <f t="shared" si="1"/>
        <v>72</v>
      </c>
    </row>
    <row r="254" spans="1:16" ht="15.75" thickBot="1">
      <c r="A254" s="50" t="str">
        <f>Alapadatok!B35</f>
        <v>Testnevelés I.</v>
      </c>
      <c r="B254" s="51">
        <v>400.9</v>
      </c>
      <c r="C254" s="51">
        <v>26</v>
      </c>
      <c r="D254" s="51">
        <v>42.4</v>
      </c>
      <c r="E254" s="51">
        <v>58.9</v>
      </c>
      <c r="F254" s="51">
        <v>433.9</v>
      </c>
      <c r="G254" s="51">
        <v>14</v>
      </c>
      <c r="H254" s="51">
        <v>976.1</v>
      </c>
      <c r="I254" s="51">
        <v>1000</v>
      </c>
      <c r="J254" s="51">
        <v>23.9</v>
      </c>
      <c r="K254" s="51">
        <v>2.39</v>
      </c>
      <c r="L254" s="52" t="str">
        <f>IF(J254*'Coco inv.....'!J254&lt;0,"hiteles","hiteltelen")</f>
        <v>hiteles</v>
      </c>
      <c r="M254" s="70">
        <f t="shared" si="0"/>
        <v>44</v>
      </c>
      <c r="N254" s="70">
        <f>'best of'!J35</f>
        <v>29</v>
      </c>
      <c r="O254" s="70">
        <f>'best of'!K35</f>
        <v>29</v>
      </c>
      <c r="P254">
        <f t="shared" si="1"/>
        <v>30</v>
      </c>
    </row>
    <row r="255" spans="1:16" ht="15.75" thickBot="1">
      <c r="A255" s="50" t="str">
        <f>Alapadatok!B36</f>
        <v>Vállalati pénzügyek</v>
      </c>
      <c r="B255" s="51">
        <v>400.9</v>
      </c>
      <c r="C255" s="51">
        <v>69.900000000000006</v>
      </c>
      <c r="D255" s="51">
        <v>42.4</v>
      </c>
      <c r="E255" s="51">
        <v>50.9</v>
      </c>
      <c r="F255" s="51">
        <v>391.9</v>
      </c>
      <c r="G255" s="51">
        <v>9</v>
      </c>
      <c r="H255" s="51">
        <v>965.1</v>
      </c>
      <c r="I255" s="51">
        <v>1000</v>
      </c>
      <c r="J255" s="51">
        <v>34.9</v>
      </c>
      <c r="K255" s="51">
        <v>3.49</v>
      </c>
      <c r="L255" s="52" t="str">
        <f>IF(J255*'Coco inv.....'!J255&lt;0,"hiteles","hiteltelen")</f>
        <v>hiteles</v>
      </c>
      <c r="M255" s="70">
        <f t="shared" si="0"/>
        <v>52</v>
      </c>
      <c r="N255" s="70">
        <f>'best of'!J36</f>
        <v>13</v>
      </c>
      <c r="O255" s="70">
        <f>'best of'!K36</f>
        <v>11</v>
      </c>
      <c r="P255">
        <f t="shared" si="1"/>
        <v>82</v>
      </c>
    </row>
    <row r="256" spans="1:16" ht="15.75" thickBot="1">
      <c r="A256" s="44" t="str">
        <f>Alapadatok!B37</f>
        <v>Üzleti nyelv II.</v>
      </c>
      <c r="B256" s="45">
        <v>400.9</v>
      </c>
      <c r="C256" s="45">
        <v>9</v>
      </c>
      <c r="D256" s="45">
        <v>42.4</v>
      </c>
      <c r="E256" s="45">
        <v>58.9</v>
      </c>
      <c r="F256" s="45">
        <v>433.9</v>
      </c>
      <c r="G256" s="45">
        <v>75.400000000000006</v>
      </c>
      <c r="H256" s="45">
        <v>1020.5</v>
      </c>
      <c r="I256" s="45">
        <v>1000</v>
      </c>
      <c r="J256" s="45">
        <v>-20.5</v>
      </c>
      <c r="K256" s="45">
        <v>-2.0499999999999998</v>
      </c>
      <c r="L256" s="46" t="str">
        <f>IF(J256*'Coco inv.....'!J256&lt;0,"hiteles","hiteltelen")</f>
        <v>hiteles</v>
      </c>
      <c r="M256" s="70">
        <f t="shared" si="0"/>
        <v>24</v>
      </c>
      <c r="N256" s="70">
        <f>'best of'!J37</f>
        <v>54</v>
      </c>
      <c r="O256" s="70">
        <f>'best of'!K37</f>
        <v>44</v>
      </c>
      <c r="P256">
        <f t="shared" si="1"/>
        <v>60</v>
      </c>
    </row>
    <row r="257" spans="1:16" ht="15.75" thickBot="1">
      <c r="A257" s="47" t="str">
        <f>Alapadatok!B38</f>
        <v>Prezentációs módszertan</v>
      </c>
      <c r="B257" s="48">
        <v>400.9</v>
      </c>
      <c r="C257" s="48">
        <v>50.9</v>
      </c>
      <c r="D257" s="48">
        <v>42.4</v>
      </c>
      <c r="E257" s="48">
        <v>34.9</v>
      </c>
      <c r="F257" s="48">
        <v>406.9</v>
      </c>
      <c r="G257" s="48">
        <v>68.400000000000006</v>
      </c>
      <c r="H257" s="48">
        <v>1004.5</v>
      </c>
      <c r="I257" s="48">
        <v>1000</v>
      </c>
      <c r="J257" s="48">
        <v>-4.5</v>
      </c>
      <c r="K257" s="48">
        <v>-0.45</v>
      </c>
      <c r="L257" s="49" t="str">
        <f>IF(J257*'Coco inv.....'!J257&lt;0,"hiteles","hiteltelen")</f>
        <v>hiteles</v>
      </c>
      <c r="M257" s="70">
        <f t="shared" si="0"/>
        <v>31</v>
      </c>
      <c r="N257" s="70">
        <f>'best of'!J38</f>
        <v>23</v>
      </c>
      <c r="O257" s="70">
        <f>'best of'!K38</f>
        <v>11</v>
      </c>
      <c r="P257">
        <f t="shared" si="1"/>
        <v>40</v>
      </c>
    </row>
    <row r="258" spans="1:16" ht="15.75" thickBot="1">
      <c r="A258" s="50" t="str">
        <f>Alapadatok!B39</f>
        <v>Szociálpolitika</v>
      </c>
      <c r="B258" s="51">
        <v>400.9</v>
      </c>
      <c r="C258" s="51">
        <v>26</v>
      </c>
      <c r="D258" s="51">
        <v>56.4</v>
      </c>
      <c r="E258" s="51">
        <v>18</v>
      </c>
      <c r="F258" s="51">
        <v>406.9</v>
      </c>
      <c r="G258" s="51">
        <v>60.4</v>
      </c>
      <c r="H258" s="51">
        <v>968.6</v>
      </c>
      <c r="I258" s="51">
        <v>1000</v>
      </c>
      <c r="J258" s="51">
        <v>31.4</v>
      </c>
      <c r="K258" s="51">
        <v>3.14</v>
      </c>
      <c r="L258" s="52" t="str">
        <f>IF(J258*'Coco inv.....'!J258&lt;0,"hiteles","hiteltelen")</f>
        <v>hiteles</v>
      </c>
      <c r="M258" s="70">
        <f t="shared" si="0"/>
        <v>48</v>
      </c>
      <c r="N258" s="70">
        <f>'best of'!J39</f>
        <v>48</v>
      </c>
      <c r="O258" s="70">
        <f>'best of'!K39</f>
        <v>44</v>
      </c>
      <c r="P258">
        <f t="shared" si="1"/>
        <v>8</v>
      </c>
    </row>
    <row r="259" spans="1:16" ht="15.75" thickBot="1">
      <c r="A259" s="50" t="str">
        <f>Alapadatok!B40</f>
        <v>Nemzetközi gazdaságtan</v>
      </c>
      <c r="B259" s="51">
        <v>400.9</v>
      </c>
      <c r="C259" s="51">
        <v>43.9</v>
      </c>
      <c r="D259" s="51">
        <v>42.4</v>
      </c>
      <c r="E259" s="51">
        <v>8</v>
      </c>
      <c r="F259" s="51">
        <v>406.9</v>
      </c>
      <c r="G259" s="51">
        <v>33.5</v>
      </c>
      <c r="H259" s="51">
        <v>935.6</v>
      </c>
      <c r="I259" s="51">
        <v>1000</v>
      </c>
      <c r="J259" s="51">
        <v>64.400000000000006</v>
      </c>
      <c r="K259" s="51">
        <v>6.44</v>
      </c>
      <c r="L259" s="52" t="str">
        <f>IF(J259*'Coco inv.....'!J259&lt;0,"hiteles","hiteltelen")</f>
        <v>hiteles</v>
      </c>
      <c r="M259" s="70">
        <f t="shared" si="0"/>
        <v>60</v>
      </c>
      <c r="N259" s="70">
        <f>'best of'!J40</f>
        <v>28</v>
      </c>
      <c r="O259" s="70">
        <f>'best of'!K40</f>
        <v>11</v>
      </c>
      <c r="P259">
        <f t="shared" si="1"/>
        <v>98</v>
      </c>
    </row>
    <row r="260" spans="1:16" ht="15.75" thickBot="1">
      <c r="A260" s="50" t="str">
        <f>Alapadatok!B41</f>
        <v>Vezetés és szervezés alapjai</v>
      </c>
      <c r="B260" s="51">
        <v>338</v>
      </c>
      <c r="C260" s="51">
        <v>19</v>
      </c>
      <c r="D260" s="51">
        <v>31.5</v>
      </c>
      <c r="E260" s="51">
        <v>68.900000000000006</v>
      </c>
      <c r="F260" s="51">
        <v>417.9</v>
      </c>
      <c r="G260" s="51">
        <v>68.400000000000006</v>
      </c>
      <c r="H260" s="51">
        <v>943.6</v>
      </c>
      <c r="I260" s="51">
        <v>1000</v>
      </c>
      <c r="J260" s="51">
        <v>56.4</v>
      </c>
      <c r="K260" s="51">
        <v>5.64</v>
      </c>
      <c r="L260" s="52" t="str">
        <f>IF(J260*'Coco inv.....'!J260&lt;0,"hiteles","hiteltelen")</f>
        <v>hiteles</v>
      </c>
      <c r="M260" s="70">
        <f t="shared" si="0"/>
        <v>57</v>
      </c>
      <c r="N260" s="70">
        <f>'best of'!J41</f>
        <v>20</v>
      </c>
      <c r="O260" s="70">
        <f>'best of'!K41</f>
        <v>11</v>
      </c>
      <c r="P260">
        <f t="shared" si="1"/>
        <v>92</v>
      </c>
    </row>
    <row r="261" spans="1:16" ht="15.75" thickBot="1">
      <c r="A261" s="50" t="str">
        <f>Alapadatok!B42</f>
        <v>Személyiséglélektan</v>
      </c>
      <c r="B261" s="51">
        <v>400.9</v>
      </c>
      <c r="C261" s="51">
        <v>26</v>
      </c>
      <c r="D261" s="51">
        <v>67.400000000000006</v>
      </c>
      <c r="E261" s="51">
        <v>24</v>
      </c>
      <c r="F261" s="51">
        <v>406.9</v>
      </c>
      <c r="G261" s="51">
        <v>9</v>
      </c>
      <c r="H261" s="51">
        <v>934.1</v>
      </c>
      <c r="I261" s="51">
        <v>1000</v>
      </c>
      <c r="J261" s="51">
        <v>65.900000000000006</v>
      </c>
      <c r="K261" s="51">
        <v>6.59</v>
      </c>
      <c r="L261" s="52" t="str">
        <f>IF(J261*'Coco inv.....'!J261&lt;0,"hiteles","hiteltelen")</f>
        <v>hiteles</v>
      </c>
      <c r="M261" s="70">
        <f t="shared" si="0"/>
        <v>62</v>
      </c>
      <c r="N261" s="70">
        <f>'best of'!J42</f>
        <v>3</v>
      </c>
      <c r="O261" s="70">
        <f>'best of'!K42</f>
        <v>3</v>
      </c>
      <c r="P261" s="71">
        <f t="shared" si="1"/>
        <v>118</v>
      </c>
    </row>
    <row r="262" spans="1:16" ht="15.75" thickBot="1">
      <c r="A262" s="50" t="str">
        <f>Alapadatok!B43</f>
        <v>Számvitel alapjai</v>
      </c>
      <c r="B262" s="51">
        <v>400.9</v>
      </c>
      <c r="C262" s="51">
        <v>4</v>
      </c>
      <c r="D262" s="51">
        <v>67.400000000000006</v>
      </c>
      <c r="E262" s="51">
        <v>18</v>
      </c>
      <c r="F262" s="51">
        <v>440.9</v>
      </c>
      <c r="G262" s="51">
        <v>9</v>
      </c>
      <c r="H262" s="51">
        <v>940.1</v>
      </c>
      <c r="I262" s="51">
        <v>1000</v>
      </c>
      <c r="J262" s="51">
        <v>59.9</v>
      </c>
      <c r="K262" s="51">
        <v>5.99</v>
      </c>
      <c r="L262" s="52" t="str">
        <f>IF(J262*'Coco inv.....'!J262&lt;0,"hiteles","hiteltelen")</f>
        <v>hiteles</v>
      </c>
      <c r="M262" s="70">
        <f t="shared" si="0"/>
        <v>59</v>
      </c>
      <c r="N262" s="70">
        <f>'best of'!J43</f>
        <v>61</v>
      </c>
      <c r="O262" s="70">
        <f>'best of'!K43</f>
        <v>44</v>
      </c>
      <c r="P262">
        <f t="shared" si="1"/>
        <v>34</v>
      </c>
    </row>
    <row r="263" spans="1:16" ht="15.75" thickBot="1">
      <c r="A263" s="50" t="str">
        <f>Alapadatok!B44</f>
        <v>Pénzpszichológia</v>
      </c>
      <c r="B263" s="51">
        <v>338</v>
      </c>
      <c r="C263" s="51">
        <v>50.9</v>
      </c>
      <c r="D263" s="51">
        <v>76.400000000000006</v>
      </c>
      <c r="E263" s="51">
        <v>18</v>
      </c>
      <c r="F263" s="51">
        <v>426.9</v>
      </c>
      <c r="G263" s="51">
        <v>9</v>
      </c>
      <c r="H263" s="51">
        <v>919.2</v>
      </c>
      <c r="I263" s="51">
        <v>1000</v>
      </c>
      <c r="J263" s="51">
        <v>80.8</v>
      </c>
      <c r="K263" s="51">
        <v>8.08</v>
      </c>
      <c r="L263" s="52" t="str">
        <f>IF(J263*'Coco inv.....'!J263&lt;0,"hiteles","hiteltelen")</f>
        <v>hiteles</v>
      </c>
      <c r="M263" s="70">
        <f t="shared" si="0"/>
        <v>67</v>
      </c>
      <c r="N263" s="70">
        <f>'best of'!J44</f>
        <v>46</v>
      </c>
      <c r="O263" s="70">
        <f>'best of'!K44</f>
        <v>44</v>
      </c>
      <c r="P263">
        <f t="shared" si="1"/>
        <v>46</v>
      </c>
    </row>
    <row r="264" spans="1:16" ht="15.75" thickBot="1">
      <c r="A264" s="50" t="str">
        <f>Alapadatok!B45</f>
        <v>Statisztika II.</v>
      </c>
      <c r="B264" s="51">
        <v>400.9</v>
      </c>
      <c r="C264" s="51">
        <v>43.9</v>
      </c>
      <c r="D264" s="51">
        <v>31.5</v>
      </c>
      <c r="E264" s="51">
        <v>8</v>
      </c>
      <c r="F264" s="51">
        <v>391.9</v>
      </c>
      <c r="G264" s="51">
        <v>33.5</v>
      </c>
      <c r="H264" s="51">
        <v>909.7</v>
      </c>
      <c r="I264" s="51">
        <v>1000</v>
      </c>
      <c r="J264" s="51">
        <v>90.3</v>
      </c>
      <c r="K264" s="51">
        <v>9.0299999999999994</v>
      </c>
      <c r="L264" s="52" t="str">
        <f>IF(J264*'Coco inv.....'!J264&lt;0,"hiteles","hiteltelen")</f>
        <v>hiteles</v>
      </c>
      <c r="M264" s="70">
        <f t="shared" si="0"/>
        <v>69</v>
      </c>
      <c r="N264" s="70">
        <f>'best of'!J45</f>
        <v>18</v>
      </c>
      <c r="O264" s="70">
        <f>'best of'!K45</f>
        <v>11</v>
      </c>
      <c r="P264" s="71">
        <f t="shared" si="1"/>
        <v>116</v>
      </c>
    </row>
    <row r="265" spans="1:16" ht="15.75" thickBot="1">
      <c r="A265" s="50" t="str">
        <f>Alapadatok!B46</f>
        <v>Általános és gazdasági jogi ismeretek</v>
      </c>
      <c r="B265" s="51">
        <v>400.9</v>
      </c>
      <c r="C265" s="51">
        <v>19</v>
      </c>
      <c r="D265" s="51">
        <v>8</v>
      </c>
      <c r="E265" s="51">
        <v>13</v>
      </c>
      <c r="F265" s="51">
        <v>459.8</v>
      </c>
      <c r="G265" s="51">
        <v>33.5</v>
      </c>
      <c r="H265" s="51">
        <v>934.1</v>
      </c>
      <c r="I265" s="51">
        <v>1000</v>
      </c>
      <c r="J265" s="51">
        <v>65.900000000000006</v>
      </c>
      <c r="K265" s="51">
        <v>6.59</v>
      </c>
      <c r="L265" s="52" t="str">
        <f>IF(J265*'Coco inv.....'!J265&lt;0,"hiteles","hiteltelen")</f>
        <v>hiteles</v>
      </c>
      <c r="M265" s="70">
        <f t="shared" si="0"/>
        <v>62</v>
      </c>
      <c r="N265" s="70">
        <f>'best of'!J46</f>
        <v>17</v>
      </c>
      <c r="O265" s="70">
        <f>'best of'!K46</f>
        <v>11</v>
      </c>
      <c r="P265" s="71">
        <f t="shared" si="1"/>
        <v>102</v>
      </c>
    </row>
    <row r="266" spans="1:16" ht="15.75" thickBot="1">
      <c r="A266" s="50" t="str">
        <f>Alapadatok!B47</f>
        <v>Munkagazdaságtan</v>
      </c>
      <c r="B266" s="51">
        <v>400.9</v>
      </c>
      <c r="C266" s="51">
        <v>19</v>
      </c>
      <c r="D266" s="51">
        <v>42.4</v>
      </c>
      <c r="E266" s="51">
        <v>24</v>
      </c>
      <c r="F266" s="51">
        <v>406.9</v>
      </c>
      <c r="G266" s="51">
        <v>75.400000000000006</v>
      </c>
      <c r="H266" s="51">
        <v>968.6</v>
      </c>
      <c r="I266" s="51">
        <v>1000</v>
      </c>
      <c r="J266" s="51">
        <v>31.4</v>
      </c>
      <c r="K266" s="51">
        <v>3.14</v>
      </c>
      <c r="L266" s="52" t="str">
        <f>IF(J266*'Coco inv.....'!J266&lt;0,"hiteles","hiteltelen")</f>
        <v>hiteles</v>
      </c>
      <c r="M266" s="70">
        <f t="shared" si="0"/>
        <v>48</v>
      </c>
      <c r="N266" s="70">
        <f>'best of'!J47</f>
        <v>56</v>
      </c>
      <c r="O266" s="70">
        <f>'best of'!K47</f>
        <v>44</v>
      </c>
      <c r="P266">
        <f t="shared" si="1"/>
        <v>24</v>
      </c>
    </row>
    <row r="267" spans="1:16" ht="15.75" thickBot="1">
      <c r="A267" s="44" t="str">
        <f>Alapadatok!B48</f>
        <v>Regionális gazdaságtan</v>
      </c>
      <c r="B267" s="45">
        <v>400.9</v>
      </c>
      <c r="C267" s="45">
        <v>78.900000000000006</v>
      </c>
      <c r="D267" s="45">
        <v>76.400000000000006</v>
      </c>
      <c r="E267" s="45">
        <v>50.9</v>
      </c>
      <c r="F267" s="45">
        <v>406.9</v>
      </c>
      <c r="G267" s="45">
        <v>56.4</v>
      </c>
      <c r="H267" s="45">
        <v>1070.5</v>
      </c>
      <c r="I267" s="45">
        <v>1000</v>
      </c>
      <c r="J267" s="45">
        <v>-70.5</v>
      </c>
      <c r="K267" s="45">
        <v>-7.05</v>
      </c>
      <c r="L267" s="46" t="str">
        <f>IF(J267*'Coco inv.....'!J267&lt;0,"hiteles","hiteltelen")</f>
        <v>hiteles</v>
      </c>
      <c r="M267" s="70">
        <f t="shared" si="0"/>
        <v>11</v>
      </c>
      <c r="N267" s="70">
        <f>'best of'!J48</f>
        <v>66</v>
      </c>
      <c r="O267" s="70">
        <f>'best of'!K48</f>
        <v>66</v>
      </c>
      <c r="P267" s="71">
        <f t="shared" si="1"/>
        <v>110</v>
      </c>
    </row>
    <row r="268" spans="1:16" ht="15.75" thickBot="1">
      <c r="A268" s="41" t="str">
        <f>Alapadatok!B49</f>
        <v>Üzleti nyelv I.</v>
      </c>
      <c r="B268" s="42">
        <v>338</v>
      </c>
      <c r="C268" s="42">
        <v>43.9</v>
      </c>
      <c r="D268" s="42">
        <v>60.4</v>
      </c>
      <c r="E268" s="42">
        <v>58.9</v>
      </c>
      <c r="F268" s="42">
        <v>465.8</v>
      </c>
      <c r="G268" s="42">
        <v>9</v>
      </c>
      <c r="H268" s="42">
        <v>976.1</v>
      </c>
      <c r="I268" s="42">
        <v>1000</v>
      </c>
      <c r="J268" s="42">
        <v>23.9</v>
      </c>
      <c r="K268" s="42">
        <v>2.39</v>
      </c>
      <c r="L268" s="43" t="str">
        <f>IF(J268*'Coco inv.....'!J268&lt;0,"hiteles","hiteltelen")</f>
        <v>hiteltelen</v>
      </c>
      <c r="M268" s="70">
        <f t="shared" si="0"/>
        <v>44</v>
      </c>
      <c r="N268" s="70">
        <f>'best of'!J49</f>
        <v>47</v>
      </c>
      <c r="O268" s="70">
        <f>'best of'!K49</f>
        <v>44</v>
      </c>
      <c r="P268">
        <f t="shared" si="1"/>
        <v>6</v>
      </c>
    </row>
    <row r="269" spans="1:16" ht="15.75" thickBot="1">
      <c r="A269" s="44" t="str">
        <f>Alapadatok!B50</f>
        <v>Munkavédelem és ergonómia</v>
      </c>
      <c r="B269" s="45">
        <v>400.9</v>
      </c>
      <c r="C269" s="45">
        <v>50.9</v>
      </c>
      <c r="D269" s="45">
        <v>50.4</v>
      </c>
      <c r="E269" s="45">
        <v>24</v>
      </c>
      <c r="F269" s="45">
        <v>440.9</v>
      </c>
      <c r="G269" s="45">
        <v>68.400000000000006</v>
      </c>
      <c r="H269" s="45">
        <v>1035.5</v>
      </c>
      <c r="I269" s="45">
        <v>1000</v>
      </c>
      <c r="J269" s="45">
        <v>-35.5</v>
      </c>
      <c r="K269" s="45">
        <v>-3.55</v>
      </c>
      <c r="L269" s="46" t="str">
        <f>IF(J269*'Coco inv.....'!J269&lt;0,"hiteles","hiteltelen")</f>
        <v>hiteles</v>
      </c>
      <c r="M269" s="70">
        <f t="shared" si="0"/>
        <v>21</v>
      </c>
      <c r="N269" s="70">
        <f>'best of'!J50</f>
        <v>60</v>
      </c>
      <c r="O269" s="70">
        <f>'best of'!K50</f>
        <v>44</v>
      </c>
      <c r="P269">
        <f t="shared" si="1"/>
        <v>78</v>
      </c>
    </row>
    <row r="270" spans="1:16" ht="15.75" thickBot="1">
      <c r="A270" s="50" t="str">
        <f>Alapadatok!B51</f>
        <v>Gazdaság és szervezetszociológia</v>
      </c>
      <c r="B270" s="51">
        <v>400.9</v>
      </c>
      <c r="C270" s="51">
        <v>19</v>
      </c>
      <c r="D270" s="51">
        <v>56.4</v>
      </c>
      <c r="E270" s="51">
        <v>68.900000000000006</v>
      </c>
      <c r="F270" s="51">
        <v>398.9</v>
      </c>
      <c r="G270" s="51">
        <v>9</v>
      </c>
      <c r="H270" s="51">
        <v>953.1</v>
      </c>
      <c r="I270" s="51">
        <v>1000</v>
      </c>
      <c r="J270" s="51">
        <v>46.9</v>
      </c>
      <c r="K270" s="51">
        <v>4.6900000000000004</v>
      </c>
      <c r="L270" s="52" t="str">
        <f>IF(J270*'Coco inv.....'!J270&lt;0,"hiteles","hiteltelen")</f>
        <v>hiteles</v>
      </c>
      <c r="M270" s="70">
        <f t="shared" si="0"/>
        <v>55</v>
      </c>
      <c r="N270" s="70">
        <f>'best of'!J51</f>
        <v>45</v>
      </c>
      <c r="O270" s="70">
        <f>'best of'!K51</f>
        <v>44</v>
      </c>
      <c r="P270">
        <f t="shared" si="1"/>
        <v>22</v>
      </c>
    </row>
    <row r="271" spans="1:16" ht="15.75" thickBot="1">
      <c r="A271" s="44" t="str">
        <f>Alapadatok!B52</f>
        <v>Marketing</v>
      </c>
      <c r="B271" s="45">
        <v>400.9</v>
      </c>
      <c r="C271" s="45">
        <v>63.9</v>
      </c>
      <c r="D271" s="45">
        <v>67.400000000000006</v>
      </c>
      <c r="E271" s="45">
        <v>40.9</v>
      </c>
      <c r="F271" s="45">
        <v>465.8</v>
      </c>
      <c r="G271" s="45">
        <v>33.5</v>
      </c>
      <c r="H271" s="45">
        <v>1072.4000000000001</v>
      </c>
      <c r="I271" s="45">
        <v>1000</v>
      </c>
      <c r="J271" s="45">
        <v>-72.400000000000006</v>
      </c>
      <c r="K271" s="45">
        <v>-7.24</v>
      </c>
      <c r="L271" s="46" t="str">
        <f>IF(J271*'Coco inv.....'!J271&lt;0,"hiteles","hiteltelen")</f>
        <v>hiteles</v>
      </c>
      <c r="M271" s="70">
        <f t="shared" si="0"/>
        <v>9</v>
      </c>
      <c r="N271" s="70">
        <f>'best of'!J52</f>
        <v>49</v>
      </c>
      <c r="O271" s="70">
        <f>'best of'!K52</f>
        <v>44</v>
      </c>
      <c r="P271">
        <f t="shared" si="1"/>
        <v>80</v>
      </c>
    </row>
    <row r="272" spans="1:16" ht="15.75" thickBot="1">
      <c r="A272" s="50" t="str">
        <f>Alapadatok!B53</f>
        <v>Statisztika I.</v>
      </c>
      <c r="B272" s="51">
        <v>400.9</v>
      </c>
      <c r="C272" s="51">
        <v>9</v>
      </c>
      <c r="D272" s="51">
        <v>76.400000000000006</v>
      </c>
      <c r="E272" s="51">
        <v>8</v>
      </c>
      <c r="F272" s="51">
        <v>417.9</v>
      </c>
      <c r="G272" s="51">
        <v>33.5</v>
      </c>
      <c r="H272" s="51">
        <v>945.6</v>
      </c>
      <c r="I272" s="51">
        <v>1000</v>
      </c>
      <c r="J272" s="51">
        <v>54.4</v>
      </c>
      <c r="K272" s="51">
        <v>5.44</v>
      </c>
      <c r="L272" s="52" t="str">
        <f>IF(J272*'Coco inv.....'!J272&lt;0,"hiteles","hiteltelen")</f>
        <v>hiteles</v>
      </c>
      <c r="M272" s="70">
        <f t="shared" si="0"/>
        <v>56</v>
      </c>
      <c r="N272" s="70">
        <f>'best of'!J53</f>
        <v>14</v>
      </c>
      <c r="O272" s="70">
        <f>'best of'!K53</f>
        <v>11</v>
      </c>
      <c r="P272">
        <f t="shared" si="1"/>
        <v>90</v>
      </c>
    </row>
    <row r="273" spans="1:16" ht="15.75" thickBot="1">
      <c r="A273" s="50" t="str">
        <f>Alapadatok!B54</f>
        <v>Gazdaságpolitika</v>
      </c>
      <c r="B273" s="51">
        <v>400.9</v>
      </c>
      <c r="C273" s="51">
        <v>4</v>
      </c>
      <c r="D273" s="51">
        <v>67.400000000000006</v>
      </c>
      <c r="E273" s="51">
        <v>27</v>
      </c>
      <c r="F273" s="51">
        <v>426.9</v>
      </c>
      <c r="G273" s="51">
        <v>39.4</v>
      </c>
      <c r="H273" s="51">
        <v>965.6</v>
      </c>
      <c r="I273" s="51">
        <v>1000</v>
      </c>
      <c r="J273" s="51">
        <v>34.4</v>
      </c>
      <c r="K273" s="51">
        <v>3.44</v>
      </c>
      <c r="L273" s="52" t="str">
        <f>IF(J273*'Coco inv.....'!J273&lt;0,"hiteles","hiteltelen")</f>
        <v>hiteles</v>
      </c>
      <c r="M273" s="70">
        <f t="shared" si="0"/>
        <v>51</v>
      </c>
      <c r="N273" s="70">
        <f>'best of'!J54</f>
        <v>30</v>
      </c>
      <c r="O273" s="70">
        <f>'best of'!K54</f>
        <v>29</v>
      </c>
      <c r="P273">
        <f t="shared" si="1"/>
        <v>44</v>
      </c>
    </row>
    <row r="274" spans="1:16" ht="15.75" thickBot="1">
      <c r="A274" s="47" t="str">
        <f>Alapadatok!B55</f>
        <v>Makroökonómia</v>
      </c>
      <c r="B274" s="48">
        <v>400.9</v>
      </c>
      <c r="C274" s="48">
        <v>9</v>
      </c>
      <c r="D274" s="48">
        <v>56.4</v>
      </c>
      <c r="E274" s="48">
        <v>50.9</v>
      </c>
      <c r="F274" s="48">
        <v>406.9</v>
      </c>
      <c r="G274" s="48">
        <v>68.400000000000006</v>
      </c>
      <c r="H274" s="48">
        <v>992.6</v>
      </c>
      <c r="I274" s="48">
        <v>1000</v>
      </c>
      <c r="J274" s="48">
        <v>7.4</v>
      </c>
      <c r="K274" s="48">
        <v>0.74</v>
      </c>
      <c r="L274" s="49" t="str">
        <f>IF(J274*'Coco inv.....'!J274&lt;0,"hiteles","hiteltelen")</f>
        <v>hiteles</v>
      </c>
      <c r="M274" s="70">
        <f t="shared" si="0"/>
        <v>36</v>
      </c>
      <c r="N274" s="70">
        <f>'best of'!J55</f>
        <v>42</v>
      </c>
      <c r="O274" s="70">
        <f>'best of'!K55</f>
        <v>33</v>
      </c>
      <c r="P274">
        <f t="shared" si="1"/>
        <v>18</v>
      </c>
    </row>
    <row r="275" spans="1:16" ht="15.75" thickBot="1">
      <c r="A275" s="50" t="str">
        <f>Alapadatok!B56</f>
        <v>Vállalatgazdaságtan</v>
      </c>
      <c r="B275" s="51">
        <v>400.9</v>
      </c>
      <c r="C275" s="51">
        <v>19</v>
      </c>
      <c r="D275" s="51">
        <v>31.5</v>
      </c>
      <c r="E275" s="51">
        <v>8</v>
      </c>
      <c r="F275" s="51">
        <v>459.8</v>
      </c>
      <c r="G275" s="51">
        <v>9</v>
      </c>
      <c r="H275" s="51">
        <v>928.2</v>
      </c>
      <c r="I275" s="51">
        <v>1000</v>
      </c>
      <c r="J275" s="51">
        <v>71.8</v>
      </c>
      <c r="K275" s="51">
        <v>7.18</v>
      </c>
      <c r="L275" s="52" t="str">
        <f>IF(J275*'Coco inv.....'!J275&lt;0,"hiteles","hiteltelen")</f>
        <v>hiteles</v>
      </c>
      <c r="M275" s="70">
        <f t="shared" si="0"/>
        <v>64</v>
      </c>
      <c r="N275" s="70">
        <f>'best of'!J56</f>
        <v>52</v>
      </c>
      <c r="O275" s="70">
        <f>'best of'!K56</f>
        <v>44</v>
      </c>
      <c r="P275">
        <f t="shared" si="1"/>
        <v>40</v>
      </c>
    </row>
    <row r="276" spans="1:16" ht="15.75" thickBot="1">
      <c r="A276" s="50" t="str">
        <f>Alapadatok!B57</f>
        <v>Gazdasági matematika II.</v>
      </c>
      <c r="B276" s="51">
        <v>400.9</v>
      </c>
      <c r="C276" s="51">
        <v>26</v>
      </c>
      <c r="D276" s="51">
        <v>8</v>
      </c>
      <c r="E276" s="51">
        <v>58.9</v>
      </c>
      <c r="F276" s="51">
        <v>459.8</v>
      </c>
      <c r="G276" s="51">
        <v>9</v>
      </c>
      <c r="H276" s="51">
        <v>962.6</v>
      </c>
      <c r="I276" s="51">
        <v>1000</v>
      </c>
      <c r="J276" s="51">
        <v>37.4</v>
      </c>
      <c r="K276" s="51">
        <v>3.74</v>
      </c>
      <c r="L276" s="52" t="str">
        <f>IF(J276*'Coco inv.....'!J276&lt;0,"hiteles","hiteltelen")</f>
        <v>hiteles</v>
      </c>
      <c r="M276" s="70">
        <f t="shared" si="0"/>
        <v>53</v>
      </c>
      <c r="N276" s="70">
        <f>'best of'!J57</f>
        <v>10</v>
      </c>
      <c r="O276" s="70">
        <f>'best of'!K57</f>
        <v>10</v>
      </c>
      <c r="P276">
        <f t="shared" si="1"/>
        <v>86</v>
      </c>
    </row>
    <row r="277" spans="1:16" ht="15.75" thickBot="1">
      <c r="A277" s="50" t="str">
        <f>Alapadatok!B58</f>
        <v>Pénzügytan</v>
      </c>
      <c r="B277" s="51">
        <v>338</v>
      </c>
      <c r="C277" s="51">
        <v>26</v>
      </c>
      <c r="D277" s="51">
        <v>95.4</v>
      </c>
      <c r="E277" s="51">
        <v>50.9</v>
      </c>
      <c r="F277" s="51">
        <v>417.9</v>
      </c>
      <c r="G277" s="51">
        <v>39.4</v>
      </c>
      <c r="H277" s="51">
        <v>967.6</v>
      </c>
      <c r="I277" s="51">
        <v>1000</v>
      </c>
      <c r="J277" s="51">
        <v>32.4</v>
      </c>
      <c r="K277" s="51">
        <v>3.24</v>
      </c>
      <c r="L277" s="52" t="str">
        <f>IF(J277*'Coco inv.....'!J277&lt;0,"hiteles","hiteltelen")</f>
        <v>hiteles</v>
      </c>
      <c r="M277" s="70">
        <f t="shared" si="0"/>
        <v>50</v>
      </c>
      <c r="N277" s="70">
        <f>'best of'!J58</f>
        <v>65</v>
      </c>
      <c r="O277" s="70">
        <f>'best of'!K58</f>
        <v>65</v>
      </c>
      <c r="P277">
        <f t="shared" si="1"/>
        <v>30</v>
      </c>
    </row>
    <row r="278" spans="1:16" ht="15.75" thickBot="1">
      <c r="A278" s="44" t="str">
        <f>Alapadatok!B59</f>
        <v>Szociálpszichológia</v>
      </c>
      <c r="B278" s="45">
        <v>400.9</v>
      </c>
      <c r="C278" s="45">
        <v>78.900000000000006</v>
      </c>
      <c r="D278" s="45">
        <v>56.4</v>
      </c>
      <c r="E278" s="45">
        <v>34.9</v>
      </c>
      <c r="F278" s="45">
        <v>459.8</v>
      </c>
      <c r="G278" s="45">
        <v>14</v>
      </c>
      <c r="H278" s="45">
        <v>1045</v>
      </c>
      <c r="I278" s="45">
        <v>1000</v>
      </c>
      <c r="J278" s="45">
        <v>-45</v>
      </c>
      <c r="K278" s="45">
        <v>-4.5</v>
      </c>
      <c r="L278" s="46" t="str">
        <f>IF(J278*'Coco inv.....'!J278&lt;0,"hiteles","hiteltelen")</f>
        <v>hiteles</v>
      </c>
      <c r="M278" s="70">
        <f t="shared" si="0"/>
        <v>16</v>
      </c>
      <c r="N278" s="70">
        <f>'best of'!J59</f>
        <v>64</v>
      </c>
      <c r="O278" s="70">
        <f>'best of'!K59</f>
        <v>64</v>
      </c>
      <c r="P278">
        <f t="shared" si="1"/>
        <v>96</v>
      </c>
    </row>
    <row r="279" spans="1:16" ht="15.75" thickBot="1">
      <c r="A279" s="47" t="str">
        <f>Alapadatok!B60</f>
        <v>Gazdaságtörténet</v>
      </c>
      <c r="B279" s="48">
        <v>400.9</v>
      </c>
      <c r="C279" s="48">
        <v>9</v>
      </c>
      <c r="D279" s="48">
        <v>76.400000000000006</v>
      </c>
      <c r="E279" s="48">
        <v>50.9</v>
      </c>
      <c r="F279" s="48">
        <v>398.9</v>
      </c>
      <c r="G279" s="48">
        <v>60.4</v>
      </c>
      <c r="H279" s="48">
        <v>996.6</v>
      </c>
      <c r="I279" s="48">
        <v>1000</v>
      </c>
      <c r="J279" s="48">
        <v>3.4</v>
      </c>
      <c r="K279" s="48">
        <v>0.34</v>
      </c>
      <c r="L279" s="49" t="str">
        <f>IF(J279*'Coco inv.....'!J279&lt;0,"hiteles","hiteltelen")</f>
        <v>hiteles</v>
      </c>
      <c r="M279" s="70">
        <f t="shared" si="0"/>
        <v>33</v>
      </c>
      <c r="N279" s="70">
        <f>'best of'!J60</f>
        <v>59</v>
      </c>
      <c r="O279" s="70">
        <f>'best of'!K60</f>
        <v>44</v>
      </c>
      <c r="P279">
        <f t="shared" si="1"/>
        <v>52</v>
      </c>
    </row>
    <row r="280" spans="1:16" ht="15.75" thickBot="1">
      <c r="A280" s="50" t="str">
        <f>Alapadatok!B61</f>
        <v>Környezetgazdaságtan</v>
      </c>
      <c r="B280" s="51">
        <v>400.9</v>
      </c>
      <c r="C280" s="51">
        <v>50.9</v>
      </c>
      <c r="D280" s="51">
        <v>8</v>
      </c>
      <c r="E280" s="51">
        <v>58.9</v>
      </c>
      <c r="F280" s="51">
        <v>426.9</v>
      </c>
      <c r="G280" s="51">
        <v>9</v>
      </c>
      <c r="H280" s="51">
        <v>954.6</v>
      </c>
      <c r="I280" s="51">
        <v>1000</v>
      </c>
      <c r="J280" s="51">
        <v>45.4</v>
      </c>
      <c r="K280" s="51">
        <v>4.54</v>
      </c>
      <c r="L280" s="52" t="str">
        <f>IF(J280*'Coco inv.....'!J280&lt;0,"hiteles","hiteltelen")</f>
        <v>hiteles</v>
      </c>
      <c r="M280" s="70">
        <f t="shared" si="0"/>
        <v>54</v>
      </c>
      <c r="N280" s="70">
        <f>'best of'!J61</f>
        <v>32</v>
      </c>
      <c r="O280" s="70">
        <f>'best of'!K61</f>
        <v>32</v>
      </c>
      <c r="P280">
        <f t="shared" si="1"/>
        <v>44</v>
      </c>
    </row>
    <row r="281" spans="1:16" ht="15.75" thickBot="1">
      <c r="A281" s="44" t="str">
        <f>Alapadatok!B62</f>
        <v>Gazdaságföldrajz</v>
      </c>
      <c r="B281" s="45">
        <v>400.9</v>
      </c>
      <c r="C281" s="45">
        <v>57.9</v>
      </c>
      <c r="D281" s="45">
        <v>8</v>
      </c>
      <c r="E281" s="45">
        <v>68.900000000000006</v>
      </c>
      <c r="F281" s="45">
        <v>459.8</v>
      </c>
      <c r="G281" s="45">
        <v>75.400000000000006</v>
      </c>
      <c r="H281" s="45">
        <v>1071</v>
      </c>
      <c r="I281" s="45">
        <v>1000</v>
      </c>
      <c r="J281" s="45">
        <v>-71</v>
      </c>
      <c r="K281" s="45">
        <v>-7.1</v>
      </c>
      <c r="L281" s="46" t="str">
        <f>IF(J281*'Coco inv.....'!J281&lt;0,"hiteles","hiteltelen")</f>
        <v>hiteles</v>
      </c>
      <c r="M281" s="70">
        <f t="shared" si="0"/>
        <v>10</v>
      </c>
      <c r="N281" s="70">
        <f>'best of'!J62</f>
        <v>9</v>
      </c>
      <c r="O281" s="70">
        <f>'best of'!K62</f>
        <v>9</v>
      </c>
      <c r="P281">
        <f t="shared" si="1"/>
        <v>2</v>
      </c>
    </row>
    <row r="282" spans="1:16" ht="15.75" thickBot="1">
      <c r="A282" s="47" t="str">
        <f>Alapadatok!B63</f>
        <v>Gazdaságpszichológia</v>
      </c>
      <c r="B282" s="48">
        <v>400.9</v>
      </c>
      <c r="C282" s="48">
        <v>63.9</v>
      </c>
      <c r="D282" s="48">
        <v>95.4</v>
      </c>
      <c r="E282" s="48">
        <v>8</v>
      </c>
      <c r="F282" s="48">
        <v>440.9</v>
      </c>
      <c r="G282" s="48">
        <v>9</v>
      </c>
      <c r="H282" s="48">
        <v>1018</v>
      </c>
      <c r="I282" s="48">
        <v>1000</v>
      </c>
      <c r="J282" s="48">
        <v>-18</v>
      </c>
      <c r="K282" s="48">
        <v>-1.8</v>
      </c>
      <c r="L282" s="49" t="str">
        <f>IF(J282*'Coco inv.....'!J282&lt;0,"hiteles","hiteltelen")</f>
        <v>hiteles</v>
      </c>
      <c r="M282" s="70">
        <f t="shared" si="0"/>
        <v>26</v>
      </c>
      <c r="N282" s="70">
        <f>'best of'!J63</f>
        <v>24</v>
      </c>
      <c r="O282" s="70">
        <f>'best of'!K63</f>
        <v>11</v>
      </c>
      <c r="P282">
        <f t="shared" si="1"/>
        <v>30</v>
      </c>
    </row>
    <row r="283" spans="1:16" ht="15.75" thickBot="1">
      <c r="A283" s="41" t="str">
        <f>Alapadatok!B64</f>
        <v>Informatika alapjai</v>
      </c>
      <c r="B283" s="42">
        <v>338</v>
      </c>
      <c r="C283" s="42">
        <v>43.9</v>
      </c>
      <c r="D283" s="42">
        <v>95.4</v>
      </c>
      <c r="E283" s="42">
        <v>34.9</v>
      </c>
      <c r="F283" s="42">
        <v>426.9</v>
      </c>
      <c r="G283" s="42">
        <v>56.4</v>
      </c>
      <c r="H283" s="42">
        <v>995.6</v>
      </c>
      <c r="I283" s="42">
        <v>1000</v>
      </c>
      <c r="J283" s="42">
        <v>4.4000000000000004</v>
      </c>
      <c r="K283" s="42">
        <v>0.44</v>
      </c>
      <c r="L283" s="43" t="str">
        <f>IF(J283*'Coco inv.....'!J283&lt;0,"hiteles","hiteltelen")</f>
        <v>hiteltelen</v>
      </c>
      <c r="M283" s="70">
        <f t="shared" si="0"/>
        <v>35</v>
      </c>
      <c r="N283" s="70">
        <f>'best of'!J64</f>
        <v>12</v>
      </c>
      <c r="O283" s="70">
        <f>'best of'!K64</f>
        <v>11</v>
      </c>
      <c r="P283">
        <f t="shared" si="1"/>
        <v>48</v>
      </c>
    </row>
    <row r="284" spans="1:16" ht="15.75" thickBot="1">
      <c r="A284" s="50" t="str">
        <f>Alapadatok!B65</f>
        <v>Filozófia</v>
      </c>
      <c r="B284" s="51">
        <v>400.9</v>
      </c>
      <c r="C284" s="51">
        <v>57.9</v>
      </c>
      <c r="D284" s="51">
        <v>60.4</v>
      </c>
      <c r="E284" s="51">
        <v>24</v>
      </c>
      <c r="F284" s="51">
        <v>417.9</v>
      </c>
      <c r="G284" s="51">
        <v>14</v>
      </c>
      <c r="H284" s="51">
        <v>975.1</v>
      </c>
      <c r="I284" s="51">
        <v>1000</v>
      </c>
      <c r="J284" s="51">
        <v>24.9</v>
      </c>
      <c r="K284" s="51">
        <v>2.4900000000000002</v>
      </c>
      <c r="L284" s="52" t="str">
        <f>IF(J284*'Coco inv.....'!J284&lt;0,"hiteles","hiteltelen")</f>
        <v>hiteles</v>
      </c>
      <c r="M284" s="70">
        <f t="shared" si="0"/>
        <v>46</v>
      </c>
      <c r="N284" s="70">
        <f>'best of'!J65</f>
        <v>44</v>
      </c>
      <c r="O284" s="70">
        <f>'best of'!K65</f>
        <v>44</v>
      </c>
      <c r="P284">
        <f t="shared" si="1"/>
        <v>4</v>
      </c>
    </row>
    <row r="285" spans="1:16" ht="15.75" thickBot="1">
      <c r="A285" s="44" t="str">
        <f>Alapadatok!B66</f>
        <v>Európai Uniós ismeretek</v>
      </c>
      <c r="B285" s="45">
        <v>400.9</v>
      </c>
      <c r="C285" s="45">
        <v>78.900000000000006</v>
      </c>
      <c r="D285" s="45">
        <v>42.4</v>
      </c>
      <c r="E285" s="45">
        <v>40.9</v>
      </c>
      <c r="F285" s="45">
        <v>465.8</v>
      </c>
      <c r="G285" s="45">
        <v>14</v>
      </c>
      <c r="H285" s="45">
        <v>1043</v>
      </c>
      <c r="I285" s="45">
        <v>1000</v>
      </c>
      <c r="J285" s="45">
        <v>-43</v>
      </c>
      <c r="K285" s="45">
        <v>-4.3</v>
      </c>
      <c r="L285" s="46" t="str">
        <f>IF(J285*'Coco inv.....'!J285&lt;0,"hiteles","hiteltelen")</f>
        <v>hiteles</v>
      </c>
      <c r="M285" s="70">
        <f t="shared" si="0"/>
        <v>18</v>
      </c>
      <c r="N285" s="70">
        <f>'best of'!J66</f>
        <v>4</v>
      </c>
      <c r="O285" s="70">
        <f>'best of'!K66</f>
        <v>3</v>
      </c>
      <c r="P285">
        <f t="shared" si="1"/>
        <v>30</v>
      </c>
    </row>
    <row r="286" spans="1:16" ht="15.75" thickBot="1">
      <c r="A286" s="44" t="str">
        <f>Alapadatok!B67</f>
        <v>Gazdasági matematika I.</v>
      </c>
      <c r="B286" s="45">
        <v>400.9</v>
      </c>
      <c r="C286" s="45">
        <v>78.900000000000006</v>
      </c>
      <c r="D286" s="45">
        <v>76.400000000000006</v>
      </c>
      <c r="E286" s="45">
        <v>34.9</v>
      </c>
      <c r="F286" s="45">
        <v>459.8</v>
      </c>
      <c r="G286" s="45">
        <v>33.5</v>
      </c>
      <c r="H286" s="45">
        <v>1084.4000000000001</v>
      </c>
      <c r="I286" s="45">
        <v>1000</v>
      </c>
      <c r="J286" s="45">
        <v>-84.4</v>
      </c>
      <c r="K286" s="45">
        <v>-8.44</v>
      </c>
      <c r="L286" s="46" t="str">
        <f>IF(J286*'Coco inv.....'!J286&lt;0,"hiteles","hiteltelen")</f>
        <v>hiteles</v>
      </c>
      <c r="M286" s="70">
        <f t="shared" ref="M286:M289" si="2">RANK(H286,H$221:H$289,0)</f>
        <v>4</v>
      </c>
      <c r="N286" s="70">
        <f>'best of'!J67</f>
        <v>11</v>
      </c>
      <c r="O286" s="70">
        <f>'best of'!K67</f>
        <v>11</v>
      </c>
      <c r="P286">
        <f t="shared" ref="P286:P289" si="3">ABS(M286-N286)+ABS(N286-O286)+ABS(M286-O286)</f>
        <v>14</v>
      </c>
    </row>
    <row r="287" spans="1:16" ht="15.75" thickBot="1">
      <c r="A287" s="47" t="str">
        <f>Alapadatok!B68</f>
        <v>Mikroökonómia</v>
      </c>
      <c r="B287" s="48">
        <v>400.9</v>
      </c>
      <c r="C287" s="48">
        <v>4</v>
      </c>
      <c r="D287" s="48">
        <v>31.5</v>
      </c>
      <c r="E287" s="48">
        <v>50.9</v>
      </c>
      <c r="F287" s="48">
        <v>417.9</v>
      </c>
      <c r="G287" s="48">
        <v>82.4</v>
      </c>
      <c r="H287" s="48">
        <v>987.6</v>
      </c>
      <c r="I287" s="48">
        <v>1000</v>
      </c>
      <c r="J287" s="48">
        <v>12.4</v>
      </c>
      <c r="K287" s="48">
        <v>1.24</v>
      </c>
      <c r="L287" s="49" t="str">
        <f>IF(J287*'Coco inv.....'!J287&lt;0,"hiteles","hiteltelen")</f>
        <v>hiteles</v>
      </c>
      <c r="M287" s="70">
        <f t="shared" si="2"/>
        <v>38</v>
      </c>
      <c r="N287" s="70">
        <f>'best of'!J68</f>
        <v>51</v>
      </c>
      <c r="O287" s="70">
        <f>'best of'!K68</f>
        <v>44</v>
      </c>
      <c r="P287">
        <f t="shared" si="3"/>
        <v>26</v>
      </c>
    </row>
    <row r="288" spans="1:16" ht="15.75" thickBot="1">
      <c r="A288" s="44" t="str">
        <f>Alapadatok!B69</f>
        <v>Szociológia</v>
      </c>
      <c r="B288" s="45">
        <v>400.9</v>
      </c>
      <c r="C288" s="45">
        <v>26</v>
      </c>
      <c r="D288" s="45">
        <v>76.400000000000006</v>
      </c>
      <c r="E288" s="45">
        <v>50.9</v>
      </c>
      <c r="F288" s="45">
        <v>440.9</v>
      </c>
      <c r="G288" s="45">
        <v>56.4</v>
      </c>
      <c r="H288" s="45">
        <v>1051.5</v>
      </c>
      <c r="I288" s="45">
        <v>1000</v>
      </c>
      <c r="J288" s="45">
        <v>-51.5</v>
      </c>
      <c r="K288" s="45">
        <v>-5.15</v>
      </c>
      <c r="L288" s="46" t="str">
        <f>IF(J288*'Coco inv.....'!J288&lt;0,"hiteles","hiteltelen")</f>
        <v>hiteles</v>
      </c>
      <c r="M288" s="70">
        <f t="shared" si="2"/>
        <v>14</v>
      </c>
      <c r="N288" s="70">
        <f>'best of'!J69</f>
        <v>16</v>
      </c>
      <c r="O288" s="70">
        <f>'best of'!K69</f>
        <v>11</v>
      </c>
      <c r="P288">
        <f t="shared" si="3"/>
        <v>10</v>
      </c>
    </row>
    <row r="289" spans="1:16" ht="15.75" thickBot="1">
      <c r="A289" s="47" t="str">
        <f>Alapadatok!B70</f>
        <v>Könyvtárhasználat és irodalomkutatás</v>
      </c>
      <c r="B289" s="48">
        <v>400.9</v>
      </c>
      <c r="C289" s="48">
        <v>43.9</v>
      </c>
      <c r="D289" s="48">
        <v>67.400000000000006</v>
      </c>
      <c r="E289" s="48">
        <v>58.9</v>
      </c>
      <c r="F289" s="48">
        <v>391.9</v>
      </c>
      <c r="G289" s="48">
        <v>33.5</v>
      </c>
      <c r="H289" s="48">
        <v>996.6</v>
      </c>
      <c r="I289" s="48">
        <v>1000</v>
      </c>
      <c r="J289" s="48">
        <v>3.4</v>
      </c>
      <c r="K289" s="48">
        <v>0.34</v>
      </c>
      <c r="L289" s="49" t="str">
        <f>IF(J289*'Coco inv.....'!J289&lt;0,"hiteles","hiteltelen")</f>
        <v>hiteles</v>
      </c>
      <c r="M289" s="70">
        <f t="shared" si="2"/>
        <v>33</v>
      </c>
      <c r="N289" s="70">
        <f>'best of'!J70</f>
        <v>31</v>
      </c>
      <c r="O289" s="70">
        <f>'best of'!K70</f>
        <v>31</v>
      </c>
      <c r="P289">
        <f t="shared" si="3"/>
        <v>4</v>
      </c>
    </row>
    <row r="290" spans="1:16">
      <c r="A290" s="35"/>
      <c r="B290" s="35"/>
      <c r="C290" s="35"/>
      <c r="D290" s="35"/>
      <c r="E290" s="35"/>
      <c r="F290" s="35"/>
      <c r="G290" s="35"/>
      <c r="H290" s="35">
        <f>SUM(H221:H289)</f>
        <v>68999.999999999971</v>
      </c>
      <c r="I290" s="35">
        <f>SUM(I221:I289)</f>
        <v>69000</v>
      </c>
      <c r="J290" s="35"/>
      <c r="K290" s="35"/>
      <c r="L290" s="35"/>
    </row>
    <row r="291" spans="1:16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</row>
    <row r="292" spans="1:16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</row>
    <row r="293" spans="1:16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</row>
    <row r="294" spans="1:16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</row>
    <row r="295" spans="1:16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</row>
    <row r="296" spans="1:16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</row>
    <row r="297" spans="1:16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</row>
    <row r="298" spans="1:16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</row>
    <row r="299" spans="1:16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</row>
    <row r="300" spans="1:16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</row>
    <row r="301" spans="1:16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</row>
    <row r="302" spans="1:16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02"/>
  <sheetViews>
    <sheetView topLeftCell="A220" zoomScaleNormal="100" workbookViewId="0">
      <selection activeCell="A220" sqref="A220"/>
    </sheetView>
  </sheetViews>
  <sheetFormatPr defaultRowHeight="15"/>
  <sheetData>
    <row r="3" spans="1:12">
      <c r="A3" s="35"/>
    </row>
    <row r="4" spans="1:12">
      <c r="A4" s="35"/>
    </row>
    <row r="5" spans="1:12" ht="22.5">
      <c r="A5" s="36" t="s">
        <v>3</v>
      </c>
      <c r="B5" s="37" t="s">
        <v>4</v>
      </c>
      <c r="C5" s="36" t="s">
        <v>5</v>
      </c>
      <c r="D5" s="37">
        <v>69</v>
      </c>
      <c r="E5" s="36" t="s">
        <v>6</v>
      </c>
      <c r="F5" s="37">
        <v>6</v>
      </c>
      <c r="G5" s="36" t="s">
        <v>7</v>
      </c>
      <c r="H5" s="37">
        <v>69</v>
      </c>
      <c r="I5" s="36" t="s">
        <v>8</v>
      </c>
      <c r="J5" s="37">
        <v>0</v>
      </c>
      <c r="K5" s="36" t="s">
        <v>9</v>
      </c>
      <c r="L5" s="37" t="s">
        <v>10</v>
      </c>
    </row>
    <row r="6" spans="1:12" ht="15.75" thickBot="1"/>
    <row r="7" spans="1:12" ht="15.75" thickBot="1">
      <c r="A7" s="38" t="s">
        <v>11</v>
      </c>
      <c r="B7" s="38" t="s">
        <v>12</v>
      </c>
      <c r="C7" s="38" t="s">
        <v>13</v>
      </c>
      <c r="D7" s="38" t="s">
        <v>14</v>
      </c>
      <c r="E7" s="38" t="s">
        <v>57</v>
      </c>
      <c r="F7" s="38" t="s">
        <v>58</v>
      </c>
      <c r="G7" s="38" t="s">
        <v>64</v>
      </c>
      <c r="H7" s="38" t="s">
        <v>65</v>
      </c>
    </row>
    <row r="8" spans="1:12" ht="15.75" thickBot="1">
      <c r="A8" s="34" t="s">
        <v>15</v>
      </c>
      <c r="B8" s="39">
        <v>7</v>
      </c>
      <c r="C8" s="39">
        <v>1</v>
      </c>
      <c r="D8" s="39">
        <v>37</v>
      </c>
      <c r="E8" s="39">
        <v>52</v>
      </c>
      <c r="F8" s="39">
        <v>44</v>
      </c>
      <c r="G8" s="39">
        <v>61</v>
      </c>
      <c r="H8" s="39">
        <v>1000</v>
      </c>
    </row>
    <row r="9" spans="1:12" ht="15.75" thickBot="1">
      <c r="A9" s="34" t="s">
        <v>16</v>
      </c>
      <c r="B9" s="39">
        <v>7</v>
      </c>
      <c r="C9" s="39">
        <v>42</v>
      </c>
      <c r="D9" s="39">
        <v>54</v>
      </c>
      <c r="E9" s="39">
        <v>26</v>
      </c>
      <c r="F9" s="39">
        <v>34</v>
      </c>
      <c r="G9" s="39">
        <v>32</v>
      </c>
      <c r="H9" s="39">
        <v>1000</v>
      </c>
    </row>
    <row r="10" spans="1:12" ht="15.75" thickBot="1">
      <c r="A10" s="34" t="s">
        <v>17</v>
      </c>
      <c r="B10" s="39">
        <v>7</v>
      </c>
      <c r="C10" s="39">
        <v>27</v>
      </c>
      <c r="D10" s="39">
        <v>10</v>
      </c>
      <c r="E10" s="39">
        <v>15</v>
      </c>
      <c r="F10" s="39">
        <v>44</v>
      </c>
      <c r="G10" s="39">
        <v>41</v>
      </c>
      <c r="H10" s="39">
        <v>1000</v>
      </c>
    </row>
    <row r="11" spans="1:12" ht="15.75" thickBot="1">
      <c r="A11" s="34" t="s">
        <v>18</v>
      </c>
      <c r="B11" s="39">
        <v>7</v>
      </c>
      <c r="C11" s="39">
        <v>42</v>
      </c>
      <c r="D11" s="39">
        <v>1</v>
      </c>
      <c r="E11" s="39">
        <v>10</v>
      </c>
      <c r="F11" s="39">
        <v>15</v>
      </c>
      <c r="G11" s="39">
        <v>32</v>
      </c>
      <c r="H11" s="39">
        <v>1000</v>
      </c>
    </row>
    <row r="12" spans="1:12" ht="15.75" thickBot="1">
      <c r="A12" s="34" t="s">
        <v>19</v>
      </c>
      <c r="B12" s="39">
        <v>7</v>
      </c>
      <c r="C12" s="39">
        <v>20</v>
      </c>
      <c r="D12" s="39">
        <v>18</v>
      </c>
      <c r="E12" s="39">
        <v>37</v>
      </c>
      <c r="F12" s="39">
        <v>64</v>
      </c>
      <c r="G12" s="39">
        <v>16</v>
      </c>
      <c r="H12" s="39">
        <v>1000</v>
      </c>
    </row>
    <row r="13" spans="1:12" ht="15.75" thickBot="1">
      <c r="A13" s="34" t="s">
        <v>20</v>
      </c>
      <c r="B13" s="39">
        <v>7</v>
      </c>
      <c r="C13" s="39">
        <v>61</v>
      </c>
      <c r="D13" s="39">
        <v>18</v>
      </c>
      <c r="E13" s="39">
        <v>60</v>
      </c>
      <c r="F13" s="39">
        <v>34</v>
      </c>
      <c r="G13" s="39">
        <v>53</v>
      </c>
      <c r="H13" s="39">
        <v>1000</v>
      </c>
    </row>
    <row r="14" spans="1:12" ht="15.75" thickBot="1">
      <c r="A14" s="34" t="s">
        <v>21</v>
      </c>
      <c r="B14" s="39">
        <v>7</v>
      </c>
      <c r="C14" s="39">
        <v>42</v>
      </c>
      <c r="D14" s="39">
        <v>31</v>
      </c>
      <c r="E14" s="39">
        <v>43</v>
      </c>
      <c r="F14" s="39">
        <v>43</v>
      </c>
      <c r="G14" s="39">
        <v>61</v>
      </c>
      <c r="H14" s="39">
        <v>1000</v>
      </c>
    </row>
    <row r="15" spans="1:12" ht="15.75" thickBot="1">
      <c r="A15" s="34" t="s">
        <v>22</v>
      </c>
      <c r="B15" s="39">
        <v>7</v>
      </c>
      <c r="C15" s="39">
        <v>61</v>
      </c>
      <c r="D15" s="39">
        <v>54</v>
      </c>
      <c r="E15" s="39">
        <v>37</v>
      </c>
      <c r="F15" s="39">
        <v>44</v>
      </c>
      <c r="G15" s="39">
        <v>41</v>
      </c>
      <c r="H15" s="39">
        <v>1000</v>
      </c>
    </row>
    <row r="16" spans="1:12" ht="15.75" thickBot="1">
      <c r="A16" s="34" t="s">
        <v>23</v>
      </c>
      <c r="B16" s="39">
        <v>1</v>
      </c>
      <c r="C16" s="39">
        <v>35</v>
      </c>
      <c r="D16" s="39">
        <v>31</v>
      </c>
      <c r="E16" s="39">
        <v>1</v>
      </c>
      <c r="F16" s="39">
        <v>23</v>
      </c>
      <c r="G16" s="39">
        <v>32</v>
      </c>
      <c r="H16" s="39">
        <v>1000</v>
      </c>
    </row>
    <row r="17" spans="1:8" ht="15.75" thickBot="1">
      <c r="A17" s="34" t="s">
        <v>59</v>
      </c>
      <c r="B17" s="39">
        <v>7</v>
      </c>
      <c r="C17" s="39">
        <v>55</v>
      </c>
      <c r="D17" s="39">
        <v>29</v>
      </c>
      <c r="E17" s="39">
        <v>60</v>
      </c>
      <c r="F17" s="39">
        <v>64</v>
      </c>
      <c r="G17" s="39">
        <v>16</v>
      </c>
      <c r="H17" s="39">
        <v>1000</v>
      </c>
    </row>
    <row r="18" spans="1:8" ht="15.75" thickBot="1">
      <c r="A18" s="34" t="s">
        <v>170</v>
      </c>
      <c r="B18" s="39">
        <v>7</v>
      </c>
      <c r="C18" s="39">
        <v>49</v>
      </c>
      <c r="D18" s="39">
        <v>63</v>
      </c>
      <c r="E18" s="39">
        <v>10</v>
      </c>
      <c r="F18" s="39">
        <v>50</v>
      </c>
      <c r="G18" s="39">
        <v>49</v>
      </c>
      <c r="H18" s="39">
        <v>1000</v>
      </c>
    </row>
    <row r="19" spans="1:8" ht="15.75" thickBot="1">
      <c r="A19" s="34" t="s">
        <v>171</v>
      </c>
      <c r="B19" s="39">
        <v>7</v>
      </c>
      <c r="C19" s="39">
        <v>61</v>
      </c>
      <c r="D19" s="39">
        <v>31</v>
      </c>
      <c r="E19" s="39">
        <v>37</v>
      </c>
      <c r="F19" s="39">
        <v>34</v>
      </c>
      <c r="G19" s="39">
        <v>41</v>
      </c>
      <c r="H19" s="39">
        <v>1000</v>
      </c>
    </row>
    <row r="20" spans="1:8" ht="15.75" thickBot="1">
      <c r="A20" s="34" t="s">
        <v>172</v>
      </c>
      <c r="B20" s="39">
        <v>7</v>
      </c>
      <c r="C20" s="39">
        <v>49</v>
      </c>
      <c r="D20" s="39">
        <v>43</v>
      </c>
      <c r="E20" s="39">
        <v>43</v>
      </c>
      <c r="F20" s="39">
        <v>8</v>
      </c>
      <c r="G20" s="39">
        <v>32</v>
      </c>
      <c r="H20" s="39">
        <v>1000</v>
      </c>
    </row>
    <row r="21" spans="1:8" ht="15.75" thickBot="1">
      <c r="A21" s="34" t="s">
        <v>173</v>
      </c>
      <c r="B21" s="39">
        <v>7</v>
      </c>
      <c r="C21" s="39">
        <v>49</v>
      </c>
      <c r="D21" s="39">
        <v>47</v>
      </c>
      <c r="E21" s="39">
        <v>10</v>
      </c>
      <c r="F21" s="39">
        <v>56</v>
      </c>
      <c r="G21" s="39">
        <v>11</v>
      </c>
      <c r="H21" s="39">
        <v>1000</v>
      </c>
    </row>
    <row r="22" spans="1:8" ht="15.75" thickBot="1">
      <c r="A22" s="34" t="s">
        <v>174</v>
      </c>
      <c r="B22" s="39">
        <v>7</v>
      </c>
      <c r="C22" s="39">
        <v>6</v>
      </c>
      <c r="D22" s="39">
        <v>47</v>
      </c>
      <c r="E22" s="39">
        <v>1</v>
      </c>
      <c r="F22" s="39">
        <v>34</v>
      </c>
      <c r="G22" s="39">
        <v>53</v>
      </c>
      <c r="H22" s="39">
        <v>1000</v>
      </c>
    </row>
    <row r="23" spans="1:8" ht="15.75" thickBot="1">
      <c r="A23" s="34" t="s">
        <v>175</v>
      </c>
      <c r="B23" s="39">
        <v>7</v>
      </c>
      <c r="C23" s="39">
        <v>27</v>
      </c>
      <c r="D23" s="39">
        <v>1</v>
      </c>
      <c r="E23" s="39">
        <v>26</v>
      </c>
      <c r="F23" s="39">
        <v>56</v>
      </c>
      <c r="G23" s="39">
        <v>49</v>
      </c>
      <c r="H23" s="39">
        <v>1000</v>
      </c>
    </row>
    <row r="24" spans="1:8" ht="15.75" thickBot="1">
      <c r="A24" s="34" t="s">
        <v>176</v>
      </c>
      <c r="B24" s="39">
        <v>7</v>
      </c>
      <c r="C24" s="39">
        <v>61</v>
      </c>
      <c r="D24" s="39">
        <v>10</v>
      </c>
      <c r="E24" s="39">
        <v>37</v>
      </c>
      <c r="F24" s="39">
        <v>8</v>
      </c>
      <c r="G24" s="39">
        <v>26</v>
      </c>
      <c r="H24" s="39">
        <v>1000</v>
      </c>
    </row>
    <row r="25" spans="1:8" ht="15.75" thickBot="1">
      <c r="A25" s="34" t="s">
        <v>177</v>
      </c>
      <c r="B25" s="39">
        <v>7</v>
      </c>
      <c r="C25" s="39">
        <v>55</v>
      </c>
      <c r="D25" s="39">
        <v>1</v>
      </c>
      <c r="E25" s="39">
        <v>20</v>
      </c>
      <c r="F25" s="39">
        <v>1</v>
      </c>
      <c r="G25" s="39">
        <v>32</v>
      </c>
      <c r="H25" s="39">
        <v>1000</v>
      </c>
    </row>
    <row r="26" spans="1:8" ht="15.75" thickBot="1">
      <c r="A26" s="34" t="s">
        <v>178</v>
      </c>
      <c r="B26" s="39">
        <v>7</v>
      </c>
      <c r="C26" s="39">
        <v>55</v>
      </c>
      <c r="D26" s="39">
        <v>18</v>
      </c>
      <c r="E26" s="39">
        <v>60</v>
      </c>
      <c r="F26" s="39">
        <v>64</v>
      </c>
      <c r="G26" s="39">
        <v>26</v>
      </c>
      <c r="H26" s="39">
        <v>1000</v>
      </c>
    </row>
    <row r="27" spans="1:8" ht="15.75" thickBot="1">
      <c r="A27" s="34" t="s">
        <v>179</v>
      </c>
      <c r="B27" s="39">
        <v>7</v>
      </c>
      <c r="C27" s="39">
        <v>42</v>
      </c>
      <c r="D27" s="39">
        <v>63</v>
      </c>
      <c r="E27" s="39">
        <v>1</v>
      </c>
      <c r="F27" s="39">
        <v>44</v>
      </c>
      <c r="G27" s="39">
        <v>32</v>
      </c>
      <c r="H27" s="39">
        <v>1000</v>
      </c>
    </row>
    <row r="28" spans="1:8" ht="15.75" thickBot="1">
      <c r="A28" s="34" t="s">
        <v>180</v>
      </c>
      <c r="B28" s="39">
        <v>7</v>
      </c>
      <c r="C28" s="39">
        <v>61</v>
      </c>
      <c r="D28" s="39">
        <v>54</v>
      </c>
      <c r="E28" s="39">
        <v>1</v>
      </c>
      <c r="F28" s="39">
        <v>1</v>
      </c>
      <c r="G28" s="39">
        <v>67</v>
      </c>
      <c r="H28" s="39">
        <v>1000</v>
      </c>
    </row>
    <row r="29" spans="1:8" ht="15.75" thickBot="1">
      <c r="A29" s="34" t="s">
        <v>181</v>
      </c>
      <c r="B29" s="39">
        <v>7</v>
      </c>
      <c r="C29" s="39">
        <v>42</v>
      </c>
      <c r="D29" s="39">
        <v>63</v>
      </c>
      <c r="E29" s="39">
        <v>29</v>
      </c>
      <c r="F29" s="39">
        <v>23</v>
      </c>
      <c r="G29" s="39">
        <v>53</v>
      </c>
      <c r="H29" s="39">
        <v>1000</v>
      </c>
    </row>
    <row r="30" spans="1:8" ht="15.75" thickBot="1">
      <c r="A30" s="34" t="s">
        <v>182</v>
      </c>
      <c r="B30" s="39">
        <v>7</v>
      </c>
      <c r="C30" s="39">
        <v>27</v>
      </c>
      <c r="D30" s="39">
        <v>1</v>
      </c>
      <c r="E30" s="39">
        <v>60</v>
      </c>
      <c r="F30" s="39">
        <v>23</v>
      </c>
      <c r="G30" s="39">
        <v>26</v>
      </c>
      <c r="H30" s="39">
        <v>1000</v>
      </c>
    </row>
    <row r="31" spans="1:8" ht="15.75" thickBot="1">
      <c r="A31" s="34" t="s">
        <v>183</v>
      </c>
      <c r="B31" s="39">
        <v>7</v>
      </c>
      <c r="C31" s="39">
        <v>49</v>
      </c>
      <c r="D31" s="39">
        <v>37</v>
      </c>
      <c r="E31" s="39">
        <v>60</v>
      </c>
      <c r="F31" s="39">
        <v>1</v>
      </c>
      <c r="G31" s="39">
        <v>16</v>
      </c>
      <c r="H31" s="39">
        <v>1000</v>
      </c>
    </row>
    <row r="32" spans="1:8" ht="15.75" thickBot="1">
      <c r="A32" s="34" t="s">
        <v>184</v>
      </c>
      <c r="B32" s="39">
        <v>7</v>
      </c>
      <c r="C32" s="39">
        <v>11</v>
      </c>
      <c r="D32" s="39">
        <v>18</v>
      </c>
      <c r="E32" s="39">
        <v>60</v>
      </c>
      <c r="F32" s="39">
        <v>8</v>
      </c>
      <c r="G32" s="39">
        <v>41</v>
      </c>
      <c r="H32" s="39">
        <v>1000</v>
      </c>
    </row>
    <row r="33" spans="1:8" ht="15.75" thickBot="1">
      <c r="A33" s="34" t="s">
        <v>185</v>
      </c>
      <c r="B33" s="39">
        <v>7</v>
      </c>
      <c r="C33" s="39">
        <v>1</v>
      </c>
      <c r="D33" s="39">
        <v>10</v>
      </c>
      <c r="E33" s="39">
        <v>20</v>
      </c>
      <c r="F33" s="39">
        <v>1</v>
      </c>
      <c r="G33" s="39">
        <v>53</v>
      </c>
      <c r="H33" s="39">
        <v>1000</v>
      </c>
    </row>
    <row r="34" spans="1:8" ht="15.75" thickBot="1">
      <c r="A34" s="34" t="s">
        <v>186</v>
      </c>
      <c r="B34" s="39">
        <v>7</v>
      </c>
      <c r="C34" s="39">
        <v>11</v>
      </c>
      <c r="D34" s="39">
        <v>63</v>
      </c>
      <c r="E34" s="39">
        <v>29</v>
      </c>
      <c r="F34" s="39">
        <v>23</v>
      </c>
      <c r="G34" s="39">
        <v>32</v>
      </c>
      <c r="H34" s="39">
        <v>1000</v>
      </c>
    </row>
    <row r="35" spans="1:8" ht="15.75" thickBot="1">
      <c r="A35" s="34" t="s">
        <v>187</v>
      </c>
      <c r="B35" s="39">
        <v>7</v>
      </c>
      <c r="C35" s="39">
        <v>55</v>
      </c>
      <c r="D35" s="39">
        <v>31</v>
      </c>
      <c r="E35" s="39">
        <v>52</v>
      </c>
      <c r="F35" s="39">
        <v>23</v>
      </c>
      <c r="G35" s="39">
        <v>32</v>
      </c>
      <c r="H35" s="39">
        <v>1000</v>
      </c>
    </row>
    <row r="36" spans="1:8" ht="15.75" thickBot="1">
      <c r="A36" s="34" t="s">
        <v>188</v>
      </c>
      <c r="B36" s="39">
        <v>7</v>
      </c>
      <c r="C36" s="39">
        <v>55</v>
      </c>
      <c r="D36" s="39">
        <v>43</v>
      </c>
      <c r="E36" s="39">
        <v>60</v>
      </c>
      <c r="F36" s="39">
        <v>8</v>
      </c>
      <c r="G36" s="39">
        <v>67</v>
      </c>
      <c r="H36" s="39">
        <v>1000</v>
      </c>
    </row>
    <row r="37" spans="1:8" ht="15.75" thickBot="1">
      <c r="A37" s="34" t="s">
        <v>189</v>
      </c>
      <c r="B37" s="39">
        <v>7</v>
      </c>
      <c r="C37" s="39">
        <v>11</v>
      </c>
      <c r="D37" s="39">
        <v>10</v>
      </c>
      <c r="E37" s="39">
        <v>10</v>
      </c>
      <c r="F37" s="39">
        <v>8</v>
      </c>
      <c r="G37" s="39">
        <v>41</v>
      </c>
      <c r="H37" s="39">
        <v>1000</v>
      </c>
    </row>
    <row r="38" spans="1:8" ht="15.75" thickBot="1">
      <c r="A38" s="34" t="s">
        <v>190</v>
      </c>
      <c r="B38" s="39">
        <v>7</v>
      </c>
      <c r="C38" s="39">
        <v>11</v>
      </c>
      <c r="D38" s="39">
        <v>31</v>
      </c>
      <c r="E38" s="39">
        <v>15</v>
      </c>
      <c r="F38" s="39">
        <v>23</v>
      </c>
      <c r="G38" s="39">
        <v>61</v>
      </c>
      <c r="H38" s="39">
        <v>1000</v>
      </c>
    </row>
    <row r="39" spans="1:8" ht="15.75" thickBot="1">
      <c r="A39" s="34" t="s">
        <v>191</v>
      </c>
      <c r="B39" s="39">
        <v>7</v>
      </c>
      <c r="C39" s="39">
        <v>35</v>
      </c>
      <c r="D39" s="39">
        <v>29</v>
      </c>
      <c r="E39" s="39">
        <v>29</v>
      </c>
      <c r="F39" s="39">
        <v>50</v>
      </c>
      <c r="G39" s="39">
        <v>26</v>
      </c>
      <c r="H39" s="39">
        <v>1000</v>
      </c>
    </row>
    <row r="40" spans="1:8" ht="15.75" thickBot="1">
      <c r="A40" s="34" t="s">
        <v>192</v>
      </c>
      <c r="B40" s="39">
        <v>7</v>
      </c>
      <c r="C40" s="39">
        <v>35</v>
      </c>
      <c r="D40" s="39">
        <v>1</v>
      </c>
      <c r="E40" s="39">
        <v>29</v>
      </c>
      <c r="F40" s="39">
        <v>34</v>
      </c>
      <c r="G40" s="39">
        <v>32</v>
      </c>
      <c r="H40" s="39">
        <v>1000</v>
      </c>
    </row>
    <row r="41" spans="1:8" ht="15.75" thickBot="1">
      <c r="A41" s="34" t="s">
        <v>193</v>
      </c>
      <c r="B41" s="39">
        <v>7</v>
      </c>
      <c r="C41" s="39">
        <v>20</v>
      </c>
      <c r="D41" s="39">
        <v>18</v>
      </c>
      <c r="E41" s="39">
        <v>52</v>
      </c>
      <c r="F41" s="39">
        <v>44</v>
      </c>
      <c r="G41" s="39">
        <v>11</v>
      </c>
      <c r="H41" s="39">
        <v>1000</v>
      </c>
    </row>
    <row r="42" spans="1:8" ht="15.75" thickBot="1">
      <c r="A42" s="34" t="s">
        <v>194</v>
      </c>
      <c r="B42" s="39">
        <v>7</v>
      </c>
      <c r="C42" s="39">
        <v>55</v>
      </c>
      <c r="D42" s="39">
        <v>18</v>
      </c>
      <c r="E42" s="39">
        <v>43</v>
      </c>
      <c r="F42" s="39">
        <v>1</v>
      </c>
      <c r="G42" s="39">
        <v>1</v>
      </c>
      <c r="H42" s="39">
        <v>1000</v>
      </c>
    </row>
    <row r="43" spans="1:8" ht="15.75" thickBot="1">
      <c r="A43" s="34" t="s">
        <v>195</v>
      </c>
      <c r="B43" s="39">
        <v>7</v>
      </c>
      <c r="C43" s="39">
        <v>6</v>
      </c>
      <c r="D43" s="39">
        <v>18</v>
      </c>
      <c r="E43" s="39">
        <v>52</v>
      </c>
      <c r="F43" s="39">
        <v>44</v>
      </c>
      <c r="G43" s="39">
        <v>61</v>
      </c>
      <c r="H43" s="39">
        <v>1000</v>
      </c>
    </row>
    <row r="44" spans="1:8" ht="15.75" thickBot="1">
      <c r="A44" s="34" t="s">
        <v>196</v>
      </c>
      <c r="B44" s="39">
        <v>7</v>
      </c>
      <c r="C44" s="39">
        <v>35</v>
      </c>
      <c r="D44" s="39">
        <v>18</v>
      </c>
      <c r="E44" s="39">
        <v>29</v>
      </c>
      <c r="F44" s="39">
        <v>15</v>
      </c>
      <c r="G44" s="39">
        <v>53</v>
      </c>
      <c r="H44" s="39">
        <v>1000</v>
      </c>
    </row>
    <row r="45" spans="1:8" ht="15.75" thickBot="1">
      <c r="A45" s="34" t="s">
        <v>197</v>
      </c>
      <c r="B45" s="39">
        <v>7</v>
      </c>
      <c r="C45" s="39">
        <v>20</v>
      </c>
      <c r="D45" s="39">
        <v>37</v>
      </c>
      <c r="E45" s="39">
        <v>15</v>
      </c>
      <c r="F45" s="39">
        <v>15</v>
      </c>
      <c r="G45" s="39">
        <v>49</v>
      </c>
      <c r="H45" s="39">
        <v>1000</v>
      </c>
    </row>
    <row r="46" spans="1:8" ht="15.75" thickBot="1">
      <c r="A46" s="34" t="s">
        <v>198</v>
      </c>
      <c r="B46" s="39">
        <v>7</v>
      </c>
      <c r="C46" s="39">
        <v>27</v>
      </c>
      <c r="D46" s="39">
        <v>18</v>
      </c>
      <c r="E46" s="39">
        <v>1</v>
      </c>
      <c r="F46" s="39">
        <v>15</v>
      </c>
      <c r="G46" s="39">
        <v>16</v>
      </c>
      <c r="H46" s="39">
        <v>1000</v>
      </c>
    </row>
    <row r="47" spans="1:8" ht="15.75" thickBot="1">
      <c r="A47" s="34" t="s">
        <v>199</v>
      </c>
      <c r="B47" s="39">
        <v>1</v>
      </c>
      <c r="C47" s="39">
        <v>11</v>
      </c>
      <c r="D47" s="39">
        <v>10</v>
      </c>
      <c r="E47" s="39">
        <v>60</v>
      </c>
      <c r="F47" s="39">
        <v>23</v>
      </c>
      <c r="G47" s="39">
        <v>53</v>
      </c>
      <c r="H47" s="39">
        <v>1000</v>
      </c>
    </row>
    <row r="48" spans="1:8" ht="15.75" thickBot="1">
      <c r="A48" s="34" t="s">
        <v>200</v>
      </c>
      <c r="B48" s="39">
        <v>7</v>
      </c>
      <c r="C48" s="39">
        <v>20</v>
      </c>
      <c r="D48" s="39">
        <v>47</v>
      </c>
      <c r="E48" s="39">
        <v>20</v>
      </c>
      <c r="F48" s="39">
        <v>15</v>
      </c>
      <c r="G48" s="39">
        <v>1</v>
      </c>
      <c r="H48" s="39">
        <v>1000</v>
      </c>
    </row>
    <row r="49" spans="1:8" ht="15.75" thickBot="1">
      <c r="A49" s="34" t="s">
        <v>201</v>
      </c>
      <c r="B49" s="39">
        <v>7</v>
      </c>
      <c r="C49" s="39">
        <v>1</v>
      </c>
      <c r="D49" s="39">
        <v>47</v>
      </c>
      <c r="E49" s="39">
        <v>15</v>
      </c>
      <c r="F49" s="39">
        <v>50</v>
      </c>
      <c r="G49" s="39">
        <v>1</v>
      </c>
      <c r="H49" s="39">
        <v>1000</v>
      </c>
    </row>
    <row r="50" spans="1:8" ht="15.75" thickBot="1">
      <c r="A50" s="34" t="s">
        <v>202</v>
      </c>
      <c r="B50" s="39">
        <v>1</v>
      </c>
      <c r="C50" s="39">
        <v>35</v>
      </c>
      <c r="D50" s="39">
        <v>54</v>
      </c>
      <c r="E50" s="39">
        <v>15</v>
      </c>
      <c r="F50" s="39">
        <v>34</v>
      </c>
      <c r="G50" s="39">
        <v>1</v>
      </c>
      <c r="H50" s="39">
        <v>1000</v>
      </c>
    </row>
    <row r="51" spans="1:8" ht="15.75" thickBot="1">
      <c r="A51" s="34" t="s">
        <v>203</v>
      </c>
      <c r="B51" s="39">
        <v>7</v>
      </c>
      <c r="C51" s="39">
        <v>27</v>
      </c>
      <c r="D51" s="39">
        <v>10</v>
      </c>
      <c r="E51" s="39">
        <v>1</v>
      </c>
      <c r="F51" s="39">
        <v>1</v>
      </c>
      <c r="G51" s="39">
        <v>16</v>
      </c>
      <c r="H51" s="39">
        <v>1000</v>
      </c>
    </row>
    <row r="52" spans="1:8" ht="15.75" thickBot="1">
      <c r="A52" s="34" t="s">
        <v>204</v>
      </c>
      <c r="B52" s="39">
        <v>7</v>
      </c>
      <c r="C52" s="39">
        <v>11</v>
      </c>
      <c r="D52" s="39">
        <v>1</v>
      </c>
      <c r="E52" s="39">
        <v>10</v>
      </c>
      <c r="F52" s="39">
        <v>56</v>
      </c>
      <c r="G52" s="39">
        <v>16</v>
      </c>
      <c r="H52" s="39">
        <v>1000</v>
      </c>
    </row>
    <row r="53" spans="1:8" ht="15.75" thickBot="1">
      <c r="A53" s="34" t="s">
        <v>205</v>
      </c>
      <c r="B53" s="39">
        <v>7</v>
      </c>
      <c r="C53" s="39">
        <v>11</v>
      </c>
      <c r="D53" s="39">
        <v>18</v>
      </c>
      <c r="E53" s="39">
        <v>20</v>
      </c>
      <c r="F53" s="39">
        <v>15</v>
      </c>
      <c r="G53" s="39">
        <v>61</v>
      </c>
      <c r="H53" s="39">
        <v>1000</v>
      </c>
    </row>
    <row r="54" spans="1:8" ht="15.75" thickBot="1">
      <c r="A54" s="34" t="s">
        <v>206</v>
      </c>
      <c r="B54" s="39">
        <v>7</v>
      </c>
      <c r="C54" s="39">
        <v>61</v>
      </c>
      <c r="D54" s="39">
        <v>54</v>
      </c>
      <c r="E54" s="39">
        <v>43</v>
      </c>
      <c r="F54" s="39">
        <v>15</v>
      </c>
      <c r="G54" s="39">
        <v>41</v>
      </c>
      <c r="H54" s="39">
        <v>1000</v>
      </c>
    </row>
    <row r="55" spans="1:8" ht="15.75" thickBot="1">
      <c r="A55" s="34" t="s">
        <v>207</v>
      </c>
      <c r="B55" s="39">
        <v>1</v>
      </c>
      <c r="C55" s="39">
        <v>27</v>
      </c>
      <c r="D55" s="39">
        <v>43</v>
      </c>
      <c r="E55" s="39">
        <v>52</v>
      </c>
      <c r="F55" s="39">
        <v>64</v>
      </c>
      <c r="G55" s="39">
        <v>1</v>
      </c>
      <c r="H55" s="39">
        <v>1000</v>
      </c>
    </row>
    <row r="56" spans="1:8" ht="15.75" thickBot="1">
      <c r="A56" s="34" t="s">
        <v>208</v>
      </c>
      <c r="B56" s="39">
        <v>7</v>
      </c>
      <c r="C56" s="39">
        <v>35</v>
      </c>
      <c r="D56" s="39">
        <v>31</v>
      </c>
      <c r="E56" s="39">
        <v>20</v>
      </c>
      <c r="F56" s="39">
        <v>50</v>
      </c>
      <c r="G56" s="39">
        <v>53</v>
      </c>
      <c r="H56" s="39">
        <v>1000</v>
      </c>
    </row>
    <row r="57" spans="1:8" ht="15.75" thickBot="1">
      <c r="A57" s="34" t="s">
        <v>209</v>
      </c>
      <c r="B57" s="39">
        <v>7</v>
      </c>
      <c r="C57" s="39">
        <v>11</v>
      </c>
      <c r="D57" s="39">
        <v>37</v>
      </c>
      <c r="E57" s="39">
        <v>60</v>
      </c>
      <c r="F57" s="39">
        <v>8</v>
      </c>
      <c r="G57" s="39">
        <v>1</v>
      </c>
      <c r="H57" s="39">
        <v>1000</v>
      </c>
    </row>
    <row r="58" spans="1:8" ht="15.75" thickBot="1">
      <c r="A58" s="34" t="s">
        <v>210</v>
      </c>
      <c r="B58" s="39">
        <v>7</v>
      </c>
      <c r="C58" s="39">
        <v>49</v>
      </c>
      <c r="D58" s="39">
        <v>47</v>
      </c>
      <c r="E58" s="39">
        <v>37</v>
      </c>
      <c r="F58" s="39">
        <v>64</v>
      </c>
      <c r="G58" s="39">
        <v>16</v>
      </c>
      <c r="H58" s="39">
        <v>1000</v>
      </c>
    </row>
    <row r="59" spans="1:8" ht="15.75" thickBot="1">
      <c r="A59" s="34" t="s">
        <v>211</v>
      </c>
      <c r="B59" s="39">
        <v>7</v>
      </c>
      <c r="C59" s="39">
        <v>6</v>
      </c>
      <c r="D59" s="39">
        <v>54</v>
      </c>
      <c r="E59" s="39">
        <v>1</v>
      </c>
      <c r="F59" s="39">
        <v>23</v>
      </c>
      <c r="G59" s="39">
        <v>16</v>
      </c>
      <c r="H59" s="39">
        <v>1000</v>
      </c>
    </row>
    <row r="60" spans="1:8" ht="15.75" thickBot="1">
      <c r="A60" s="34" t="s">
        <v>212</v>
      </c>
      <c r="B60" s="39">
        <v>7</v>
      </c>
      <c r="C60" s="39">
        <v>1</v>
      </c>
      <c r="D60" s="39">
        <v>47</v>
      </c>
      <c r="E60" s="39">
        <v>26</v>
      </c>
      <c r="F60" s="39">
        <v>34</v>
      </c>
      <c r="G60" s="39">
        <v>26</v>
      </c>
      <c r="H60" s="39">
        <v>1000</v>
      </c>
    </row>
    <row r="61" spans="1:8" ht="15.75" thickBot="1">
      <c r="A61" s="34" t="s">
        <v>213</v>
      </c>
      <c r="B61" s="39">
        <v>7</v>
      </c>
      <c r="C61" s="39">
        <v>6</v>
      </c>
      <c r="D61" s="39">
        <v>37</v>
      </c>
      <c r="E61" s="39">
        <v>43</v>
      </c>
      <c r="F61" s="39">
        <v>15</v>
      </c>
      <c r="G61" s="39">
        <v>53</v>
      </c>
      <c r="H61" s="39">
        <v>1000</v>
      </c>
    </row>
    <row r="62" spans="1:8" ht="15.75" thickBot="1">
      <c r="A62" s="34" t="s">
        <v>214</v>
      </c>
      <c r="B62" s="39">
        <v>7</v>
      </c>
      <c r="C62" s="39">
        <v>11</v>
      </c>
      <c r="D62" s="39">
        <v>10</v>
      </c>
      <c r="E62" s="39">
        <v>1</v>
      </c>
      <c r="F62" s="39">
        <v>56</v>
      </c>
      <c r="G62" s="39">
        <v>1</v>
      </c>
      <c r="H62" s="39">
        <v>1000</v>
      </c>
    </row>
    <row r="63" spans="1:8" ht="15.75" thickBot="1">
      <c r="A63" s="34" t="s">
        <v>215</v>
      </c>
      <c r="B63" s="39">
        <v>7</v>
      </c>
      <c r="C63" s="39">
        <v>20</v>
      </c>
      <c r="D63" s="39">
        <v>1</v>
      </c>
      <c r="E63" s="39">
        <v>52</v>
      </c>
      <c r="F63" s="39">
        <v>56</v>
      </c>
      <c r="G63" s="39">
        <v>1</v>
      </c>
      <c r="H63" s="39">
        <v>1000</v>
      </c>
    </row>
    <row r="64" spans="1:8" ht="15.75" thickBot="1">
      <c r="A64" s="34" t="s">
        <v>216</v>
      </c>
      <c r="B64" s="39">
        <v>1</v>
      </c>
      <c r="C64" s="39">
        <v>20</v>
      </c>
      <c r="D64" s="39">
        <v>63</v>
      </c>
      <c r="E64" s="39">
        <v>43</v>
      </c>
      <c r="F64" s="39">
        <v>23</v>
      </c>
      <c r="G64" s="39">
        <v>26</v>
      </c>
      <c r="H64" s="39">
        <v>1000</v>
      </c>
    </row>
    <row r="65" spans="1:8" ht="15.75" thickBot="1">
      <c r="A65" s="34" t="s">
        <v>217</v>
      </c>
      <c r="B65" s="39">
        <v>7</v>
      </c>
      <c r="C65" s="39">
        <v>61</v>
      </c>
      <c r="D65" s="39">
        <v>37</v>
      </c>
      <c r="E65" s="39">
        <v>29</v>
      </c>
      <c r="F65" s="39">
        <v>56</v>
      </c>
      <c r="G65" s="39">
        <v>11</v>
      </c>
      <c r="H65" s="39">
        <v>1000</v>
      </c>
    </row>
    <row r="66" spans="1:8" ht="15.75" thickBot="1">
      <c r="A66" s="34" t="s">
        <v>218</v>
      </c>
      <c r="B66" s="39">
        <v>7</v>
      </c>
      <c r="C66" s="39">
        <v>6</v>
      </c>
      <c r="D66" s="39">
        <v>54</v>
      </c>
      <c r="E66" s="39">
        <v>43</v>
      </c>
      <c r="F66" s="39">
        <v>8</v>
      </c>
      <c r="G66" s="39">
        <v>49</v>
      </c>
      <c r="H66" s="39">
        <v>1000</v>
      </c>
    </row>
    <row r="67" spans="1:8" ht="15.75" thickBot="1">
      <c r="A67" s="34" t="s">
        <v>219</v>
      </c>
      <c r="B67" s="39">
        <v>7</v>
      </c>
      <c r="C67" s="39">
        <v>35</v>
      </c>
      <c r="D67" s="39">
        <v>1</v>
      </c>
      <c r="E67" s="39">
        <v>52</v>
      </c>
      <c r="F67" s="39">
        <v>34</v>
      </c>
      <c r="G67" s="39">
        <v>1</v>
      </c>
      <c r="H67" s="39">
        <v>1000</v>
      </c>
    </row>
    <row r="68" spans="1:8" ht="15.75" thickBot="1">
      <c r="A68" s="34" t="s">
        <v>220</v>
      </c>
      <c r="B68" s="39">
        <v>7</v>
      </c>
      <c r="C68" s="39">
        <v>42</v>
      </c>
      <c r="D68" s="39">
        <v>1</v>
      </c>
      <c r="E68" s="39">
        <v>60</v>
      </c>
      <c r="F68" s="39">
        <v>56</v>
      </c>
      <c r="G68" s="39">
        <v>61</v>
      </c>
      <c r="H68" s="39">
        <v>1000</v>
      </c>
    </row>
    <row r="69" spans="1:8" ht="15.75" thickBot="1">
      <c r="A69" s="34" t="s">
        <v>221</v>
      </c>
      <c r="B69" s="39">
        <v>7</v>
      </c>
      <c r="C69" s="39">
        <v>49</v>
      </c>
      <c r="D69" s="39">
        <v>63</v>
      </c>
      <c r="E69" s="39">
        <v>1</v>
      </c>
      <c r="F69" s="39">
        <v>50</v>
      </c>
      <c r="G69" s="39">
        <v>1</v>
      </c>
      <c r="H69" s="39">
        <v>1000</v>
      </c>
    </row>
    <row r="70" spans="1:8" ht="15.75" thickBot="1">
      <c r="A70" s="34" t="s">
        <v>222</v>
      </c>
      <c r="B70" s="39">
        <v>1</v>
      </c>
      <c r="C70" s="39">
        <v>27</v>
      </c>
      <c r="D70" s="39">
        <v>63</v>
      </c>
      <c r="E70" s="39">
        <v>29</v>
      </c>
      <c r="F70" s="39">
        <v>34</v>
      </c>
      <c r="G70" s="39">
        <v>41</v>
      </c>
      <c r="H70" s="39">
        <v>1000</v>
      </c>
    </row>
    <row r="71" spans="1:8" ht="15.75" thickBot="1">
      <c r="A71" s="34" t="s">
        <v>223</v>
      </c>
      <c r="B71" s="39">
        <v>7</v>
      </c>
      <c r="C71" s="39">
        <v>42</v>
      </c>
      <c r="D71" s="39">
        <v>43</v>
      </c>
      <c r="E71" s="39">
        <v>20</v>
      </c>
      <c r="F71" s="39">
        <v>23</v>
      </c>
      <c r="G71" s="39">
        <v>11</v>
      </c>
      <c r="H71" s="39">
        <v>1000</v>
      </c>
    </row>
    <row r="72" spans="1:8" ht="15.75" thickBot="1">
      <c r="A72" s="34" t="s">
        <v>224</v>
      </c>
      <c r="B72" s="39">
        <v>7</v>
      </c>
      <c r="C72" s="39">
        <v>61</v>
      </c>
      <c r="D72" s="39">
        <v>18</v>
      </c>
      <c r="E72" s="39">
        <v>37</v>
      </c>
      <c r="F72" s="39">
        <v>64</v>
      </c>
      <c r="G72" s="39">
        <v>11</v>
      </c>
      <c r="H72" s="39">
        <v>1000</v>
      </c>
    </row>
    <row r="73" spans="1:8" ht="15.75" thickBot="1">
      <c r="A73" s="34" t="s">
        <v>225</v>
      </c>
      <c r="B73" s="39">
        <v>7</v>
      </c>
      <c r="C73" s="39">
        <v>61</v>
      </c>
      <c r="D73" s="39">
        <v>54</v>
      </c>
      <c r="E73" s="39">
        <v>29</v>
      </c>
      <c r="F73" s="39">
        <v>56</v>
      </c>
      <c r="G73" s="39">
        <v>16</v>
      </c>
      <c r="H73" s="39">
        <v>1000</v>
      </c>
    </row>
    <row r="74" spans="1:8" ht="15.75" thickBot="1">
      <c r="A74" s="34" t="s">
        <v>226</v>
      </c>
      <c r="B74" s="39">
        <v>7</v>
      </c>
      <c r="C74" s="39">
        <v>1</v>
      </c>
      <c r="D74" s="39">
        <v>10</v>
      </c>
      <c r="E74" s="39">
        <v>43</v>
      </c>
      <c r="F74" s="39">
        <v>23</v>
      </c>
      <c r="G74" s="39">
        <v>67</v>
      </c>
      <c r="H74" s="39">
        <v>1000</v>
      </c>
    </row>
    <row r="75" spans="1:8" ht="15.75" thickBot="1">
      <c r="A75" s="34" t="s">
        <v>227</v>
      </c>
      <c r="B75" s="39">
        <v>7</v>
      </c>
      <c r="C75" s="39">
        <v>20</v>
      </c>
      <c r="D75" s="39">
        <v>54</v>
      </c>
      <c r="E75" s="39">
        <v>43</v>
      </c>
      <c r="F75" s="39">
        <v>50</v>
      </c>
      <c r="G75" s="39">
        <v>41</v>
      </c>
      <c r="H75" s="39">
        <v>1000</v>
      </c>
    </row>
    <row r="76" spans="1:8" ht="15.75" thickBot="1">
      <c r="A76" s="34" t="s">
        <v>228</v>
      </c>
      <c r="B76" s="39">
        <v>7</v>
      </c>
      <c r="C76" s="39">
        <v>27</v>
      </c>
      <c r="D76" s="39">
        <v>47</v>
      </c>
      <c r="E76" s="39">
        <v>52</v>
      </c>
      <c r="F76" s="39">
        <v>1</v>
      </c>
      <c r="G76" s="39">
        <v>16</v>
      </c>
      <c r="H76" s="39">
        <v>1000</v>
      </c>
    </row>
    <row r="77" spans="1:8" ht="15.75" thickBot="1"/>
    <row r="78" spans="1:8" ht="15.75" thickBot="1">
      <c r="A78" s="38" t="s">
        <v>24</v>
      </c>
      <c r="B78" s="38" t="s">
        <v>12</v>
      </c>
      <c r="C78" s="38" t="s">
        <v>13</v>
      </c>
      <c r="D78" s="38" t="s">
        <v>14</v>
      </c>
      <c r="E78" s="38" t="s">
        <v>57</v>
      </c>
      <c r="F78" s="38" t="s">
        <v>58</v>
      </c>
      <c r="G78" s="38" t="s">
        <v>64</v>
      </c>
    </row>
    <row r="79" spans="1:8" ht="33" thickBot="1">
      <c r="A79" s="38" t="s">
        <v>25</v>
      </c>
      <c r="B79" s="39" t="s">
        <v>647</v>
      </c>
      <c r="C79" s="39" t="s">
        <v>648</v>
      </c>
      <c r="D79" s="39" t="s">
        <v>649</v>
      </c>
      <c r="E79" s="39" t="s">
        <v>650</v>
      </c>
      <c r="F79" s="39" t="s">
        <v>651</v>
      </c>
      <c r="G79" s="39" t="s">
        <v>652</v>
      </c>
    </row>
    <row r="80" spans="1:8" ht="33" thickBot="1">
      <c r="A80" s="38" t="s">
        <v>26</v>
      </c>
      <c r="B80" s="39" t="s">
        <v>653</v>
      </c>
      <c r="C80" s="39" t="s">
        <v>654</v>
      </c>
      <c r="D80" s="39" t="s">
        <v>655</v>
      </c>
      <c r="E80" s="39" t="s">
        <v>653</v>
      </c>
      <c r="F80" s="39" t="s">
        <v>656</v>
      </c>
      <c r="G80" s="39" t="s">
        <v>657</v>
      </c>
    </row>
    <row r="81" spans="1:7" ht="33" thickBot="1">
      <c r="A81" s="38" t="s">
        <v>27</v>
      </c>
      <c r="B81" s="39" t="s">
        <v>658</v>
      </c>
      <c r="C81" s="39" t="s">
        <v>659</v>
      </c>
      <c r="D81" s="39" t="s">
        <v>660</v>
      </c>
      <c r="E81" s="39" t="s">
        <v>658</v>
      </c>
      <c r="F81" s="39" t="s">
        <v>661</v>
      </c>
      <c r="G81" s="39" t="s">
        <v>662</v>
      </c>
    </row>
    <row r="82" spans="1:7" ht="33" thickBot="1">
      <c r="A82" s="38" t="s">
        <v>28</v>
      </c>
      <c r="B82" s="39" t="s">
        <v>663</v>
      </c>
      <c r="C82" s="39" t="s">
        <v>664</v>
      </c>
      <c r="D82" s="39" t="s">
        <v>665</v>
      </c>
      <c r="E82" s="39" t="s">
        <v>663</v>
      </c>
      <c r="F82" s="39" t="s">
        <v>666</v>
      </c>
      <c r="G82" s="39" t="s">
        <v>667</v>
      </c>
    </row>
    <row r="83" spans="1:7" ht="33" thickBot="1">
      <c r="A83" s="38" t="s">
        <v>29</v>
      </c>
      <c r="B83" s="39" t="s">
        <v>668</v>
      </c>
      <c r="C83" s="39" t="s">
        <v>669</v>
      </c>
      <c r="D83" s="39" t="s">
        <v>670</v>
      </c>
      <c r="E83" s="39" t="s">
        <v>668</v>
      </c>
      <c r="F83" s="39" t="s">
        <v>671</v>
      </c>
      <c r="G83" s="39" t="s">
        <v>672</v>
      </c>
    </row>
    <row r="84" spans="1:7" ht="33" thickBot="1">
      <c r="A84" s="38" t="s">
        <v>30</v>
      </c>
      <c r="B84" s="39" t="s">
        <v>673</v>
      </c>
      <c r="C84" s="39" t="s">
        <v>674</v>
      </c>
      <c r="D84" s="39" t="s">
        <v>675</v>
      </c>
      <c r="E84" s="39" t="s">
        <v>673</v>
      </c>
      <c r="F84" s="39" t="s">
        <v>676</v>
      </c>
      <c r="G84" s="39" t="s">
        <v>677</v>
      </c>
    </row>
    <row r="85" spans="1:7" ht="33" thickBot="1">
      <c r="A85" s="38" t="s">
        <v>31</v>
      </c>
      <c r="B85" s="39" t="s">
        <v>678</v>
      </c>
      <c r="C85" s="39" t="s">
        <v>679</v>
      </c>
      <c r="D85" s="39" t="s">
        <v>680</v>
      </c>
      <c r="E85" s="39" t="s">
        <v>678</v>
      </c>
      <c r="F85" s="39" t="s">
        <v>681</v>
      </c>
      <c r="G85" s="39" t="s">
        <v>682</v>
      </c>
    </row>
    <row r="86" spans="1:7" ht="33" thickBot="1">
      <c r="A86" s="38" t="s">
        <v>32</v>
      </c>
      <c r="B86" s="39" t="s">
        <v>683</v>
      </c>
      <c r="C86" s="39" t="s">
        <v>684</v>
      </c>
      <c r="D86" s="39" t="s">
        <v>685</v>
      </c>
      <c r="E86" s="39" t="s">
        <v>683</v>
      </c>
      <c r="F86" s="39" t="s">
        <v>686</v>
      </c>
      <c r="G86" s="39" t="s">
        <v>687</v>
      </c>
    </row>
    <row r="87" spans="1:7" ht="33" thickBot="1">
      <c r="A87" s="38" t="s">
        <v>33</v>
      </c>
      <c r="B87" s="39" t="s">
        <v>688</v>
      </c>
      <c r="C87" s="39" t="s">
        <v>689</v>
      </c>
      <c r="D87" s="39" t="s">
        <v>690</v>
      </c>
      <c r="E87" s="39" t="s">
        <v>688</v>
      </c>
      <c r="F87" s="39" t="s">
        <v>691</v>
      </c>
      <c r="G87" s="39" t="s">
        <v>692</v>
      </c>
    </row>
    <row r="88" spans="1:7" ht="33" thickBot="1">
      <c r="A88" s="38" t="s">
        <v>61</v>
      </c>
      <c r="B88" s="39" t="s">
        <v>693</v>
      </c>
      <c r="C88" s="39" t="s">
        <v>694</v>
      </c>
      <c r="D88" s="39" t="s">
        <v>695</v>
      </c>
      <c r="E88" s="39" t="s">
        <v>693</v>
      </c>
      <c r="F88" s="39" t="s">
        <v>696</v>
      </c>
      <c r="G88" s="39" t="s">
        <v>697</v>
      </c>
    </row>
    <row r="89" spans="1:7" ht="33" thickBot="1">
      <c r="A89" s="38" t="s">
        <v>229</v>
      </c>
      <c r="B89" s="39" t="s">
        <v>698</v>
      </c>
      <c r="C89" s="39" t="s">
        <v>699</v>
      </c>
      <c r="D89" s="39" t="s">
        <v>700</v>
      </c>
      <c r="E89" s="39" t="s">
        <v>698</v>
      </c>
      <c r="F89" s="39" t="s">
        <v>701</v>
      </c>
      <c r="G89" s="39" t="s">
        <v>702</v>
      </c>
    </row>
    <row r="90" spans="1:7" ht="33" thickBot="1">
      <c r="A90" s="38" t="s">
        <v>230</v>
      </c>
      <c r="B90" s="39" t="s">
        <v>703</v>
      </c>
      <c r="C90" s="39" t="s">
        <v>704</v>
      </c>
      <c r="D90" s="39" t="s">
        <v>705</v>
      </c>
      <c r="E90" s="39" t="s">
        <v>703</v>
      </c>
      <c r="F90" s="39" t="s">
        <v>706</v>
      </c>
      <c r="G90" s="39" t="s">
        <v>707</v>
      </c>
    </row>
    <row r="91" spans="1:7" ht="33" thickBot="1">
      <c r="A91" s="38" t="s">
        <v>231</v>
      </c>
      <c r="B91" s="39" t="s">
        <v>708</v>
      </c>
      <c r="C91" s="39" t="s">
        <v>709</v>
      </c>
      <c r="D91" s="39" t="s">
        <v>710</v>
      </c>
      <c r="E91" s="39" t="s">
        <v>708</v>
      </c>
      <c r="F91" s="39" t="s">
        <v>711</v>
      </c>
      <c r="G91" s="39" t="s">
        <v>712</v>
      </c>
    </row>
    <row r="92" spans="1:7" ht="33" thickBot="1">
      <c r="A92" s="38" t="s">
        <v>232</v>
      </c>
      <c r="B92" s="39" t="s">
        <v>713</v>
      </c>
      <c r="C92" s="39" t="s">
        <v>714</v>
      </c>
      <c r="D92" s="39" t="s">
        <v>715</v>
      </c>
      <c r="E92" s="39" t="s">
        <v>713</v>
      </c>
      <c r="F92" s="39" t="s">
        <v>716</v>
      </c>
      <c r="G92" s="39" t="s">
        <v>717</v>
      </c>
    </row>
    <row r="93" spans="1:7" ht="33" thickBot="1">
      <c r="A93" s="38" t="s">
        <v>233</v>
      </c>
      <c r="B93" s="39" t="s">
        <v>718</v>
      </c>
      <c r="C93" s="39" t="s">
        <v>719</v>
      </c>
      <c r="D93" s="39" t="s">
        <v>720</v>
      </c>
      <c r="E93" s="39" t="s">
        <v>718</v>
      </c>
      <c r="F93" s="39" t="s">
        <v>721</v>
      </c>
      <c r="G93" s="39" t="s">
        <v>722</v>
      </c>
    </row>
    <row r="94" spans="1:7" ht="33" thickBot="1">
      <c r="A94" s="38" t="s">
        <v>234</v>
      </c>
      <c r="B94" s="39" t="s">
        <v>723</v>
      </c>
      <c r="C94" s="39" t="s">
        <v>724</v>
      </c>
      <c r="D94" s="39" t="s">
        <v>725</v>
      </c>
      <c r="E94" s="39" t="s">
        <v>723</v>
      </c>
      <c r="F94" s="39" t="s">
        <v>726</v>
      </c>
      <c r="G94" s="39" t="s">
        <v>727</v>
      </c>
    </row>
    <row r="95" spans="1:7" ht="33" thickBot="1">
      <c r="A95" s="38" t="s">
        <v>235</v>
      </c>
      <c r="B95" s="39" t="s">
        <v>728</v>
      </c>
      <c r="C95" s="39" t="s">
        <v>729</v>
      </c>
      <c r="D95" s="39" t="s">
        <v>730</v>
      </c>
      <c r="E95" s="39" t="s">
        <v>728</v>
      </c>
      <c r="F95" s="39" t="s">
        <v>731</v>
      </c>
      <c r="G95" s="39" t="s">
        <v>732</v>
      </c>
    </row>
    <row r="96" spans="1:7" ht="33" thickBot="1">
      <c r="A96" s="38" t="s">
        <v>236</v>
      </c>
      <c r="B96" s="39" t="s">
        <v>733</v>
      </c>
      <c r="C96" s="39" t="s">
        <v>734</v>
      </c>
      <c r="D96" s="39" t="s">
        <v>735</v>
      </c>
      <c r="E96" s="39" t="s">
        <v>733</v>
      </c>
      <c r="F96" s="39" t="s">
        <v>736</v>
      </c>
      <c r="G96" s="39" t="s">
        <v>737</v>
      </c>
    </row>
    <row r="97" spans="1:7" ht="33" thickBot="1">
      <c r="A97" s="38" t="s">
        <v>237</v>
      </c>
      <c r="B97" s="39" t="s">
        <v>738</v>
      </c>
      <c r="C97" s="39" t="s">
        <v>739</v>
      </c>
      <c r="D97" s="39" t="s">
        <v>740</v>
      </c>
      <c r="E97" s="39" t="s">
        <v>738</v>
      </c>
      <c r="F97" s="39" t="s">
        <v>741</v>
      </c>
      <c r="G97" s="39" t="s">
        <v>742</v>
      </c>
    </row>
    <row r="98" spans="1:7" ht="33" thickBot="1">
      <c r="A98" s="38" t="s">
        <v>238</v>
      </c>
      <c r="B98" s="39" t="s">
        <v>743</v>
      </c>
      <c r="C98" s="39" t="s">
        <v>744</v>
      </c>
      <c r="D98" s="39" t="s">
        <v>745</v>
      </c>
      <c r="E98" s="39" t="s">
        <v>743</v>
      </c>
      <c r="F98" s="39" t="s">
        <v>746</v>
      </c>
      <c r="G98" s="39" t="s">
        <v>747</v>
      </c>
    </row>
    <row r="99" spans="1:7" ht="33" thickBot="1">
      <c r="A99" s="38" t="s">
        <v>239</v>
      </c>
      <c r="B99" s="39" t="s">
        <v>748</v>
      </c>
      <c r="C99" s="39" t="s">
        <v>749</v>
      </c>
      <c r="D99" s="39" t="s">
        <v>750</v>
      </c>
      <c r="E99" s="39" t="s">
        <v>748</v>
      </c>
      <c r="F99" s="39" t="s">
        <v>751</v>
      </c>
      <c r="G99" s="39" t="s">
        <v>752</v>
      </c>
    </row>
    <row r="100" spans="1:7" ht="33" thickBot="1">
      <c r="A100" s="38" t="s">
        <v>240</v>
      </c>
      <c r="B100" s="39" t="s">
        <v>753</v>
      </c>
      <c r="C100" s="39" t="s">
        <v>754</v>
      </c>
      <c r="D100" s="39" t="s">
        <v>755</v>
      </c>
      <c r="E100" s="39" t="s">
        <v>753</v>
      </c>
      <c r="F100" s="39" t="s">
        <v>756</v>
      </c>
      <c r="G100" s="39" t="s">
        <v>757</v>
      </c>
    </row>
    <row r="101" spans="1:7" ht="33" thickBot="1">
      <c r="A101" s="38" t="s">
        <v>241</v>
      </c>
      <c r="B101" s="39" t="s">
        <v>758</v>
      </c>
      <c r="C101" s="39" t="s">
        <v>758</v>
      </c>
      <c r="D101" s="39" t="s">
        <v>759</v>
      </c>
      <c r="E101" s="39" t="s">
        <v>758</v>
      </c>
      <c r="F101" s="39" t="s">
        <v>760</v>
      </c>
      <c r="G101" s="39" t="s">
        <v>761</v>
      </c>
    </row>
    <row r="102" spans="1:7" ht="33" thickBot="1">
      <c r="A102" s="38" t="s">
        <v>242</v>
      </c>
      <c r="B102" s="39" t="s">
        <v>762</v>
      </c>
      <c r="C102" s="39" t="s">
        <v>762</v>
      </c>
      <c r="D102" s="39" t="s">
        <v>763</v>
      </c>
      <c r="E102" s="39" t="s">
        <v>762</v>
      </c>
      <c r="F102" s="39" t="s">
        <v>764</v>
      </c>
      <c r="G102" s="39" t="s">
        <v>765</v>
      </c>
    </row>
    <row r="103" spans="1:7" ht="33" thickBot="1">
      <c r="A103" s="38" t="s">
        <v>243</v>
      </c>
      <c r="B103" s="39" t="s">
        <v>766</v>
      </c>
      <c r="C103" s="39" t="s">
        <v>766</v>
      </c>
      <c r="D103" s="39" t="s">
        <v>767</v>
      </c>
      <c r="E103" s="39" t="s">
        <v>766</v>
      </c>
      <c r="F103" s="39" t="s">
        <v>768</v>
      </c>
      <c r="G103" s="39" t="s">
        <v>769</v>
      </c>
    </row>
    <row r="104" spans="1:7" ht="33" thickBot="1">
      <c r="A104" s="38" t="s">
        <v>244</v>
      </c>
      <c r="B104" s="39" t="s">
        <v>770</v>
      </c>
      <c r="C104" s="39" t="s">
        <v>770</v>
      </c>
      <c r="D104" s="39" t="s">
        <v>771</v>
      </c>
      <c r="E104" s="39" t="s">
        <v>770</v>
      </c>
      <c r="F104" s="39" t="s">
        <v>772</v>
      </c>
      <c r="G104" s="39" t="s">
        <v>773</v>
      </c>
    </row>
    <row r="105" spans="1:7" ht="33" thickBot="1">
      <c r="A105" s="38" t="s">
        <v>245</v>
      </c>
      <c r="B105" s="39" t="s">
        <v>774</v>
      </c>
      <c r="C105" s="39" t="s">
        <v>774</v>
      </c>
      <c r="D105" s="39" t="s">
        <v>775</v>
      </c>
      <c r="E105" s="39" t="s">
        <v>774</v>
      </c>
      <c r="F105" s="39" t="s">
        <v>776</v>
      </c>
      <c r="G105" s="39" t="s">
        <v>777</v>
      </c>
    </row>
    <row r="106" spans="1:7" ht="33" thickBot="1">
      <c r="A106" s="38" t="s">
        <v>246</v>
      </c>
      <c r="B106" s="39" t="s">
        <v>778</v>
      </c>
      <c r="C106" s="39" t="s">
        <v>778</v>
      </c>
      <c r="D106" s="39" t="s">
        <v>779</v>
      </c>
      <c r="E106" s="39" t="s">
        <v>778</v>
      </c>
      <c r="F106" s="39" t="s">
        <v>780</v>
      </c>
      <c r="G106" s="39" t="s">
        <v>781</v>
      </c>
    </row>
    <row r="107" spans="1:7" ht="33" thickBot="1">
      <c r="A107" s="38" t="s">
        <v>247</v>
      </c>
      <c r="B107" s="39" t="s">
        <v>782</v>
      </c>
      <c r="C107" s="39" t="s">
        <v>782</v>
      </c>
      <c r="D107" s="39" t="s">
        <v>783</v>
      </c>
      <c r="E107" s="39" t="s">
        <v>782</v>
      </c>
      <c r="F107" s="39" t="s">
        <v>784</v>
      </c>
      <c r="G107" s="39" t="s">
        <v>785</v>
      </c>
    </row>
    <row r="108" spans="1:7" ht="33" thickBot="1">
      <c r="A108" s="38" t="s">
        <v>248</v>
      </c>
      <c r="B108" s="39" t="s">
        <v>786</v>
      </c>
      <c r="C108" s="39" t="s">
        <v>786</v>
      </c>
      <c r="D108" s="39" t="s">
        <v>787</v>
      </c>
      <c r="E108" s="39" t="s">
        <v>786</v>
      </c>
      <c r="F108" s="39" t="s">
        <v>788</v>
      </c>
      <c r="G108" s="39" t="s">
        <v>789</v>
      </c>
    </row>
    <row r="109" spans="1:7" ht="33" thickBot="1">
      <c r="A109" s="38" t="s">
        <v>249</v>
      </c>
      <c r="B109" s="39" t="s">
        <v>790</v>
      </c>
      <c r="C109" s="39" t="s">
        <v>790</v>
      </c>
      <c r="D109" s="39" t="s">
        <v>791</v>
      </c>
      <c r="E109" s="39" t="s">
        <v>790</v>
      </c>
      <c r="F109" s="39" t="s">
        <v>792</v>
      </c>
      <c r="G109" s="39" t="s">
        <v>793</v>
      </c>
    </row>
    <row r="110" spans="1:7" ht="33" thickBot="1">
      <c r="A110" s="38" t="s">
        <v>250</v>
      </c>
      <c r="B110" s="39" t="s">
        <v>794</v>
      </c>
      <c r="C110" s="39" t="s">
        <v>794</v>
      </c>
      <c r="D110" s="39" t="s">
        <v>795</v>
      </c>
      <c r="E110" s="39" t="s">
        <v>794</v>
      </c>
      <c r="F110" s="39" t="s">
        <v>796</v>
      </c>
      <c r="G110" s="39" t="s">
        <v>797</v>
      </c>
    </row>
    <row r="111" spans="1:7" ht="33" thickBot="1">
      <c r="A111" s="38" t="s">
        <v>251</v>
      </c>
      <c r="B111" s="39" t="s">
        <v>798</v>
      </c>
      <c r="C111" s="39" t="s">
        <v>798</v>
      </c>
      <c r="D111" s="39" t="s">
        <v>799</v>
      </c>
      <c r="E111" s="39" t="s">
        <v>798</v>
      </c>
      <c r="F111" s="39" t="s">
        <v>800</v>
      </c>
      <c r="G111" s="39" t="s">
        <v>801</v>
      </c>
    </row>
    <row r="112" spans="1:7" ht="33" thickBot="1">
      <c r="A112" s="38" t="s">
        <v>252</v>
      </c>
      <c r="B112" s="39" t="s">
        <v>802</v>
      </c>
      <c r="C112" s="39" t="s">
        <v>802</v>
      </c>
      <c r="D112" s="39" t="s">
        <v>803</v>
      </c>
      <c r="E112" s="39" t="s">
        <v>802</v>
      </c>
      <c r="F112" s="39" t="s">
        <v>804</v>
      </c>
      <c r="G112" s="39" t="s">
        <v>805</v>
      </c>
    </row>
    <row r="113" spans="1:7" ht="33" thickBot="1">
      <c r="A113" s="38" t="s">
        <v>253</v>
      </c>
      <c r="B113" s="39" t="s">
        <v>806</v>
      </c>
      <c r="C113" s="39" t="s">
        <v>806</v>
      </c>
      <c r="D113" s="39" t="s">
        <v>807</v>
      </c>
      <c r="E113" s="39" t="s">
        <v>806</v>
      </c>
      <c r="F113" s="39" t="s">
        <v>808</v>
      </c>
      <c r="G113" s="39" t="s">
        <v>809</v>
      </c>
    </row>
    <row r="114" spans="1:7" ht="33" thickBot="1">
      <c r="A114" s="38" t="s">
        <v>254</v>
      </c>
      <c r="B114" s="39" t="s">
        <v>810</v>
      </c>
      <c r="C114" s="39" t="s">
        <v>810</v>
      </c>
      <c r="D114" s="39" t="s">
        <v>811</v>
      </c>
      <c r="E114" s="39" t="s">
        <v>810</v>
      </c>
      <c r="F114" s="39" t="s">
        <v>812</v>
      </c>
      <c r="G114" s="39" t="s">
        <v>813</v>
      </c>
    </row>
    <row r="115" spans="1:7" ht="33" thickBot="1">
      <c r="A115" s="38" t="s">
        <v>255</v>
      </c>
      <c r="B115" s="39" t="s">
        <v>814</v>
      </c>
      <c r="C115" s="39" t="s">
        <v>814</v>
      </c>
      <c r="D115" s="39" t="s">
        <v>815</v>
      </c>
      <c r="E115" s="39" t="s">
        <v>814</v>
      </c>
      <c r="F115" s="39" t="s">
        <v>816</v>
      </c>
      <c r="G115" s="39" t="s">
        <v>817</v>
      </c>
    </row>
    <row r="116" spans="1:7" ht="33" thickBot="1">
      <c r="A116" s="38" t="s">
        <v>256</v>
      </c>
      <c r="B116" s="39" t="s">
        <v>818</v>
      </c>
      <c r="C116" s="39" t="s">
        <v>818</v>
      </c>
      <c r="D116" s="39" t="s">
        <v>819</v>
      </c>
      <c r="E116" s="39" t="s">
        <v>818</v>
      </c>
      <c r="F116" s="39" t="s">
        <v>820</v>
      </c>
      <c r="G116" s="39" t="s">
        <v>821</v>
      </c>
    </row>
    <row r="117" spans="1:7" ht="33" thickBot="1">
      <c r="A117" s="38" t="s">
        <v>257</v>
      </c>
      <c r="B117" s="39" t="s">
        <v>822</v>
      </c>
      <c r="C117" s="39" t="s">
        <v>822</v>
      </c>
      <c r="D117" s="39" t="s">
        <v>823</v>
      </c>
      <c r="E117" s="39" t="s">
        <v>822</v>
      </c>
      <c r="F117" s="39" t="s">
        <v>824</v>
      </c>
      <c r="G117" s="39" t="s">
        <v>825</v>
      </c>
    </row>
    <row r="118" spans="1:7" ht="33" thickBot="1">
      <c r="A118" s="38" t="s">
        <v>258</v>
      </c>
      <c r="B118" s="39" t="s">
        <v>826</v>
      </c>
      <c r="C118" s="39" t="s">
        <v>826</v>
      </c>
      <c r="D118" s="39" t="s">
        <v>827</v>
      </c>
      <c r="E118" s="39" t="s">
        <v>826</v>
      </c>
      <c r="F118" s="39" t="s">
        <v>828</v>
      </c>
      <c r="G118" s="39" t="s">
        <v>829</v>
      </c>
    </row>
    <row r="119" spans="1:7" ht="33" thickBot="1">
      <c r="A119" s="38" t="s">
        <v>259</v>
      </c>
      <c r="B119" s="39" t="s">
        <v>830</v>
      </c>
      <c r="C119" s="39" t="s">
        <v>830</v>
      </c>
      <c r="D119" s="39" t="s">
        <v>831</v>
      </c>
      <c r="E119" s="39" t="s">
        <v>830</v>
      </c>
      <c r="F119" s="39" t="s">
        <v>832</v>
      </c>
      <c r="G119" s="39" t="s">
        <v>833</v>
      </c>
    </row>
    <row r="120" spans="1:7" ht="33" thickBot="1">
      <c r="A120" s="38" t="s">
        <v>260</v>
      </c>
      <c r="B120" s="39" t="s">
        <v>834</v>
      </c>
      <c r="C120" s="39" t="s">
        <v>834</v>
      </c>
      <c r="D120" s="39" t="s">
        <v>835</v>
      </c>
      <c r="E120" s="39" t="s">
        <v>834</v>
      </c>
      <c r="F120" s="39" t="s">
        <v>836</v>
      </c>
      <c r="G120" s="39" t="s">
        <v>837</v>
      </c>
    </row>
    <row r="121" spans="1:7" ht="33" thickBot="1">
      <c r="A121" s="38" t="s">
        <v>261</v>
      </c>
      <c r="B121" s="39" t="s">
        <v>838</v>
      </c>
      <c r="C121" s="39" t="s">
        <v>838</v>
      </c>
      <c r="D121" s="39" t="s">
        <v>839</v>
      </c>
      <c r="E121" s="39" t="s">
        <v>838</v>
      </c>
      <c r="F121" s="39" t="s">
        <v>840</v>
      </c>
      <c r="G121" s="39" t="s">
        <v>841</v>
      </c>
    </row>
    <row r="122" spans="1:7" ht="33" thickBot="1">
      <c r="A122" s="38" t="s">
        <v>262</v>
      </c>
      <c r="B122" s="39" t="s">
        <v>842</v>
      </c>
      <c r="C122" s="39" t="s">
        <v>842</v>
      </c>
      <c r="D122" s="39" t="s">
        <v>843</v>
      </c>
      <c r="E122" s="39" t="s">
        <v>842</v>
      </c>
      <c r="F122" s="39" t="s">
        <v>844</v>
      </c>
      <c r="G122" s="39" t="s">
        <v>845</v>
      </c>
    </row>
    <row r="123" spans="1:7" ht="33" thickBot="1">
      <c r="A123" s="38" t="s">
        <v>263</v>
      </c>
      <c r="B123" s="39" t="s">
        <v>846</v>
      </c>
      <c r="C123" s="39" t="s">
        <v>846</v>
      </c>
      <c r="D123" s="39" t="s">
        <v>847</v>
      </c>
      <c r="E123" s="39" t="s">
        <v>846</v>
      </c>
      <c r="F123" s="39" t="s">
        <v>848</v>
      </c>
      <c r="G123" s="39" t="s">
        <v>849</v>
      </c>
    </row>
    <row r="124" spans="1:7" ht="33" thickBot="1">
      <c r="A124" s="38" t="s">
        <v>264</v>
      </c>
      <c r="B124" s="39" t="s">
        <v>850</v>
      </c>
      <c r="C124" s="39" t="s">
        <v>850</v>
      </c>
      <c r="D124" s="39" t="s">
        <v>851</v>
      </c>
      <c r="E124" s="39" t="s">
        <v>850</v>
      </c>
      <c r="F124" s="39" t="s">
        <v>852</v>
      </c>
      <c r="G124" s="39" t="s">
        <v>853</v>
      </c>
    </row>
    <row r="125" spans="1:7" ht="33" thickBot="1">
      <c r="A125" s="38" t="s">
        <v>265</v>
      </c>
      <c r="B125" s="39" t="s">
        <v>854</v>
      </c>
      <c r="C125" s="39" t="s">
        <v>854</v>
      </c>
      <c r="D125" s="39" t="s">
        <v>855</v>
      </c>
      <c r="E125" s="39" t="s">
        <v>854</v>
      </c>
      <c r="F125" s="39" t="s">
        <v>856</v>
      </c>
      <c r="G125" s="39" t="s">
        <v>857</v>
      </c>
    </row>
    <row r="126" spans="1:7" ht="33" thickBot="1">
      <c r="A126" s="38" t="s">
        <v>266</v>
      </c>
      <c r="B126" s="39" t="s">
        <v>858</v>
      </c>
      <c r="C126" s="39" t="s">
        <v>858</v>
      </c>
      <c r="D126" s="39" t="s">
        <v>859</v>
      </c>
      <c r="E126" s="39" t="s">
        <v>858</v>
      </c>
      <c r="F126" s="39" t="s">
        <v>860</v>
      </c>
      <c r="G126" s="39" t="s">
        <v>861</v>
      </c>
    </row>
    <row r="127" spans="1:7" ht="33" thickBot="1">
      <c r="A127" s="38" t="s">
        <v>267</v>
      </c>
      <c r="B127" s="39" t="s">
        <v>862</v>
      </c>
      <c r="C127" s="39" t="s">
        <v>862</v>
      </c>
      <c r="D127" s="39" t="s">
        <v>863</v>
      </c>
      <c r="E127" s="39" t="s">
        <v>862</v>
      </c>
      <c r="F127" s="39" t="s">
        <v>864</v>
      </c>
      <c r="G127" s="39" t="s">
        <v>865</v>
      </c>
    </row>
    <row r="128" spans="1:7" ht="33" thickBot="1">
      <c r="A128" s="38" t="s">
        <v>268</v>
      </c>
      <c r="B128" s="39" t="s">
        <v>866</v>
      </c>
      <c r="C128" s="39" t="s">
        <v>866</v>
      </c>
      <c r="D128" s="39" t="s">
        <v>867</v>
      </c>
      <c r="E128" s="39" t="s">
        <v>866</v>
      </c>
      <c r="F128" s="39" t="s">
        <v>868</v>
      </c>
      <c r="G128" s="39" t="s">
        <v>869</v>
      </c>
    </row>
    <row r="129" spans="1:7" ht="33" thickBot="1">
      <c r="A129" s="38" t="s">
        <v>269</v>
      </c>
      <c r="B129" s="39" t="s">
        <v>870</v>
      </c>
      <c r="C129" s="39" t="s">
        <v>870</v>
      </c>
      <c r="D129" s="39" t="s">
        <v>871</v>
      </c>
      <c r="E129" s="39" t="s">
        <v>870</v>
      </c>
      <c r="F129" s="39" t="s">
        <v>872</v>
      </c>
      <c r="G129" s="39" t="s">
        <v>873</v>
      </c>
    </row>
    <row r="130" spans="1:7" ht="33" thickBot="1">
      <c r="A130" s="38" t="s">
        <v>270</v>
      </c>
      <c r="B130" s="39" t="s">
        <v>874</v>
      </c>
      <c r="C130" s="39" t="s">
        <v>874</v>
      </c>
      <c r="D130" s="39" t="s">
        <v>875</v>
      </c>
      <c r="E130" s="39" t="s">
        <v>874</v>
      </c>
      <c r="F130" s="39" t="s">
        <v>876</v>
      </c>
      <c r="G130" s="39" t="s">
        <v>877</v>
      </c>
    </row>
    <row r="131" spans="1:7" ht="33" thickBot="1">
      <c r="A131" s="38" t="s">
        <v>271</v>
      </c>
      <c r="B131" s="39" t="s">
        <v>878</v>
      </c>
      <c r="C131" s="39" t="s">
        <v>878</v>
      </c>
      <c r="D131" s="39" t="s">
        <v>879</v>
      </c>
      <c r="E131" s="39" t="s">
        <v>878</v>
      </c>
      <c r="F131" s="39" t="s">
        <v>880</v>
      </c>
      <c r="G131" s="39" t="s">
        <v>881</v>
      </c>
    </row>
    <row r="132" spans="1:7" ht="33" thickBot="1">
      <c r="A132" s="38" t="s">
        <v>272</v>
      </c>
      <c r="B132" s="39" t="s">
        <v>882</v>
      </c>
      <c r="C132" s="39" t="s">
        <v>882</v>
      </c>
      <c r="D132" s="39" t="s">
        <v>883</v>
      </c>
      <c r="E132" s="39" t="s">
        <v>882</v>
      </c>
      <c r="F132" s="39" t="s">
        <v>884</v>
      </c>
      <c r="G132" s="39" t="s">
        <v>885</v>
      </c>
    </row>
    <row r="133" spans="1:7" ht="33" thickBot="1">
      <c r="A133" s="38" t="s">
        <v>273</v>
      </c>
      <c r="B133" s="39" t="s">
        <v>886</v>
      </c>
      <c r="C133" s="39" t="s">
        <v>886</v>
      </c>
      <c r="D133" s="39" t="s">
        <v>886</v>
      </c>
      <c r="E133" s="39" t="s">
        <v>886</v>
      </c>
      <c r="F133" s="39" t="s">
        <v>887</v>
      </c>
      <c r="G133" s="39" t="s">
        <v>888</v>
      </c>
    </row>
    <row r="134" spans="1:7" ht="33" thickBot="1">
      <c r="A134" s="38" t="s">
        <v>274</v>
      </c>
      <c r="B134" s="39" t="s">
        <v>889</v>
      </c>
      <c r="C134" s="39" t="s">
        <v>889</v>
      </c>
      <c r="D134" s="39" t="s">
        <v>889</v>
      </c>
      <c r="E134" s="39" t="s">
        <v>889</v>
      </c>
      <c r="F134" s="39" t="s">
        <v>890</v>
      </c>
      <c r="G134" s="39" t="s">
        <v>891</v>
      </c>
    </row>
    <row r="135" spans="1:7" ht="33" thickBot="1">
      <c r="A135" s="38" t="s">
        <v>275</v>
      </c>
      <c r="B135" s="39" t="s">
        <v>892</v>
      </c>
      <c r="C135" s="39" t="s">
        <v>892</v>
      </c>
      <c r="D135" s="39" t="s">
        <v>892</v>
      </c>
      <c r="E135" s="39" t="s">
        <v>892</v>
      </c>
      <c r="F135" s="39" t="s">
        <v>893</v>
      </c>
      <c r="G135" s="39" t="s">
        <v>894</v>
      </c>
    </row>
    <row r="136" spans="1:7" ht="33" thickBot="1">
      <c r="A136" s="38" t="s">
        <v>276</v>
      </c>
      <c r="B136" s="39" t="s">
        <v>895</v>
      </c>
      <c r="C136" s="39" t="s">
        <v>895</v>
      </c>
      <c r="D136" s="39" t="s">
        <v>895</v>
      </c>
      <c r="E136" s="39" t="s">
        <v>895</v>
      </c>
      <c r="F136" s="39" t="s">
        <v>896</v>
      </c>
      <c r="G136" s="39" t="s">
        <v>897</v>
      </c>
    </row>
    <row r="137" spans="1:7" ht="33" thickBot="1">
      <c r="A137" s="38" t="s">
        <v>277</v>
      </c>
      <c r="B137" s="39" t="s">
        <v>898</v>
      </c>
      <c r="C137" s="39" t="s">
        <v>898</v>
      </c>
      <c r="D137" s="39" t="s">
        <v>898</v>
      </c>
      <c r="E137" s="39" t="s">
        <v>898</v>
      </c>
      <c r="F137" s="39" t="s">
        <v>899</v>
      </c>
      <c r="G137" s="39" t="s">
        <v>900</v>
      </c>
    </row>
    <row r="138" spans="1:7" ht="22.5" thickBot="1">
      <c r="A138" s="38" t="s">
        <v>278</v>
      </c>
      <c r="B138" s="39" t="s">
        <v>901</v>
      </c>
      <c r="C138" s="39" t="s">
        <v>901</v>
      </c>
      <c r="D138" s="39" t="s">
        <v>901</v>
      </c>
      <c r="E138" s="39" t="s">
        <v>901</v>
      </c>
      <c r="F138" s="39" t="s">
        <v>902</v>
      </c>
      <c r="G138" s="39" t="s">
        <v>903</v>
      </c>
    </row>
    <row r="139" spans="1:7" ht="22.5" thickBot="1">
      <c r="A139" s="38" t="s">
        <v>279</v>
      </c>
      <c r="B139" s="39" t="s">
        <v>904</v>
      </c>
      <c r="C139" s="39" t="s">
        <v>904</v>
      </c>
      <c r="D139" s="39" t="s">
        <v>904</v>
      </c>
      <c r="E139" s="39" t="s">
        <v>904</v>
      </c>
      <c r="F139" s="39" t="s">
        <v>905</v>
      </c>
      <c r="G139" s="39" t="s">
        <v>906</v>
      </c>
    </row>
    <row r="140" spans="1:7" ht="22.5" thickBot="1">
      <c r="A140" s="38" t="s">
        <v>280</v>
      </c>
      <c r="B140" s="39" t="s">
        <v>907</v>
      </c>
      <c r="C140" s="39" t="s">
        <v>907</v>
      </c>
      <c r="D140" s="39" t="s">
        <v>907</v>
      </c>
      <c r="E140" s="39" t="s">
        <v>907</v>
      </c>
      <c r="F140" s="39" t="s">
        <v>908</v>
      </c>
      <c r="G140" s="39" t="s">
        <v>909</v>
      </c>
    </row>
    <row r="141" spans="1:7" ht="22.5" thickBot="1">
      <c r="A141" s="38" t="s">
        <v>281</v>
      </c>
      <c r="B141" s="39" t="s">
        <v>910</v>
      </c>
      <c r="C141" s="39" t="s">
        <v>910</v>
      </c>
      <c r="D141" s="39" t="s">
        <v>910</v>
      </c>
      <c r="E141" s="39" t="s">
        <v>910</v>
      </c>
      <c r="F141" s="39" t="s">
        <v>911</v>
      </c>
      <c r="G141" s="39" t="s">
        <v>912</v>
      </c>
    </row>
    <row r="142" spans="1:7" ht="22.5" thickBot="1">
      <c r="A142" s="38" t="s">
        <v>282</v>
      </c>
      <c r="B142" s="39" t="s">
        <v>641</v>
      </c>
      <c r="C142" s="39" t="s">
        <v>641</v>
      </c>
      <c r="D142" s="39" t="s">
        <v>641</v>
      </c>
      <c r="E142" s="39" t="s">
        <v>641</v>
      </c>
      <c r="F142" s="39" t="s">
        <v>913</v>
      </c>
      <c r="G142" s="39" t="s">
        <v>914</v>
      </c>
    </row>
    <row r="143" spans="1:7" ht="22.5" thickBot="1">
      <c r="A143" s="38" t="s">
        <v>283</v>
      </c>
      <c r="B143" s="39" t="s">
        <v>642</v>
      </c>
      <c r="C143" s="39" t="s">
        <v>642</v>
      </c>
      <c r="D143" s="39" t="s">
        <v>642</v>
      </c>
      <c r="E143" s="39" t="s">
        <v>642</v>
      </c>
      <c r="F143" s="39" t="s">
        <v>642</v>
      </c>
      <c r="G143" s="39" t="s">
        <v>915</v>
      </c>
    </row>
    <row r="144" spans="1:7" ht="22.5" thickBot="1">
      <c r="A144" s="38" t="s">
        <v>284</v>
      </c>
      <c r="B144" s="39" t="s">
        <v>643</v>
      </c>
      <c r="C144" s="39" t="s">
        <v>643</v>
      </c>
      <c r="D144" s="39" t="s">
        <v>643</v>
      </c>
      <c r="E144" s="39" t="s">
        <v>643</v>
      </c>
      <c r="F144" s="39" t="s">
        <v>643</v>
      </c>
      <c r="G144" s="39" t="s">
        <v>916</v>
      </c>
    </row>
    <row r="145" spans="1:7" ht="22.5" thickBot="1">
      <c r="A145" s="38" t="s">
        <v>285</v>
      </c>
      <c r="B145" s="39" t="s">
        <v>644</v>
      </c>
      <c r="C145" s="39" t="s">
        <v>644</v>
      </c>
      <c r="D145" s="39" t="s">
        <v>644</v>
      </c>
      <c r="E145" s="39" t="s">
        <v>644</v>
      </c>
      <c r="F145" s="39" t="s">
        <v>644</v>
      </c>
      <c r="G145" s="39" t="s">
        <v>917</v>
      </c>
    </row>
    <row r="146" spans="1:7" ht="22.5" thickBot="1">
      <c r="A146" s="38" t="s">
        <v>286</v>
      </c>
      <c r="B146" s="39" t="s">
        <v>645</v>
      </c>
      <c r="C146" s="39" t="s">
        <v>645</v>
      </c>
      <c r="D146" s="39" t="s">
        <v>645</v>
      </c>
      <c r="E146" s="39" t="s">
        <v>645</v>
      </c>
      <c r="F146" s="39" t="s">
        <v>645</v>
      </c>
      <c r="G146" s="39" t="s">
        <v>645</v>
      </c>
    </row>
    <row r="147" spans="1:7" ht="22.5" thickBot="1">
      <c r="A147" s="38" t="s">
        <v>287</v>
      </c>
      <c r="B147" s="39" t="s">
        <v>646</v>
      </c>
      <c r="C147" s="39" t="s">
        <v>646</v>
      </c>
      <c r="D147" s="39" t="s">
        <v>646</v>
      </c>
      <c r="E147" s="39" t="s">
        <v>646</v>
      </c>
      <c r="F147" s="39" t="s">
        <v>646</v>
      </c>
      <c r="G147" s="39" t="s">
        <v>646</v>
      </c>
    </row>
    <row r="148" spans="1:7" ht="15.75" thickBot="1"/>
    <row r="149" spans="1:7" ht="15.75" thickBot="1">
      <c r="A149" s="38" t="s">
        <v>34</v>
      </c>
      <c r="B149" s="38" t="s">
        <v>12</v>
      </c>
      <c r="C149" s="38" t="s">
        <v>13</v>
      </c>
      <c r="D149" s="38" t="s">
        <v>14</v>
      </c>
      <c r="E149" s="38" t="s">
        <v>57</v>
      </c>
      <c r="F149" s="38" t="s">
        <v>58</v>
      </c>
      <c r="G149" s="38" t="s">
        <v>64</v>
      </c>
    </row>
    <row r="150" spans="1:7" ht="15.75" thickBot="1">
      <c r="A150" s="38" t="s">
        <v>25</v>
      </c>
      <c r="B150" s="39">
        <v>94.4</v>
      </c>
      <c r="C150" s="39">
        <v>83.4</v>
      </c>
      <c r="D150" s="39">
        <v>97.4</v>
      </c>
      <c r="E150" s="39">
        <v>68.3</v>
      </c>
      <c r="F150" s="39">
        <v>487.1</v>
      </c>
      <c r="G150" s="39">
        <v>397.2</v>
      </c>
    </row>
    <row r="151" spans="1:7" ht="15.75" thickBot="1">
      <c r="A151" s="38" t="s">
        <v>26</v>
      </c>
      <c r="B151" s="39">
        <v>67.3</v>
      </c>
      <c r="C151" s="39">
        <v>82.4</v>
      </c>
      <c r="D151" s="39">
        <v>96.4</v>
      </c>
      <c r="E151" s="39">
        <v>67.3</v>
      </c>
      <c r="F151" s="39">
        <v>486.1</v>
      </c>
      <c r="G151" s="39">
        <v>396.2</v>
      </c>
    </row>
    <row r="152" spans="1:7" ht="15.75" thickBot="1">
      <c r="A152" s="38" t="s">
        <v>27</v>
      </c>
      <c r="B152" s="39">
        <v>66.3</v>
      </c>
      <c r="C152" s="39">
        <v>81.400000000000006</v>
      </c>
      <c r="D152" s="39">
        <v>95.4</v>
      </c>
      <c r="E152" s="39">
        <v>66.3</v>
      </c>
      <c r="F152" s="39">
        <v>485.1</v>
      </c>
      <c r="G152" s="39">
        <v>395.2</v>
      </c>
    </row>
    <row r="153" spans="1:7" ht="15.75" thickBot="1">
      <c r="A153" s="38" t="s">
        <v>28</v>
      </c>
      <c r="B153" s="39">
        <v>65.3</v>
      </c>
      <c r="C153" s="39">
        <v>80.400000000000006</v>
      </c>
      <c r="D153" s="39">
        <v>94.4</v>
      </c>
      <c r="E153" s="39">
        <v>65.3</v>
      </c>
      <c r="F153" s="39">
        <v>484.1</v>
      </c>
      <c r="G153" s="39">
        <v>394.2</v>
      </c>
    </row>
    <row r="154" spans="1:7" ht="15.75" thickBot="1">
      <c r="A154" s="38" t="s">
        <v>29</v>
      </c>
      <c r="B154" s="39">
        <v>64.3</v>
      </c>
      <c r="C154" s="39">
        <v>79.3</v>
      </c>
      <c r="D154" s="39">
        <v>93.4</v>
      </c>
      <c r="E154" s="39">
        <v>64.3</v>
      </c>
      <c r="F154" s="39">
        <v>483.1</v>
      </c>
      <c r="G154" s="39">
        <v>393.2</v>
      </c>
    </row>
    <row r="155" spans="1:7" ht="15.75" thickBot="1">
      <c r="A155" s="38" t="s">
        <v>30</v>
      </c>
      <c r="B155" s="39">
        <v>63.3</v>
      </c>
      <c r="C155" s="39">
        <v>78.3</v>
      </c>
      <c r="D155" s="39">
        <v>71.3</v>
      </c>
      <c r="E155" s="39">
        <v>63.3</v>
      </c>
      <c r="F155" s="39">
        <v>482.1</v>
      </c>
      <c r="G155" s="39">
        <v>392.2</v>
      </c>
    </row>
    <row r="156" spans="1:7" ht="15.75" thickBot="1">
      <c r="A156" s="38" t="s">
        <v>31</v>
      </c>
      <c r="B156" s="39">
        <v>62.3</v>
      </c>
      <c r="C156" s="39">
        <v>77.3</v>
      </c>
      <c r="D156" s="39">
        <v>70.3</v>
      </c>
      <c r="E156" s="39">
        <v>62.3</v>
      </c>
      <c r="F156" s="39">
        <v>481.1</v>
      </c>
      <c r="G156" s="39">
        <v>391.2</v>
      </c>
    </row>
    <row r="157" spans="1:7" ht="15.75" thickBot="1">
      <c r="A157" s="38" t="s">
        <v>32</v>
      </c>
      <c r="B157" s="39">
        <v>61.3</v>
      </c>
      <c r="C157" s="39">
        <v>72.3</v>
      </c>
      <c r="D157" s="39">
        <v>69.3</v>
      </c>
      <c r="E157" s="39">
        <v>61.3</v>
      </c>
      <c r="F157" s="39">
        <v>480.1</v>
      </c>
      <c r="G157" s="39">
        <v>390.2</v>
      </c>
    </row>
    <row r="158" spans="1:7" ht="15.75" thickBot="1">
      <c r="A158" s="38" t="s">
        <v>33</v>
      </c>
      <c r="B158" s="39">
        <v>60.3</v>
      </c>
      <c r="C158" s="39">
        <v>71.3</v>
      </c>
      <c r="D158" s="39">
        <v>68.3</v>
      </c>
      <c r="E158" s="39">
        <v>60.3</v>
      </c>
      <c r="F158" s="39">
        <v>479.1</v>
      </c>
      <c r="G158" s="39">
        <v>389.2</v>
      </c>
    </row>
    <row r="159" spans="1:7" ht="15.75" thickBot="1">
      <c r="A159" s="38" t="s">
        <v>61</v>
      </c>
      <c r="B159" s="39">
        <v>59.3</v>
      </c>
      <c r="C159" s="39">
        <v>70.3</v>
      </c>
      <c r="D159" s="39">
        <v>67.3</v>
      </c>
      <c r="E159" s="39">
        <v>59.3</v>
      </c>
      <c r="F159" s="39">
        <v>478.1</v>
      </c>
      <c r="G159" s="39">
        <v>388.2</v>
      </c>
    </row>
    <row r="160" spans="1:7" ht="15.75" thickBot="1">
      <c r="A160" s="38" t="s">
        <v>229</v>
      </c>
      <c r="B160" s="39">
        <v>58.3</v>
      </c>
      <c r="C160" s="39">
        <v>69.3</v>
      </c>
      <c r="D160" s="39">
        <v>66.3</v>
      </c>
      <c r="E160" s="39">
        <v>58.3</v>
      </c>
      <c r="F160" s="39">
        <v>477.1</v>
      </c>
      <c r="G160" s="39">
        <v>387.2</v>
      </c>
    </row>
    <row r="161" spans="1:7" ht="15.75" thickBot="1">
      <c r="A161" s="38" t="s">
        <v>230</v>
      </c>
      <c r="B161" s="39">
        <v>57.3</v>
      </c>
      <c r="C161" s="39">
        <v>68.3</v>
      </c>
      <c r="D161" s="39">
        <v>65.3</v>
      </c>
      <c r="E161" s="39">
        <v>57.3</v>
      </c>
      <c r="F161" s="39">
        <v>476.1</v>
      </c>
      <c r="G161" s="39">
        <v>386.2</v>
      </c>
    </row>
    <row r="162" spans="1:7" ht="15.75" thickBot="1">
      <c r="A162" s="38" t="s">
        <v>231</v>
      </c>
      <c r="B162" s="39">
        <v>56.2</v>
      </c>
      <c r="C162" s="39">
        <v>67.3</v>
      </c>
      <c r="D162" s="39">
        <v>64.3</v>
      </c>
      <c r="E162" s="39">
        <v>56.2</v>
      </c>
      <c r="F162" s="39">
        <v>475.1</v>
      </c>
      <c r="G162" s="39">
        <v>385.2</v>
      </c>
    </row>
    <row r="163" spans="1:7" ht="15.75" thickBot="1">
      <c r="A163" s="38" t="s">
        <v>232</v>
      </c>
      <c r="B163" s="39">
        <v>55.2</v>
      </c>
      <c r="C163" s="39">
        <v>66.3</v>
      </c>
      <c r="D163" s="39">
        <v>63.3</v>
      </c>
      <c r="E163" s="39">
        <v>55.2</v>
      </c>
      <c r="F163" s="39">
        <v>474.1</v>
      </c>
      <c r="G163" s="39">
        <v>370.6</v>
      </c>
    </row>
    <row r="164" spans="1:7" ht="15.75" thickBot="1">
      <c r="A164" s="38" t="s">
        <v>233</v>
      </c>
      <c r="B164" s="39">
        <v>54.2</v>
      </c>
      <c r="C164" s="39">
        <v>65.3</v>
      </c>
      <c r="D164" s="39">
        <v>62.3</v>
      </c>
      <c r="E164" s="39">
        <v>54.2</v>
      </c>
      <c r="F164" s="39">
        <v>473.1</v>
      </c>
      <c r="G164" s="39">
        <v>369.6</v>
      </c>
    </row>
    <row r="165" spans="1:7" ht="15.75" thickBot="1">
      <c r="A165" s="38" t="s">
        <v>234</v>
      </c>
      <c r="B165" s="39">
        <v>53.2</v>
      </c>
      <c r="C165" s="39">
        <v>64.3</v>
      </c>
      <c r="D165" s="39">
        <v>61.3</v>
      </c>
      <c r="E165" s="39">
        <v>53.2</v>
      </c>
      <c r="F165" s="39">
        <v>472.1</v>
      </c>
      <c r="G165" s="39">
        <v>368.6</v>
      </c>
    </row>
    <row r="166" spans="1:7" ht="15.75" thickBot="1">
      <c r="A166" s="38" t="s">
        <v>235</v>
      </c>
      <c r="B166" s="39">
        <v>52.2</v>
      </c>
      <c r="C166" s="39">
        <v>63.3</v>
      </c>
      <c r="D166" s="39">
        <v>60.3</v>
      </c>
      <c r="E166" s="39">
        <v>52.2</v>
      </c>
      <c r="F166" s="39">
        <v>471.1</v>
      </c>
      <c r="G166" s="39">
        <v>367.6</v>
      </c>
    </row>
    <row r="167" spans="1:7" ht="15.75" thickBot="1">
      <c r="A167" s="38" t="s">
        <v>236</v>
      </c>
      <c r="B167" s="39">
        <v>51.2</v>
      </c>
      <c r="C167" s="39">
        <v>62.3</v>
      </c>
      <c r="D167" s="39">
        <v>59.3</v>
      </c>
      <c r="E167" s="39">
        <v>51.2</v>
      </c>
      <c r="F167" s="39">
        <v>470.1</v>
      </c>
      <c r="G167" s="39">
        <v>366.6</v>
      </c>
    </row>
    <row r="168" spans="1:7" ht="15.75" thickBot="1">
      <c r="A168" s="38" t="s">
        <v>237</v>
      </c>
      <c r="B168" s="39">
        <v>50.2</v>
      </c>
      <c r="C168" s="39">
        <v>61.3</v>
      </c>
      <c r="D168" s="39">
        <v>58.3</v>
      </c>
      <c r="E168" s="39">
        <v>50.2</v>
      </c>
      <c r="F168" s="39">
        <v>469.1</v>
      </c>
      <c r="G168" s="39">
        <v>365.6</v>
      </c>
    </row>
    <row r="169" spans="1:7" ht="15.75" thickBot="1">
      <c r="A169" s="38" t="s">
        <v>238</v>
      </c>
      <c r="B169" s="39">
        <v>49.2</v>
      </c>
      <c r="C169" s="39">
        <v>60.3</v>
      </c>
      <c r="D169" s="39">
        <v>57.3</v>
      </c>
      <c r="E169" s="39">
        <v>49.2</v>
      </c>
      <c r="F169" s="39">
        <v>468.1</v>
      </c>
      <c r="G169" s="39">
        <v>364.6</v>
      </c>
    </row>
    <row r="170" spans="1:7" ht="15.75" thickBot="1">
      <c r="A170" s="38" t="s">
        <v>239</v>
      </c>
      <c r="B170" s="39">
        <v>48.2</v>
      </c>
      <c r="C170" s="39">
        <v>59.3</v>
      </c>
      <c r="D170" s="39">
        <v>56.2</v>
      </c>
      <c r="E170" s="39">
        <v>48.2</v>
      </c>
      <c r="F170" s="39">
        <v>467</v>
      </c>
      <c r="G170" s="39">
        <v>363.6</v>
      </c>
    </row>
    <row r="171" spans="1:7" ht="15.75" thickBot="1">
      <c r="A171" s="38" t="s">
        <v>240</v>
      </c>
      <c r="B171" s="39">
        <v>47.2</v>
      </c>
      <c r="C171" s="39">
        <v>58.3</v>
      </c>
      <c r="D171" s="39">
        <v>55.2</v>
      </c>
      <c r="E171" s="39">
        <v>47.2</v>
      </c>
      <c r="F171" s="39">
        <v>466</v>
      </c>
      <c r="G171" s="39">
        <v>362.6</v>
      </c>
    </row>
    <row r="172" spans="1:7" ht="15.75" thickBot="1">
      <c r="A172" s="38" t="s">
        <v>241</v>
      </c>
      <c r="B172" s="39">
        <v>46.2</v>
      </c>
      <c r="C172" s="39">
        <v>46.2</v>
      </c>
      <c r="D172" s="39">
        <v>54.2</v>
      </c>
      <c r="E172" s="39">
        <v>46.2</v>
      </c>
      <c r="F172" s="39">
        <v>465</v>
      </c>
      <c r="G172" s="39">
        <v>361.6</v>
      </c>
    </row>
    <row r="173" spans="1:7" ht="15.75" thickBot="1">
      <c r="A173" s="38" t="s">
        <v>242</v>
      </c>
      <c r="B173" s="39">
        <v>45.2</v>
      </c>
      <c r="C173" s="39">
        <v>45.2</v>
      </c>
      <c r="D173" s="39">
        <v>53.2</v>
      </c>
      <c r="E173" s="39">
        <v>45.2</v>
      </c>
      <c r="F173" s="39">
        <v>464</v>
      </c>
      <c r="G173" s="39">
        <v>360.6</v>
      </c>
    </row>
    <row r="174" spans="1:7" ht="15.75" thickBot="1">
      <c r="A174" s="38" t="s">
        <v>243</v>
      </c>
      <c r="B174" s="39">
        <v>44.2</v>
      </c>
      <c r="C174" s="39">
        <v>44.2</v>
      </c>
      <c r="D174" s="39">
        <v>52.2</v>
      </c>
      <c r="E174" s="39">
        <v>44.2</v>
      </c>
      <c r="F174" s="39">
        <v>463</v>
      </c>
      <c r="G174" s="39">
        <v>359.6</v>
      </c>
    </row>
    <row r="175" spans="1:7" ht="15.75" thickBot="1">
      <c r="A175" s="38" t="s">
        <v>244</v>
      </c>
      <c r="B175" s="39">
        <v>43.2</v>
      </c>
      <c r="C175" s="39">
        <v>43.2</v>
      </c>
      <c r="D175" s="39">
        <v>51.2</v>
      </c>
      <c r="E175" s="39">
        <v>43.2</v>
      </c>
      <c r="F175" s="39">
        <v>462</v>
      </c>
      <c r="G175" s="39">
        <v>358.6</v>
      </c>
    </row>
    <row r="176" spans="1:7" ht="15.75" thickBot="1">
      <c r="A176" s="38" t="s">
        <v>245</v>
      </c>
      <c r="B176" s="39">
        <v>42.2</v>
      </c>
      <c r="C176" s="39">
        <v>42.2</v>
      </c>
      <c r="D176" s="39">
        <v>50.2</v>
      </c>
      <c r="E176" s="39">
        <v>42.2</v>
      </c>
      <c r="F176" s="39">
        <v>461</v>
      </c>
      <c r="G176" s="39">
        <v>357.6</v>
      </c>
    </row>
    <row r="177" spans="1:7" ht="15.75" thickBot="1">
      <c r="A177" s="38" t="s">
        <v>246</v>
      </c>
      <c r="B177" s="39">
        <v>41.2</v>
      </c>
      <c r="C177" s="39">
        <v>41.2</v>
      </c>
      <c r="D177" s="39">
        <v>49.2</v>
      </c>
      <c r="E177" s="39">
        <v>41.2</v>
      </c>
      <c r="F177" s="39">
        <v>460</v>
      </c>
      <c r="G177" s="39">
        <v>356.6</v>
      </c>
    </row>
    <row r="178" spans="1:7" ht="15.75" thickBot="1">
      <c r="A178" s="38" t="s">
        <v>247</v>
      </c>
      <c r="B178" s="39">
        <v>40.200000000000003</v>
      </c>
      <c r="C178" s="39">
        <v>40.200000000000003</v>
      </c>
      <c r="D178" s="39">
        <v>48.2</v>
      </c>
      <c r="E178" s="39">
        <v>40.200000000000003</v>
      </c>
      <c r="F178" s="39">
        <v>459</v>
      </c>
      <c r="G178" s="39">
        <v>355.6</v>
      </c>
    </row>
    <row r="179" spans="1:7" ht="15.75" thickBot="1">
      <c r="A179" s="38" t="s">
        <v>248</v>
      </c>
      <c r="B179" s="39">
        <v>39.200000000000003</v>
      </c>
      <c r="C179" s="39">
        <v>39.200000000000003</v>
      </c>
      <c r="D179" s="39">
        <v>47.2</v>
      </c>
      <c r="E179" s="39">
        <v>39.200000000000003</v>
      </c>
      <c r="F179" s="39">
        <v>458</v>
      </c>
      <c r="G179" s="39">
        <v>354.6</v>
      </c>
    </row>
    <row r="180" spans="1:7" ht="15.75" thickBot="1">
      <c r="A180" s="38" t="s">
        <v>249</v>
      </c>
      <c r="B180" s="39">
        <v>38.200000000000003</v>
      </c>
      <c r="C180" s="39">
        <v>38.200000000000003</v>
      </c>
      <c r="D180" s="39">
        <v>46.2</v>
      </c>
      <c r="E180" s="39">
        <v>38.200000000000003</v>
      </c>
      <c r="F180" s="39">
        <v>457</v>
      </c>
      <c r="G180" s="39">
        <v>353.5</v>
      </c>
    </row>
    <row r="181" spans="1:7" ht="15.75" thickBot="1">
      <c r="A181" s="38" t="s">
        <v>250</v>
      </c>
      <c r="B181" s="39">
        <v>37.200000000000003</v>
      </c>
      <c r="C181" s="39">
        <v>37.200000000000003</v>
      </c>
      <c r="D181" s="39">
        <v>45.2</v>
      </c>
      <c r="E181" s="39">
        <v>37.200000000000003</v>
      </c>
      <c r="F181" s="39">
        <v>456</v>
      </c>
      <c r="G181" s="39">
        <v>352.5</v>
      </c>
    </row>
    <row r="182" spans="1:7" ht="15.75" thickBot="1">
      <c r="A182" s="38" t="s">
        <v>251</v>
      </c>
      <c r="B182" s="39">
        <v>36.200000000000003</v>
      </c>
      <c r="C182" s="39">
        <v>36.200000000000003</v>
      </c>
      <c r="D182" s="39">
        <v>44.2</v>
      </c>
      <c r="E182" s="39">
        <v>36.200000000000003</v>
      </c>
      <c r="F182" s="39">
        <v>455</v>
      </c>
      <c r="G182" s="39">
        <v>351.5</v>
      </c>
    </row>
    <row r="183" spans="1:7" ht="15.75" thickBot="1">
      <c r="A183" s="38" t="s">
        <v>252</v>
      </c>
      <c r="B183" s="39">
        <v>35.200000000000003</v>
      </c>
      <c r="C183" s="39">
        <v>35.200000000000003</v>
      </c>
      <c r="D183" s="39">
        <v>43.2</v>
      </c>
      <c r="E183" s="39">
        <v>35.200000000000003</v>
      </c>
      <c r="F183" s="39">
        <v>454</v>
      </c>
      <c r="G183" s="39">
        <v>350.5</v>
      </c>
    </row>
    <row r="184" spans="1:7" ht="15.75" thickBot="1">
      <c r="A184" s="38" t="s">
        <v>253</v>
      </c>
      <c r="B184" s="39">
        <v>34.1</v>
      </c>
      <c r="C184" s="39">
        <v>34.1</v>
      </c>
      <c r="D184" s="39">
        <v>42.2</v>
      </c>
      <c r="E184" s="39">
        <v>34.1</v>
      </c>
      <c r="F184" s="39">
        <v>453</v>
      </c>
      <c r="G184" s="39">
        <v>349.5</v>
      </c>
    </row>
    <row r="185" spans="1:7" ht="15.75" thickBot="1">
      <c r="A185" s="38" t="s">
        <v>254</v>
      </c>
      <c r="B185" s="39">
        <v>33.1</v>
      </c>
      <c r="C185" s="39">
        <v>33.1</v>
      </c>
      <c r="D185" s="39">
        <v>41.2</v>
      </c>
      <c r="E185" s="39">
        <v>33.1</v>
      </c>
      <c r="F185" s="39">
        <v>452</v>
      </c>
      <c r="G185" s="39">
        <v>348.5</v>
      </c>
    </row>
    <row r="186" spans="1:7" ht="15.75" thickBot="1">
      <c r="A186" s="38" t="s">
        <v>255</v>
      </c>
      <c r="B186" s="39">
        <v>32.1</v>
      </c>
      <c r="C186" s="39">
        <v>32.1</v>
      </c>
      <c r="D186" s="39">
        <v>40.200000000000003</v>
      </c>
      <c r="E186" s="39">
        <v>32.1</v>
      </c>
      <c r="F186" s="39">
        <v>451</v>
      </c>
      <c r="G186" s="39">
        <v>347.5</v>
      </c>
    </row>
    <row r="187" spans="1:7" ht="15.75" thickBot="1">
      <c r="A187" s="38" t="s">
        <v>256</v>
      </c>
      <c r="B187" s="39">
        <v>31.1</v>
      </c>
      <c r="C187" s="39">
        <v>31.1</v>
      </c>
      <c r="D187" s="39">
        <v>39.200000000000003</v>
      </c>
      <c r="E187" s="39">
        <v>31.1</v>
      </c>
      <c r="F187" s="39">
        <v>450</v>
      </c>
      <c r="G187" s="39">
        <v>346.5</v>
      </c>
    </row>
    <row r="188" spans="1:7" ht="15.75" thickBot="1">
      <c r="A188" s="38" t="s">
        <v>257</v>
      </c>
      <c r="B188" s="39">
        <v>30.1</v>
      </c>
      <c r="C188" s="39">
        <v>30.1</v>
      </c>
      <c r="D188" s="39">
        <v>38.200000000000003</v>
      </c>
      <c r="E188" s="39">
        <v>30.1</v>
      </c>
      <c r="F188" s="39">
        <v>449</v>
      </c>
      <c r="G188" s="39">
        <v>345.5</v>
      </c>
    </row>
    <row r="189" spans="1:7" ht="15.75" thickBot="1">
      <c r="A189" s="38" t="s">
        <v>258</v>
      </c>
      <c r="B189" s="39">
        <v>29.1</v>
      </c>
      <c r="C189" s="39">
        <v>29.1</v>
      </c>
      <c r="D189" s="39">
        <v>37.200000000000003</v>
      </c>
      <c r="E189" s="39">
        <v>29.1</v>
      </c>
      <c r="F189" s="39">
        <v>448</v>
      </c>
      <c r="G189" s="39">
        <v>344.5</v>
      </c>
    </row>
    <row r="190" spans="1:7" ht="15.75" thickBot="1">
      <c r="A190" s="38" t="s">
        <v>259</v>
      </c>
      <c r="B190" s="39">
        <v>28.1</v>
      </c>
      <c r="C190" s="39">
        <v>28.1</v>
      </c>
      <c r="D190" s="39">
        <v>36.200000000000003</v>
      </c>
      <c r="E190" s="39">
        <v>28.1</v>
      </c>
      <c r="F190" s="39">
        <v>447</v>
      </c>
      <c r="G190" s="39">
        <v>343.5</v>
      </c>
    </row>
    <row r="191" spans="1:7" ht="15.75" thickBot="1">
      <c r="A191" s="38" t="s">
        <v>260</v>
      </c>
      <c r="B191" s="39">
        <v>27.1</v>
      </c>
      <c r="C191" s="39">
        <v>27.1</v>
      </c>
      <c r="D191" s="39">
        <v>35.200000000000003</v>
      </c>
      <c r="E191" s="39">
        <v>27.1</v>
      </c>
      <c r="F191" s="39">
        <v>446</v>
      </c>
      <c r="G191" s="39">
        <v>342.5</v>
      </c>
    </row>
    <row r="192" spans="1:7" ht="15.75" thickBot="1">
      <c r="A192" s="38" t="s">
        <v>261</v>
      </c>
      <c r="B192" s="39">
        <v>26.1</v>
      </c>
      <c r="C192" s="39">
        <v>26.1</v>
      </c>
      <c r="D192" s="39">
        <v>34.1</v>
      </c>
      <c r="E192" s="39">
        <v>26.1</v>
      </c>
      <c r="F192" s="39">
        <v>445</v>
      </c>
      <c r="G192" s="39">
        <v>341.5</v>
      </c>
    </row>
    <row r="193" spans="1:7" ht="15.75" thickBot="1">
      <c r="A193" s="38" t="s">
        <v>262</v>
      </c>
      <c r="B193" s="39">
        <v>25.1</v>
      </c>
      <c r="C193" s="39">
        <v>25.1</v>
      </c>
      <c r="D193" s="39">
        <v>33.1</v>
      </c>
      <c r="E193" s="39">
        <v>25.1</v>
      </c>
      <c r="F193" s="39">
        <v>443.9</v>
      </c>
      <c r="G193" s="39">
        <v>340.5</v>
      </c>
    </row>
    <row r="194" spans="1:7" ht="15.75" thickBot="1">
      <c r="A194" s="38" t="s">
        <v>263</v>
      </c>
      <c r="B194" s="39">
        <v>24.1</v>
      </c>
      <c r="C194" s="39">
        <v>24.1</v>
      </c>
      <c r="D194" s="39">
        <v>32.1</v>
      </c>
      <c r="E194" s="39">
        <v>24.1</v>
      </c>
      <c r="F194" s="39">
        <v>442.9</v>
      </c>
      <c r="G194" s="39">
        <v>339.5</v>
      </c>
    </row>
    <row r="195" spans="1:7" ht="15.75" thickBot="1">
      <c r="A195" s="38" t="s">
        <v>264</v>
      </c>
      <c r="B195" s="39">
        <v>23.1</v>
      </c>
      <c r="C195" s="39">
        <v>23.1</v>
      </c>
      <c r="D195" s="39">
        <v>31.1</v>
      </c>
      <c r="E195" s="39">
        <v>23.1</v>
      </c>
      <c r="F195" s="39">
        <v>441.9</v>
      </c>
      <c r="G195" s="39">
        <v>338.5</v>
      </c>
    </row>
    <row r="196" spans="1:7" ht="15.75" thickBot="1">
      <c r="A196" s="38" t="s">
        <v>265</v>
      </c>
      <c r="B196" s="39">
        <v>22.1</v>
      </c>
      <c r="C196" s="39">
        <v>22.1</v>
      </c>
      <c r="D196" s="39">
        <v>30.1</v>
      </c>
      <c r="E196" s="39">
        <v>22.1</v>
      </c>
      <c r="F196" s="39">
        <v>440.9</v>
      </c>
      <c r="G196" s="39">
        <v>337.5</v>
      </c>
    </row>
    <row r="197" spans="1:7" ht="15.75" thickBot="1">
      <c r="A197" s="38" t="s">
        <v>266</v>
      </c>
      <c r="B197" s="39">
        <v>21.1</v>
      </c>
      <c r="C197" s="39">
        <v>21.1</v>
      </c>
      <c r="D197" s="39">
        <v>29.1</v>
      </c>
      <c r="E197" s="39">
        <v>21.1</v>
      </c>
      <c r="F197" s="39">
        <v>439.9</v>
      </c>
      <c r="G197" s="39">
        <v>336.5</v>
      </c>
    </row>
    <row r="198" spans="1:7" ht="15.75" thickBot="1">
      <c r="A198" s="38" t="s">
        <v>267</v>
      </c>
      <c r="B198" s="39">
        <v>20.100000000000001</v>
      </c>
      <c r="C198" s="39">
        <v>20.100000000000001</v>
      </c>
      <c r="D198" s="39">
        <v>28.1</v>
      </c>
      <c r="E198" s="39">
        <v>20.100000000000001</v>
      </c>
      <c r="F198" s="39">
        <v>438.9</v>
      </c>
      <c r="G198" s="39">
        <v>335.5</v>
      </c>
    </row>
    <row r="199" spans="1:7" ht="15.75" thickBot="1">
      <c r="A199" s="38" t="s">
        <v>268</v>
      </c>
      <c r="B199" s="39">
        <v>19.100000000000001</v>
      </c>
      <c r="C199" s="39">
        <v>19.100000000000001</v>
      </c>
      <c r="D199" s="39">
        <v>27.1</v>
      </c>
      <c r="E199" s="39">
        <v>19.100000000000001</v>
      </c>
      <c r="F199" s="39">
        <v>437.9</v>
      </c>
      <c r="G199" s="39">
        <v>332.5</v>
      </c>
    </row>
    <row r="200" spans="1:7" ht="15.75" thickBot="1">
      <c r="A200" s="38" t="s">
        <v>269</v>
      </c>
      <c r="B200" s="39">
        <v>18.100000000000001</v>
      </c>
      <c r="C200" s="39">
        <v>18.100000000000001</v>
      </c>
      <c r="D200" s="39">
        <v>26.1</v>
      </c>
      <c r="E200" s="39">
        <v>18.100000000000001</v>
      </c>
      <c r="F200" s="39">
        <v>436.9</v>
      </c>
      <c r="G200" s="39">
        <v>331.5</v>
      </c>
    </row>
    <row r="201" spans="1:7" ht="15.75" thickBot="1">
      <c r="A201" s="38" t="s">
        <v>270</v>
      </c>
      <c r="B201" s="39">
        <v>17.100000000000001</v>
      </c>
      <c r="C201" s="39">
        <v>17.100000000000001</v>
      </c>
      <c r="D201" s="39">
        <v>25.1</v>
      </c>
      <c r="E201" s="39">
        <v>17.100000000000001</v>
      </c>
      <c r="F201" s="39">
        <v>435.9</v>
      </c>
      <c r="G201" s="39">
        <v>330.4</v>
      </c>
    </row>
    <row r="202" spans="1:7" ht="15.75" thickBot="1">
      <c r="A202" s="38" t="s">
        <v>271</v>
      </c>
      <c r="B202" s="39">
        <v>16.100000000000001</v>
      </c>
      <c r="C202" s="39">
        <v>16.100000000000001</v>
      </c>
      <c r="D202" s="39">
        <v>24.1</v>
      </c>
      <c r="E202" s="39">
        <v>16.100000000000001</v>
      </c>
      <c r="F202" s="39">
        <v>428.4</v>
      </c>
      <c r="G202" s="39">
        <v>329.4</v>
      </c>
    </row>
    <row r="203" spans="1:7" ht="15.75" thickBot="1">
      <c r="A203" s="38" t="s">
        <v>272</v>
      </c>
      <c r="B203" s="39">
        <v>15.1</v>
      </c>
      <c r="C203" s="39">
        <v>15.1</v>
      </c>
      <c r="D203" s="39">
        <v>23.1</v>
      </c>
      <c r="E203" s="39">
        <v>15.1</v>
      </c>
      <c r="F203" s="39">
        <v>415.3</v>
      </c>
      <c r="G203" s="39">
        <v>328.4</v>
      </c>
    </row>
    <row r="204" spans="1:7" ht="15.75" thickBot="1">
      <c r="A204" s="38" t="s">
        <v>273</v>
      </c>
      <c r="B204" s="39">
        <v>14.1</v>
      </c>
      <c r="C204" s="39">
        <v>14.1</v>
      </c>
      <c r="D204" s="39">
        <v>14.1</v>
      </c>
      <c r="E204" s="39">
        <v>14.1</v>
      </c>
      <c r="F204" s="39">
        <v>414.3</v>
      </c>
      <c r="G204" s="39">
        <v>327.39999999999998</v>
      </c>
    </row>
    <row r="205" spans="1:7" ht="15.75" thickBot="1">
      <c r="A205" s="38" t="s">
        <v>274</v>
      </c>
      <c r="B205" s="39">
        <v>13.1</v>
      </c>
      <c r="C205" s="39">
        <v>13.1</v>
      </c>
      <c r="D205" s="39">
        <v>13.1</v>
      </c>
      <c r="E205" s="39">
        <v>13.1</v>
      </c>
      <c r="F205" s="39">
        <v>413.3</v>
      </c>
      <c r="G205" s="39">
        <v>326.39999999999998</v>
      </c>
    </row>
    <row r="206" spans="1:7" ht="15.75" thickBot="1">
      <c r="A206" s="38" t="s">
        <v>275</v>
      </c>
      <c r="B206" s="39">
        <v>12.1</v>
      </c>
      <c r="C206" s="39">
        <v>12.1</v>
      </c>
      <c r="D206" s="39">
        <v>12.1</v>
      </c>
      <c r="E206" s="39">
        <v>12.1</v>
      </c>
      <c r="F206" s="39">
        <v>412.3</v>
      </c>
      <c r="G206" s="39">
        <v>325.39999999999998</v>
      </c>
    </row>
    <row r="207" spans="1:7" ht="15.75" thickBot="1">
      <c r="A207" s="38" t="s">
        <v>276</v>
      </c>
      <c r="B207" s="39">
        <v>11</v>
      </c>
      <c r="C207" s="39">
        <v>11</v>
      </c>
      <c r="D207" s="39">
        <v>11</v>
      </c>
      <c r="E207" s="39">
        <v>11</v>
      </c>
      <c r="F207" s="39">
        <v>411.3</v>
      </c>
      <c r="G207" s="39">
        <v>324.39999999999998</v>
      </c>
    </row>
    <row r="208" spans="1:7" ht="15.75" thickBot="1">
      <c r="A208" s="38" t="s">
        <v>277</v>
      </c>
      <c r="B208" s="39">
        <v>10</v>
      </c>
      <c r="C208" s="39">
        <v>10</v>
      </c>
      <c r="D208" s="39">
        <v>10</v>
      </c>
      <c r="E208" s="39">
        <v>10</v>
      </c>
      <c r="F208" s="39">
        <v>410.3</v>
      </c>
      <c r="G208" s="39">
        <v>323.39999999999998</v>
      </c>
    </row>
    <row r="209" spans="1:11" ht="15.75" thickBot="1">
      <c r="A209" s="38" t="s">
        <v>278</v>
      </c>
      <c r="B209" s="39">
        <v>9</v>
      </c>
      <c r="C209" s="39">
        <v>9</v>
      </c>
      <c r="D209" s="39">
        <v>9</v>
      </c>
      <c r="E209" s="39">
        <v>9</v>
      </c>
      <c r="F209" s="39">
        <v>409.3</v>
      </c>
      <c r="G209" s="39">
        <v>322.39999999999998</v>
      </c>
    </row>
    <row r="210" spans="1:11" ht="15.75" thickBot="1">
      <c r="A210" s="38" t="s">
        <v>279</v>
      </c>
      <c r="B210" s="39">
        <v>8</v>
      </c>
      <c r="C210" s="39">
        <v>8</v>
      </c>
      <c r="D210" s="39">
        <v>8</v>
      </c>
      <c r="E210" s="39">
        <v>8</v>
      </c>
      <c r="F210" s="39">
        <v>408.3</v>
      </c>
      <c r="G210" s="39">
        <v>321.39999999999998</v>
      </c>
    </row>
    <row r="211" spans="1:11" ht="15.75" thickBot="1">
      <c r="A211" s="38" t="s">
        <v>280</v>
      </c>
      <c r="B211" s="39">
        <v>7</v>
      </c>
      <c r="C211" s="39">
        <v>7</v>
      </c>
      <c r="D211" s="39">
        <v>7</v>
      </c>
      <c r="E211" s="39">
        <v>7</v>
      </c>
      <c r="F211" s="39">
        <v>407.3</v>
      </c>
      <c r="G211" s="39">
        <v>320.39999999999998</v>
      </c>
    </row>
    <row r="212" spans="1:11" ht="15.75" thickBot="1">
      <c r="A212" s="38" t="s">
        <v>281</v>
      </c>
      <c r="B212" s="39">
        <v>6</v>
      </c>
      <c r="C212" s="39">
        <v>6</v>
      </c>
      <c r="D212" s="39">
        <v>6</v>
      </c>
      <c r="E212" s="39">
        <v>6</v>
      </c>
      <c r="F212" s="39">
        <v>406.3</v>
      </c>
      <c r="G212" s="39">
        <v>319.39999999999998</v>
      </c>
    </row>
    <row r="213" spans="1:11" ht="15.75" thickBot="1">
      <c r="A213" s="38" t="s">
        <v>282</v>
      </c>
      <c r="B213" s="39">
        <v>5</v>
      </c>
      <c r="C213" s="39">
        <v>5</v>
      </c>
      <c r="D213" s="39">
        <v>5</v>
      </c>
      <c r="E213" s="39">
        <v>5</v>
      </c>
      <c r="F213" s="39">
        <v>405.3</v>
      </c>
      <c r="G213" s="39">
        <v>318.39999999999998</v>
      </c>
    </row>
    <row r="214" spans="1:11" ht="15.75" thickBot="1">
      <c r="A214" s="38" t="s">
        <v>283</v>
      </c>
      <c r="B214" s="39">
        <v>4</v>
      </c>
      <c r="C214" s="39">
        <v>4</v>
      </c>
      <c r="D214" s="39">
        <v>4</v>
      </c>
      <c r="E214" s="39">
        <v>4</v>
      </c>
      <c r="F214" s="39">
        <v>4</v>
      </c>
      <c r="G214" s="39">
        <v>317.39999999999998</v>
      </c>
    </row>
    <row r="215" spans="1:11" ht="15.75" thickBot="1">
      <c r="A215" s="38" t="s">
        <v>284</v>
      </c>
      <c r="B215" s="39">
        <v>3</v>
      </c>
      <c r="C215" s="39">
        <v>3</v>
      </c>
      <c r="D215" s="39">
        <v>3</v>
      </c>
      <c r="E215" s="39">
        <v>3</v>
      </c>
      <c r="F215" s="39">
        <v>3</v>
      </c>
      <c r="G215" s="39">
        <v>316.39999999999998</v>
      </c>
    </row>
    <row r="216" spans="1:11" ht="15.75" thickBot="1">
      <c r="A216" s="38" t="s">
        <v>285</v>
      </c>
      <c r="B216" s="39">
        <v>2</v>
      </c>
      <c r="C216" s="39">
        <v>2</v>
      </c>
      <c r="D216" s="39">
        <v>2</v>
      </c>
      <c r="E216" s="39">
        <v>2</v>
      </c>
      <c r="F216" s="39">
        <v>2</v>
      </c>
      <c r="G216" s="39">
        <v>315.39999999999998</v>
      </c>
    </row>
    <row r="217" spans="1:11" ht="15.75" thickBot="1">
      <c r="A217" s="38" t="s">
        <v>286</v>
      </c>
      <c r="B217" s="39">
        <v>1</v>
      </c>
      <c r="C217" s="39">
        <v>1</v>
      </c>
      <c r="D217" s="39">
        <v>1</v>
      </c>
      <c r="E217" s="39">
        <v>1</v>
      </c>
      <c r="F217" s="39">
        <v>1</v>
      </c>
      <c r="G217" s="39">
        <v>1</v>
      </c>
    </row>
    <row r="218" spans="1:11" ht="15.75" thickBot="1">
      <c r="A218" s="38" t="s">
        <v>287</v>
      </c>
      <c r="B218" s="39">
        <v>0</v>
      </c>
      <c r="C218" s="39">
        <v>0</v>
      </c>
      <c r="D218" s="39">
        <v>0</v>
      </c>
      <c r="E218" s="39">
        <v>0</v>
      </c>
      <c r="F218" s="39">
        <v>0</v>
      </c>
      <c r="G218" s="39">
        <v>0</v>
      </c>
    </row>
    <row r="219" spans="1:11" ht="15.75" thickBot="1"/>
    <row r="220" spans="1:11" ht="15.75" thickBot="1">
      <c r="A220" s="38" t="s">
        <v>35</v>
      </c>
      <c r="B220" s="38" t="s">
        <v>12</v>
      </c>
      <c r="C220" s="38" t="s">
        <v>13</v>
      </c>
      <c r="D220" s="38" t="s">
        <v>14</v>
      </c>
      <c r="E220" s="38" t="s">
        <v>57</v>
      </c>
      <c r="F220" s="38" t="s">
        <v>58</v>
      </c>
      <c r="G220" s="38" t="s">
        <v>64</v>
      </c>
      <c r="H220" s="38" t="s">
        <v>36</v>
      </c>
      <c r="I220" s="38" t="s">
        <v>37</v>
      </c>
      <c r="J220" s="38" t="s">
        <v>38</v>
      </c>
      <c r="K220" s="38" t="s">
        <v>39</v>
      </c>
    </row>
    <row r="221" spans="1:11" ht="15.75" thickBot="1">
      <c r="A221" s="38" t="s">
        <v>15</v>
      </c>
      <c r="B221" s="39">
        <v>62.3</v>
      </c>
      <c r="C221" s="39">
        <v>83.4</v>
      </c>
      <c r="D221" s="39">
        <v>40.200000000000003</v>
      </c>
      <c r="E221" s="39">
        <v>17.100000000000001</v>
      </c>
      <c r="F221" s="39">
        <v>443.9</v>
      </c>
      <c r="G221" s="39">
        <v>321.39999999999998</v>
      </c>
      <c r="H221" s="39">
        <v>968.2</v>
      </c>
      <c r="I221" s="39">
        <v>1000</v>
      </c>
      <c r="J221" s="39">
        <v>31.8</v>
      </c>
      <c r="K221" s="39">
        <v>3.18</v>
      </c>
    </row>
    <row r="222" spans="1:11" ht="15.75" thickBot="1">
      <c r="A222" s="38" t="s">
        <v>16</v>
      </c>
      <c r="B222" s="39">
        <v>62.3</v>
      </c>
      <c r="C222" s="39">
        <v>27.1</v>
      </c>
      <c r="D222" s="39">
        <v>23.1</v>
      </c>
      <c r="E222" s="39">
        <v>43.2</v>
      </c>
      <c r="F222" s="39">
        <v>454</v>
      </c>
      <c r="G222" s="39">
        <v>352.5</v>
      </c>
      <c r="H222" s="39">
        <v>962.2</v>
      </c>
      <c r="I222" s="39">
        <v>1000</v>
      </c>
      <c r="J222" s="39">
        <v>37.799999999999997</v>
      </c>
      <c r="K222" s="39">
        <v>3.78</v>
      </c>
    </row>
    <row r="223" spans="1:11" ht="15.75" thickBot="1">
      <c r="A223" s="38" t="s">
        <v>17</v>
      </c>
      <c r="B223" s="39">
        <v>62.3</v>
      </c>
      <c r="C223" s="39">
        <v>42.2</v>
      </c>
      <c r="D223" s="39">
        <v>67.3</v>
      </c>
      <c r="E223" s="39">
        <v>54.2</v>
      </c>
      <c r="F223" s="39">
        <v>443.9</v>
      </c>
      <c r="G223" s="39">
        <v>343.5</v>
      </c>
      <c r="H223" s="39">
        <v>1013.4</v>
      </c>
      <c r="I223" s="39">
        <v>1000</v>
      </c>
      <c r="J223" s="39">
        <v>-13.4</v>
      </c>
      <c r="K223" s="39">
        <v>-1.34</v>
      </c>
    </row>
    <row r="224" spans="1:11" ht="15.75" thickBot="1">
      <c r="A224" s="38" t="s">
        <v>18</v>
      </c>
      <c r="B224" s="39">
        <v>62.3</v>
      </c>
      <c r="C224" s="39">
        <v>27.1</v>
      </c>
      <c r="D224" s="39">
        <v>97.4</v>
      </c>
      <c r="E224" s="39">
        <v>59.3</v>
      </c>
      <c r="F224" s="39">
        <v>473.1</v>
      </c>
      <c r="G224" s="39">
        <v>352.5</v>
      </c>
      <c r="H224" s="39">
        <v>1071.7</v>
      </c>
      <c r="I224" s="39">
        <v>1000</v>
      </c>
      <c r="J224" s="39">
        <v>-71.7</v>
      </c>
      <c r="K224" s="39">
        <v>-7.17</v>
      </c>
    </row>
    <row r="225" spans="1:11" ht="15.75" thickBot="1">
      <c r="A225" s="38" t="s">
        <v>19</v>
      </c>
      <c r="B225" s="39">
        <v>62.3</v>
      </c>
      <c r="C225" s="39">
        <v>60.3</v>
      </c>
      <c r="D225" s="39">
        <v>59.3</v>
      </c>
      <c r="E225" s="39">
        <v>32.1</v>
      </c>
      <c r="F225" s="39">
        <v>405.3</v>
      </c>
      <c r="G225" s="39">
        <v>368.6</v>
      </c>
      <c r="H225" s="39">
        <v>987.8</v>
      </c>
      <c r="I225" s="39">
        <v>1000</v>
      </c>
      <c r="J225" s="39">
        <v>12.2</v>
      </c>
      <c r="K225" s="39">
        <v>1.22</v>
      </c>
    </row>
    <row r="226" spans="1:11" ht="15.75" thickBot="1">
      <c r="A226" s="38" t="s">
        <v>20</v>
      </c>
      <c r="B226" s="39">
        <v>62.3</v>
      </c>
      <c r="C226" s="39">
        <v>8</v>
      </c>
      <c r="D226" s="39">
        <v>59.3</v>
      </c>
      <c r="E226" s="39">
        <v>9</v>
      </c>
      <c r="F226" s="39">
        <v>454</v>
      </c>
      <c r="G226" s="39">
        <v>329.4</v>
      </c>
      <c r="H226" s="39">
        <v>922</v>
      </c>
      <c r="I226" s="39">
        <v>1000</v>
      </c>
      <c r="J226" s="39">
        <v>78</v>
      </c>
      <c r="K226" s="39">
        <v>7.8</v>
      </c>
    </row>
    <row r="227" spans="1:11" ht="15.75" thickBot="1">
      <c r="A227" s="38" t="s">
        <v>21</v>
      </c>
      <c r="B227" s="39">
        <v>62.3</v>
      </c>
      <c r="C227" s="39">
        <v>27.1</v>
      </c>
      <c r="D227" s="39">
        <v>46.2</v>
      </c>
      <c r="E227" s="39">
        <v>26.1</v>
      </c>
      <c r="F227" s="39">
        <v>445</v>
      </c>
      <c r="G227" s="39">
        <v>321.39999999999998</v>
      </c>
      <c r="H227" s="39">
        <v>928.1</v>
      </c>
      <c r="I227" s="39">
        <v>1000</v>
      </c>
      <c r="J227" s="39">
        <v>71.900000000000006</v>
      </c>
      <c r="K227" s="39">
        <v>7.19</v>
      </c>
    </row>
    <row r="228" spans="1:11" ht="15.75" thickBot="1">
      <c r="A228" s="38" t="s">
        <v>22</v>
      </c>
      <c r="B228" s="39">
        <v>62.3</v>
      </c>
      <c r="C228" s="39">
        <v>8</v>
      </c>
      <c r="D228" s="39">
        <v>23.1</v>
      </c>
      <c r="E228" s="39">
        <v>32.1</v>
      </c>
      <c r="F228" s="39">
        <v>443.9</v>
      </c>
      <c r="G228" s="39">
        <v>343.5</v>
      </c>
      <c r="H228" s="39">
        <v>913</v>
      </c>
      <c r="I228" s="39">
        <v>1000</v>
      </c>
      <c r="J228" s="39">
        <v>87</v>
      </c>
      <c r="K228" s="39">
        <v>8.6999999999999993</v>
      </c>
    </row>
    <row r="229" spans="1:11" ht="15.75" thickBot="1">
      <c r="A229" s="38" t="s">
        <v>23</v>
      </c>
      <c r="B229" s="39">
        <v>94.4</v>
      </c>
      <c r="C229" s="39">
        <v>34.1</v>
      </c>
      <c r="D229" s="39">
        <v>46.2</v>
      </c>
      <c r="E229" s="39">
        <v>68.3</v>
      </c>
      <c r="F229" s="39">
        <v>465</v>
      </c>
      <c r="G229" s="39">
        <v>352.5</v>
      </c>
      <c r="H229" s="39">
        <v>1060.5999999999999</v>
      </c>
      <c r="I229" s="39">
        <v>1000</v>
      </c>
      <c r="J229" s="39">
        <v>-60.6</v>
      </c>
      <c r="K229" s="39">
        <v>-6.06</v>
      </c>
    </row>
    <row r="230" spans="1:11" ht="15.75" thickBot="1">
      <c r="A230" s="38" t="s">
        <v>59</v>
      </c>
      <c r="B230" s="39">
        <v>62.3</v>
      </c>
      <c r="C230" s="39">
        <v>14.1</v>
      </c>
      <c r="D230" s="39">
        <v>48.2</v>
      </c>
      <c r="E230" s="39">
        <v>9</v>
      </c>
      <c r="F230" s="39">
        <v>405.3</v>
      </c>
      <c r="G230" s="39">
        <v>368.6</v>
      </c>
      <c r="H230" s="39">
        <v>907.5</v>
      </c>
      <c r="I230" s="39">
        <v>1000</v>
      </c>
      <c r="J230" s="39">
        <v>92.5</v>
      </c>
      <c r="K230" s="39">
        <v>9.25</v>
      </c>
    </row>
    <row r="231" spans="1:11" ht="15.75" thickBot="1">
      <c r="A231" s="38" t="s">
        <v>170</v>
      </c>
      <c r="B231" s="39">
        <v>62.3</v>
      </c>
      <c r="C231" s="39">
        <v>20.100000000000001</v>
      </c>
      <c r="D231" s="39">
        <v>6</v>
      </c>
      <c r="E231" s="39">
        <v>59.3</v>
      </c>
      <c r="F231" s="39">
        <v>437.9</v>
      </c>
      <c r="G231" s="39">
        <v>335.5</v>
      </c>
      <c r="H231" s="39">
        <v>921</v>
      </c>
      <c r="I231" s="39">
        <v>1000</v>
      </c>
      <c r="J231" s="39">
        <v>79</v>
      </c>
      <c r="K231" s="39">
        <v>7.9</v>
      </c>
    </row>
    <row r="232" spans="1:11" ht="15.75" thickBot="1">
      <c r="A232" s="38" t="s">
        <v>171</v>
      </c>
      <c r="B232" s="39">
        <v>62.3</v>
      </c>
      <c r="C232" s="39">
        <v>8</v>
      </c>
      <c r="D232" s="39">
        <v>46.2</v>
      </c>
      <c r="E232" s="39">
        <v>32.1</v>
      </c>
      <c r="F232" s="39">
        <v>454</v>
      </c>
      <c r="G232" s="39">
        <v>343.5</v>
      </c>
      <c r="H232" s="39">
        <v>946.1</v>
      </c>
      <c r="I232" s="39">
        <v>1000</v>
      </c>
      <c r="J232" s="39">
        <v>53.9</v>
      </c>
      <c r="K232" s="39">
        <v>5.39</v>
      </c>
    </row>
    <row r="233" spans="1:11" ht="15.75" thickBot="1">
      <c r="A233" s="38" t="s">
        <v>172</v>
      </c>
      <c r="B233" s="39">
        <v>62.3</v>
      </c>
      <c r="C233" s="39">
        <v>20.100000000000001</v>
      </c>
      <c r="D233" s="39">
        <v>34.1</v>
      </c>
      <c r="E233" s="39">
        <v>26.1</v>
      </c>
      <c r="F233" s="39">
        <v>480.1</v>
      </c>
      <c r="G233" s="39">
        <v>352.5</v>
      </c>
      <c r="H233" s="39">
        <v>975.3</v>
      </c>
      <c r="I233" s="39">
        <v>1000</v>
      </c>
      <c r="J233" s="39">
        <v>24.7</v>
      </c>
      <c r="K233" s="39">
        <v>2.4700000000000002</v>
      </c>
    </row>
    <row r="234" spans="1:11" ht="15.75" thickBot="1">
      <c r="A234" s="38" t="s">
        <v>173</v>
      </c>
      <c r="B234" s="39">
        <v>62.3</v>
      </c>
      <c r="C234" s="39">
        <v>20.100000000000001</v>
      </c>
      <c r="D234" s="39">
        <v>30.1</v>
      </c>
      <c r="E234" s="39">
        <v>59.3</v>
      </c>
      <c r="F234" s="39">
        <v>413.3</v>
      </c>
      <c r="G234" s="39">
        <v>387.2</v>
      </c>
      <c r="H234" s="39">
        <v>972.3</v>
      </c>
      <c r="I234" s="39">
        <v>1000</v>
      </c>
      <c r="J234" s="39">
        <v>27.7</v>
      </c>
      <c r="K234" s="39">
        <v>2.77</v>
      </c>
    </row>
    <row r="235" spans="1:11" ht="15.75" thickBot="1">
      <c r="A235" s="38" t="s">
        <v>174</v>
      </c>
      <c r="B235" s="39">
        <v>62.3</v>
      </c>
      <c r="C235" s="39">
        <v>78.3</v>
      </c>
      <c r="D235" s="39">
        <v>30.1</v>
      </c>
      <c r="E235" s="39">
        <v>68.3</v>
      </c>
      <c r="F235" s="39">
        <v>454</v>
      </c>
      <c r="G235" s="39">
        <v>329.4</v>
      </c>
      <c r="H235" s="39">
        <v>1022.5</v>
      </c>
      <c r="I235" s="39">
        <v>1000</v>
      </c>
      <c r="J235" s="39">
        <v>-22.5</v>
      </c>
      <c r="K235" s="39">
        <v>-2.25</v>
      </c>
    </row>
    <row r="236" spans="1:11" ht="15.75" thickBot="1">
      <c r="A236" s="38" t="s">
        <v>175</v>
      </c>
      <c r="B236" s="39">
        <v>62.3</v>
      </c>
      <c r="C236" s="39">
        <v>42.2</v>
      </c>
      <c r="D236" s="39">
        <v>97.4</v>
      </c>
      <c r="E236" s="39">
        <v>43.2</v>
      </c>
      <c r="F236" s="39">
        <v>413.3</v>
      </c>
      <c r="G236" s="39">
        <v>335.5</v>
      </c>
      <c r="H236" s="39">
        <v>993.9</v>
      </c>
      <c r="I236" s="39">
        <v>1000</v>
      </c>
      <c r="J236" s="39">
        <v>6.1</v>
      </c>
      <c r="K236" s="39">
        <v>0.61</v>
      </c>
    </row>
    <row r="237" spans="1:11" ht="15.75" thickBot="1">
      <c r="A237" s="38" t="s">
        <v>176</v>
      </c>
      <c r="B237" s="39">
        <v>62.3</v>
      </c>
      <c r="C237" s="39">
        <v>8</v>
      </c>
      <c r="D237" s="39">
        <v>67.3</v>
      </c>
      <c r="E237" s="39">
        <v>32.1</v>
      </c>
      <c r="F237" s="39">
        <v>480.1</v>
      </c>
      <c r="G237" s="39">
        <v>358.6</v>
      </c>
      <c r="H237" s="39">
        <v>1008.4</v>
      </c>
      <c r="I237" s="39">
        <v>1000</v>
      </c>
      <c r="J237" s="39">
        <v>-8.4</v>
      </c>
      <c r="K237" s="39">
        <v>-0.84</v>
      </c>
    </row>
    <row r="238" spans="1:11" ht="15.75" thickBot="1">
      <c r="A238" s="38" t="s">
        <v>177</v>
      </c>
      <c r="B238" s="39">
        <v>62.3</v>
      </c>
      <c r="C238" s="39">
        <v>14.1</v>
      </c>
      <c r="D238" s="39">
        <v>97.4</v>
      </c>
      <c r="E238" s="39">
        <v>49.2</v>
      </c>
      <c r="F238" s="39">
        <v>487.1</v>
      </c>
      <c r="G238" s="39">
        <v>352.5</v>
      </c>
      <c r="H238" s="39">
        <v>1062.7</v>
      </c>
      <c r="I238" s="39">
        <v>1000</v>
      </c>
      <c r="J238" s="39">
        <v>-62.7</v>
      </c>
      <c r="K238" s="39">
        <v>-6.27</v>
      </c>
    </row>
    <row r="239" spans="1:11" ht="15.75" thickBot="1">
      <c r="A239" s="38" t="s">
        <v>178</v>
      </c>
      <c r="B239" s="39">
        <v>62.3</v>
      </c>
      <c r="C239" s="39">
        <v>14.1</v>
      </c>
      <c r="D239" s="39">
        <v>59.3</v>
      </c>
      <c r="E239" s="39">
        <v>9</v>
      </c>
      <c r="F239" s="39">
        <v>405.3</v>
      </c>
      <c r="G239" s="39">
        <v>358.6</v>
      </c>
      <c r="H239" s="39">
        <v>908.5</v>
      </c>
      <c r="I239" s="39">
        <v>1000</v>
      </c>
      <c r="J239" s="39">
        <v>91.5</v>
      </c>
      <c r="K239" s="39">
        <v>9.15</v>
      </c>
    </row>
    <row r="240" spans="1:11" ht="15.75" thickBot="1">
      <c r="A240" s="38" t="s">
        <v>179</v>
      </c>
      <c r="B240" s="39">
        <v>62.3</v>
      </c>
      <c r="C240" s="39">
        <v>27.1</v>
      </c>
      <c r="D240" s="39">
        <v>6</v>
      </c>
      <c r="E240" s="39">
        <v>68.3</v>
      </c>
      <c r="F240" s="39">
        <v>443.9</v>
      </c>
      <c r="G240" s="39">
        <v>352.5</v>
      </c>
      <c r="H240" s="39">
        <v>960.2</v>
      </c>
      <c r="I240" s="39">
        <v>1000</v>
      </c>
      <c r="J240" s="39">
        <v>39.799999999999997</v>
      </c>
      <c r="K240" s="39">
        <v>3.98</v>
      </c>
    </row>
    <row r="241" spans="1:11" ht="15.75" thickBot="1">
      <c r="A241" s="38" t="s">
        <v>180</v>
      </c>
      <c r="B241" s="39">
        <v>62.3</v>
      </c>
      <c r="C241" s="39">
        <v>8</v>
      </c>
      <c r="D241" s="39">
        <v>23.1</v>
      </c>
      <c r="E241" s="39">
        <v>68.3</v>
      </c>
      <c r="F241" s="39">
        <v>487.1</v>
      </c>
      <c r="G241" s="39">
        <v>315.39999999999998</v>
      </c>
      <c r="H241" s="39">
        <v>964.2</v>
      </c>
      <c r="I241" s="39">
        <v>1000</v>
      </c>
      <c r="J241" s="39">
        <v>35.799999999999997</v>
      </c>
      <c r="K241" s="39">
        <v>3.58</v>
      </c>
    </row>
    <row r="242" spans="1:11" ht="15.75" thickBot="1">
      <c r="A242" s="38" t="s">
        <v>181</v>
      </c>
      <c r="B242" s="39">
        <v>62.3</v>
      </c>
      <c r="C242" s="39">
        <v>27.1</v>
      </c>
      <c r="D242" s="39">
        <v>6</v>
      </c>
      <c r="E242" s="39">
        <v>40.200000000000003</v>
      </c>
      <c r="F242" s="39">
        <v>465</v>
      </c>
      <c r="G242" s="39">
        <v>329.4</v>
      </c>
      <c r="H242" s="39">
        <v>930.1</v>
      </c>
      <c r="I242" s="39">
        <v>1000</v>
      </c>
      <c r="J242" s="39">
        <v>69.900000000000006</v>
      </c>
      <c r="K242" s="39">
        <v>6.99</v>
      </c>
    </row>
    <row r="243" spans="1:11" ht="15.75" thickBot="1">
      <c r="A243" s="38" t="s">
        <v>182</v>
      </c>
      <c r="B243" s="39">
        <v>62.3</v>
      </c>
      <c r="C243" s="39">
        <v>42.2</v>
      </c>
      <c r="D243" s="39">
        <v>97.4</v>
      </c>
      <c r="E243" s="39">
        <v>9</v>
      </c>
      <c r="F243" s="39">
        <v>465</v>
      </c>
      <c r="G243" s="39">
        <v>358.6</v>
      </c>
      <c r="H243" s="39">
        <v>1034.5</v>
      </c>
      <c r="I243" s="39">
        <v>1000</v>
      </c>
      <c r="J243" s="39">
        <v>-34.5</v>
      </c>
      <c r="K243" s="39">
        <v>-3.45</v>
      </c>
    </row>
    <row r="244" spans="1:11" ht="15.75" thickBot="1">
      <c r="A244" s="38" t="s">
        <v>183</v>
      </c>
      <c r="B244" s="39">
        <v>62.3</v>
      </c>
      <c r="C244" s="39">
        <v>20.100000000000001</v>
      </c>
      <c r="D244" s="39">
        <v>40.200000000000003</v>
      </c>
      <c r="E244" s="39">
        <v>9</v>
      </c>
      <c r="F244" s="39">
        <v>487.1</v>
      </c>
      <c r="G244" s="39">
        <v>368.6</v>
      </c>
      <c r="H244" s="39">
        <v>987.3</v>
      </c>
      <c r="I244" s="39">
        <v>1000</v>
      </c>
      <c r="J244" s="39">
        <v>12.7</v>
      </c>
      <c r="K244" s="39">
        <v>1.27</v>
      </c>
    </row>
    <row r="245" spans="1:11" ht="15.75" thickBot="1">
      <c r="A245" s="38" t="s">
        <v>184</v>
      </c>
      <c r="B245" s="39">
        <v>62.3</v>
      </c>
      <c r="C245" s="39">
        <v>69.3</v>
      </c>
      <c r="D245" s="39">
        <v>59.3</v>
      </c>
      <c r="E245" s="39">
        <v>9</v>
      </c>
      <c r="F245" s="39">
        <v>480.1</v>
      </c>
      <c r="G245" s="39">
        <v>343.5</v>
      </c>
      <c r="H245" s="39">
        <v>1023.5</v>
      </c>
      <c r="I245" s="39">
        <v>1000</v>
      </c>
      <c r="J245" s="39">
        <v>-23.5</v>
      </c>
      <c r="K245" s="39">
        <v>-2.35</v>
      </c>
    </row>
    <row r="246" spans="1:11" ht="15.75" thickBot="1">
      <c r="A246" s="38" t="s">
        <v>185</v>
      </c>
      <c r="B246" s="39">
        <v>62.3</v>
      </c>
      <c r="C246" s="39">
        <v>83.4</v>
      </c>
      <c r="D246" s="39">
        <v>67.3</v>
      </c>
      <c r="E246" s="39">
        <v>49.2</v>
      </c>
      <c r="F246" s="39">
        <v>487.1</v>
      </c>
      <c r="G246" s="39">
        <v>329.4</v>
      </c>
      <c r="H246" s="39">
        <v>1078.7</v>
      </c>
      <c r="I246" s="39">
        <v>1000</v>
      </c>
      <c r="J246" s="39">
        <v>-78.7</v>
      </c>
      <c r="K246" s="39">
        <v>-7.87</v>
      </c>
    </row>
    <row r="247" spans="1:11" ht="15.75" thickBot="1">
      <c r="A247" s="38" t="s">
        <v>186</v>
      </c>
      <c r="B247" s="39">
        <v>62.3</v>
      </c>
      <c r="C247" s="39">
        <v>69.3</v>
      </c>
      <c r="D247" s="39">
        <v>6</v>
      </c>
      <c r="E247" s="39">
        <v>40.200000000000003</v>
      </c>
      <c r="F247" s="39">
        <v>465</v>
      </c>
      <c r="G247" s="39">
        <v>352.5</v>
      </c>
      <c r="H247" s="39">
        <v>995.4</v>
      </c>
      <c r="I247" s="39">
        <v>1000</v>
      </c>
      <c r="J247" s="39">
        <v>4.5999999999999996</v>
      </c>
      <c r="K247" s="39">
        <v>0.46</v>
      </c>
    </row>
    <row r="248" spans="1:11" ht="15.75" thickBot="1">
      <c r="A248" s="38" t="s">
        <v>187</v>
      </c>
      <c r="B248" s="39">
        <v>62.3</v>
      </c>
      <c r="C248" s="39">
        <v>14.1</v>
      </c>
      <c r="D248" s="39">
        <v>46.2</v>
      </c>
      <c r="E248" s="39">
        <v>17.100000000000001</v>
      </c>
      <c r="F248" s="39">
        <v>465</v>
      </c>
      <c r="G248" s="39">
        <v>352.5</v>
      </c>
      <c r="H248" s="39">
        <v>957.2</v>
      </c>
      <c r="I248" s="39">
        <v>1000</v>
      </c>
      <c r="J248" s="39">
        <v>42.8</v>
      </c>
      <c r="K248" s="39">
        <v>4.28</v>
      </c>
    </row>
    <row r="249" spans="1:11" ht="15.75" thickBot="1">
      <c r="A249" s="38" t="s">
        <v>188</v>
      </c>
      <c r="B249" s="39">
        <v>62.3</v>
      </c>
      <c r="C249" s="39">
        <v>14.1</v>
      </c>
      <c r="D249" s="39">
        <v>34.1</v>
      </c>
      <c r="E249" s="39">
        <v>9</v>
      </c>
      <c r="F249" s="39">
        <v>480.1</v>
      </c>
      <c r="G249" s="39">
        <v>315.39999999999998</v>
      </c>
      <c r="H249" s="39">
        <v>915</v>
      </c>
      <c r="I249" s="39">
        <v>1000</v>
      </c>
      <c r="J249" s="39">
        <v>85</v>
      </c>
      <c r="K249" s="39">
        <v>8.5</v>
      </c>
    </row>
    <row r="250" spans="1:11" ht="15.75" thickBot="1">
      <c r="A250" s="38" t="s">
        <v>189</v>
      </c>
      <c r="B250" s="39">
        <v>62.3</v>
      </c>
      <c r="C250" s="39">
        <v>69.3</v>
      </c>
      <c r="D250" s="39">
        <v>67.3</v>
      </c>
      <c r="E250" s="39">
        <v>59.3</v>
      </c>
      <c r="F250" s="39">
        <v>480.1</v>
      </c>
      <c r="G250" s="39">
        <v>343.5</v>
      </c>
      <c r="H250" s="39">
        <v>1081.7</v>
      </c>
      <c r="I250" s="39">
        <v>1000</v>
      </c>
      <c r="J250" s="39">
        <v>-81.7</v>
      </c>
      <c r="K250" s="39">
        <v>-8.17</v>
      </c>
    </row>
    <row r="251" spans="1:11" ht="15.75" thickBot="1">
      <c r="A251" s="38" t="s">
        <v>190</v>
      </c>
      <c r="B251" s="39">
        <v>62.3</v>
      </c>
      <c r="C251" s="39">
        <v>69.3</v>
      </c>
      <c r="D251" s="39">
        <v>46.2</v>
      </c>
      <c r="E251" s="39">
        <v>54.2</v>
      </c>
      <c r="F251" s="39">
        <v>465</v>
      </c>
      <c r="G251" s="39">
        <v>321.39999999999998</v>
      </c>
      <c r="H251" s="39">
        <v>1018.5</v>
      </c>
      <c r="I251" s="39">
        <v>1000</v>
      </c>
      <c r="J251" s="39">
        <v>-18.5</v>
      </c>
      <c r="K251" s="39">
        <v>-1.85</v>
      </c>
    </row>
    <row r="252" spans="1:11" ht="15.75" thickBot="1">
      <c r="A252" s="38" t="s">
        <v>191</v>
      </c>
      <c r="B252" s="39">
        <v>62.3</v>
      </c>
      <c r="C252" s="39">
        <v>34.1</v>
      </c>
      <c r="D252" s="39">
        <v>48.2</v>
      </c>
      <c r="E252" s="39">
        <v>40.200000000000003</v>
      </c>
      <c r="F252" s="39">
        <v>437.9</v>
      </c>
      <c r="G252" s="39">
        <v>358.6</v>
      </c>
      <c r="H252" s="39">
        <v>981.3</v>
      </c>
      <c r="I252" s="39">
        <v>1000</v>
      </c>
      <c r="J252" s="39">
        <v>18.7</v>
      </c>
      <c r="K252" s="39">
        <v>1.87</v>
      </c>
    </row>
    <row r="253" spans="1:11" ht="15.75" thickBot="1">
      <c r="A253" s="38" t="s">
        <v>192</v>
      </c>
      <c r="B253" s="39">
        <v>62.3</v>
      </c>
      <c r="C253" s="39">
        <v>34.1</v>
      </c>
      <c r="D253" s="39">
        <v>97.4</v>
      </c>
      <c r="E253" s="39">
        <v>40.200000000000003</v>
      </c>
      <c r="F253" s="39">
        <v>454</v>
      </c>
      <c r="G253" s="39">
        <v>352.5</v>
      </c>
      <c r="H253" s="39">
        <v>1040.5999999999999</v>
      </c>
      <c r="I253" s="39">
        <v>1000</v>
      </c>
      <c r="J253" s="39">
        <v>-40.6</v>
      </c>
      <c r="K253" s="39">
        <v>-4.0599999999999996</v>
      </c>
    </row>
    <row r="254" spans="1:11" ht="15.75" thickBot="1">
      <c r="A254" s="38" t="s">
        <v>193</v>
      </c>
      <c r="B254" s="39">
        <v>62.3</v>
      </c>
      <c r="C254" s="39">
        <v>60.3</v>
      </c>
      <c r="D254" s="39">
        <v>59.3</v>
      </c>
      <c r="E254" s="39">
        <v>17.100000000000001</v>
      </c>
      <c r="F254" s="39">
        <v>443.9</v>
      </c>
      <c r="G254" s="39">
        <v>387.2</v>
      </c>
      <c r="H254" s="39">
        <v>1030</v>
      </c>
      <c r="I254" s="39">
        <v>1000</v>
      </c>
      <c r="J254" s="39">
        <v>-30</v>
      </c>
      <c r="K254" s="39">
        <v>-3</v>
      </c>
    </row>
    <row r="255" spans="1:11" ht="15.75" thickBot="1">
      <c r="A255" s="38" t="s">
        <v>194</v>
      </c>
      <c r="B255" s="39">
        <v>62.3</v>
      </c>
      <c r="C255" s="39">
        <v>14.1</v>
      </c>
      <c r="D255" s="39">
        <v>59.3</v>
      </c>
      <c r="E255" s="39">
        <v>26.1</v>
      </c>
      <c r="F255" s="39">
        <v>487.1</v>
      </c>
      <c r="G255" s="39">
        <v>397.2</v>
      </c>
      <c r="H255" s="39">
        <v>1046.0999999999999</v>
      </c>
      <c r="I255" s="39">
        <v>1000</v>
      </c>
      <c r="J255" s="39">
        <v>-46.1</v>
      </c>
      <c r="K255" s="39">
        <v>-4.6100000000000003</v>
      </c>
    </row>
    <row r="256" spans="1:11" ht="15.75" thickBot="1">
      <c r="A256" s="38" t="s">
        <v>195</v>
      </c>
      <c r="B256" s="39">
        <v>62.3</v>
      </c>
      <c r="C256" s="39">
        <v>78.3</v>
      </c>
      <c r="D256" s="39">
        <v>59.3</v>
      </c>
      <c r="E256" s="39">
        <v>17.100000000000001</v>
      </c>
      <c r="F256" s="39">
        <v>443.9</v>
      </c>
      <c r="G256" s="39">
        <v>321.39999999999998</v>
      </c>
      <c r="H256" s="39">
        <v>982.3</v>
      </c>
      <c r="I256" s="39">
        <v>1000</v>
      </c>
      <c r="J256" s="39">
        <v>17.7</v>
      </c>
      <c r="K256" s="39">
        <v>1.77</v>
      </c>
    </row>
    <row r="257" spans="1:11" ht="15.75" thickBot="1">
      <c r="A257" s="38" t="s">
        <v>196</v>
      </c>
      <c r="B257" s="39">
        <v>62.3</v>
      </c>
      <c r="C257" s="39">
        <v>34.1</v>
      </c>
      <c r="D257" s="39">
        <v>59.3</v>
      </c>
      <c r="E257" s="39">
        <v>40.200000000000003</v>
      </c>
      <c r="F257" s="39">
        <v>473.1</v>
      </c>
      <c r="G257" s="39">
        <v>329.4</v>
      </c>
      <c r="H257" s="39">
        <v>998.4</v>
      </c>
      <c r="I257" s="39">
        <v>1000</v>
      </c>
      <c r="J257" s="39">
        <v>1.6</v>
      </c>
      <c r="K257" s="39">
        <v>0.16</v>
      </c>
    </row>
    <row r="258" spans="1:11" ht="15.75" thickBot="1">
      <c r="A258" s="38" t="s">
        <v>197</v>
      </c>
      <c r="B258" s="39">
        <v>62.3</v>
      </c>
      <c r="C258" s="39">
        <v>60.3</v>
      </c>
      <c r="D258" s="39">
        <v>40.200000000000003</v>
      </c>
      <c r="E258" s="39">
        <v>54.2</v>
      </c>
      <c r="F258" s="39">
        <v>473.1</v>
      </c>
      <c r="G258" s="39">
        <v>335.5</v>
      </c>
      <c r="H258" s="39">
        <v>1025.5</v>
      </c>
      <c r="I258" s="39">
        <v>1000</v>
      </c>
      <c r="J258" s="39">
        <v>-25.5</v>
      </c>
      <c r="K258" s="39">
        <v>-2.5499999999999998</v>
      </c>
    </row>
    <row r="259" spans="1:11" ht="15.75" thickBot="1">
      <c r="A259" s="38" t="s">
        <v>198</v>
      </c>
      <c r="B259" s="39">
        <v>62.3</v>
      </c>
      <c r="C259" s="39">
        <v>42.2</v>
      </c>
      <c r="D259" s="39">
        <v>59.3</v>
      </c>
      <c r="E259" s="39">
        <v>68.3</v>
      </c>
      <c r="F259" s="39">
        <v>473.1</v>
      </c>
      <c r="G259" s="39">
        <v>368.6</v>
      </c>
      <c r="H259" s="39">
        <v>1073.7</v>
      </c>
      <c r="I259" s="39">
        <v>1000</v>
      </c>
      <c r="J259" s="39">
        <v>-73.7</v>
      </c>
      <c r="K259" s="39">
        <v>-7.37</v>
      </c>
    </row>
    <row r="260" spans="1:11" ht="15.75" thickBot="1">
      <c r="A260" s="38" t="s">
        <v>199</v>
      </c>
      <c r="B260" s="39">
        <v>94.4</v>
      </c>
      <c r="C260" s="39">
        <v>69.3</v>
      </c>
      <c r="D260" s="39">
        <v>67.3</v>
      </c>
      <c r="E260" s="39">
        <v>9</v>
      </c>
      <c r="F260" s="39">
        <v>465</v>
      </c>
      <c r="G260" s="39">
        <v>329.4</v>
      </c>
      <c r="H260" s="39">
        <v>1034.5</v>
      </c>
      <c r="I260" s="39">
        <v>1000</v>
      </c>
      <c r="J260" s="39">
        <v>-34.5</v>
      </c>
      <c r="K260" s="39">
        <v>-3.45</v>
      </c>
    </row>
    <row r="261" spans="1:11" ht="15.75" thickBot="1">
      <c r="A261" s="38" t="s">
        <v>200</v>
      </c>
      <c r="B261" s="39">
        <v>62.3</v>
      </c>
      <c r="C261" s="39">
        <v>60.3</v>
      </c>
      <c r="D261" s="39">
        <v>30.1</v>
      </c>
      <c r="E261" s="39">
        <v>49.2</v>
      </c>
      <c r="F261" s="39">
        <v>473.1</v>
      </c>
      <c r="G261" s="39">
        <v>397.2</v>
      </c>
      <c r="H261" s="39">
        <v>1072.2</v>
      </c>
      <c r="I261" s="39">
        <v>1000</v>
      </c>
      <c r="J261" s="39">
        <v>-72.2</v>
      </c>
      <c r="K261" s="39">
        <v>-7.22</v>
      </c>
    </row>
    <row r="262" spans="1:11" ht="15.75" thickBot="1">
      <c r="A262" s="38" t="s">
        <v>201</v>
      </c>
      <c r="B262" s="39">
        <v>62.3</v>
      </c>
      <c r="C262" s="39">
        <v>83.4</v>
      </c>
      <c r="D262" s="39">
        <v>30.1</v>
      </c>
      <c r="E262" s="39">
        <v>54.2</v>
      </c>
      <c r="F262" s="39">
        <v>437.9</v>
      </c>
      <c r="G262" s="39">
        <v>397.2</v>
      </c>
      <c r="H262" s="39">
        <v>1065.2</v>
      </c>
      <c r="I262" s="39">
        <v>1000</v>
      </c>
      <c r="J262" s="39">
        <v>-65.2</v>
      </c>
      <c r="K262" s="39">
        <v>-6.52</v>
      </c>
    </row>
    <row r="263" spans="1:11" ht="15.75" thickBot="1">
      <c r="A263" s="38" t="s">
        <v>202</v>
      </c>
      <c r="B263" s="39">
        <v>94.4</v>
      </c>
      <c r="C263" s="39">
        <v>34.1</v>
      </c>
      <c r="D263" s="39">
        <v>23.1</v>
      </c>
      <c r="E263" s="39">
        <v>54.2</v>
      </c>
      <c r="F263" s="39">
        <v>454</v>
      </c>
      <c r="G263" s="39">
        <v>397.2</v>
      </c>
      <c r="H263" s="39">
        <v>1057.0999999999999</v>
      </c>
      <c r="I263" s="39">
        <v>1000</v>
      </c>
      <c r="J263" s="39">
        <v>-57.1</v>
      </c>
      <c r="K263" s="39">
        <v>-5.71</v>
      </c>
    </row>
    <row r="264" spans="1:11" ht="15.75" thickBot="1">
      <c r="A264" s="38" t="s">
        <v>203</v>
      </c>
      <c r="B264" s="39">
        <v>62.3</v>
      </c>
      <c r="C264" s="39">
        <v>42.2</v>
      </c>
      <c r="D264" s="39">
        <v>67.3</v>
      </c>
      <c r="E264" s="39">
        <v>68.3</v>
      </c>
      <c r="F264" s="39">
        <v>487.1</v>
      </c>
      <c r="G264" s="39">
        <v>368.6</v>
      </c>
      <c r="H264" s="39">
        <v>1095.8</v>
      </c>
      <c r="I264" s="39">
        <v>1000</v>
      </c>
      <c r="J264" s="39">
        <v>-95.8</v>
      </c>
      <c r="K264" s="39">
        <v>-9.58</v>
      </c>
    </row>
    <row r="265" spans="1:11" ht="15.75" thickBot="1">
      <c r="A265" s="38" t="s">
        <v>204</v>
      </c>
      <c r="B265" s="39">
        <v>62.3</v>
      </c>
      <c r="C265" s="39">
        <v>69.3</v>
      </c>
      <c r="D265" s="39">
        <v>97.4</v>
      </c>
      <c r="E265" s="39">
        <v>59.3</v>
      </c>
      <c r="F265" s="39">
        <v>413.3</v>
      </c>
      <c r="G265" s="39">
        <v>368.6</v>
      </c>
      <c r="H265" s="39">
        <v>1070.2</v>
      </c>
      <c r="I265" s="39">
        <v>1000</v>
      </c>
      <c r="J265" s="39">
        <v>-70.2</v>
      </c>
      <c r="K265" s="39">
        <v>-7.02</v>
      </c>
    </row>
    <row r="266" spans="1:11" ht="15.75" thickBot="1">
      <c r="A266" s="38" t="s">
        <v>205</v>
      </c>
      <c r="B266" s="39">
        <v>62.3</v>
      </c>
      <c r="C266" s="39">
        <v>69.3</v>
      </c>
      <c r="D266" s="39">
        <v>59.3</v>
      </c>
      <c r="E266" s="39">
        <v>49.2</v>
      </c>
      <c r="F266" s="39">
        <v>473.1</v>
      </c>
      <c r="G266" s="39">
        <v>321.39999999999998</v>
      </c>
      <c r="H266" s="39">
        <v>1034.5</v>
      </c>
      <c r="I266" s="39">
        <v>1000</v>
      </c>
      <c r="J266" s="39">
        <v>-34.5</v>
      </c>
      <c r="K266" s="39">
        <v>-3.45</v>
      </c>
    </row>
    <row r="267" spans="1:11" ht="15.75" thickBot="1">
      <c r="A267" s="38" t="s">
        <v>206</v>
      </c>
      <c r="B267" s="39">
        <v>62.3</v>
      </c>
      <c r="C267" s="39">
        <v>8</v>
      </c>
      <c r="D267" s="39">
        <v>23.1</v>
      </c>
      <c r="E267" s="39">
        <v>26.1</v>
      </c>
      <c r="F267" s="39">
        <v>473.1</v>
      </c>
      <c r="G267" s="39">
        <v>343.5</v>
      </c>
      <c r="H267" s="39">
        <v>936.1</v>
      </c>
      <c r="I267" s="39">
        <v>1000</v>
      </c>
      <c r="J267" s="39">
        <v>63.9</v>
      </c>
      <c r="K267" s="39">
        <v>6.39</v>
      </c>
    </row>
    <row r="268" spans="1:11" ht="15.75" thickBot="1">
      <c r="A268" s="38" t="s">
        <v>207</v>
      </c>
      <c r="B268" s="39">
        <v>94.4</v>
      </c>
      <c r="C268" s="39">
        <v>42.2</v>
      </c>
      <c r="D268" s="39">
        <v>34.1</v>
      </c>
      <c r="E268" s="39">
        <v>17.100000000000001</v>
      </c>
      <c r="F268" s="39">
        <v>405.3</v>
      </c>
      <c r="G268" s="39">
        <v>397.2</v>
      </c>
      <c r="H268" s="39">
        <v>990.3</v>
      </c>
      <c r="I268" s="39">
        <v>1000</v>
      </c>
      <c r="J268" s="39">
        <v>9.6999999999999993</v>
      </c>
      <c r="K268" s="39">
        <v>0.97</v>
      </c>
    </row>
    <row r="269" spans="1:11" ht="15.75" thickBot="1">
      <c r="A269" s="38" t="s">
        <v>208</v>
      </c>
      <c r="B269" s="39">
        <v>62.3</v>
      </c>
      <c r="C269" s="39">
        <v>34.1</v>
      </c>
      <c r="D269" s="39">
        <v>46.2</v>
      </c>
      <c r="E269" s="39">
        <v>49.2</v>
      </c>
      <c r="F269" s="39">
        <v>437.9</v>
      </c>
      <c r="G269" s="39">
        <v>329.4</v>
      </c>
      <c r="H269" s="39">
        <v>959.2</v>
      </c>
      <c r="I269" s="39">
        <v>1000</v>
      </c>
      <c r="J269" s="39">
        <v>40.799999999999997</v>
      </c>
      <c r="K269" s="39">
        <v>4.08</v>
      </c>
    </row>
    <row r="270" spans="1:11" ht="15.75" thickBot="1">
      <c r="A270" s="38" t="s">
        <v>209</v>
      </c>
      <c r="B270" s="39">
        <v>62.3</v>
      </c>
      <c r="C270" s="39">
        <v>69.3</v>
      </c>
      <c r="D270" s="39">
        <v>40.200000000000003</v>
      </c>
      <c r="E270" s="39">
        <v>9</v>
      </c>
      <c r="F270" s="39">
        <v>480.1</v>
      </c>
      <c r="G270" s="39">
        <v>397.2</v>
      </c>
      <c r="H270" s="39">
        <v>1058.0999999999999</v>
      </c>
      <c r="I270" s="39">
        <v>1000</v>
      </c>
      <c r="J270" s="39">
        <v>-58.1</v>
      </c>
      <c r="K270" s="39">
        <v>-5.81</v>
      </c>
    </row>
    <row r="271" spans="1:11" ht="15.75" thickBot="1">
      <c r="A271" s="38" t="s">
        <v>210</v>
      </c>
      <c r="B271" s="39">
        <v>62.3</v>
      </c>
      <c r="C271" s="39">
        <v>20.100000000000001</v>
      </c>
      <c r="D271" s="39">
        <v>30.1</v>
      </c>
      <c r="E271" s="39">
        <v>32.1</v>
      </c>
      <c r="F271" s="39">
        <v>405.3</v>
      </c>
      <c r="G271" s="39">
        <v>368.6</v>
      </c>
      <c r="H271" s="39">
        <v>918.5</v>
      </c>
      <c r="I271" s="39">
        <v>1000</v>
      </c>
      <c r="J271" s="39">
        <v>81.5</v>
      </c>
      <c r="K271" s="39">
        <v>8.15</v>
      </c>
    </row>
    <row r="272" spans="1:11" ht="15.75" thickBot="1">
      <c r="A272" s="38" t="s">
        <v>211</v>
      </c>
      <c r="B272" s="39">
        <v>62.3</v>
      </c>
      <c r="C272" s="39">
        <v>78.3</v>
      </c>
      <c r="D272" s="39">
        <v>23.1</v>
      </c>
      <c r="E272" s="39">
        <v>68.3</v>
      </c>
      <c r="F272" s="39">
        <v>465</v>
      </c>
      <c r="G272" s="39">
        <v>368.6</v>
      </c>
      <c r="H272" s="39">
        <v>1065.7</v>
      </c>
      <c r="I272" s="39">
        <v>1000</v>
      </c>
      <c r="J272" s="39">
        <v>-65.7</v>
      </c>
      <c r="K272" s="39">
        <v>-6.57</v>
      </c>
    </row>
    <row r="273" spans="1:11" ht="15.75" thickBot="1">
      <c r="A273" s="38" t="s">
        <v>212</v>
      </c>
      <c r="B273" s="39">
        <v>62.3</v>
      </c>
      <c r="C273" s="39">
        <v>83.4</v>
      </c>
      <c r="D273" s="39">
        <v>30.1</v>
      </c>
      <c r="E273" s="39">
        <v>43.2</v>
      </c>
      <c r="F273" s="39">
        <v>454</v>
      </c>
      <c r="G273" s="39">
        <v>358.6</v>
      </c>
      <c r="H273" s="39">
        <v>1031.5</v>
      </c>
      <c r="I273" s="39">
        <v>1000</v>
      </c>
      <c r="J273" s="39">
        <v>-31.5</v>
      </c>
      <c r="K273" s="39">
        <v>-3.15</v>
      </c>
    </row>
    <row r="274" spans="1:11" ht="15.75" thickBot="1">
      <c r="A274" s="38" t="s">
        <v>213</v>
      </c>
      <c r="B274" s="39">
        <v>62.3</v>
      </c>
      <c r="C274" s="39">
        <v>78.3</v>
      </c>
      <c r="D274" s="39">
        <v>40.200000000000003</v>
      </c>
      <c r="E274" s="39">
        <v>26.1</v>
      </c>
      <c r="F274" s="39">
        <v>473.1</v>
      </c>
      <c r="G274" s="39">
        <v>329.4</v>
      </c>
      <c r="H274" s="39">
        <v>1009.4</v>
      </c>
      <c r="I274" s="39">
        <v>1000</v>
      </c>
      <c r="J274" s="39">
        <v>-9.4</v>
      </c>
      <c r="K274" s="39">
        <v>-0.94</v>
      </c>
    </row>
    <row r="275" spans="1:11" ht="15.75" thickBot="1">
      <c r="A275" s="38" t="s">
        <v>214</v>
      </c>
      <c r="B275" s="39">
        <v>62.3</v>
      </c>
      <c r="C275" s="39">
        <v>69.3</v>
      </c>
      <c r="D275" s="39">
        <v>67.3</v>
      </c>
      <c r="E275" s="39">
        <v>68.3</v>
      </c>
      <c r="F275" s="39">
        <v>413.3</v>
      </c>
      <c r="G275" s="39">
        <v>397.2</v>
      </c>
      <c r="H275" s="39">
        <v>1077.7</v>
      </c>
      <c r="I275" s="39">
        <v>1000</v>
      </c>
      <c r="J275" s="39">
        <v>-77.7</v>
      </c>
      <c r="K275" s="39">
        <v>-7.77</v>
      </c>
    </row>
    <row r="276" spans="1:11" ht="15.75" thickBot="1">
      <c r="A276" s="38" t="s">
        <v>215</v>
      </c>
      <c r="B276" s="39">
        <v>62.3</v>
      </c>
      <c r="C276" s="39">
        <v>60.3</v>
      </c>
      <c r="D276" s="39">
        <v>97.4</v>
      </c>
      <c r="E276" s="39">
        <v>17.100000000000001</v>
      </c>
      <c r="F276" s="39">
        <v>413.3</v>
      </c>
      <c r="G276" s="39">
        <v>397.2</v>
      </c>
      <c r="H276" s="39">
        <v>1047.5999999999999</v>
      </c>
      <c r="I276" s="39">
        <v>1000</v>
      </c>
      <c r="J276" s="39">
        <v>-47.6</v>
      </c>
      <c r="K276" s="39">
        <v>-4.76</v>
      </c>
    </row>
    <row r="277" spans="1:11" ht="15.75" thickBot="1">
      <c r="A277" s="38" t="s">
        <v>216</v>
      </c>
      <c r="B277" s="39">
        <v>94.4</v>
      </c>
      <c r="C277" s="39">
        <v>60.3</v>
      </c>
      <c r="D277" s="39">
        <v>6</v>
      </c>
      <c r="E277" s="39">
        <v>26.1</v>
      </c>
      <c r="F277" s="39">
        <v>465</v>
      </c>
      <c r="G277" s="39">
        <v>358.6</v>
      </c>
      <c r="H277" s="39">
        <v>1010.4</v>
      </c>
      <c r="I277" s="39">
        <v>1000</v>
      </c>
      <c r="J277" s="39">
        <v>-10.4</v>
      </c>
      <c r="K277" s="39">
        <v>-1.04</v>
      </c>
    </row>
    <row r="278" spans="1:11" ht="15.75" thickBot="1">
      <c r="A278" s="38" t="s">
        <v>217</v>
      </c>
      <c r="B278" s="39">
        <v>62.3</v>
      </c>
      <c r="C278" s="39">
        <v>8</v>
      </c>
      <c r="D278" s="39">
        <v>40.200000000000003</v>
      </c>
      <c r="E278" s="39">
        <v>40.200000000000003</v>
      </c>
      <c r="F278" s="39">
        <v>413.3</v>
      </c>
      <c r="G278" s="39">
        <v>387.2</v>
      </c>
      <c r="H278" s="39">
        <v>951.2</v>
      </c>
      <c r="I278" s="39">
        <v>1000</v>
      </c>
      <c r="J278" s="39">
        <v>48.8</v>
      </c>
      <c r="K278" s="39">
        <v>4.88</v>
      </c>
    </row>
    <row r="279" spans="1:11" ht="15.75" thickBot="1">
      <c r="A279" s="38" t="s">
        <v>218</v>
      </c>
      <c r="B279" s="39">
        <v>62.3</v>
      </c>
      <c r="C279" s="39">
        <v>78.3</v>
      </c>
      <c r="D279" s="39">
        <v>23.1</v>
      </c>
      <c r="E279" s="39">
        <v>26.1</v>
      </c>
      <c r="F279" s="39">
        <v>480.1</v>
      </c>
      <c r="G279" s="39">
        <v>335.5</v>
      </c>
      <c r="H279" s="39">
        <v>1005.4</v>
      </c>
      <c r="I279" s="39">
        <v>1000</v>
      </c>
      <c r="J279" s="39">
        <v>-5.4</v>
      </c>
      <c r="K279" s="39">
        <v>-0.54</v>
      </c>
    </row>
    <row r="280" spans="1:11" ht="15.75" thickBot="1">
      <c r="A280" s="38" t="s">
        <v>219</v>
      </c>
      <c r="B280" s="39">
        <v>62.3</v>
      </c>
      <c r="C280" s="39">
        <v>34.1</v>
      </c>
      <c r="D280" s="39">
        <v>97.4</v>
      </c>
      <c r="E280" s="39">
        <v>17.100000000000001</v>
      </c>
      <c r="F280" s="39">
        <v>454</v>
      </c>
      <c r="G280" s="39">
        <v>397.2</v>
      </c>
      <c r="H280" s="39">
        <v>1062.2</v>
      </c>
      <c r="I280" s="39">
        <v>1000</v>
      </c>
      <c r="J280" s="39">
        <v>-62.2</v>
      </c>
      <c r="K280" s="39">
        <v>-6.22</v>
      </c>
    </row>
    <row r="281" spans="1:11" ht="15.75" thickBot="1">
      <c r="A281" s="38" t="s">
        <v>220</v>
      </c>
      <c r="B281" s="39">
        <v>62.3</v>
      </c>
      <c r="C281" s="39">
        <v>27.1</v>
      </c>
      <c r="D281" s="39">
        <v>97.4</v>
      </c>
      <c r="E281" s="39">
        <v>9</v>
      </c>
      <c r="F281" s="39">
        <v>413.3</v>
      </c>
      <c r="G281" s="39">
        <v>321.39999999999998</v>
      </c>
      <c r="H281" s="39">
        <v>930.6</v>
      </c>
      <c r="I281" s="39">
        <v>1000</v>
      </c>
      <c r="J281" s="39">
        <v>69.400000000000006</v>
      </c>
      <c r="K281" s="39">
        <v>6.94</v>
      </c>
    </row>
    <row r="282" spans="1:11" ht="15.75" thickBot="1">
      <c r="A282" s="38" t="s">
        <v>221</v>
      </c>
      <c r="B282" s="39">
        <v>62.3</v>
      </c>
      <c r="C282" s="39">
        <v>20.100000000000001</v>
      </c>
      <c r="D282" s="39">
        <v>6</v>
      </c>
      <c r="E282" s="39">
        <v>68.3</v>
      </c>
      <c r="F282" s="39">
        <v>437.9</v>
      </c>
      <c r="G282" s="39">
        <v>397.2</v>
      </c>
      <c r="H282" s="39">
        <v>991.8</v>
      </c>
      <c r="I282" s="39">
        <v>1000</v>
      </c>
      <c r="J282" s="39">
        <v>8.1999999999999993</v>
      </c>
      <c r="K282" s="39">
        <v>0.82</v>
      </c>
    </row>
    <row r="283" spans="1:11" ht="15.75" thickBot="1">
      <c r="A283" s="38" t="s">
        <v>222</v>
      </c>
      <c r="B283" s="39">
        <v>94.4</v>
      </c>
      <c r="C283" s="39">
        <v>42.2</v>
      </c>
      <c r="D283" s="39">
        <v>6</v>
      </c>
      <c r="E283" s="39">
        <v>40.200000000000003</v>
      </c>
      <c r="F283" s="39">
        <v>454</v>
      </c>
      <c r="G283" s="39">
        <v>343.5</v>
      </c>
      <c r="H283" s="39">
        <v>980.3</v>
      </c>
      <c r="I283" s="39">
        <v>1000</v>
      </c>
      <c r="J283" s="39">
        <v>19.7</v>
      </c>
      <c r="K283" s="39">
        <v>1.97</v>
      </c>
    </row>
    <row r="284" spans="1:11" ht="15.75" thickBot="1">
      <c r="A284" s="38" t="s">
        <v>223</v>
      </c>
      <c r="B284" s="39">
        <v>62.3</v>
      </c>
      <c r="C284" s="39">
        <v>27.1</v>
      </c>
      <c r="D284" s="39">
        <v>34.1</v>
      </c>
      <c r="E284" s="39">
        <v>49.2</v>
      </c>
      <c r="F284" s="39">
        <v>465</v>
      </c>
      <c r="G284" s="39">
        <v>387.2</v>
      </c>
      <c r="H284" s="39">
        <v>1025</v>
      </c>
      <c r="I284" s="39">
        <v>1000</v>
      </c>
      <c r="J284" s="39">
        <v>-25</v>
      </c>
      <c r="K284" s="39">
        <v>-2.5</v>
      </c>
    </row>
    <row r="285" spans="1:11" ht="15.75" thickBot="1">
      <c r="A285" s="38" t="s">
        <v>224</v>
      </c>
      <c r="B285" s="39">
        <v>62.3</v>
      </c>
      <c r="C285" s="39">
        <v>8</v>
      </c>
      <c r="D285" s="39">
        <v>59.3</v>
      </c>
      <c r="E285" s="39">
        <v>32.1</v>
      </c>
      <c r="F285" s="39">
        <v>405.3</v>
      </c>
      <c r="G285" s="39">
        <v>387.2</v>
      </c>
      <c r="H285" s="39">
        <v>954.2</v>
      </c>
      <c r="I285" s="39">
        <v>1000</v>
      </c>
      <c r="J285" s="39">
        <v>45.8</v>
      </c>
      <c r="K285" s="39">
        <v>4.58</v>
      </c>
    </row>
    <row r="286" spans="1:11" ht="15.75" thickBot="1">
      <c r="A286" s="38" t="s">
        <v>225</v>
      </c>
      <c r="B286" s="39">
        <v>62.3</v>
      </c>
      <c r="C286" s="39">
        <v>8</v>
      </c>
      <c r="D286" s="39">
        <v>23.1</v>
      </c>
      <c r="E286" s="39">
        <v>40.200000000000003</v>
      </c>
      <c r="F286" s="39">
        <v>413.3</v>
      </c>
      <c r="G286" s="39">
        <v>368.6</v>
      </c>
      <c r="H286" s="39">
        <v>915.5</v>
      </c>
      <c r="I286" s="39">
        <v>1000</v>
      </c>
      <c r="J286" s="39">
        <v>84.5</v>
      </c>
      <c r="K286" s="39">
        <v>8.4499999999999993</v>
      </c>
    </row>
    <row r="287" spans="1:11" ht="15.75" thickBot="1">
      <c r="A287" s="38" t="s">
        <v>226</v>
      </c>
      <c r="B287" s="39">
        <v>62.3</v>
      </c>
      <c r="C287" s="39">
        <v>83.4</v>
      </c>
      <c r="D287" s="39">
        <v>67.3</v>
      </c>
      <c r="E287" s="39">
        <v>26.1</v>
      </c>
      <c r="F287" s="39">
        <v>465</v>
      </c>
      <c r="G287" s="39">
        <v>315.39999999999998</v>
      </c>
      <c r="H287" s="39">
        <v>1019.5</v>
      </c>
      <c r="I287" s="39">
        <v>1000</v>
      </c>
      <c r="J287" s="39">
        <v>-19.5</v>
      </c>
      <c r="K287" s="39">
        <v>-1.95</v>
      </c>
    </row>
    <row r="288" spans="1:11" ht="15.75" thickBot="1">
      <c r="A288" s="38" t="s">
        <v>227</v>
      </c>
      <c r="B288" s="39">
        <v>62.3</v>
      </c>
      <c r="C288" s="39">
        <v>60.3</v>
      </c>
      <c r="D288" s="39">
        <v>23.1</v>
      </c>
      <c r="E288" s="39">
        <v>26.1</v>
      </c>
      <c r="F288" s="39">
        <v>437.9</v>
      </c>
      <c r="G288" s="39">
        <v>343.5</v>
      </c>
      <c r="H288" s="39">
        <v>953.2</v>
      </c>
      <c r="I288" s="39">
        <v>1000</v>
      </c>
      <c r="J288" s="39">
        <v>46.8</v>
      </c>
      <c r="K288" s="39">
        <v>4.68</v>
      </c>
    </row>
    <row r="289" spans="1:12" ht="15.75" thickBot="1">
      <c r="A289" s="38" t="s">
        <v>228</v>
      </c>
      <c r="B289" s="39">
        <v>62.3</v>
      </c>
      <c r="C289" s="39">
        <v>42.2</v>
      </c>
      <c r="D289" s="39">
        <v>30.1</v>
      </c>
      <c r="E289" s="39">
        <v>17.100000000000001</v>
      </c>
      <c r="F289" s="39">
        <v>487.1</v>
      </c>
      <c r="G289" s="39">
        <v>368.6</v>
      </c>
      <c r="H289" s="39">
        <v>1007.4</v>
      </c>
      <c r="I289" s="39">
        <v>1000</v>
      </c>
      <c r="J289" s="39">
        <v>-7.4</v>
      </c>
      <c r="K289" s="39">
        <v>-0.74</v>
      </c>
    </row>
    <row r="290" spans="1:12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</row>
    <row r="291" spans="1:12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</row>
    <row r="292" spans="1:12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</row>
    <row r="293" spans="1:12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</row>
    <row r="294" spans="1:12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</row>
    <row r="295" spans="1:12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</row>
    <row r="296" spans="1:12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</row>
    <row r="297" spans="1:12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</row>
    <row r="298" spans="1:12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</row>
    <row r="299" spans="1:12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</row>
    <row r="300" spans="1:12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</row>
    <row r="301" spans="1:12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</row>
    <row r="302" spans="1:12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best of</vt:lpstr>
      <vt:lpstr>Alapadatok, Pivot</vt:lpstr>
      <vt:lpstr>Inverz coco</vt:lpstr>
      <vt:lpstr>Alapadatok</vt:lpstr>
      <vt:lpstr>Pivot</vt:lpstr>
      <vt:lpstr>Coco.....</vt:lpstr>
      <vt:lpstr>Coco inv.....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diak</dc:creator>
  <cp:lastModifiedBy>pl7</cp:lastModifiedBy>
  <dcterms:created xsi:type="dcterms:W3CDTF">2011-12-01T11:21:12Z</dcterms:created>
  <dcterms:modified xsi:type="dcterms:W3CDTF">2012-02-29T10:14:39Z</dcterms:modified>
</cp:coreProperties>
</file>