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itlikl\Desktop\"/>
    </mc:Choice>
  </mc:AlternateContent>
  <bookViews>
    <workbookView xWindow="0" yWindow="0" windowWidth="20490" windowHeight="7455" firstSheet="3" activeTab="4"/>
  </bookViews>
  <sheets>
    <sheet name="questionnaire" sheetId="8" r:id="rId1"/>
    <sheet name="Form responses 1" sheetId="1" r:id="rId2"/>
    <sheet name="codes" sheetId="2" r:id="rId3"/>
    <sheet name="matrix" sheetId="3" r:id="rId4"/>
    <sheet name="conclusions" sheetId="9" r:id="rId5"/>
    <sheet name="I...being observed in detail" sheetId="6" r:id="rId6"/>
    <sheet name="view1" sheetId="4" r:id="rId7"/>
    <sheet name="view2" sheetId="5" r:id="rId8"/>
    <sheet name="concerned people" sheetId="7" r:id="rId9"/>
  </sheets>
  <definedNames>
    <definedName name="_xlnm._FilterDatabase" localSheetId="2" hidden="1">codes!$A$1:$BK$99</definedName>
    <definedName name="_xlnm._FilterDatabase" localSheetId="1" hidden="1">'Form responses 1'!$A$1:$BI$98</definedName>
    <definedName name="_xlnm._FilterDatabase" localSheetId="3" hidden="1">matrix!$C$4:$BH$95</definedName>
  </definedNames>
  <calcPr calcId="152511"/>
  <pivotCaches>
    <pivotCache cacheId="0" r:id="rId10"/>
    <pivotCache cacheId="7" r:id="rId11"/>
    <pivotCache cacheId="36" r:id="rId12"/>
  </pivotCaches>
</workbook>
</file>

<file path=xl/calcChain.xml><?xml version="1.0" encoding="utf-8"?>
<calcChain xmlns="http://schemas.openxmlformats.org/spreadsheetml/2006/main">
  <c r="G37" i="9" l="1"/>
  <c r="E37" i="9"/>
  <c r="D37" i="9"/>
  <c r="D36" i="9"/>
  <c r="E35" i="9"/>
  <c r="E32" i="9"/>
  <c r="E31" i="9"/>
  <c r="E30" i="9"/>
  <c r="E33" i="9"/>
  <c r="E34" i="9"/>
  <c r="D35" i="9"/>
  <c r="D34" i="9"/>
  <c r="D33" i="9"/>
  <c r="D32" i="9"/>
  <c r="D31" i="9"/>
  <c r="D30" i="9"/>
  <c r="E29" i="9"/>
  <c r="D29" i="9"/>
  <c r="E28" i="9"/>
  <c r="D28" i="9"/>
  <c r="E27" i="9"/>
  <c r="D27" i="9"/>
  <c r="E26" i="9"/>
  <c r="E25" i="9"/>
  <c r="E24" i="9"/>
  <c r="E23" i="9"/>
  <c r="E22" i="9"/>
  <c r="D26" i="9"/>
  <c r="D25" i="9"/>
  <c r="D24" i="9"/>
  <c r="D23" i="9"/>
  <c r="D22" i="9"/>
  <c r="D21" i="9"/>
  <c r="G20" i="9"/>
  <c r="E20" i="9"/>
  <c r="D20" i="9"/>
  <c r="A20" i="9"/>
  <c r="E56" i="5"/>
  <c r="E46" i="5"/>
  <c r="E30" i="5"/>
  <c r="E24" i="5"/>
  <c r="E13" i="5"/>
  <c r="E8" i="5"/>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5" i="3"/>
  <c r="D19" i="9"/>
  <c r="D18" i="9"/>
  <c r="D17" i="9"/>
  <c r="D16" i="9"/>
  <c r="D15" i="9"/>
  <c r="D14" i="9"/>
  <c r="N16" i="6" l="1"/>
  <c r="K16" i="6"/>
  <c r="J16" i="6"/>
  <c r="O16" i="6" s="1"/>
  <c r="O28" i="6"/>
  <c r="N28" i="6"/>
  <c r="K28" i="6"/>
  <c r="J28" i="6"/>
  <c r="O40" i="6"/>
  <c r="N40" i="6"/>
  <c r="K40" i="6"/>
  <c r="J40" i="6"/>
  <c r="O52" i="6"/>
  <c r="N52" i="6"/>
  <c r="K52" i="6"/>
  <c r="J52" i="6"/>
  <c r="K64" i="6"/>
  <c r="J64" i="6"/>
  <c r="O64" i="6" s="1"/>
  <c r="N64" i="6"/>
  <c r="O4" i="6"/>
  <c r="K4" i="6"/>
  <c r="J4" i="6"/>
  <c r="N4" i="6"/>
  <c r="D13" i="9"/>
  <c r="D9" i="9"/>
  <c r="D12" i="9"/>
  <c r="D11" i="9"/>
  <c r="D10" i="9"/>
  <c r="D8" i="9"/>
  <c r="A18" i="9"/>
  <c r="A17" i="9"/>
  <c r="A14" i="9"/>
  <c r="A12" i="9"/>
  <c r="A11" i="9"/>
  <c r="A10" i="9"/>
  <c r="A16" i="9" s="1"/>
  <c r="A9" i="9"/>
  <c r="A15" i="9" s="1"/>
  <c r="A8" i="9"/>
  <c r="D7" i="9"/>
  <c r="D6" i="9"/>
  <c r="D5" i="9"/>
  <c r="D4" i="9"/>
  <c r="A7" i="9"/>
  <c r="A13" i="9" s="1"/>
  <c r="A19" i="9" s="1"/>
  <c r="A6" i="9"/>
  <c r="A5" i="9"/>
  <c r="A4" i="9"/>
  <c r="W3" i="6"/>
  <c r="O3" i="6"/>
  <c r="D3" i="9"/>
  <c r="D2" i="9"/>
  <c r="A3" i="9"/>
  <c r="V3" i="6"/>
  <c r="U3" i="6"/>
  <c r="T3" i="6"/>
  <c r="S3" i="6"/>
  <c r="R3" i="6"/>
  <c r="N3" i="6"/>
  <c r="M3" i="6"/>
  <c r="L3" i="6"/>
  <c r="K3" i="6"/>
  <c r="J3" i="6"/>
  <c r="I3" i="6"/>
  <c r="H3" i="6"/>
  <c r="V63" i="6"/>
  <c r="V64" i="6" s="1"/>
  <c r="U63" i="6"/>
  <c r="T63" i="6"/>
  <c r="T64" i="6" s="1"/>
  <c r="S63" i="6"/>
  <c r="S64" i="6" s="1"/>
  <c r="W64" i="6" s="1"/>
  <c r="R63" i="6"/>
  <c r="W54" i="6"/>
  <c r="V51" i="6"/>
  <c r="V52" i="6" s="1"/>
  <c r="U51" i="6"/>
  <c r="T51" i="6"/>
  <c r="T52" i="6" s="1"/>
  <c r="S51" i="6"/>
  <c r="R51" i="6"/>
  <c r="W42" i="6"/>
  <c r="V39" i="6"/>
  <c r="V40" i="6" s="1"/>
  <c r="U39" i="6"/>
  <c r="T39" i="6"/>
  <c r="T40" i="6" s="1"/>
  <c r="S39" i="6"/>
  <c r="R39" i="6"/>
  <c r="W30" i="6"/>
  <c r="V27" i="6"/>
  <c r="V28" i="6" s="1"/>
  <c r="U27" i="6"/>
  <c r="T27" i="6"/>
  <c r="S27" i="6"/>
  <c r="R27" i="6"/>
  <c r="W18" i="6"/>
  <c r="Q3" i="6"/>
  <c r="V2" i="6"/>
  <c r="U2" i="6"/>
  <c r="T2" i="6"/>
  <c r="S2" i="6"/>
  <c r="R2" i="6"/>
  <c r="W6" i="6"/>
  <c r="V15" i="6"/>
  <c r="V16" i="6" s="1"/>
  <c r="U15" i="6"/>
  <c r="T16" i="6" s="1"/>
  <c r="T15" i="6"/>
  <c r="S15" i="6"/>
  <c r="R15" i="6"/>
  <c r="S16" i="6" s="1"/>
  <c r="W63" i="6" l="1"/>
  <c r="S52" i="6"/>
  <c r="W52" i="6" s="1"/>
  <c r="W51" i="6"/>
  <c r="S40" i="6"/>
  <c r="W40" i="6"/>
  <c r="W39" i="6"/>
  <c r="W27" i="6"/>
  <c r="T28" i="6"/>
  <c r="S28" i="6"/>
  <c r="W28" i="6" s="1"/>
  <c r="W16" i="6"/>
  <c r="W15" i="6"/>
  <c r="N2" i="6"/>
  <c r="M2" i="6"/>
  <c r="L2" i="6"/>
  <c r="K2" i="6"/>
  <c r="J2" i="6"/>
  <c r="I2" i="6"/>
  <c r="H2" i="6"/>
  <c r="G3" i="6"/>
  <c r="N63" i="6"/>
  <c r="M63" i="6"/>
  <c r="L63" i="6"/>
  <c r="K63" i="6"/>
  <c r="J63" i="6"/>
  <c r="I63" i="6"/>
  <c r="H63" i="6"/>
  <c r="O54" i="6"/>
  <c r="N51" i="6"/>
  <c r="M51" i="6"/>
  <c r="L51" i="6"/>
  <c r="K51" i="6"/>
  <c r="J51" i="6"/>
  <c r="I51" i="6"/>
  <c r="H51" i="6"/>
  <c r="O42" i="6"/>
  <c r="N39" i="6"/>
  <c r="M39" i="6"/>
  <c r="L39" i="6"/>
  <c r="K39" i="6"/>
  <c r="J39" i="6"/>
  <c r="I39" i="6"/>
  <c r="H39" i="6"/>
  <c r="O30" i="6"/>
  <c r="O18" i="6"/>
  <c r="O6" i="6"/>
  <c r="D63" i="6"/>
  <c r="D3" i="6" s="1"/>
  <c r="C63" i="6"/>
  <c r="C3" i="6" s="1"/>
  <c r="B63" i="6"/>
  <c r="B3" i="6" s="1"/>
  <c r="E3" i="6" s="1"/>
  <c r="G125" i="3"/>
  <c r="G124" i="3"/>
  <c r="G123" i="3"/>
  <c r="G122" i="3"/>
  <c r="G121" i="3"/>
  <c r="G120" i="3"/>
  <c r="G119" i="3"/>
  <c r="L115" i="3"/>
  <c r="K115" i="3"/>
  <c r="J115" i="3"/>
  <c r="I115" i="3"/>
  <c r="L114" i="3"/>
  <c r="K114" i="3"/>
  <c r="J114" i="3"/>
  <c r="I114" i="3"/>
  <c r="H114" i="3"/>
  <c r="L113" i="3"/>
  <c r="K113" i="3"/>
  <c r="J113" i="3"/>
  <c r="I113" i="3"/>
  <c r="H113" i="3"/>
  <c r="L112" i="3"/>
  <c r="K112" i="3"/>
  <c r="J112" i="3"/>
  <c r="I112" i="3"/>
  <c r="H112" i="3"/>
  <c r="L122" i="3" s="1"/>
  <c r="H122" i="3" s="1"/>
  <c r="L111" i="3"/>
  <c r="K111" i="3"/>
  <c r="J111" i="3"/>
  <c r="I111" i="3"/>
  <c r="L121" i="3" s="1"/>
  <c r="H121" i="3" s="1"/>
  <c r="H111" i="3"/>
  <c r="L110" i="3"/>
  <c r="K110" i="3"/>
  <c r="J110" i="3"/>
  <c r="J116" i="3" s="1"/>
  <c r="I110" i="3"/>
  <c r="H110" i="3"/>
  <c r="L109" i="3"/>
  <c r="K109" i="3"/>
  <c r="K116" i="3" s="1"/>
  <c r="J109" i="3"/>
  <c r="I109" i="3"/>
  <c r="H109" i="3"/>
  <c r="E114" i="3"/>
  <c r="E113" i="3"/>
  <c r="E112" i="3"/>
  <c r="E111" i="3"/>
  <c r="E110" i="3"/>
  <c r="E109" i="3"/>
  <c r="H115" i="3"/>
  <c r="L99" i="3"/>
  <c r="K99" i="3"/>
  <c r="J99" i="3"/>
  <c r="I99" i="3"/>
  <c r="L98" i="3"/>
  <c r="K98" i="3"/>
  <c r="J98" i="3"/>
  <c r="I98" i="3"/>
  <c r="L97" i="3"/>
  <c r="L100" i="3" s="1"/>
  <c r="K97" i="3"/>
  <c r="K100" i="3" s="1"/>
  <c r="J97" i="3"/>
  <c r="J100" i="3" s="1"/>
  <c r="I97" i="3"/>
  <c r="I100" i="3" s="1"/>
  <c r="D99" i="3"/>
  <c r="D98" i="3"/>
  <c r="D97" i="3"/>
  <c r="H99" i="3"/>
  <c r="H98" i="3"/>
  <c r="H97" i="3"/>
  <c r="L103" i="3" s="1"/>
  <c r="N27" i="6"/>
  <c r="M27" i="6"/>
  <c r="L27" i="6"/>
  <c r="K27" i="6"/>
  <c r="J27" i="6"/>
  <c r="I27" i="6"/>
  <c r="H27" i="6"/>
  <c r="N15" i="6"/>
  <c r="M15" i="6"/>
  <c r="L15" i="6"/>
  <c r="K15" i="6"/>
  <c r="J15" i="6"/>
  <c r="I15" i="6"/>
  <c r="H15" i="6"/>
  <c r="O15" i="6" s="1"/>
  <c r="E18" i="7"/>
  <c r="D17" i="7"/>
  <c r="D16" i="7"/>
  <c r="D15" i="7"/>
  <c r="D14" i="7"/>
  <c r="D13" i="7"/>
  <c r="D12" i="7"/>
  <c r="D11" i="7"/>
  <c r="D10" i="7"/>
  <c r="D9" i="7"/>
  <c r="D8" i="7"/>
  <c r="D7" i="7"/>
  <c r="D6" i="7"/>
  <c r="D5" i="7"/>
  <c r="D4" i="7"/>
  <c r="D3" i="7"/>
  <c r="D2" i="7"/>
  <c r="L125" i="3" l="1"/>
  <c r="H125" i="3" s="1"/>
  <c r="I116" i="3"/>
  <c r="L120" i="3"/>
  <c r="H120" i="3" s="1"/>
  <c r="L124" i="3"/>
  <c r="H124" i="3" s="1"/>
  <c r="D100" i="3"/>
  <c r="L104" i="3"/>
  <c r="H104" i="3" s="1"/>
  <c r="E116" i="3"/>
  <c r="L119" i="3"/>
  <c r="H119" i="3" s="1"/>
  <c r="L116" i="3"/>
  <c r="L123" i="3"/>
  <c r="H123" i="3" s="1"/>
  <c r="H103" i="3"/>
  <c r="L105" i="3"/>
  <c r="H105" i="3" s="1"/>
  <c r="H100" i="3"/>
  <c r="H116" i="3"/>
  <c r="O63" i="6"/>
  <c r="O51" i="6"/>
  <c r="O39" i="6"/>
  <c r="E63" i="6"/>
  <c r="O27" i="6"/>
  <c r="E39" i="6"/>
  <c r="E27" i="6"/>
  <c r="E15" i="6"/>
  <c r="D51" i="6"/>
  <c r="E51" i="6" s="1"/>
  <c r="C51" i="6"/>
  <c r="B51" i="6"/>
  <c r="D39" i="6"/>
  <c r="C39" i="6"/>
  <c r="B39" i="6"/>
  <c r="D27" i="6"/>
  <c r="C27" i="6"/>
  <c r="B27" i="6"/>
  <c r="D15" i="6"/>
  <c r="C15" i="6"/>
  <c r="B15" i="6"/>
  <c r="BH2" i="3"/>
  <c r="BG2" i="3"/>
  <c r="BF2" i="3"/>
  <c r="BE2" i="3"/>
  <c r="BD2" i="3"/>
  <c r="BC2" i="3"/>
  <c r="BB2" i="3"/>
  <c r="BA2" i="3"/>
  <c r="AZ2" i="3"/>
  <c r="AY2" i="3"/>
  <c r="AX2" i="3"/>
  <c r="AW2" i="3"/>
  <c r="AV2" i="3"/>
  <c r="AU2" i="3"/>
  <c r="AT2" i="3"/>
  <c r="AS2" i="3"/>
  <c r="AR2" i="3"/>
  <c r="AQ2" i="3"/>
  <c r="AP2" i="3"/>
  <c r="AO2" i="3"/>
  <c r="AN2" i="3"/>
  <c r="AM2" i="3"/>
  <c r="AL2" i="3"/>
  <c r="AK2" i="3"/>
  <c r="AJ2" i="3"/>
  <c r="AI2" i="3"/>
  <c r="AH2" i="3"/>
  <c r="AG2" i="3"/>
  <c r="AF2" i="3"/>
  <c r="AE2" i="3"/>
  <c r="AD2" i="3"/>
  <c r="AC2" i="3"/>
  <c r="AB2" i="3"/>
  <c r="AA2" i="3"/>
  <c r="Z2" i="3"/>
  <c r="Y2" i="3"/>
  <c r="X2" i="3"/>
  <c r="W2" i="3"/>
  <c r="V2" i="3"/>
  <c r="U2" i="3"/>
  <c r="T2" i="3"/>
  <c r="S2" i="3"/>
  <c r="R2" i="3"/>
  <c r="Q2" i="3"/>
  <c r="P2" i="3"/>
  <c r="O2" i="3"/>
  <c r="N2" i="3"/>
  <c r="M2" i="3"/>
  <c r="L2" i="3"/>
  <c r="K2" i="3"/>
  <c r="J2" i="3"/>
  <c r="I2" i="3"/>
  <c r="H2" i="3"/>
  <c r="BH3" i="3"/>
  <c r="BG3" i="3"/>
  <c r="BF3" i="3"/>
  <c r="BE3" i="3"/>
  <c r="BD3" i="3"/>
  <c r="BC3" i="3"/>
  <c r="BB3" i="3"/>
  <c r="BA3" i="3"/>
  <c r="AZ3" i="3"/>
  <c r="AY3" i="3"/>
  <c r="AX3" i="3"/>
  <c r="AW3" i="3"/>
  <c r="AV3" i="3"/>
  <c r="AU3" i="3"/>
  <c r="AT3" i="3"/>
  <c r="AS3" i="3"/>
  <c r="AR3" i="3"/>
  <c r="AQ3" i="3"/>
  <c r="AP3" i="3"/>
  <c r="AO3" i="3"/>
  <c r="AN3" i="3"/>
  <c r="AM3" i="3"/>
  <c r="AL3" i="3"/>
  <c r="AK3" i="3"/>
  <c r="AJ3" i="3"/>
  <c r="AI3" i="3"/>
  <c r="AH3" i="3"/>
  <c r="AG3" i="3"/>
  <c r="AF3" i="3"/>
  <c r="AE3" i="3"/>
  <c r="AD3" i="3"/>
  <c r="AC3" i="3"/>
  <c r="AB3" i="3"/>
  <c r="AA3" i="3"/>
  <c r="Z3" i="3"/>
  <c r="Y3" i="3"/>
  <c r="X3" i="3"/>
  <c r="W3" i="3"/>
  <c r="V3" i="3"/>
  <c r="U3" i="3"/>
  <c r="T3" i="3"/>
  <c r="S3" i="3"/>
  <c r="R3" i="3"/>
  <c r="Q3" i="3"/>
  <c r="P3" i="3"/>
  <c r="O3" i="3"/>
  <c r="N3" i="3"/>
  <c r="M3" i="3"/>
  <c r="L3" i="3"/>
  <c r="K3" i="3"/>
  <c r="J3" i="3"/>
  <c r="I3" i="3"/>
  <c r="H3" i="3"/>
  <c r="L18" i="4"/>
  <c r="L17" i="4"/>
  <c r="L16" i="4"/>
  <c r="L15" i="4"/>
  <c r="L14" i="4"/>
  <c r="L13" i="4"/>
  <c r="L12" i="4"/>
  <c r="H6" i="4"/>
  <c r="G6" i="4"/>
  <c r="F6" i="4"/>
  <c r="E6" i="4"/>
  <c r="D6" i="4"/>
  <c r="H5" i="4"/>
  <c r="G5" i="4"/>
  <c r="F5" i="4"/>
  <c r="E5" i="4"/>
  <c r="D5" i="4"/>
  <c r="H4" i="4"/>
  <c r="G4" i="4"/>
  <c r="F4" i="4"/>
  <c r="E4" i="4"/>
  <c r="D4" i="4"/>
  <c r="H3" i="4"/>
  <c r="G3" i="4"/>
  <c r="F3" i="4"/>
  <c r="E3" i="4"/>
  <c r="D3" i="4"/>
  <c r="C6" i="4"/>
  <c r="C4" i="4"/>
  <c r="L6" i="4"/>
  <c r="C5" i="4"/>
  <c r="C3" i="4"/>
  <c r="L3" i="4"/>
  <c r="L4" i="4"/>
  <c r="L5" i="4"/>
  <c r="H8" i="4"/>
  <c r="G8" i="4"/>
  <c r="F8" i="4"/>
  <c r="E8" i="4"/>
  <c r="D8" i="4"/>
  <c r="C8" i="4"/>
  <c r="H7" i="4"/>
  <c r="G7" i="4"/>
  <c r="F7" i="4"/>
  <c r="E7" i="4"/>
  <c r="D7" i="4"/>
  <c r="C7" i="4"/>
  <c r="L8" i="4"/>
  <c r="L7" i="4"/>
  <c r="L2" i="4"/>
  <c r="H2" i="4"/>
  <c r="G2" i="4"/>
  <c r="F2" i="4"/>
  <c r="E2" i="4"/>
  <c r="D2" i="4"/>
  <c r="C2" i="4"/>
  <c r="I3" i="4" l="1"/>
  <c r="G13" i="4" s="1"/>
  <c r="I6" i="4"/>
  <c r="F16" i="4" s="1"/>
  <c r="I5" i="4"/>
  <c r="F15" i="4" s="1"/>
  <c r="I4" i="4"/>
  <c r="H14" i="4" s="1"/>
  <c r="I8" i="4"/>
  <c r="F18" i="4" s="1"/>
  <c r="I7" i="4"/>
  <c r="F17" i="4" s="1"/>
  <c r="I2" i="4"/>
  <c r="G12" i="4" s="1"/>
  <c r="A99" i="2"/>
  <c r="E99" i="2"/>
  <c r="C99" i="2"/>
  <c r="B99" i="2"/>
  <c r="F99" i="2"/>
  <c r="D99" i="2"/>
  <c r="C13" i="4" l="1"/>
  <c r="F12" i="4"/>
  <c r="E12" i="4"/>
  <c r="D12" i="4"/>
  <c r="F13" i="4"/>
  <c r="G16" i="4"/>
  <c r="E16" i="4"/>
  <c r="C16" i="4"/>
  <c r="H15" i="4"/>
  <c r="D14" i="4"/>
  <c r="E18" i="4"/>
  <c r="C14" i="4"/>
  <c r="C12" i="4"/>
  <c r="H16" i="4"/>
  <c r="D18" i="4"/>
  <c r="E13" i="4"/>
  <c r="H13" i="4"/>
  <c r="D13" i="4"/>
  <c r="E14" i="4"/>
  <c r="C18" i="4"/>
  <c r="C15" i="4"/>
  <c r="H12" i="4"/>
  <c r="E15" i="4"/>
  <c r="H17" i="4"/>
  <c r="D17" i="4"/>
  <c r="E17" i="4"/>
  <c r="G17" i="4"/>
  <c r="G14" i="4"/>
  <c r="F14" i="4"/>
  <c r="D15" i="4"/>
  <c r="G18" i="4"/>
  <c r="G15" i="4"/>
  <c r="H18" i="4"/>
  <c r="C17" i="4"/>
  <c r="D16" i="4"/>
  <c r="F2" i="2"/>
  <c r="F3" i="2"/>
  <c r="F5" i="2"/>
  <c r="F6" i="2"/>
  <c r="F7" i="2"/>
  <c r="F8" i="2"/>
  <c r="F9" i="2"/>
  <c r="F10" i="2"/>
  <c r="F11" i="2"/>
  <c r="F12" i="2"/>
  <c r="F13" i="2"/>
  <c r="F14" i="2"/>
  <c r="F15" i="2"/>
  <c r="F16" i="2"/>
  <c r="F17" i="2"/>
  <c r="F18" i="2"/>
  <c r="F19" i="2"/>
  <c r="F20" i="2"/>
  <c r="F21" i="2"/>
  <c r="F22" i="2"/>
  <c r="F23" i="2"/>
  <c r="F24" i="2"/>
  <c r="F25" i="2"/>
  <c r="F26" i="2"/>
  <c r="F30" i="2"/>
  <c r="F31" i="2"/>
  <c r="F32" i="2"/>
  <c r="F33" i="2"/>
  <c r="F34" i="2"/>
  <c r="F35" i="2"/>
  <c r="F37" i="2"/>
  <c r="F38" i="2"/>
  <c r="F39" i="2"/>
  <c r="F41" i="2"/>
  <c r="F42" i="2"/>
  <c r="F43" i="2"/>
  <c r="F44" i="2"/>
  <c r="F45" i="2"/>
  <c r="F46" i="2"/>
  <c r="F47" i="2"/>
  <c r="F48" i="2"/>
  <c r="F49" i="2"/>
  <c r="F50" i="2"/>
  <c r="F51" i="2"/>
  <c r="F52" i="2"/>
  <c r="F53" i="2"/>
  <c r="F54" i="2"/>
  <c r="F55" i="2"/>
  <c r="F56" i="2"/>
  <c r="F57" i="2"/>
  <c r="F58" i="2"/>
  <c r="F59" i="2"/>
  <c r="F60" i="2"/>
  <c r="F61" i="2"/>
  <c r="F62" i="2"/>
  <c r="F63" i="2"/>
  <c r="F64" i="2"/>
  <c r="F66" i="2"/>
  <c r="F67" i="2"/>
  <c r="F68" i="2"/>
  <c r="F69" i="2"/>
  <c r="F70" i="2"/>
  <c r="F71" i="2"/>
  <c r="F72" i="2"/>
  <c r="F73" i="2"/>
  <c r="F74" i="2"/>
  <c r="F75" i="2"/>
  <c r="F76" i="2"/>
  <c r="F77" i="2"/>
  <c r="F78" i="2"/>
  <c r="F79" i="2"/>
  <c r="F80" i="2"/>
  <c r="F81" i="2"/>
  <c r="F82" i="2"/>
  <c r="F83" i="2"/>
  <c r="F84" i="2"/>
  <c r="F85" i="2"/>
  <c r="F86" i="2"/>
  <c r="F87" i="2"/>
  <c r="F88" i="2"/>
  <c r="F89" i="2"/>
  <c r="F91" i="2"/>
  <c r="F92" i="2"/>
  <c r="F93" i="2"/>
  <c r="F94" i="2"/>
  <c r="F95" i="2"/>
  <c r="F96" i="2"/>
  <c r="F97" i="2"/>
  <c r="F98" i="2"/>
  <c r="E2" i="2"/>
  <c r="E3" i="2"/>
  <c r="E5" i="2"/>
  <c r="E6" i="2"/>
  <c r="E7" i="2"/>
  <c r="E8" i="2"/>
  <c r="E9" i="2"/>
  <c r="E10" i="2"/>
  <c r="E12" i="2"/>
  <c r="E13" i="2"/>
  <c r="E14" i="2"/>
  <c r="E15" i="2"/>
  <c r="E16" i="2"/>
  <c r="E17" i="2"/>
  <c r="E18" i="2"/>
  <c r="E19" i="2"/>
  <c r="E20" i="2"/>
  <c r="E21" i="2"/>
  <c r="E22" i="2"/>
  <c r="E23" i="2"/>
  <c r="E24" i="2"/>
  <c r="E25" i="2"/>
  <c r="E26" i="2"/>
  <c r="E27" i="2"/>
  <c r="E28" i="2"/>
  <c r="E29" i="2"/>
  <c r="E30" i="2"/>
  <c r="E31" i="2"/>
  <c r="E32" i="2"/>
  <c r="E33" i="2"/>
  <c r="E34" i="2"/>
  <c r="E35"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6" i="2"/>
  <c r="E67" i="2"/>
  <c r="E68" i="2"/>
  <c r="E69" i="2"/>
  <c r="E70" i="2"/>
  <c r="E71" i="2"/>
  <c r="E72" i="2"/>
  <c r="E73" i="2"/>
  <c r="E74" i="2"/>
  <c r="E75" i="2"/>
  <c r="E77" i="2"/>
  <c r="E78" i="2"/>
  <c r="E79" i="2"/>
  <c r="E80" i="2"/>
  <c r="E81" i="2"/>
  <c r="E82" i="2"/>
  <c r="E83" i="2"/>
  <c r="E84" i="2"/>
  <c r="E85" i="2"/>
  <c r="E86" i="2"/>
  <c r="E87" i="2"/>
  <c r="E88" i="2"/>
  <c r="E89" i="2"/>
  <c r="E90" i="2"/>
  <c r="E91" i="2"/>
  <c r="E92" i="2"/>
  <c r="E93" i="2"/>
  <c r="E95" i="2"/>
  <c r="E96" i="2"/>
  <c r="E97" i="2"/>
  <c r="E98" i="2"/>
  <c r="D3" i="2"/>
  <c r="D4" i="2"/>
  <c r="D5" i="2"/>
  <c r="D6" i="2"/>
  <c r="D7" i="2"/>
  <c r="D8" i="2"/>
  <c r="D9" i="2"/>
  <c r="D10" i="2"/>
  <c r="D11" i="2"/>
  <c r="D12" i="2"/>
  <c r="D13" i="2"/>
  <c r="D14" i="2"/>
  <c r="D15" i="2"/>
  <c r="D16" i="2"/>
  <c r="D18" i="2"/>
  <c r="D19" i="2"/>
  <c r="D20" i="2"/>
  <c r="D21" i="2"/>
  <c r="D22" i="2"/>
  <c r="D23" i="2"/>
  <c r="D24" i="2"/>
  <c r="D25" i="2"/>
  <c r="D26" i="2"/>
  <c r="D27" i="2"/>
  <c r="D28" i="2"/>
  <c r="D29" i="2"/>
  <c r="D30" i="2"/>
  <c r="D31" i="2"/>
  <c r="D32" i="2"/>
  <c r="D33" i="2"/>
  <c r="D34" i="2"/>
  <c r="D35" i="2"/>
  <c r="D36" i="2"/>
  <c r="D37" i="2"/>
  <c r="D38" i="2"/>
  <c r="D39" i="2"/>
  <c r="D41" i="2"/>
  <c r="D42" i="2"/>
  <c r="D43" i="2"/>
  <c r="D44" i="2"/>
  <c r="D45" i="2"/>
  <c r="D46" i="2"/>
  <c r="D47" i="2"/>
  <c r="D48" i="2"/>
  <c r="D49" i="2"/>
  <c r="D50" i="2"/>
  <c r="D51" i="2"/>
  <c r="D52" i="2"/>
  <c r="D53" i="2"/>
  <c r="D54" i="2"/>
  <c r="D55" i="2"/>
  <c r="D56" i="2"/>
  <c r="D57" i="2"/>
  <c r="D58" i="2"/>
  <c r="D59" i="2"/>
  <c r="D60" i="2"/>
  <c r="D61" i="2"/>
  <c r="D62" i="2"/>
  <c r="D63" i="2"/>
  <c r="D64" i="2"/>
  <c r="D66" i="2"/>
  <c r="D67" i="2"/>
  <c r="D68" i="2"/>
  <c r="D69" i="2"/>
  <c r="D70" i="2"/>
  <c r="D72" i="2"/>
  <c r="D73" i="2"/>
  <c r="D74" i="2"/>
  <c r="D75" i="2"/>
  <c r="D76" i="2"/>
  <c r="D77" i="2"/>
  <c r="D78" i="2"/>
  <c r="D79" i="2"/>
  <c r="D80" i="2"/>
  <c r="D81" i="2"/>
  <c r="D82" i="2"/>
  <c r="D83" i="2"/>
  <c r="D84" i="2"/>
  <c r="D85" i="2"/>
  <c r="D86" i="2"/>
  <c r="D87" i="2"/>
  <c r="D88" i="2"/>
  <c r="D89" i="2"/>
  <c r="D90" i="2"/>
  <c r="D91" i="2"/>
  <c r="D92" i="2"/>
  <c r="D93" i="2"/>
  <c r="D94" i="2"/>
  <c r="D95" i="2"/>
  <c r="D96" i="2"/>
  <c r="D97" i="2"/>
  <c r="D98" i="2"/>
  <c r="D2" i="2"/>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2"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2" i="2"/>
  <c r="A2"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6" i="2"/>
  <c r="A5" i="2"/>
  <c r="A4" i="2"/>
  <c r="A3" i="2"/>
  <c r="BJ1" i="2"/>
  <c r="BI1" i="2"/>
  <c r="BH1" i="2"/>
  <c r="BG1" i="2"/>
  <c r="BF1" i="2"/>
  <c r="BE1" i="2"/>
  <c r="BD1" i="2"/>
  <c r="BC1" i="2"/>
  <c r="BB1" i="2"/>
  <c r="BA1" i="2"/>
  <c r="AZ1" i="2"/>
  <c r="AY1" i="2"/>
  <c r="AX1" i="2"/>
  <c r="AW1" i="2"/>
  <c r="AV1" i="2"/>
  <c r="AU1" i="2"/>
  <c r="AT1" i="2"/>
  <c r="AS1" i="2"/>
  <c r="AR1" i="2"/>
  <c r="AQ1" i="2"/>
  <c r="AP1" i="2"/>
  <c r="AO1" i="2"/>
  <c r="AN1" i="2"/>
  <c r="AM1" i="2"/>
  <c r="AL1" i="2"/>
  <c r="AK1" i="2"/>
  <c r="AJ1" i="2"/>
  <c r="AI1" i="2"/>
  <c r="AH1" i="2"/>
  <c r="AG1" i="2"/>
  <c r="AF1" i="2"/>
  <c r="AE1" i="2"/>
  <c r="AD1" i="2"/>
  <c r="AC1" i="2"/>
  <c r="AB1" i="2"/>
  <c r="AA1" i="2"/>
  <c r="Z1" i="2"/>
  <c r="Y1" i="2"/>
  <c r="X1" i="2"/>
  <c r="W1" i="2"/>
  <c r="V1" i="2"/>
  <c r="U1" i="2"/>
  <c r="T1" i="2"/>
  <c r="S1" i="2"/>
  <c r="R1" i="2"/>
  <c r="Q1" i="2"/>
  <c r="P1" i="2"/>
  <c r="O1" i="2"/>
  <c r="N1" i="2"/>
  <c r="M1" i="2"/>
  <c r="L1" i="2"/>
  <c r="K1" i="2"/>
  <c r="J1" i="2"/>
  <c r="I1" i="2"/>
  <c r="H1" i="2"/>
  <c r="G1" i="2"/>
  <c r="F1" i="2"/>
  <c r="E1" i="2"/>
  <c r="D1" i="2"/>
  <c r="C1" i="2"/>
  <c r="B1" i="2"/>
  <c r="A1" i="2"/>
  <c r="I12" i="4" l="1"/>
  <c r="I14" i="4"/>
  <c r="I16" i="4"/>
  <c r="I13" i="4"/>
  <c r="I15" i="4"/>
  <c r="I17" i="4"/>
  <c r="I18" i="4"/>
</calcChain>
</file>

<file path=xl/sharedStrings.xml><?xml version="1.0" encoding="utf-8"?>
<sst xmlns="http://schemas.openxmlformats.org/spreadsheetml/2006/main" count="6834" uniqueCount="277">
  <si>
    <t>Timestamp</t>
  </si>
  <si>
    <t>Are you ready to fill out the questionnaire?</t>
  </si>
  <si>
    <t>Your sex?</t>
  </si>
  <si>
    <t>Your current education level (concluded or underway)?</t>
  </si>
  <si>
    <t>Year of birth?</t>
  </si>
  <si>
    <t>Your current country?</t>
  </si>
  <si>
    <t xml:space="preserve"> [I ... being observed in general?]</t>
  </si>
  <si>
    <t xml:space="preserve"> [I ... being observed by humans (without any interference by machines/measurement devices – e.g. on the streets, in traffic, face to face)]</t>
  </si>
  <si>
    <t xml:space="preserve"> [I ... being observed by machines/robots (without any human interference – e.g. speed radar, which sends invoices immediately)]</t>
  </si>
  <si>
    <t xml:space="preserve"> [I ... being observed by humans aided by machines/measurement devices (e.g. doctors in controlled scenarios)]</t>
  </si>
  <si>
    <t xml:space="preserve"> [I ... being observed through machines/robots preparing human decisions– e.g. infra-cameras as elements of an early warning system, in case of restricted areas before humans open barriers)]</t>
  </si>
  <si>
    <t xml:space="preserve"> [I ... observing other people in general.]</t>
  </si>
  <si>
    <t xml:space="preserve"> [I ... observing other people without any interference by machines/measurement devices – (e.g. on the streets, in traffic, face to face).]</t>
  </si>
  <si>
    <t xml:space="preserve"> [I ... observing other people through machines/robots (without any human interference – e.g. speed radar, which sends invoices immediately).]</t>
  </si>
  <si>
    <t xml:space="preserve"> [I ... observing other people aided by machines/measurement devices (e.g. doctors in control scenarios).]</t>
  </si>
  <si>
    <t xml:space="preserve"> [I ... observing other people through machines/robots preparing human decisions– e.g. infra-cameras as elements of an early warning system, in case of restricted areas before humans open barriers).]</t>
  </si>
  <si>
    <t>I ... being observed by [my parents, grandparents]</t>
  </si>
  <si>
    <t>I ... being observed by [my brothers/sisters]</t>
  </si>
  <si>
    <t>I ... being observed by [spouse (husband, wife)]</t>
  </si>
  <si>
    <t>I ... being observed by [my employees]</t>
  </si>
  <si>
    <t>I ... being observed by [my colleagues]</t>
  </si>
  <si>
    <t>I ... being observed by [my bosses, superiors]</t>
  </si>
  <si>
    <t>I ... being observed by [my teachers]</t>
  </si>
  <si>
    <t>I ... being observed by [my neighbours]</t>
  </si>
  <si>
    <t>I ... being observed by [my friends]</t>
  </si>
  <si>
    <t>I ... being observed by [the government/authorities]</t>
  </si>
  <si>
    <t>I ... being observed by [unknown people]</t>
  </si>
  <si>
    <t>I ... being observed by [Row 12]</t>
  </si>
  <si>
    <t xml:space="preserve"> [I ... using artificial intelligence instead of human experts (e.g. robot judgement: like the ABS in a car) to identify and/or correct problem-diagnoses and handling them.]</t>
  </si>
  <si>
    <t xml:space="preserve"> [I ... using artificial intelligence for preparing decision scenarios for human experts (preparing assumed  facts based on online searches).]</t>
  </si>
  <si>
    <t xml:space="preserve"> [I ... being influenced by wrong judgements of  human experts (e.g. wrong diagnoses by doctors).]</t>
  </si>
  <si>
    <t xml:space="preserve"> [I ... being influenced by wrong judgements of  robots (e.g. wrong diagnoses by doctors) (e.g. wrong GPS navigation).]</t>
  </si>
  <si>
    <t xml:space="preserve"> [I ... being cornered  e.g. by a chess-computer.]</t>
  </si>
  <si>
    <t>HARDWARE-DENSITY: If were the one to make decisions, how many public cameras would you think are needed at ...   [Streets, public places]</t>
  </si>
  <si>
    <t>HARDWARE-DENSITY: If were the one to make decisions, how many public cameras would you think are needed at ...   [Rail-stations]</t>
  </si>
  <si>
    <t>HARDWARE-DENSITY: If were the one to make decisions, how many public cameras would you think are needed at ...   [Shops, markets]</t>
  </si>
  <si>
    <t>HARDWARE-DENSITY: If were the one to make decisions, how many public cameras would you think are needed at ...   [Bankomats, ATMs]</t>
  </si>
  <si>
    <t>HARDWARE-DENSITY: If were the one to make decisions, how many public cameras would you think are needed at ...   [Highways]</t>
  </si>
  <si>
    <t>HARDWARE-DENSITY: If were the one to make decisions, how many public cameras would you think are needed at ...   [Restaurants, cinemas, theatres]</t>
  </si>
  <si>
    <t>HARDWARE-DENSITY: If were the one to make decisions, how many public cameras would you think are needed at ...   [Schools: corridors, grounds]</t>
  </si>
  <si>
    <t>HARDWARE-DENSITY: If were the one to make decisions, how many public cameras would you think are needed at ...   [Schools: classrooms]</t>
  </si>
  <si>
    <t>HARDWARE-DENSITY: If were the one to make decisions, how many public cameras would you think are needed at ...   [Working places: corridors, grounds]</t>
  </si>
  <si>
    <t>HARDWARE-DENSITY: If were the one to make decisions, how many public cameras would you think are needed at ...   [Working places: offices]</t>
  </si>
  <si>
    <t>HARDWARE-DENSITY: If were the one to make decisions, how many public cameras would you think are needed at ...   [At your university: corridors, grounds]</t>
  </si>
  <si>
    <t>HARDWARE-DENSITY: If were the one to make decisions, how many public cameras would you think are needed at ...   [At your university: lecture halls, seminar rooms]</t>
  </si>
  <si>
    <t>HARDWARE-DENSITY: If were the one to make decisions, how many public cameras would you think are needed at ...   [At your university: offices]</t>
  </si>
  <si>
    <t>HARDWARE-DENSITY: If were the one to make decisions, how many public cameras would you think are needed at ...   [At your university: laboratories]</t>
  </si>
  <si>
    <t>HARDWARE-DENSITY: If were the one to make decisions, how many public cameras would you think are needed at ...   [On your street]</t>
  </si>
  <si>
    <t>HARDWARE-DENSITY: If were the one to make decisions, how many public cameras would you think are needed at ...   [In your home (e.g. property safety cameras)]</t>
  </si>
  <si>
    <t>CONSEQUENCES: Please, make your statements to following situations: [Only rule-breakers should be afraid of observations.]</t>
  </si>
  <si>
    <t>CONSEQUENCES: Please, make your statements to following situations: [I tolerate being observed in return for the expected advantages of the observation of other people. ]</t>
  </si>
  <si>
    <t>CONSEQUENCES: Please, make your statements to following situations: [I expect that the system tolerates a rational level  of rule-breaking case-by-case for certain people.]</t>
  </si>
  <si>
    <t>CONSEQUENCES: Please, make your statements to following situations: [To not be observed is a fundamental human right.]</t>
  </si>
  <si>
    <t>CONSEQUENCES: Please, make your statements to following situations: [Being observed only after consent is a fundamental human right.]</t>
  </si>
  <si>
    <t>CONSEQUENCES: Please, make your statements to following situations: [Using observed information only after the observed approves of the aim of usage  is a fundamental human right.]</t>
  </si>
  <si>
    <t>CONSEQUENCES: Please, make your statements to following situations: [Having observed information deleted  is a fundamental human right.]</t>
  </si>
  <si>
    <t>CONSEQUENCES: Please, make your statements to following situations: [Accessing public information (e.g. statistics, constracts of governments) is a fundamental human right.]</t>
  </si>
  <si>
    <t>CONSEQUENCES: Please, make your statements to following situations: [I expect  a 'received notification'  if I send (e)mails.]</t>
  </si>
  <si>
    <t>CONSEQUENCES: Please, make your statements to following situations: [I usually disable/wish to disable the automatic 'received notification'  if I get (e)mails.]</t>
  </si>
  <si>
    <t>CONSEQUENCES: Please, make your statements to following situations: [Row 11]</t>
  </si>
  <si>
    <t xml:space="preserve"> [I ... winning e.g. against a chess-computer.]</t>
  </si>
  <si>
    <t>Yes, I do!</t>
  </si>
  <si>
    <t>Male</t>
  </si>
  <si>
    <t>MA</t>
  </si>
  <si>
    <t>Hungary</t>
  </si>
  <si>
    <t>like</t>
  </si>
  <si>
    <t>accept</t>
  </si>
  <si>
    <t>dislike</t>
  </si>
  <si>
    <t>do not know</t>
  </si>
  <si>
    <t>ellenőrző kitöltés</t>
  </si>
  <si>
    <t>PhD</t>
  </si>
  <si>
    <t>Turkey</t>
  </si>
  <si>
    <t>Yes, I am!</t>
  </si>
  <si>
    <t>do not mind (0)</t>
  </si>
  <si>
    <t>ca. the same (0)</t>
  </si>
  <si>
    <t>Neutral (0)</t>
  </si>
  <si>
    <t>BA</t>
  </si>
  <si>
    <t>accept (+1)</t>
  </si>
  <si>
    <t>dislike (-1)</t>
  </si>
  <si>
    <t>approve of (+2)</t>
  </si>
  <si>
    <t>rather more (+1)</t>
  </si>
  <si>
    <t>rather less (l1)</t>
  </si>
  <si>
    <t>forbidding quasi each one (-2)</t>
  </si>
  <si>
    <t>Rather agree (+1)</t>
  </si>
  <si>
    <t>Rather disagree (-1)</t>
  </si>
  <si>
    <t>disapprove of (-2)</t>
  </si>
  <si>
    <t>do not think deeply about</t>
  </si>
  <si>
    <t>quasi everywhere (+2)</t>
  </si>
  <si>
    <t>Agree (+2)</t>
  </si>
  <si>
    <t>Disagree (-2)</t>
  </si>
  <si>
    <t>BSC</t>
  </si>
  <si>
    <t>Female</t>
  </si>
  <si>
    <t>MSC</t>
  </si>
  <si>
    <t>final exam</t>
  </si>
  <si>
    <t>Canada</t>
  </si>
  <si>
    <t>Romania</t>
  </si>
  <si>
    <t>Germany</t>
  </si>
  <si>
    <t>"angry bird"</t>
  </si>
  <si>
    <t>B.B.A.</t>
  </si>
  <si>
    <t>Error in HARDWARE-DENSITY: If were the one to make decisions, how many public cameras would you think are needed at ... *</t>
  </si>
  <si>
    <t>Neptun - kód: O5WO73</t>
  </si>
  <si>
    <t>IX26X3</t>
  </si>
  <si>
    <t>Kitöltő: Novotny Kata
Neptun: TMWHDT</t>
  </si>
  <si>
    <t>Novotny Kata, neptun: TMWHDT</t>
  </si>
  <si>
    <t>SZIE BKH VezSzerv - Molnár László (ohkv45)</t>
  </si>
  <si>
    <t>SEXIR5</t>
  </si>
  <si>
    <t>WBDEHU</t>
  </si>
  <si>
    <t>DA1M79</t>
  </si>
  <si>
    <t>Csontos Zsófia Anita - HEHIEN</t>
  </si>
  <si>
    <t>xfxn5d Berke Fruzsina</t>
  </si>
  <si>
    <t>Málovics Eszter Letícia ECD0JF SzIE GTK Vezszerv. BKH</t>
  </si>
  <si>
    <t>Stelczerné Csákvári Veronika, AE5S5B</t>
  </si>
  <si>
    <t>H20K3C Szatmári Tamás</t>
  </si>
  <si>
    <t>Emberi erőforrás menedzsment rendszerek elmélete és gyakorlata - A8H8CC</t>
  </si>
  <si>
    <t>Emberi erőforrás menedzsment rendszerek elmélete és gyakorlata - A8H8CC által továbbküldve</t>
  </si>
  <si>
    <t>I am not...</t>
  </si>
  <si>
    <t>Neptun kód: RP5AY4</t>
  </si>
  <si>
    <t>ecd0jf +1</t>
  </si>
  <si>
    <t>T1W00N</t>
  </si>
  <si>
    <t>Batu Edit NEPTUNKÓD: YEYAWH</t>
  </si>
  <si>
    <t>Novotny Kata, TMWHDT</t>
  </si>
  <si>
    <t>NEPTUN code: LHKBW2</t>
  </si>
  <si>
    <t>HVFZR7</t>
  </si>
  <si>
    <t>SZIE BKH BC2AY5</t>
  </si>
  <si>
    <t>Szabó Anna Csilla, NK-A8B0ZV</t>
  </si>
  <si>
    <t>QHV2FN</t>
  </si>
  <si>
    <t>Q1O0PC</t>
  </si>
  <si>
    <t xml:space="preserve">TRJOLK 
Vezetés és szervezés II. évfolyam
BKH Levelező </t>
  </si>
  <si>
    <t>My oppinion is for safety being observed in public by cameras in the streets are usefull, because a missing person easier to find.</t>
  </si>
  <si>
    <t>EG3Z5C</t>
  </si>
  <si>
    <t>Neptun: GGOP5T</t>
  </si>
  <si>
    <t>GGOP5T</t>
  </si>
  <si>
    <t>Neptun code: EG3Z5C</t>
  </si>
  <si>
    <t>MCTIQR</t>
  </si>
  <si>
    <t>CKHFYG</t>
  </si>
  <si>
    <t xml:space="preserve">Tried to by consistent in my answers.
The aim of observing should be to avoid casualties, improve health state, or to identify rule breakers in order to e.g. reduce crime.
Should not aim self-serving.
At current state, should not let make decisions on its own, without human interfere, but should help making decisions. </t>
  </si>
  <si>
    <t>B7GSY1</t>
  </si>
  <si>
    <t>dcvrzy</t>
  </si>
  <si>
    <t>OTHER</t>
  </si>
  <si>
    <t>reject</t>
  </si>
  <si>
    <t>29/04/2016 17:02:28</t>
  </si>
  <si>
    <t>OFBOPQ</t>
  </si>
  <si>
    <t>#</t>
  </si>
  <si>
    <t>Question group No1</t>
  </si>
  <si>
    <t>Question group No2</t>
  </si>
  <si>
    <t>Question group No3</t>
  </si>
  <si>
    <t>Total</t>
  </si>
  <si>
    <t>rows</t>
  </si>
  <si>
    <t>columns</t>
  </si>
  <si>
    <t>cells</t>
  </si>
  <si>
    <t>1</t>
  </si>
  <si>
    <t>2</t>
  </si>
  <si>
    <t>3</t>
  </si>
  <si>
    <t>4</t>
  </si>
  <si>
    <t>5</t>
  </si>
  <si>
    <t>Answer-ratios</t>
  </si>
  <si>
    <t>Subgroup_1</t>
  </si>
  <si>
    <t>Subgroup_2</t>
  </si>
  <si>
    <t>Subgroup_3</t>
  </si>
  <si>
    <t>Subgroup_4</t>
  </si>
  <si>
    <t>Content</t>
  </si>
  <si>
    <t>Questions with "I-do-not-know" option</t>
  </si>
  <si>
    <t>I … observing</t>
  </si>
  <si>
    <t>I … being observed (human, machine)</t>
  </si>
  <si>
    <t>I … being observed (parents - unknow people)</t>
  </si>
  <si>
    <t>Hardware-density</t>
  </si>
  <si>
    <t>Consequences</t>
  </si>
  <si>
    <t>Questions</t>
  </si>
  <si>
    <t>Group</t>
  </si>
  <si>
    <t>G1_SG1</t>
  </si>
  <si>
    <t>G1_SG2</t>
  </si>
  <si>
    <t>G1_SG3</t>
  </si>
  <si>
    <t>G1_SG4</t>
  </si>
  <si>
    <t>I … using/being influenced</t>
  </si>
  <si>
    <t>G2</t>
  </si>
  <si>
    <t>G3</t>
  </si>
  <si>
    <t>Mean</t>
  </si>
  <si>
    <t>st.dev</t>
  </si>
  <si>
    <t>average</t>
  </si>
  <si>
    <t>Answers</t>
  </si>
  <si>
    <t>Male (1) / Female (2)</t>
  </si>
  <si>
    <t>Count /  [I ... being observed in general?]</t>
  </si>
  <si>
    <t>Count /  [I ... being observed by humans (without any interference by machines/measurement devices – e.g. on the streets, in traffic, face to face)]</t>
  </si>
  <si>
    <t>Count /  [I ... being observed by machines/robots (without any human interference – e.g. speed radar, which sends invoices immediately)]</t>
  </si>
  <si>
    <t>Remarks</t>
  </si>
  <si>
    <t>Count /  [I ... being observed by humans aided by machines/measurement devices (e.g. doctors in controlled scenarios)]</t>
  </si>
  <si>
    <t>Phenomena</t>
  </si>
  <si>
    <t>unlimited people</t>
  </si>
  <si>
    <t>Rank</t>
  </si>
  <si>
    <t>limited, but hughe number</t>
  </si>
  <si>
    <t>traffic needs&lt; shopping needs</t>
  </si>
  <si>
    <t>auto traffic &gt; railway traffic</t>
  </si>
  <si>
    <t>ATMs concern less people than entertainment</t>
  </si>
  <si>
    <t>Average</t>
  </si>
  <si>
    <t>correlation</t>
  </si>
  <si>
    <t>uni &gt; school &gt; working place</t>
  </si>
  <si>
    <t>ground &gt; seminar rooms</t>
  </si>
  <si>
    <t>male</t>
  </si>
  <si>
    <t>female</t>
  </si>
  <si>
    <t>total</t>
  </si>
  <si>
    <t>check</t>
  </si>
  <si>
    <t>G1S_SG1</t>
  </si>
  <si>
    <t>G1_SG1_Q1</t>
  </si>
  <si>
    <t>G1_SG1_Q2</t>
  </si>
  <si>
    <t>G1_SG1_Q3</t>
  </si>
  <si>
    <t>G1_SG1_Q4</t>
  </si>
  <si>
    <t>G1_SG1_Q5</t>
  </si>
  <si>
    <t>G1_SG1_Q1-2-3-4-5</t>
  </si>
  <si>
    <t>Education level</t>
  </si>
  <si>
    <t>Count /  [I ... being observed through machines/robots preparing human decisions– e.g. infra-cameras as elements of an early warning system, in case of restricted areas before humans open barriers)]</t>
  </si>
  <si>
    <t>https://docs.google.com/forms/d/1trb1owq31ycXDeuiURuIIra_DaF8T7QMO3mzCcGREnE/viewform</t>
  </si>
  <si>
    <t>generation</t>
  </si>
  <si>
    <t>X</t>
  </si>
  <si>
    <t>Y</t>
  </si>
  <si>
    <t>Z</t>
  </si>
  <si>
    <t>Oszlopcímkék</t>
  </si>
  <si>
    <t>Sorcímkék</t>
  </si>
  <si>
    <t>--1975/1976</t>
  </si>
  <si>
    <t>Mennyiség /  [I ... being observed by machines/robots (without any human interference – e.g. speed radar, which sends invoices immediately)]</t>
  </si>
  <si>
    <t>Mennyiség /  [I ... being observed by humans aided by machines/measurement devices (e.g. doctors in controlled scenarios)]</t>
  </si>
  <si>
    <t>Male/Female</t>
  </si>
  <si>
    <t>st.dev.</t>
  </si>
  <si>
    <t>The female population declared more tolerance than the male population.</t>
  </si>
  <si>
    <t>The MALE population declared more tolerance than the FEMALE  population.</t>
  </si>
  <si>
    <t>general</t>
  </si>
  <si>
    <t>human-orientation</t>
  </si>
  <si>
    <t>I…being observed (G1_SG1_Q1-2-3-4-5)</t>
  </si>
  <si>
    <t>machine-orientation</t>
  </si>
  <si>
    <t>BA-…-PHD</t>
  </si>
  <si>
    <t>XgYg</t>
  </si>
  <si>
    <t>*A is more tolerant than *SC</t>
  </si>
  <si>
    <t>*A vs. *Sc</t>
  </si>
  <si>
    <t>The elder population is less tolerant concerning observations.</t>
  </si>
  <si>
    <t>There are no relevant differences according to age categories.</t>
  </si>
  <si>
    <t>The average tolerance is higher than in case of the 4 previous questions</t>
  </si>
  <si>
    <t>Specifications</t>
  </si>
  <si>
    <t>Conclusions</t>
  </si>
  <si>
    <t>Backrounds</t>
  </si>
  <si>
    <t>(Sub)Group level</t>
  </si>
  <si>
    <t>G2&amp;G1_SG2 vs. G1_SG1&amp;G1_SG3</t>
  </si>
  <si>
    <t>The couriosity is stronger than the tolerance of being observed. Making decisions about observation possibilities is a sort of liking observations as such.</t>
  </si>
  <si>
    <t>Source</t>
  </si>
  <si>
    <t>I…being observed</t>
  </si>
  <si>
    <t>Annex</t>
  </si>
  <si>
    <t>view2</t>
  </si>
  <si>
    <t>view1</t>
  </si>
  <si>
    <t>concerned people</t>
  </si>
  <si>
    <t>Correlation between concerned people and acceptance of observations</t>
  </si>
  <si>
    <t>Amount of concerned people</t>
  </si>
  <si>
    <t>arbitrary focused/minimized</t>
  </si>
  <si>
    <t>estimation based on rational assumptions</t>
  </si>
  <si>
    <t>The estimated amount of concerned people and the acceptance of observation show a correlation of 0.55 - it means: the crowd-like situations might be observed rather than the private spheres.</t>
  </si>
  <si>
    <t>The obserevation in GENERAL is less acceptable than the deeper specified observation scenarios.</t>
  </si>
  <si>
    <t>Fuzzy vs. Defined targets of observations</t>
  </si>
  <si>
    <t>The right/possibility of GENERAL observations as such is more interesting than the observations of more specified phenomena.</t>
  </si>
  <si>
    <t xml:space="preserve">The more people are near to the observed person, the more is the acceptance of observation. </t>
  </si>
  <si>
    <t>Human_machine cooperation</t>
  </si>
  <si>
    <t>Artificial intelligence is acceptable.</t>
  </si>
  <si>
    <t>Acceptance of neighbours =ca.= unknow people &lt; accepting government's observations!</t>
  </si>
  <si>
    <t>Errors</t>
  </si>
  <si>
    <t>Errors of human and robots are not really acceptable. Robots should be better than human experts!</t>
  </si>
  <si>
    <t>Gamification</t>
  </si>
  <si>
    <t>Cornered by a computer is not really inacceptable, but the human will be able to win against computers.</t>
  </si>
  <si>
    <t>Hardware</t>
  </si>
  <si>
    <t>The highest acceptance values could be detected here…</t>
  </si>
  <si>
    <t>Rights</t>
  </si>
  <si>
    <t>The most important right is the access right to public information (other fundamental rights are less important!)</t>
  </si>
  <si>
    <t>To have return receipts of emails is not really needed.</t>
  </si>
  <si>
    <t>Letting out return receipts is more acceptable than needing it…</t>
  </si>
  <si>
    <t>Being observed is a sort of business (c.f. in return for *)</t>
  </si>
  <si>
    <t>Tolerance of systems is not really needed.</t>
  </si>
  <si>
    <t>Deleting data is more important than not-to-be-observed (which is needed on the lowest level!)</t>
  </si>
  <si>
    <t>Count</t>
  </si>
  <si>
    <t>Count / #</t>
  </si>
  <si>
    <t>I-do-not-know</t>
  </si>
  <si>
    <t>Just a few people had massive amount of # (I-do-not-know-anserws).</t>
  </si>
  <si>
    <t>Being courios bring less # than being observed.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</si>
</sst>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yy\ h:mm:ss"/>
    <numFmt numFmtId="165" formatCode="yyyy/\ m/\ d/\ h:mm;@"/>
  </numFmts>
  <fonts count="8" x14ac:knownFonts="1">
    <font>
      <sz val="10"/>
      <color rgb="FF000000"/>
      <name val="Arial"/>
    </font>
    <font>
      <sz val="10"/>
      <name val="Arial"/>
      <family val="2"/>
      <charset val="238"/>
    </font>
    <font>
      <sz val="10"/>
      <color rgb="FF000000"/>
      <name val="Arial"/>
      <family val="2"/>
      <charset val="238"/>
    </font>
    <font>
      <sz val="10"/>
      <color rgb="FF000000"/>
      <name val="Arial"/>
      <family val="2"/>
      <charset val="238"/>
    </font>
    <font>
      <sz val="10"/>
      <color theme="1"/>
      <name val="Arial"/>
      <family val="2"/>
      <charset val="238"/>
    </font>
    <font>
      <b/>
      <sz val="10"/>
      <color theme="0"/>
      <name val="Arial"/>
      <family val="2"/>
      <charset val="238"/>
    </font>
    <font>
      <u/>
      <sz val="10"/>
      <color theme="10"/>
      <name val="Arial"/>
      <family val="2"/>
      <charset val="238"/>
    </font>
    <font>
      <b/>
      <sz val="10"/>
      <color rgb="FF000000"/>
      <name val="Arial"/>
      <family val="2"/>
      <charset val="238"/>
    </font>
  </fonts>
  <fills count="9">
    <fill>
      <patternFill patternType="none"/>
    </fill>
    <fill>
      <patternFill patternType="gray125"/>
    </fill>
    <fill>
      <patternFill patternType="solid">
        <fgColor rgb="FFFFFF00"/>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0" tint="-0.14999847407452621"/>
        <bgColor theme="0" tint="-0.14999847407452621"/>
      </patternFill>
    </fill>
    <fill>
      <patternFill patternType="solid">
        <fgColor theme="1"/>
        <bgColor theme="1"/>
      </patternFill>
    </fill>
    <fill>
      <patternFill patternType="solid">
        <fgColor theme="1"/>
        <bgColor indexed="64"/>
      </patternFill>
    </fill>
  </fills>
  <borders count="5">
    <border>
      <left/>
      <right/>
      <top/>
      <bottom/>
      <diagonal/>
    </border>
    <border>
      <left style="medium">
        <color rgb="FFCCCCCC"/>
      </left>
      <right style="medium">
        <color rgb="FFCCCCCC"/>
      </right>
      <top style="medium">
        <color rgb="FFCCCCCC"/>
      </top>
      <bottom style="medium">
        <color rgb="FFCCCCCC"/>
      </bottom>
      <diagonal/>
    </border>
    <border>
      <left style="thin">
        <color theme="1"/>
      </left>
      <right style="thin">
        <color theme="1"/>
      </right>
      <top style="thin">
        <color theme="1"/>
      </top>
      <bottom style="thin">
        <color theme="1"/>
      </bottom>
      <diagonal/>
    </border>
    <border>
      <left style="thin">
        <color theme="1"/>
      </left>
      <right style="thin">
        <color theme="1"/>
      </right>
      <top style="medium">
        <color theme="1"/>
      </top>
      <bottom style="medium">
        <color theme="1"/>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9" fontId="3" fillId="0" borderId="0" applyFont="0" applyFill="0" applyBorder="0" applyAlignment="0" applyProtection="0"/>
    <xf numFmtId="0" fontId="6" fillId="0" borderId="0" applyNumberFormat="0" applyFill="0" applyBorder="0" applyAlignment="0" applyProtection="0"/>
  </cellStyleXfs>
  <cellXfs count="54">
    <xf numFmtId="0" fontId="0" fillId="0" borderId="0" xfId="0" applyFont="1" applyAlignment="1"/>
    <xf numFmtId="0" fontId="1" fillId="0" borderId="0" xfId="0" applyFont="1" applyAlignment="1"/>
    <xf numFmtId="164" fontId="1" fillId="0" borderId="0" xfId="0" applyNumberFormat="1" applyFont="1" applyAlignment="1"/>
    <xf numFmtId="0" fontId="2" fillId="0" borderId="0" xfId="0" applyFont="1" applyAlignment="1"/>
    <xf numFmtId="165" fontId="0" fillId="0" borderId="0" xfId="0" applyNumberFormat="1" applyFont="1" applyAlignment="1"/>
    <xf numFmtId="165" fontId="0" fillId="2" borderId="0" xfId="0" applyNumberFormat="1" applyFont="1" applyFill="1" applyAlignment="1"/>
    <xf numFmtId="0" fontId="0" fillId="2" borderId="0" xfId="0" applyFont="1" applyFill="1" applyAlignment="1"/>
    <xf numFmtId="0" fontId="2" fillId="2" borderId="0" xfId="0" applyFont="1" applyFill="1" applyAlignment="1"/>
    <xf numFmtId="164" fontId="1" fillId="2" borderId="0" xfId="0" applyNumberFormat="1" applyFont="1" applyFill="1" applyAlignment="1"/>
    <xf numFmtId="0" fontId="1" fillId="2" borderId="0" xfId="0" applyFont="1" applyFill="1" applyAlignment="1"/>
    <xf numFmtId="0" fontId="2" fillId="0" borderId="1" xfId="0" applyFont="1" applyBorder="1" applyAlignment="1">
      <alignment horizontal="right" wrapText="1"/>
    </xf>
    <xf numFmtId="0" fontId="2" fillId="0" borderId="1" xfId="0" applyFont="1" applyBorder="1" applyAlignment="1">
      <alignment wrapText="1"/>
    </xf>
    <xf numFmtId="0" fontId="0" fillId="0" borderId="0" xfId="0" applyFont="1" applyAlignment="1">
      <alignment wrapText="1"/>
    </xf>
    <xf numFmtId="0" fontId="2" fillId="0" borderId="0" xfId="0" applyFont="1" applyAlignment="1">
      <alignment wrapText="1"/>
    </xf>
    <xf numFmtId="0" fontId="0" fillId="0" borderId="0" xfId="0" applyNumberFormat="1" applyFont="1" applyAlignment="1"/>
    <xf numFmtId="0" fontId="2" fillId="0" borderId="0" xfId="0" applyNumberFormat="1" applyFont="1" applyAlignment="1"/>
    <xf numFmtId="0" fontId="0" fillId="2" borderId="0" xfId="0" applyFont="1" applyFill="1" applyAlignment="1">
      <alignment wrapText="1"/>
    </xf>
    <xf numFmtId="165" fontId="2" fillId="0" borderId="0" xfId="0" applyNumberFormat="1" applyFont="1" applyAlignment="1"/>
    <xf numFmtId="0" fontId="0" fillId="2" borderId="0" xfId="0" applyNumberFormat="1" applyFont="1" applyFill="1" applyAlignment="1"/>
    <xf numFmtId="0" fontId="0" fillId="3" borderId="0" xfId="0" applyFont="1" applyFill="1" applyAlignment="1"/>
    <xf numFmtId="0" fontId="0" fillId="4" borderId="0" xfId="0" applyFont="1" applyFill="1" applyAlignment="1"/>
    <xf numFmtId="0" fontId="0" fillId="5" borderId="0" xfId="0" applyFont="1" applyFill="1" applyAlignment="1"/>
    <xf numFmtId="0" fontId="0" fillId="0" borderId="0" xfId="0" applyFont="1" applyAlignment="1">
      <alignment horizontal="center"/>
    </xf>
    <xf numFmtId="0" fontId="2" fillId="0" borderId="0" xfId="0" applyFont="1" applyAlignment="1">
      <alignment horizontal="center"/>
    </xf>
    <xf numFmtId="0" fontId="5" fillId="7" borderId="3" xfId="0" applyFont="1" applyFill="1" applyBorder="1" applyAlignment="1">
      <alignment horizontal="center"/>
    </xf>
    <xf numFmtId="9" fontId="0" fillId="0" borderId="0" xfId="1" applyFont="1" applyAlignment="1">
      <alignment horizontal="center"/>
    </xf>
    <xf numFmtId="9" fontId="0" fillId="0" borderId="0" xfId="1" applyFont="1" applyAlignment="1">
      <alignment horizontal="right"/>
    </xf>
    <xf numFmtId="0" fontId="0" fillId="0" borderId="0" xfId="0" applyFont="1" applyAlignment="1">
      <alignment horizontal="right"/>
    </xf>
    <xf numFmtId="2" fontId="0" fillId="0" borderId="0" xfId="0" applyNumberFormat="1" applyFont="1" applyAlignment="1"/>
    <xf numFmtId="2" fontId="0" fillId="0" borderId="0" xfId="0" applyNumberFormat="1" applyFont="1" applyAlignment="1">
      <alignment horizontal="center"/>
    </xf>
    <xf numFmtId="0" fontId="5" fillId="8" borderId="0" xfId="0" applyFont="1" applyFill="1" applyAlignment="1">
      <alignment horizontal="center"/>
    </xf>
    <xf numFmtId="0" fontId="0" fillId="0" borderId="0" xfId="0" pivotButton="1" applyFont="1" applyAlignment="1"/>
    <xf numFmtId="0" fontId="0" fillId="0" borderId="0" xfId="0" applyFont="1" applyAlignment="1">
      <alignment horizontal="left"/>
    </xf>
    <xf numFmtId="0" fontId="6" fillId="0" borderId="0" xfId="2" applyAlignment="1"/>
    <xf numFmtId="0" fontId="6" fillId="0" borderId="0" xfId="2" applyAlignment="1">
      <alignment horizontal="center"/>
    </xf>
    <xf numFmtId="0" fontId="7" fillId="2" borderId="0" xfId="0" applyFont="1" applyFill="1" applyAlignment="1">
      <alignment wrapText="1"/>
    </xf>
    <xf numFmtId="0" fontId="6" fillId="0" borderId="0" xfId="2" applyAlignment="1">
      <alignment wrapText="1"/>
    </xf>
    <xf numFmtId="0" fontId="7" fillId="0" borderId="0" xfId="0" applyFont="1" applyAlignment="1">
      <alignment wrapText="1"/>
    </xf>
    <xf numFmtId="0" fontId="0" fillId="0" borderId="0" xfId="0" pivotButton="1" applyFont="1" applyAlignment="1">
      <alignment horizontal="center" wrapText="1"/>
    </xf>
    <xf numFmtId="0" fontId="0" fillId="0" borderId="0" xfId="0" pivotButton="1" applyFont="1" applyAlignment="1">
      <alignment horizontal="center"/>
    </xf>
    <xf numFmtId="0" fontId="0" fillId="0" borderId="0" xfId="0" applyNumberFormat="1" applyFont="1" applyAlignment="1">
      <alignment horizontal="center"/>
    </xf>
    <xf numFmtId="0" fontId="2" fillId="0" borderId="0" xfId="0" quotePrefix="1" applyFont="1" applyAlignment="1">
      <alignment horizontal="center"/>
    </xf>
    <xf numFmtId="0" fontId="0" fillId="0" borderId="0" xfId="0" applyFont="1" applyAlignment="1">
      <alignment horizontal="center" wrapText="1"/>
    </xf>
    <xf numFmtId="0" fontId="4" fillId="6" borderId="2" xfId="0" applyFont="1" applyFill="1" applyBorder="1" applyAlignment="1">
      <alignment horizontal="center" wrapText="1"/>
    </xf>
    <xf numFmtId="0" fontId="4" fillId="0" borderId="2" xfId="0" applyFont="1" applyBorder="1" applyAlignment="1">
      <alignment horizontal="center" wrapText="1"/>
    </xf>
    <xf numFmtId="0" fontId="5" fillId="8" borderId="0" xfId="0" applyFont="1" applyFill="1" applyAlignment="1"/>
    <xf numFmtId="2" fontId="0" fillId="0" borderId="0" xfId="0" applyNumberFormat="1" applyFont="1" applyAlignment="1">
      <alignment wrapText="1"/>
    </xf>
    <xf numFmtId="0" fontId="7" fillId="2" borderId="0" xfId="0" applyFont="1" applyFill="1" applyAlignment="1">
      <alignment horizontal="center" wrapText="1"/>
    </xf>
    <xf numFmtId="0" fontId="5" fillId="8" borderId="0" xfId="0" applyFont="1" applyFill="1" applyAlignment="1">
      <alignment wrapText="1"/>
    </xf>
    <xf numFmtId="0" fontId="6" fillId="8" borderId="0" xfId="2" applyFill="1" applyAlignment="1">
      <alignment horizontal="center"/>
    </xf>
    <xf numFmtId="2" fontId="0" fillId="0" borderId="4" xfId="0" applyNumberFormat="1" applyFont="1" applyBorder="1" applyAlignment="1">
      <alignment horizontal="center"/>
    </xf>
    <xf numFmtId="0" fontId="2" fillId="0" borderId="0" xfId="0" applyFont="1" applyAlignment="1">
      <alignment horizontal="center" wrapText="1"/>
    </xf>
    <xf numFmtId="0" fontId="6" fillId="7" borderId="3" xfId="2" applyFill="1" applyBorder="1" applyAlignment="1">
      <alignment horizontal="center" wrapText="1"/>
    </xf>
    <xf numFmtId="9" fontId="0" fillId="0" borderId="0" xfId="0" applyNumberFormat="1" applyFont="1" applyAlignment="1">
      <alignment wrapText="1"/>
    </xf>
  </cellXfs>
  <cellStyles count="3">
    <cellStyle name="Hivatkozás" xfId="2" builtinId="8"/>
    <cellStyle name="Normál" xfId="0" builtinId="0"/>
    <cellStyle name="Százalék" xfId="1" builtinId="5"/>
  </cellStyles>
  <dxfs count="138">
    <dxf>
      <font>
        <b val="0"/>
        <i val="0"/>
        <strike val="0"/>
        <condense val="0"/>
        <extend val="0"/>
        <outline val="0"/>
        <shadow val="0"/>
        <u val="none"/>
        <vertAlign val="baseline"/>
        <sz val="10"/>
        <color rgb="FF000000"/>
        <name val="Arial"/>
        <scheme val="none"/>
      </font>
      <alignment horizontal="center" vertical="bottom" textRotation="0" wrapText="1" indent="0" justifyLastLine="0" shrinkToFit="0" readingOrder="0"/>
    </dxf>
    <dxf>
      <font>
        <b val="0"/>
        <i val="0"/>
        <strike val="0"/>
        <condense val="0"/>
        <extend val="0"/>
        <outline val="0"/>
        <shadow val="0"/>
        <u val="none"/>
        <vertAlign val="baseline"/>
        <sz val="10"/>
        <color rgb="FF000000"/>
        <name val="Arial"/>
        <scheme val="none"/>
      </font>
      <alignment horizontal="center" vertical="bottom" textRotation="0" wrapText="1" indent="0" justifyLastLine="0" shrinkToFit="0" readingOrder="0"/>
    </dxf>
    <dxf>
      <font>
        <b val="0"/>
        <i val="0"/>
        <strike val="0"/>
        <condense val="0"/>
        <extend val="0"/>
        <outline val="0"/>
        <shadow val="0"/>
        <u val="none"/>
        <vertAlign val="baseline"/>
        <sz val="10"/>
        <color rgb="FF000000"/>
        <name val="Arial"/>
        <scheme val="none"/>
      </font>
      <alignment horizontal="center" vertical="bottom" textRotation="0" wrapText="1" indent="0" justifyLastLine="0" shrinkToFit="0" readingOrder="0"/>
    </dxf>
    <dxf>
      <font>
        <b val="0"/>
        <i val="0"/>
        <strike val="0"/>
        <condense val="0"/>
        <extend val="0"/>
        <outline val="0"/>
        <shadow val="0"/>
        <u val="none"/>
        <vertAlign val="baseline"/>
        <sz val="10"/>
        <color rgb="FF000000"/>
        <name val="Arial"/>
        <scheme val="none"/>
      </font>
      <alignment horizontal="center" vertical="bottom" textRotation="0" wrapText="0" indent="0" justifyLastLine="0" shrinkToFit="0" readingOrder="0"/>
    </dxf>
    <dxf>
      <font>
        <b/>
        <i val="0"/>
        <strike val="0"/>
        <condense val="0"/>
        <extend val="0"/>
        <outline val="0"/>
        <shadow val="0"/>
        <u val="none"/>
        <vertAlign val="baseline"/>
        <sz val="10"/>
        <color theme="0"/>
        <name val="Arial"/>
        <scheme val="none"/>
      </font>
      <fill>
        <patternFill patternType="solid">
          <fgColor theme="1"/>
          <bgColor theme="1"/>
        </patternFill>
      </fill>
      <alignment horizontal="center" vertical="bottom" textRotation="0" wrapText="0" indent="0" justifyLastLine="0" shrinkToFit="0" readingOrder="0"/>
    </dxf>
    <dxf>
      <border outline="0">
        <bottom style="medium">
          <color theme="1"/>
        </bottom>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font>
        <b val="0"/>
        <i val="0"/>
        <strike val="0"/>
        <condense val="0"/>
        <extend val="0"/>
        <outline val="0"/>
        <shadow val="0"/>
        <u val="none"/>
        <vertAlign val="baseline"/>
        <sz val="10"/>
        <color rgb="FF000000"/>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center" vertical="bottom" textRotation="0" wrapText="0" indent="0" justifyLastLine="0" shrinkToFi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Pitlik László" refreshedDate="42490.596108101854" createdVersion="5" refreshedVersion="5" minRefreshableVersion="3" recordCount="91">
  <cacheSource type="worksheet">
    <worksheetSource ref="D4:BH95" sheet="matrix"/>
  </cacheSource>
  <cacheFields count="57">
    <cacheField name="Your sex?" numFmtId="0">
      <sharedItems containsSemiMixedTypes="0" containsString="0" containsNumber="1" containsInteger="1" minValue="1" maxValue="2" count="2">
        <n v="1"/>
        <n v="2"/>
      </sharedItems>
    </cacheField>
    <cacheField name="Your current education level (concluded or underway)?" numFmtId="0">
      <sharedItems count="6">
        <s v="PhD"/>
        <s v="BSC"/>
        <s v="BA"/>
        <s v="MA"/>
        <s v="MSC"/>
        <s v="OTHER"/>
      </sharedItems>
    </cacheField>
    <cacheField name="Year of birth?" numFmtId="0">
      <sharedItems containsMixedTypes="1" containsNumber="1" containsInteger="1" minValue="1945" maxValue="1996"/>
    </cacheField>
    <cacheField name="Your current country?" numFmtId="0">
      <sharedItems/>
    </cacheField>
    <cacheField name=" [I ... being observed in general?]" numFmtId="0">
      <sharedItems containsMixedTypes="1" containsNumber="1" containsInteger="1" minValue="1" maxValue="5" count="6">
        <n v="3"/>
        <n v="4"/>
        <n v="5"/>
        <s v="#"/>
        <n v="2"/>
        <n v="1"/>
      </sharedItems>
    </cacheField>
    <cacheField name=" [I ... being observed by humans (without any interference by machines/measurement devices – e.g. on the streets, in traffic, face to face)]" numFmtId="0">
      <sharedItems containsMixedTypes="1" containsNumber="1" containsInteger="1" minValue="1" maxValue="5" count="6">
        <n v="3"/>
        <n v="2"/>
        <n v="4"/>
        <s v="#"/>
        <n v="1"/>
        <n v="5"/>
      </sharedItems>
    </cacheField>
    <cacheField name=" [I ... being observed by machines/robots (without any human interference – e.g. speed radar, which sends invoices immediately)]" numFmtId="0">
      <sharedItems containsMixedTypes="1" containsNumber="1" containsInteger="1" minValue="1" maxValue="5" count="6">
        <n v="3"/>
        <n v="5"/>
        <n v="4"/>
        <s v="#"/>
        <n v="2"/>
        <n v="1"/>
      </sharedItems>
    </cacheField>
    <cacheField name=" [I ... being observed by humans aided by machines/measurement devices (e.g. doctors in controlled scenarios)]" numFmtId="0">
      <sharedItems containsMixedTypes="1" containsNumber="1" containsInteger="1" minValue="1" maxValue="5" count="6">
        <n v="3"/>
        <n v="4"/>
        <s v="#"/>
        <n v="5"/>
        <n v="2"/>
        <n v="1"/>
      </sharedItems>
    </cacheField>
    <cacheField name=" [I ... being observed through machines/robots preparing human decisions– e.g. infra-cameras as elements of an early warning system, in case of restricted areas before humans open barriers)]" numFmtId="0">
      <sharedItems containsMixedTypes="1" containsNumber="1" containsInteger="1" minValue="1" maxValue="5" count="6">
        <n v="3"/>
        <n v="5"/>
        <n v="4"/>
        <s v="#"/>
        <n v="2"/>
        <n v="1"/>
      </sharedItems>
    </cacheField>
    <cacheField name=" [I ... observing other people in general.]" numFmtId="0">
      <sharedItems containsMixedTypes="1" containsNumber="1" containsInteger="1" minValue="1" maxValue="5"/>
    </cacheField>
    <cacheField name=" [I ... observing other people without any interference by machines/measurement devices – (e.g. on the streets, in traffic, face to face).]" numFmtId="0">
      <sharedItems containsMixedTypes="1" containsNumber="1" containsInteger="1" minValue="1" maxValue="5"/>
    </cacheField>
    <cacheField name=" [I ... observing other people through machines/robots (without any human interference – e.g. speed radar, which sends invoices immediately).]" numFmtId="0">
      <sharedItems containsMixedTypes="1" containsNumber="1" containsInteger="1" minValue="1" maxValue="5"/>
    </cacheField>
    <cacheField name=" [I ... observing other people aided by machines/measurement devices (e.g. doctors in control scenarios).]" numFmtId="0">
      <sharedItems containsMixedTypes="1" containsNumber="1" containsInteger="1" minValue="1" maxValue="5"/>
    </cacheField>
    <cacheField name=" [I ... observing other people through machines/robots preparing human decisions– e.g. infra-cameras as elements of an early warning system, in case of restricted areas before humans open barriers).]" numFmtId="0">
      <sharedItems containsMixedTypes="1" containsNumber="1" containsInteger="1" minValue="1" maxValue="5"/>
    </cacheField>
    <cacheField name="I ... being observed by [my parents, grandparents]" numFmtId="0">
      <sharedItems containsMixedTypes="1" containsNumber="1" containsInteger="1" minValue="1" maxValue="5"/>
    </cacheField>
    <cacheField name="I ... being observed by [my brothers/sisters]" numFmtId="0">
      <sharedItems containsMixedTypes="1" containsNumber="1" containsInteger="1" minValue="1" maxValue="5"/>
    </cacheField>
    <cacheField name="I ... being observed by [spouse (husband, wife)]" numFmtId="0">
      <sharedItems containsMixedTypes="1" containsNumber="1" containsInteger="1" minValue="1" maxValue="5"/>
    </cacheField>
    <cacheField name="I ... being observed by [my employees]" numFmtId="0">
      <sharedItems containsMixedTypes="1" containsNumber="1" containsInteger="1" minValue="1" maxValue="5"/>
    </cacheField>
    <cacheField name="I ... being observed by [my colleagues]" numFmtId="0">
      <sharedItems containsMixedTypes="1" containsNumber="1" containsInteger="1" minValue="1" maxValue="5"/>
    </cacheField>
    <cacheField name="I ... being observed by [my bosses, superiors]" numFmtId="0">
      <sharedItems containsMixedTypes="1" containsNumber="1" containsInteger="1" minValue="1" maxValue="5"/>
    </cacheField>
    <cacheField name="I ... being observed by [my teachers]" numFmtId="0">
      <sharedItems containsMixedTypes="1" containsNumber="1" containsInteger="1" minValue="1" maxValue="5"/>
    </cacheField>
    <cacheField name="I ... being observed by [my neighbours]" numFmtId="0">
      <sharedItems containsMixedTypes="1" containsNumber="1" containsInteger="1" minValue="1" maxValue="5"/>
    </cacheField>
    <cacheField name="I ... being observed by [my friends]" numFmtId="0">
      <sharedItems containsMixedTypes="1" containsNumber="1" containsInteger="1" minValue="1" maxValue="5"/>
    </cacheField>
    <cacheField name="I ... being observed by [the government/authorities]" numFmtId="0">
      <sharedItems containsMixedTypes="1" containsNumber="1" containsInteger="1" minValue="1" maxValue="5"/>
    </cacheField>
    <cacheField name="I ... being observed by [unknown people]" numFmtId="0">
      <sharedItems containsMixedTypes="1" containsNumber="1" containsInteger="1" minValue="1" maxValue="4"/>
    </cacheField>
    <cacheField name=" [I ... using artificial intelligence instead of human experts (e.g. robot judgement: like the ABS in a car) to identify and/or correct problem-diagnoses and handling them.]" numFmtId="0">
      <sharedItems containsMixedTypes="1" containsNumber="1" containsInteger="1" minValue="1" maxValue="5"/>
    </cacheField>
    <cacheField name=" [I ... using artificial intelligence for preparing decision scenarios for human experts (preparing assumed  facts based on online searches).]" numFmtId="0">
      <sharedItems containsSemiMixedTypes="0" containsString="0" containsNumber="1" containsInteger="1" minValue="1" maxValue="5"/>
    </cacheField>
    <cacheField name=" [I ... being influenced by wrong judgements of  human experts (e.g. wrong diagnoses by doctors).]" numFmtId="0">
      <sharedItems containsMixedTypes="1" containsNumber="1" containsInteger="1" minValue="1" maxValue="5"/>
    </cacheField>
    <cacheField name=" [I ... being influenced by wrong judgements of  robots (e.g. wrong diagnoses by doctors) (e.g. wrong GPS navigation).]" numFmtId="0">
      <sharedItems containsMixedTypes="1" containsNumber="1" containsInteger="1" minValue="1" maxValue="5"/>
    </cacheField>
    <cacheField name=" [I ... being cornered  e.g. by a chess-computer.]" numFmtId="0">
      <sharedItems containsMixedTypes="1" containsNumber="1" containsInteger="1" minValue="1" maxValue="5"/>
    </cacheField>
    <cacheField name=" [I ... winning e.g. against a chess-computer.]" numFmtId="0">
      <sharedItems containsMixedTypes="1" containsNumber="1" containsInteger="1" minValue="1" maxValue="5"/>
    </cacheField>
    <cacheField name="HARDWARE-DENSITY: If were the one to make decisions, how many public cameras would you think are needed at ...   [Streets, public places]" numFmtId="0">
      <sharedItems containsSemiMixedTypes="0" containsString="0" containsNumber="1" containsInteger="1" minValue="1" maxValue="5"/>
    </cacheField>
    <cacheField name="HARDWARE-DENSITY: If were the one to make decisions, how many public cameras would you think are needed at ...   [Rail-stations]" numFmtId="0">
      <sharedItems containsSemiMixedTypes="0" containsString="0" containsNumber="1" containsInteger="1" minValue="1" maxValue="5"/>
    </cacheField>
    <cacheField name="HARDWARE-DENSITY: If were the one to make decisions, how many public cameras would you think are needed at ...   [Shops, markets]" numFmtId="0">
      <sharedItems containsSemiMixedTypes="0" containsString="0" containsNumber="1" containsInteger="1" minValue="1" maxValue="5"/>
    </cacheField>
    <cacheField name="HARDWARE-DENSITY: If were the one to make decisions, how many public cameras would you think are needed at ...   [Bankomats, ATMs]" numFmtId="0">
      <sharedItems containsSemiMixedTypes="0" containsString="0" containsNumber="1" containsInteger="1" minValue="1" maxValue="5"/>
    </cacheField>
    <cacheField name="HARDWARE-DENSITY: If were the one to make decisions, how many public cameras would you think are needed at ...   [Highways]" numFmtId="0">
      <sharedItems containsSemiMixedTypes="0" containsString="0" containsNumber="1" containsInteger="1" minValue="1" maxValue="5"/>
    </cacheField>
    <cacheField name="HARDWARE-DENSITY: If were the one to make decisions, how many public cameras would you think are needed at ...   [Restaurants, cinemas, theatres]" numFmtId="0">
      <sharedItems containsSemiMixedTypes="0" containsString="0" containsNumber="1" containsInteger="1" minValue="1" maxValue="5"/>
    </cacheField>
    <cacheField name="HARDWARE-DENSITY: If were the one to make decisions, how many public cameras would you think are needed at ...   [Schools: corridors, grounds]" numFmtId="0">
      <sharedItems containsSemiMixedTypes="0" containsString="0" containsNumber="1" containsInteger="1" minValue="1" maxValue="5"/>
    </cacheField>
    <cacheField name="HARDWARE-DENSITY: If were the one to make decisions, how many public cameras would you think are needed at ...   [Schools: classrooms]" numFmtId="0">
      <sharedItems containsSemiMixedTypes="0" containsString="0" containsNumber="1" containsInteger="1" minValue="1" maxValue="5"/>
    </cacheField>
    <cacheField name="HARDWARE-DENSITY: If were the one to make decisions, how many public cameras would you think are needed at ...   [Working places: corridors, grounds]" numFmtId="0">
      <sharedItems containsSemiMixedTypes="0" containsString="0" containsNumber="1" containsInteger="1" minValue="1" maxValue="5"/>
    </cacheField>
    <cacheField name="HARDWARE-DENSITY: If were the one to make decisions, how many public cameras would you think are needed at ...   [Working places: offices]" numFmtId="0">
      <sharedItems containsSemiMixedTypes="0" containsString="0" containsNumber="1" containsInteger="1" minValue="1" maxValue="5"/>
    </cacheField>
    <cacheField name="HARDWARE-DENSITY: If were the one to make decisions, how many public cameras would you think are needed at ...   [At your university: corridors, grounds]" numFmtId="0">
      <sharedItems containsSemiMixedTypes="0" containsString="0" containsNumber="1" containsInteger="1" minValue="1" maxValue="5"/>
    </cacheField>
    <cacheField name="HARDWARE-DENSITY: If were the one to make decisions, how many public cameras would you think are needed at ...   [At your university: lecture halls, seminar rooms]" numFmtId="0">
      <sharedItems containsSemiMixedTypes="0" containsString="0" containsNumber="1" containsInteger="1" minValue="1" maxValue="5"/>
    </cacheField>
    <cacheField name="HARDWARE-DENSITY: If were the one to make decisions, how many public cameras would you think are needed at ...   [At your university: offices]" numFmtId="0">
      <sharedItems containsSemiMixedTypes="0" containsString="0" containsNumber="1" containsInteger="1" minValue="1" maxValue="5"/>
    </cacheField>
    <cacheField name="HARDWARE-DENSITY: If were the one to make decisions, how many public cameras would you think are needed at ...   [At your university: laboratories]" numFmtId="0">
      <sharedItems containsSemiMixedTypes="0" containsString="0" containsNumber="1" containsInteger="1" minValue="1" maxValue="5"/>
    </cacheField>
    <cacheField name="HARDWARE-DENSITY: If were the one to make decisions, how many public cameras would you think are needed at ...   [On your street]" numFmtId="0">
      <sharedItems containsSemiMixedTypes="0" containsString="0" containsNumber="1" containsInteger="1" minValue="1" maxValue="5"/>
    </cacheField>
    <cacheField name="HARDWARE-DENSITY: If were the one to make decisions, how many public cameras would you think are needed at ...   [In your home (e.g. property safety cameras)]" numFmtId="0">
      <sharedItems containsSemiMixedTypes="0" containsString="0" containsNumber="1" containsInteger="1" minValue="1" maxValue="5"/>
    </cacheField>
    <cacheField name="CONSEQUENCES: Please, make your statements to following situations: [Only rule-breakers should be afraid of observations.]" numFmtId="0">
      <sharedItems containsSemiMixedTypes="0" containsString="0" containsNumber="1" containsInteger="1" minValue="1" maxValue="5"/>
    </cacheField>
    <cacheField name="CONSEQUENCES: Please, make your statements to following situations: [I tolerate being observed in return for the expected advantages of the observation of other people. ]" numFmtId="0">
      <sharedItems containsSemiMixedTypes="0" containsString="0" containsNumber="1" containsInteger="1" minValue="1" maxValue="5"/>
    </cacheField>
    <cacheField name="CONSEQUENCES: Please, make your statements to following situations: [I expect that the system tolerates a rational level  of rule-breaking case-by-case for certain people.]" numFmtId="0">
      <sharedItems containsSemiMixedTypes="0" containsString="0" containsNumber="1" containsInteger="1" minValue="1" maxValue="5"/>
    </cacheField>
    <cacheField name="CONSEQUENCES: Please, make your statements to following situations: [To not be observed is a fundamental human right.]" numFmtId="0">
      <sharedItems containsSemiMixedTypes="0" containsString="0" containsNumber="1" containsInteger="1" minValue="1" maxValue="5"/>
    </cacheField>
    <cacheField name="CONSEQUENCES: Please, make your statements to following situations: [Being observed only after consent is a fundamental human right.]" numFmtId="0">
      <sharedItems containsSemiMixedTypes="0" containsString="0" containsNumber="1" containsInteger="1" minValue="1" maxValue="5"/>
    </cacheField>
    <cacheField name="CONSEQUENCES: Please, make your statements to following situations: [Using observed information only after the observed approves of the aim of usage  is a fundamental human right.]" numFmtId="0">
      <sharedItems containsSemiMixedTypes="0" containsString="0" containsNumber="1" containsInteger="1" minValue="1" maxValue="5"/>
    </cacheField>
    <cacheField name="CONSEQUENCES: Please, make your statements to following situations: [Having observed information deleted  is a fundamental human right.]" numFmtId="0">
      <sharedItems containsSemiMixedTypes="0" containsString="0" containsNumber="1" containsInteger="1" minValue="1" maxValue="5"/>
    </cacheField>
    <cacheField name="CONSEQUENCES: Please, make your statements to following situations: [Accessing public information (e.g. statistics, constracts of governments) is a fundamental human right.]" numFmtId="0">
      <sharedItems containsSemiMixedTypes="0" containsString="0" containsNumber="1" containsInteger="1" minValue="1" maxValue="5"/>
    </cacheField>
    <cacheField name="CONSEQUENCES: Please, make your statements to following situations: [I expect  a 'received notification'  if I send (e)mails.]" numFmtId="0">
      <sharedItems containsSemiMixedTypes="0" containsString="0" containsNumber="1" containsInteger="1" minValue="1" maxValue="5"/>
    </cacheField>
    <cacheField name="CONSEQUENCES: Please, make your statements to following situations: [I usually disable/wish to disable the automatic 'received notification'  if I get (e)mails.]" numFmtId="0">
      <sharedItems containsSemiMixedTypes="0" containsString="0" containsNumber="1" containsInteger="1" minValue="1" maxValue="5"/>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Pitlik László" refreshedDate="42492.557059143517" createdVersion="5" refreshedVersion="5" minRefreshableVersion="3" recordCount="91">
  <cacheSource type="worksheet">
    <worksheetSource ref="B4:L95" sheet="matrix"/>
  </cacheSource>
  <cacheFields count="11">
    <cacheField name="generation" numFmtId="0">
      <sharedItems count="4">
        <s v="X"/>
        <s v="Y"/>
        <s v="Z"/>
        <s v="OTHER"/>
      </sharedItems>
    </cacheField>
    <cacheField name="Timestamp" numFmtId="165">
      <sharedItems containsDate="1" containsMixedTypes="1" minDate="2016-03-07T07:53:55" maxDate="2016-04-24T12:41:04"/>
    </cacheField>
    <cacheField name="Your sex?" numFmtId="0">
      <sharedItems containsSemiMixedTypes="0" containsString="0" containsNumber="1" containsInteger="1" minValue="1" maxValue="2"/>
    </cacheField>
    <cacheField name="Your current education level (concluded or underway)?" numFmtId="0">
      <sharedItems/>
    </cacheField>
    <cacheField name="Year of birth?" numFmtId="0">
      <sharedItems containsMixedTypes="1" containsNumber="1" containsInteger="1" minValue="1945" maxValue="1996"/>
    </cacheField>
    <cacheField name="Your current country?" numFmtId="0">
      <sharedItems/>
    </cacheField>
    <cacheField name=" [I ... being observed in general?]" numFmtId="0">
      <sharedItems containsMixedTypes="1" containsNumber="1" containsInteger="1" minValue="1" maxValue="5" count="6">
        <n v="3"/>
        <n v="4"/>
        <n v="5"/>
        <s v="#"/>
        <n v="2"/>
        <n v="1"/>
      </sharedItems>
    </cacheField>
    <cacheField name=" [I ... being observed by humans (without any interference by machines/measurement devices – e.g. on the streets, in traffic, face to face)]" numFmtId="0">
      <sharedItems containsMixedTypes="1" containsNumber="1" containsInteger="1" minValue="1" maxValue="5" count="6">
        <n v="3"/>
        <n v="2"/>
        <n v="4"/>
        <s v="#"/>
        <n v="1"/>
        <n v="5"/>
      </sharedItems>
    </cacheField>
    <cacheField name=" [I ... being observed by machines/robots (without any human interference – e.g. speed radar, which sends invoices immediately)]" numFmtId="0">
      <sharedItems containsMixedTypes="1" containsNumber="1" containsInteger="1" minValue="1" maxValue="5" count="6">
        <n v="3"/>
        <n v="5"/>
        <n v="4"/>
        <s v="#"/>
        <n v="2"/>
        <n v="1"/>
      </sharedItems>
    </cacheField>
    <cacheField name=" [I ... being observed by humans aided by machines/measurement devices (e.g. doctors in controlled scenarios)]" numFmtId="0">
      <sharedItems containsMixedTypes="1" containsNumber="1" containsInteger="1" minValue="1" maxValue="5" count="6">
        <n v="3"/>
        <n v="4"/>
        <s v="#"/>
        <n v="5"/>
        <n v="2"/>
        <n v="1"/>
      </sharedItems>
    </cacheField>
    <cacheField name=" [I ... being observed through machines/robots preparing human decisions– e.g. infra-cameras as elements of an early warning system, in case of restricted areas before humans open barriers)]" numFmtId="0">
      <sharedItems containsMixedTypes="1" containsNumber="1" containsInteger="1" minValue="1" maxValue="5"/>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Pitlik László" refreshedDate="42492.735606481481" createdVersion="5" refreshedVersion="5" minRefreshableVersion="3" recordCount="91">
  <cacheSource type="worksheet">
    <worksheetSource ref="A4:A95" sheet="matrix"/>
  </cacheSource>
  <cacheFields count="1">
    <cacheField name="#" numFmtId="0">
      <sharedItems containsSemiMixedTypes="0" containsString="0" containsNumber="1" containsInteger="1" minValue="0" maxValue="15" count="9">
        <n v="0"/>
        <n v="4"/>
        <n v="2"/>
        <n v="8"/>
        <n v="11"/>
        <n v="1"/>
        <n v="3"/>
        <n v="15"/>
        <n v="5"/>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1">
  <r>
    <x v="0"/>
    <x v="0"/>
    <n v="1966"/>
    <s v="Hungary"/>
    <x v="0"/>
    <x v="0"/>
    <x v="0"/>
    <x v="0"/>
    <x v="0"/>
    <n v="3"/>
    <n v="3"/>
    <n v="3"/>
    <n v="3"/>
    <n v="3"/>
    <n v="3"/>
    <n v="3"/>
    <n v="3"/>
    <n v="3"/>
    <n v="3"/>
    <n v="3"/>
    <n v="3"/>
    <n v="3"/>
    <n v="3"/>
    <n v="3"/>
    <n v="3"/>
    <n v="3"/>
    <n v="3"/>
    <n v="3"/>
    <n v="3"/>
    <n v="3"/>
    <n v="3"/>
    <n v="3"/>
    <n v="3"/>
    <n v="3"/>
    <n v="3"/>
    <n v="3"/>
    <n v="3"/>
    <n v="3"/>
    <n v="3"/>
    <n v="3"/>
    <n v="3"/>
    <n v="3"/>
    <n v="3"/>
    <n v="3"/>
    <n v="3"/>
    <n v="3"/>
    <n v="3"/>
    <n v="3"/>
    <n v="3"/>
    <n v="3"/>
    <n v="3"/>
    <n v="3"/>
    <n v="3"/>
    <n v="3"/>
    <n v="3"/>
    <n v="3"/>
    <n v="3"/>
  </r>
  <r>
    <x v="0"/>
    <x v="1"/>
    <n v="1994"/>
    <s v="Hungary"/>
    <x v="1"/>
    <x v="1"/>
    <x v="1"/>
    <x v="1"/>
    <x v="1"/>
    <n v="4"/>
    <n v="2"/>
    <n v="5"/>
    <n v="4"/>
    <n v="5"/>
    <n v="2"/>
    <n v="2"/>
    <s v="#"/>
    <s v="#"/>
    <s v="#"/>
    <s v="#"/>
    <n v="3"/>
    <n v="2"/>
    <n v="2"/>
    <n v="4"/>
    <n v="3"/>
    <n v="5"/>
    <n v="5"/>
    <n v="2"/>
    <n v="4"/>
    <n v="5"/>
    <n v="3"/>
    <n v="3"/>
    <n v="4"/>
    <n v="4"/>
    <n v="4"/>
    <n v="3"/>
    <n v="2"/>
    <n v="2"/>
    <n v="2"/>
    <n v="1"/>
    <n v="2"/>
    <n v="1"/>
    <n v="2"/>
    <n v="2"/>
    <n v="3"/>
    <n v="2"/>
    <n v="2"/>
    <n v="5"/>
    <n v="5"/>
    <n v="4"/>
    <n v="2"/>
    <n v="3"/>
    <n v="3"/>
    <n v="3"/>
    <n v="5"/>
    <n v="4"/>
    <n v="2"/>
  </r>
  <r>
    <x v="0"/>
    <x v="2"/>
    <n v="1985"/>
    <s v="Hungary"/>
    <x v="1"/>
    <x v="1"/>
    <x v="2"/>
    <x v="1"/>
    <x v="2"/>
    <n v="4"/>
    <n v="2"/>
    <n v="4"/>
    <n v="4"/>
    <n v="4"/>
    <n v="4"/>
    <n v="4"/>
    <n v="4"/>
    <n v="4"/>
    <n v="4"/>
    <n v="4"/>
    <n v="4"/>
    <n v="2"/>
    <n v="2"/>
    <n v="4"/>
    <n v="2"/>
    <n v="5"/>
    <n v="4"/>
    <n v="5"/>
    <n v="4"/>
    <s v="#"/>
    <s v="#"/>
    <n v="4"/>
    <n v="4"/>
    <n v="4"/>
    <n v="4"/>
    <n v="4"/>
    <n v="3"/>
    <n v="3"/>
    <n v="3"/>
    <n v="4"/>
    <n v="4"/>
    <n v="3"/>
    <n v="3"/>
    <n v="3"/>
    <n v="4"/>
    <n v="4"/>
    <n v="4"/>
    <n v="4"/>
    <n v="4"/>
    <n v="4"/>
    <n v="2"/>
    <n v="2"/>
    <n v="2"/>
    <n v="4"/>
    <n v="4"/>
    <n v="5"/>
    <n v="5"/>
  </r>
  <r>
    <x v="0"/>
    <x v="3"/>
    <n v="1979"/>
    <s v="Hungary"/>
    <x v="1"/>
    <x v="2"/>
    <x v="3"/>
    <x v="2"/>
    <x v="3"/>
    <n v="4"/>
    <n v="3"/>
    <n v="3"/>
    <n v="3"/>
    <n v="3"/>
    <s v="#"/>
    <s v="#"/>
    <n v="4"/>
    <n v="2"/>
    <n v="2"/>
    <n v="3"/>
    <s v="#"/>
    <s v="#"/>
    <n v="3"/>
    <n v="4"/>
    <s v="#"/>
    <n v="4"/>
    <n v="4"/>
    <n v="1"/>
    <n v="1"/>
    <n v="3"/>
    <n v="3"/>
    <n v="5"/>
    <n v="5"/>
    <n v="5"/>
    <n v="5"/>
    <n v="5"/>
    <n v="5"/>
    <n v="5"/>
    <n v="5"/>
    <n v="5"/>
    <n v="5"/>
    <n v="5"/>
    <n v="5"/>
    <n v="5"/>
    <n v="5"/>
    <n v="5"/>
    <n v="5"/>
    <n v="4"/>
    <n v="3"/>
    <n v="3"/>
    <n v="2"/>
    <n v="3"/>
    <n v="3"/>
    <n v="4"/>
    <n v="5"/>
    <n v="4"/>
    <n v="3"/>
  </r>
  <r>
    <x v="0"/>
    <x v="1"/>
    <n v="1990"/>
    <s v="Hungary"/>
    <x v="1"/>
    <x v="0"/>
    <x v="0"/>
    <x v="0"/>
    <x v="0"/>
    <n v="3"/>
    <n v="4"/>
    <n v="3"/>
    <n v="3"/>
    <n v="3"/>
    <n v="4"/>
    <n v="3"/>
    <n v="3"/>
    <n v="4"/>
    <n v="3"/>
    <n v="3"/>
    <n v="4"/>
    <n v="3"/>
    <n v="3"/>
    <n v="4"/>
    <n v="3"/>
    <n v="4"/>
    <n v="3"/>
    <n v="3"/>
    <n v="4"/>
    <n v="4"/>
    <n v="3"/>
    <n v="3"/>
    <n v="4"/>
    <n v="3"/>
    <n v="4"/>
    <n v="4"/>
    <n v="3"/>
    <n v="3"/>
    <n v="3"/>
    <n v="3"/>
    <n v="4"/>
    <n v="3"/>
    <n v="3"/>
    <n v="3"/>
    <n v="3"/>
    <n v="4"/>
    <n v="3"/>
    <n v="3"/>
    <n v="4"/>
    <n v="4"/>
    <n v="3"/>
    <n v="3"/>
    <n v="3"/>
    <n v="3"/>
    <n v="3"/>
    <n v="4"/>
    <n v="3"/>
  </r>
  <r>
    <x v="0"/>
    <x v="1"/>
    <n v="1991"/>
    <s v="Hungary"/>
    <x v="2"/>
    <x v="2"/>
    <x v="2"/>
    <x v="1"/>
    <x v="2"/>
    <n v="3"/>
    <n v="4"/>
    <n v="3"/>
    <n v="4"/>
    <n v="4"/>
    <n v="4"/>
    <n v="3"/>
    <n v="4"/>
    <n v="3"/>
    <n v="3"/>
    <n v="4"/>
    <n v="5"/>
    <n v="3"/>
    <n v="4"/>
    <n v="3"/>
    <n v="2"/>
    <n v="4"/>
    <n v="4"/>
    <n v="3"/>
    <n v="4"/>
    <n v="4"/>
    <n v="3"/>
    <n v="3"/>
    <n v="4"/>
    <n v="4"/>
    <n v="4"/>
    <n v="4"/>
    <n v="3"/>
    <n v="4"/>
    <n v="3"/>
    <n v="4"/>
    <n v="3"/>
    <n v="3"/>
    <n v="3"/>
    <n v="3"/>
    <n v="4"/>
    <n v="3"/>
    <n v="3"/>
    <n v="2"/>
    <n v="3"/>
    <n v="2"/>
    <n v="3"/>
    <n v="2"/>
    <n v="4"/>
    <n v="4"/>
    <n v="3"/>
    <n v="4"/>
    <n v="3"/>
  </r>
  <r>
    <x v="0"/>
    <x v="1"/>
    <n v="1985"/>
    <s v="Hungary"/>
    <x v="0"/>
    <x v="1"/>
    <x v="1"/>
    <x v="3"/>
    <x v="1"/>
    <n v="5"/>
    <n v="2"/>
    <n v="4"/>
    <n v="5"/>
    <n v="5"/>
    <n v="2"/>
    <n v="3"/>
    <n v="2"/>
    <n v="2"/>
    <n v="4"/>
    <n v="5"/>
    <n v="5"/>
    <n v="2"/>
    <n v="3"/>
    <n v="2"/>
    <n v="1"/>
    <n v="5"/>
    <n v="5"/>
    <n v="2"/>
    <n v="2"/>
    <n v="4"/>
    <n v="4"/>
    <n v="5"/>
    <n v="4"/>
    <n v="3"/>
    <n v="3"/>
    <n v="4"/>
    <n v="3"/>
    <n v="4"/>
    <n v="4"/>
    <n v="4"/>
    <n v="4"/>
    <n v="4"/>
    <n v="4"/>
    <n v="4"/>
    <n v="4"/>
    <n v="4"/>
    <n v="3"/>
    <n v="5"/>
    <n v="4"/>
    <n v="4"/>
    <n v="1"/>
    <n v="1"/>
    <n v="2"/>
    <n v="2"/>
    <n v="5"/>
    <n v="5"/>
    <n v="1"/>
  </r>
  <r>
    <x v="1"/>
    <x v="0"/>
    <n v="1973"/>
    <s v="Hungary"/>
    <x v="3"/>
    <x v="3"/>
    <x v="3"/>
    <x v="2"/>
    <x v="3"/>
    <s v="#"/>
    <s v="#"/>
    <s v="#"/>
    <s v="#"/>
    <s v="#"/>
    <s v="#"/>
    <n v="4"/>
    <n v="4"/>
    <n v="2"/>
    <n v="2"/>
    <n v="3"/>
    <n v="3"/>
    <n v="2"/>
    <n v="3"/>
    <n v="1"/>
    <n v="1"/>
    <n v="2"/>
    <n v="4"/>
    <n v="2"/>
    <n v="2"/>
    <n v="1"/>
    <n v="1"/>
    <n v="4"/>
    <n v="4"/>
    <n v="4"/>
    <n v="4"/>
    <n v="4"/>
    <n v="3"/>
    <n v="3"/>
    <n v="3"/>
    <n v="3"/>
    <n v="3"/>
    <n v="3"/>
    <n v="3"/>
    <n v="3"/>
    <n v="3"/>
    <n v="4"/>
    <n v="3"/>
    <n v="4"/>
    <n v="3"/>
    <n v="2"/>
    <n v="2"/>
    <n v="3"/>
    <n v="3"/>
    <n v="4"/>
    <n v="3"/>
    <n v="3"/>
    <n v="3"/>
  </r>
  <r>
    <x v="0"/>
    <x v="4"/>
    <n v="1987"/>
    <s v="Hungary"/>
    <x v="1"/>
    <x v="0"/>
    <x v="0"/>
    <x v="0"/>
    <x v="0"/>
    <n v="4"/>
    <n v="3"/>
    <n v="3"/>
    <n v="3"/>
    <n v="3"/>
    <n v="4"/>
    <n v="4"/>
    <n v="4"/>
    <n v="4"/>
    <n v="4"/>
    <n v="4"/>
    <n v="4"/>
    <n v="3"/>
    <n v="4"/>
    <n v="3"/>
    <n v="1"/>
    <n v="4"/>
    <n v="4"/>
    <n v="2"/>
    <n v="2"/>
    <n v="3"/>
    <n v="3"/>
    <n v="4"/>
    <n v="4"/>
    <n v="4"/>
    <n v="4"/>
    <n v="4"/>
    <n v="3"/>
    <n v="4"/>
    <n v="4"/>
    <n v="4"/>
    <n v="3"/>
    <n v="4"/>
    <n v="4"/>
    <n v="3"/>
    <n v="4"/>
    <n v="4"/>
    <n v="4"/>
    <n v="4"/>
    <n v="4"/>
    <n v="2"/>
    <n v="3"/>
    <n v="3"/>
    <n v="4"/>
    <n v="3"/>
    <n v="4"/>
    <n v="3"/>
    <n v="5"/>
  </r>
  <r>
    <x v="0"/>
    <x v="5"/>
    <n v="1988"/>
    <s v="Hungary"/>
    <x v="4"/>
    <x v="0"/>
    <x v="0"/>
    <x v="1"/>
    <x v="0"/>
    <n v="2"/>
    <n v="3"/>
    <n v="3"/>
    <n v="4"/>
    <n v="4"/>
    <n v="4"/>
    <n v="4"/>
    <n v="4"/>
    <n v="3"/>
    <n v="4"/>
    <n v="3"/>
    <n v="4"/>
    <n v="3"/>
    <n v="4"/>
    <n v="2"/>
    <n v="2"/>
    <n v="4"/>
    <n v="4"/>
    <n v="4"/>
    <n v="2"/>
    <n v="4"/>
    <n v="4"/>
    <n v="4"/>
    <n v="5"/>
    <n v="3"/>
    <n v="4"/>
    <n v="5"/>
    <n v="3"/>
    <n v="2"/>
    <n v="1"/>
    <n v="2"/>
    <n v="1"/>
    <n v="2"/>
    <n v="2"/>
    <n v="3"/>
    <n v="4"/>
    <n v="3"/>
    <n v="3"/>
    <n v="2"/>
    <n v="3"/>
    <n v="1"/>
    <n v="2"/>
    <n v="3"/>
    <n v="3"/>
    <n v="5"/>
    <n v="2"/>
    <n v="2"/>
    <n v="4"/>
  </r>
  <r>
    <x v="0"/>
    <x v="1"/>
    <n v="1978"/>
    <s v="Hungary"/>
    <x v="4"/>
    <x v="0"/>
    <x v="2"/>
    <x v="1"/>
    <x v="2"/>
    <n v="4"/>
    <n v="2"/>
    <n v="4"/>
    <n v="4"/>
    <n v="5"/>
    <n v="4"/>
    <n v="5"/>
    <n v="5"/>
    <n v="4"/>
    <n v="3"/>
    <n v="4"/>
    <n v="5"/>
    <n v="3"/>
    <n v="4"/>
    <n v="4"/>
    <n v="2"/>
    <n v="5"/>
    <n v="5"/>
    <n v="3"/>
    <n v="5"/>
    <n v="4"/>
    <n v="5"/>
    <n v="5"/>
    <n v="5"/>
    <n v="5"/>
    <n v="5"/>
    <n v="5"/>
    <n v="3"/>
    <n v="5"/>
    <n v="4"/>
    <n v="3"/>
    <n v="3"/>
    <n v="4"/>
    <n v="4"/>
    <n v="4"/>
    <n v="4"/>
    <n v="5"/>
    <n v="1"/>
    <n v="5"/>
    <n v="4"/>
    <n v="4"/>
    <n v="5"/>
    <n v="4"/>
    <n v="4"/>
    <n v="3"/>
    <n v="4"/>
    <n v="4"/>
    <n v="4"/>
  </r>
  <r>
    <x v="0"/>
    <x v="1"/>
    <n v="1991"/>
    <s v="Hungary"/>
    <x v="0"/>
    <x v="1"/>
    <x v="0"/>
    <x v="4"/>
    <x v="0"/>
    <n v="1"/>
    <n v="1"/>
    <n v="1"/>
    <n v="1"/>
    <n v="3"/>
    <n v="2"/>
    <n v="3"/>
    <n v="3"/>
    <n v="2"/>
    <n v="1"/>
    <n v="2"/>
    <n v="2"/>
    <n v="2"/>
    <n v="3"/>
    <n v="2"/>
    <n v="1"/>
    <n v="5"/>
    <n v="4"/>
    <n v="3"/>
    <n v="3"/>
    <s v="#"/>
    <s v="#"/>
    <n v="5"/>
    <n v="4"/>
    <n v="3"/>
    <n v="5"/>
    <n v="4"/>
    <n v="4"/>
    <n v="5"/>
    <n v="4"/>
    <n v="4"/>
    <n v="4"/>
    <n v="3"/>
    <n v="3"/>
    <n v="5"/>
    <n v="5"/>
    <n v="5"/>
    <n v="4"/>
    <n v="4"/>
    <n v="3"/>
    <n v="4"/>
    <n v="2"/>
    <n v="2"/>
    <n v="2"/>
    <n v="2"/>
    <n v="2"/>
    <n v="1"/>
    <n v="5"/>
  </r>
  <r>
    <x v="1"/>
    <x v="1"/>
    <n v="1982"/>
    <s v="Hungary"/>
    <x v="2"/>
    <x v="2"/>
    <x v="0"/>
    <x v="1"/>
    <x v="1"/>
    <n v="5"/>
    <n v="4"/>
    <n v="3"/>
    <n v="5"/>
    <n v="3"/>
    <n v="4"/>
    <n v="4"/>
    <n v="4"/>
    <n v="3"/>
    <n v="3"/>
    <n v="4"/>
    <n v="3"/>
    <n v="2"/>
    <n v="4"/>
    <n v="3"/>
    <n v="3"/>
    <n v="4"/>
    <n v="4"/>
    <n v="2"/>
    <n v="2"/>
    <n v="3"/>
    <n v="3"/>
    <n v="4"/>
    <n v="4"/>
    <n v="4"/>
    <n v="4"/>
    <n v="4"/>
    <n v="3"/>
    <n v="4"/>
    <n v="4"/>
    <n v="4"/>
    <n v="4"/>
    <n v="4"/>
    <n v="4"/>
    <n v="4"/>
    <n v="4"/>
    <n v="4"/>
    <n v="3"/>
    <n v="4"/>
    <n v="4"/>
    <n v="4"/>
    <n v="2"/>
    <n v="3"/>
    <n v="4"/>
    <n v="4"/>
    <n v="4"/>
    <n v="4"/>
    <n v="4"/>
  </r>
  <r>
    <x v="1"/>
    <x v="3"/>
    <n v="1984"/>
    <s v="Hungary"/>
    <x v="0"/>
    <x v="2"/>
    <x v="4"/>
    <x v="0"/>
    <x v="4"/>
    <n v="3"/>
    <n v="4"/>
    <n v="2"/>
    <n v="3"/>
    <n v="3"/>
    <n v="3"/>
    <s v="#"/>
    <n v="4"/>
    <n v="2"/>
    <s v="#"/>
    <s v="#"/>
    <n v="2"/>
    <n v="2"/>
    <n v="3"/>
    <n v="1"/>
    <n v="1"/>
    <n v="2"/>
    <n v="2"/>
    <s v="#"/>
    <n v="1"/>
    <n v="1"/>
    <n v="5"/>
    <n v="3"/>
    <n v="3"/>
    <n v="4"/>
    <n v="5"/>
    <n v="5"/>
    <n v="2"/>
    <n v="3"/>
    <n v="1"/>
    <n v="2"/>
    <n v="1"/>
    <n v="2"/>
    <n v="1"/>
    <n v="1"/>
    <n v="2"/>
    <n v="3"/>
    <n v="3"/>
    <n v="2"/>
    <n v="4"/>
    <n v="3"/>
    <n v="4"/>
    <n v="4"/>
    <n v="4"/>
    <n v="2"/>
    <n v="3"/>
    <n v="1"/>
    <n v="1"/>
  </r>
  <r>
    <x v="1"/>
    <x v="2"/>
    <n v="1987"/>
    <s v="Hungary"/>
    <x v="1"/>
    <x v="2"/>
    <x v="1"/>
    <x v="1"/>
    <x v="2"/>
    <n v="4"/>
    <n v="2"/>
    <n v="4"/>
    <n v="4"/>
    <n v="5"/>
    <n v="1"/>
    <n v="2"/>
    <n v="2"/>
    <n v="4"/>
    <n v="4"/>
    <n v="4"/>
    <n v="5"/>
    <n v="3"/>
    <n v="4"/>
    <n v="5"/>
    <n v="3"/>
    <n v="4"/>
    <n v="4"/>
    <n v="4"/>
    <n v="1"/>
    <n v="3"/>
    <n v="4"/>
    <n v="5"/>
    <n v="5"/>
    <n v="5"/>
    <n v="5"/>
    <n v="5"/>
    <n v="4"/>
    <n v="5"/>
    <n v="4"/>
    <n v="3"/>
    <n v="3"/>
    <n v="3"/>
    <n v="3"/>
    <n v="4"/>
    <n v="5"/>
    <n v="1"/>
    <n v="1"/>
    <n v="1"/>
    <n v="3"/>
    <n v="4"/>
    <n v="3"/>
    <n v="3"/>
    <n v="3"/>
    <n v="3"/>
    <n v="4"/>
    <n v="4"/>
    <n v="4"/>
  </r>
  <r>
    <x v="0"/>
    <x v="4"/>
    <n v="1988"/>
    <s v="Hungary"/>
    <x v="4"/>
    <x v="1"/>
    <x v="4"/>
    <x v="4"/>
    <x v="4"/>
    <n v="4"/>
    <n v="4"/>
    <n v="4"/>
    <n v="4"/>
    <n v="4"/>
    <n v="4"/>
    <n v="4"/>
    <n v="4"/>
    <n v="2"/>
    <n v="2"/>
    <n v="2"/>
    <n v="4"/>
    <n v="2"/>
    <n v="4"/>
    <n v="2"/>
    <n v="2"/>
    <n v="4"/>
    <n v="4"/>
    <n v="2"/>
    <n v="2"/>
    <n v="2"/>
    <n v="2"/>
    <n v="5"/>
    <n v="5"/>
    <n v="5"/>
    <n v="5"/>
    <n v="5"/>
    <n v="5"/>
    <n v="5"/>
    <n v="5"/>
    <n v="5"/>
    <n v="5"/>
    <n v="5"/>
    <n v="5"/>
    <n v="5"/>
    <n v="5"/>
    <n v="5"/>
    <n v="5"/>
    <n v="2"/>
    <n v="2"/>
    <n v="3"/>
    <n v="4"/>
    <n v="4"/>
    <n v="2"/>
    <n v="2"/>
    <n v="4"/>
    <n v="4"/>
    <n v="4"/>
  </r>
  <r>
    <x v="0"/>
    <x v="2"/>
    <n v="1986"/>
    <s v="Hungary"/>
    <x v="4"/>
    <x v="0"/>
    <x v="0"/>
    <x v="0"/>
    <x v="2"/>
    <n v="4"/>
    <n v="3"/>
    <n v="3"/>
    <n v="3"/>
    <n v="4"/>
    <n v="2"/>
    <n v="2"/>
    <n v="3"/>
    <n v="1"/>
    <n v="2"/>
    <n v="4"/>
    <n v="4"/>
    <n v="1"/>
    <n v="4"/>
    <n v="2"/>
    <n v="1"/>
    <n v="4"/>
    <n v="5"/>
    <n v="4"/>
    <n v="4"/>
    <n v="4"/>
    <n v="5"/>
    <n v="3"/>
    <n v="4"/>
    <n v="3"/>
    <n v="4"/>
    <n v="3"/>
    <n v="3"/>
    <n v="3"/>
    <n v="1"/>
    <n v="2"/>
    <n v="1"/>
    <n v="3"/>
    <n v="2"/>
    <n v="1"/>
    <n v="4"/>
    <n v="3"/>
    <n v="3"/>
    <n v="2"/>
    <n v="3"/>
    <n v="4"/>
    <n v="2"/>
    <n v="4"/>
    <n v="4"/>
    <n v="4"/>
    <n v="5"/>
    <n v="3"/>
    <n v="4"/>
  </r>
  <r>
    <x v="0"/>
    <x v="4"/>
    <n v="1987"/>
    <s v="Hungary"/>
    <x v="3"/>
    <x v="0"/>
    <x v="4"/>
    <x v="1"/>
    <x v="0"/>
    <n v="4"/>
    <n v="3"/>
    <n v="4"/>
    <n v="4"/>
    <n v="4"/>
    <n v="2"/>
    <n v="3"/>
    <n v="3"/>
    <n v="1"/>
    <n v="2"/>
    <n v="2"/>
    <n v="2"/>
    <n v="2"/>
    <n v="3"/>
    <n v="4"/>
    <n v="2"/>
    <n v="3"/>
    <n v="5"/>
    <n v="2"/>
    <n v="2"/>
    <n v="3"/>
    <n v="3"/>
    <n v="4"/>
    <n v="4"/>
    <n v="3"/>
    <n v="3"/>
    <n v="3"/>
    <n v="3"/>
    <n v="3"/>
    <n v="3"/>
    <n v="3"/>
    <n v="3"/>
    <n v="3"/>
    <n v="3"/>
    <n v="3"/>
    <n v="3"/>
    <n v="3"/>
    <n v="3"/>
    <n v="4"/>
    <n v="4"/>
    <n v="4"/>
    <n v="2"/>
    <n v="3"/>
    <n v="5"/>
    <n v="5"/>
    <n v="5"/>
    <n v="2"/>
    <n v="4"/>
  </r>
  <r>
    <x v="0"/>
    <x v="2"/>
    <n v="1983"/>
    <s v="Hungary"/>
    <x v="5"/>
    <x v="4"/>
    <x v="5"/>
    <x v="5"/>
    <x v="5"/>
    <n v="1"/>
    <n v="1"/>
    <n v="1"/>
    <n v="1"/>
    <n v="1"/>
    <n v="4"/>
    <n v="4"/>
    <n v="4"/>
    <n v="3"/>
    <n v="3"/>
    <n v="3"/>
    <n v="4"/>
    <n v="1"/>
    <n v="4"/>
    <n v="1"/>
    <n v="1"/>
    <n v="4"/>
    <n v="5"/>
    <n v="1"/>
    <n v="1"/>
    <n v="3"/>
    <n v="3"/>
    <n v="2"/>
    <n v="3"/>
    <n v="3"/>
    <n v="3"/>
    <n v="1"/>
    <n v="1"/>
    <n v="3"/>
    <n v="1"/>
    <n v="1"/>
    <n v="1"/>
    <n v="1"/>
    <n v="1"/>
    <n v="1"/>
    <n v="1"/>
    <n v="3"/>
    <n v="3"/>
    <n v="1"/>
    <n v="1"/>
    <n v="4"/>
    <n v="5"/>
    <n v="5"/>
    <n v="4"/>
    <n v="5"/>
    <n v="3"/>
    <n v="3"/>
    <n v="3"/>
  </r>
  <r>
    <x v="0"/>
    <x v="1"/>
    <n v="1988"/>
    <s v="OTHER"/>
    <x v="0"/>
    <x v="4"/>
    <x v="0"/>
    <x v="1"/>
    <x v="2"/>
    <n v="3"/>
    <n v="3"/>
    <n v="4"/>
    <n v="3"/>
    <n v="4"/>
    <n v="1"/>
    <n v="1"/>
    <n v="1"/>
    <n v="1"/>
    <n v="4"/>
    <n v="3"/>
    <n v="1"/>
    <n v="1"/>
    <n v="3"/>
    <n v="4"/>
    <n v="1"/>
    <n v="4"/>
    <n v="4"/>
    <s v="#"/>
    <n v="3"/>
    <n v="3"/>
    <n v="1"/>
    <n v="5"/>
    <n v="5"/>
    <n v="3"/>
    <n v="3"/>
    <n v="2"/>
    <n v="3"/>
    <n v="5"/>
    <n v="5"/>
    <n v="5"/>
    <n v="3"/>
    <n v="5"/>
    <n v="5"/>
    <n v="5"/>
    <n v="5"/>
    <n v="5"/>
    <n v="3"/>
    <n v="5"/>
    <n v="4"/>
    <n v="1"/>
    <n v="5"/>
    <n v="1"/>
    <n v="1"/>
    <n v="5"/>
    <n v="5"/>
    <n v="1"/>
    <n v="5"/>
  </r>
  <r>
    <x v="1"/>
    <x v="4"/>
    <n v="1984"/>
    <s v="OTHER"/>
    <x v="1"/>
    <x v="0"/>
    <x v="0"/>
    <x v="4"/>
    <x v="0"/>
    <n v="4"/>
    <n v="4"/>
    <n v="3"/>
    <n v="3"/>
    <n v="3"/>
    <n v="5"/>
    <n v="5"/>
    <n v="5"/>
    <n v="4"/>
    <n v="4"/>
    <n v="4"/>
    <n v="4"/>
    <n v="4"/>
    <n v="5"/>
    <n v="2"/>
    <n v="2"/>
    <n v="4"/>
    <n v="4"/>
    <n v="1"/>
    <n v="2"/>
    <n v="2"/>
    <n v="3"/>
    <n v="4"/>
    <n v="4"/>
    <n v="4"/>
    <n v="4"/>
    <n v="3"/>
    <n v="3"/>
    <n v="3"/>
    <n v="2"/>
    <n v="3"/>
    <n v="2"/>
    <n v="2"/>
    <n v="2"/>
    <n v="1"/>
    <n v="3"/>
    <n v="4"/>
    <n v="1"/>
    <n v="4"/>
    <n v="4"/>
    <n v="3"/>
    <n v="4"/>
    <n v="3"/>
    <n v="3"/>
    <n v="3"/>
    <n v="4"/>
    <n v="3"/>
    <n v="3"/>
  </r>
  <r>
    <x v="0"/>
    <x v="0"/>
    <n v="1969"/>
    <s v="OTHER"/>
    <x v="4"/>
    <x v="1"/>
    <x v="4"/>
    <x v="4"/>
    <x v="4"/>
    <n v="2"/>
    <n v="2"/>
    <n v="2"/>
    <n v="2"/>
    <n v="2"/>
    <n v="2"/>
    <n v="2"/>
    <n v="2"/>
    <n v="2"/>
    <n v="2"/>
    <n v="2"/>
    <n v="2"/>
    <n v="2"/>
    <n v="2"/>
    <n v="2"/>
    <n v="2"/>
    <n v="3"/>
    <n v="3"/>
    <n v="3"/>
    <n v="3"/>
    <n v="3"/>
    <n v="3"/>
    <n v="3"/>
    <n v="3"/>
    <n v="3"/>
    <n v="3"/>
    <n v="3"/>
    <n v="3"/>
    <n v="3"/>
    <n v="3"/>
    <n v="3"/>
    <n v="3"/>
    <n v="3"/>
    <n v="3"/>
    <n v="3"/>
    <n v="3"/>
    <n v="3"/>
    <n v="3"/>
    <n v="3"/>
    <n v="3"/>
    <n v="3"/>
    <n v="3"/>
    <n v="3"/>
    <n v="3"/>
    <n v="3"/>
    <n v="3"/>
    <n v="3"/>
    <n v="3"/>
  </r>
  <r>
    <x v="0"/>
    <x v="3"/>
    <n v="1981"/>
    <s v="Hungary"/>
    <x v="0"/>
    <x v="0"/>
    <x v="2"/>
    <x v="3"/>
    <x v="2"/>
    <s v="#"/>
    <n v="3"/>
    <n v="4"/>
    <n v="5"/>
    <n v="3"/>
    <n v="3"/>
    <n v="3"/>
    <n v="3"/>
    <n v="1"/>
    <n v="1"/>
    <n v="1"/>
    <n v="3"/>
    <n v="2"/>
    <n v="3"/>
    <n v="1"/>
    <n v="1"/>
    <n v="4"/>
    <n v="5"/>
    <n v="2"/>
    <n v="2"/>
    <n v="4"/>
    <n v="5"/>
    <n v="4"/>
    <n v="4"/>
    <n v="2"/>
    <n v="5"/>
    <n v="4"/>
    <n v="2"/>
    <n v="4"/>
    <n v="3"/>
    <n v="4"/>
    <n v="3"/>
    <n v="4"/>
    <n v="3"/>
    <n v="3"/>
    <n v="4"/>
    <n v="4"/>
    <n v="3"/>
    <n v="4"/>
    <n v="4"/>
    <n v="4"/>
    <n v="2"/>
    <n v="3"/>
    <n v="2"/>
    <n v="4"/>
    <n v="5"/>
    <n v="4"/>
    <n v="4"/>
  </r>
  <r>
    <x v="1"/>
    <x v="3"/>
    <n v="1982"/>
    <s v="Hungary"/>
    <x v="5"/>
    <x v="0"/>
    <x v="4"/>
    <x v="1"/>
    <x v="2"/>
    <n v="4"/>
    <n v="2"/>
    <n v="2"/>
    <n v="2"/>
    <n v="2"/>
    <n v="3"/>
    <n v="3"/>
    <n v="3"/>
    <n v="1"/>
    <n v="1"/>
    <n v="1"/>
    <n v="2"/>
    <n v="2"/>
    <n v="2"/>
    <n v="2"/>
    <n v="2"/>
    <n v="3"/>
    <n v="3"/>
    <n v="3"/>
    <n v="3"/>
    <n v="3"/>
    <n v="3"/>
    <n v="4"/>
    <n v="3"/>
    <n v="4"/>
    <n v="4"/>
    <n v="3"/>
    <n v="3"/>
    <n v="4"/>
    <n v="3"/>
    <n v="3"/>
    <n v="3"/>
    <n v="3"/>
    <n v="3"/>
    <n v="3"/>
    <n v="3"/>
    <n v="4"/>
    <n v="3"/>
    <n v="1"/>
    <n v="2"/>
    <n v="3"/>
    <n v="3"/>
    <n v="3"/>
    <n v="3"/>
    <n v="3"/>
    <n v="3"/>
    <n v="3"/>
    <n v="3"/>
  </r>
  <r>
    <x v="0"/>
    <x v="1"/>
    <n v="1986"/>
    <s v="Hungary"/>
    <x v="4"/>
    <x v="1"/>
    <x v="4"/>
    <x v="4"/>
    <x v="2"/>
    <n v="3"/>
    <n v="3"/>
    <n v="2"/>
    <n v="2"/>
    <n v="4"/>
    <n v="2"/>
    <n v="2"/>
    <n v="2"/>
    <n v="3"/>
    <n v="3"/>
    <n v="3"/>
    <n v="3"/>
    <n v="2"/>
    <n v="2"/>
    <n v="2"/>
    <n v="2"/>
    <n v="5"/>
    <n v="5"/>
    <n v="4"/>
    <n v="5"/>
    <n v="4"/>
    <n v="3"/>
    <n v="4"/>
    <n v="4"/>
    <n v="4"/>
    <n v="5"/>
    <n v="3"/>
    <n v="3"/>
    <n v="4"/>
    <n v="4"/>
    <n v="3"/>
    <n v="3"/>
    <n v="3"/>
    <n v="3"/>
    <n v="3"/>
    <n v="3"/>
    <n v="4"/>
    <n v="4"/>
    <n v="4"/>
    <n v="4"/>
    <n v="4"/>
    <n v="3"/>
    <n v="2"/>
    <n v="3"/>
    <n v="3"/>
    <n v="4"/>
    <n v="3"/>
    <n v="3"/>
  </r>
  <r>
    <x v="0"/>
    <x v="0"/>
    <n v="1972"/>
    <s v="Hungary"/>
    <x v="4"/>
    <x v="0"/>
    <x v="4"/>
    <x v="0"/>
    <x v="0"/>
    <n v="3"/>
    <n v="3"/>
    <n v="4"/>
    <n v="4"/>
    <n v="4"/>
    <n v="2"/>
    <n v="3"/>
    <n v="3"/>
    <n v="2"/>
    <n v="2"/>
    <n v="2"/>
    <n v="2"/>
    <n v="2"/>
    <n v="2"/>
    <n v="2"/>
    <n v="2"/>
    <n v="4"/>
    <n v="4"/>
    <n v="2"/>
    <n v="2"/>
    <n v="2"/>
    <n v="3"/>
    <n v="5"/>
    <n v="5"/>
    <n v="5"/>
    <n v="5"/>
    <n v="5"/>
    <n v="5"/>
    <n v="5"/>
    <n v="5"/>
    <n v="5"/>
    <n v="5"/>
    <n v="5"/>
    <n v="5"/>
    <n v="5"/>
    <n v="5"/>
    <n v="5"/>
    <n v="4"/>
    <n v="4"/>
    <n v="4"/>
    <n v="3"/>
    <n v="4"/>
    <n v="4"/>
    <n v="3"/>
    <n v="3"/>
    <n v="4"/>
    <n v="4"/>
    <n v="3"/>
  </r>
  <r>
    <x v="0"/>
    <x v="0"/>
    <n v="1987"/>
    <s v="Hungary"/>
    <x v="0"/>
    <x v="2"/>
    <x v="2"/>
    <x v="1"/>
    <x v="2"/>
    <n v="3"/>
    <n v="3"/>
    <n v="3"/>
    <n v="3"/>
    <n v="3"/>
    <n v="5"/>
    <n v="5"/>
    <n v="5"/>
    <n v="5"/>
    <n v="5"/>
    <n v="5"/>
    <n v="5"/>
    <n v="3"/>
    <n v="5"/>
    <n v="3"/>
    <n v="3"/>
    <n v="4"/>
    <n v="4"/>
    <n v="1"/>
    <n v="1"/>
    <n v="3"/>
    <n v="3"/>
    <n v="4"/>
    <n v="4"/>
    <n v="4"/>
    <n v="4"/>
    <n v="4"/>
    <n v="4"/>
    <n v="4"/>
    <n v="4"/>
    <n v="4"/>
    <n v="4"/>
    <n v="4"/>
    <n v="4"/>
    <n v="4"/>
    <n v="4"/>
    <n v="4"/>
    <n v="4"/>
    <n v="1"/>
    <n v="5"/>
    <n v="3"/>
    <n v="3"/>
    <n v="3"/>
    <n v="4"/>
    <n v="4"/>
    <n v="5"/>
    <n v="3"/>
    <n v="3"/>
  </r>
  <r>
    <x v="0"/>
    <x v="1"/>
    <n v="1992"/>
    <s v="Hungary"/>
    <x v="1"/>
    <x v="1"/>
    <x v="2"/>
    <x v="1"/>
    <x v="1"/>
    <n v="3"/>
    <n v="4"/>
    <n v="4"/>
    <n v="4"/>
    <n v="4"/>
    <n v="3"/>
    <n v="4"/>
    <n v="4"/>
    <n v="4"/>
    <n v="4"/>
    <n v="5"/>
    <n v="4"/>
    <n v="3"/>
    <n v="4"/>
    <n v="3"/>
    <n v="3"/>
    <n v="4"/>
    <n v="4"/>
    <n v="4"/>
    <n v="3"/>
    <n v="4"/>
    <n v="3"/>
    <n v="5"/>
    <n v="5"/>
    <n v="5"/>
    <n v="5"/>
    <n v="5"/>
    <n v="5"/>
    <n v="5"/>
    <n v="5"/>
    <n v="5"/>
    <n v="5"/>
    <n v="5"/>
    <n v="5"/>
    <n v="5"/>
    <n v="5"/>
    <n v="5"/>
    <n v="5"/>
    <n v="3"/>
    <n v="4"/>
    <n v="4"/>
    <n v="3"/>
    <n v="3"/>
    <n v="4"/>
    <n v="4"/>
    <n v="4"/>
    <n v="4"/>
    <n v="3"/>
  </r>
  <r>
    <x v="1"/>
    <x v="2"/>
    <s v="OTHER"/>
    <s v="OTHER"/>
    <x v="4"/>
    <x v="2"/>
    <x v="0"/>
    <x v="5"/>
    <x v="2"/>
    <n v="2"/>
    <n v="3"/>
    <n v="5"/>
    <n v="1"/>
    <n v="3"/>
    <n v="1"/>
    <n v="1"/>
    <n v="1"/>
    <n v="1"/>
    <n v="1"/>
    <n v="1"/>
    <n v="1"/>
    <n v="1"/>
    <n v="1"/>
    <n v="1"/>
    <n v="1"/>
    <n v="1"/>
    <n v="1"/>
    <n v="1"/>
    <n v="1"/>
    <n v="1"/>
    <n v="1"/>
    <n v="1"/>
    <n v="1"/>
    <n v="1"/>
    <n v="1"/>
    <n v="1"/>
    <n v="1"/>
    <n v="1"/>
    <n v="1"/>
    <n v="1"/>
    <n v="1"/>
    <n v="1"/>
    <n v="1"/>
    <n v="1"/>
    <n v="1"/>
    <n v="1"/>
    <n v="1"/>
    <n v="1"/>
    <n v="1"/>
    <n v="1"/>
    <n v="1"/>
    <n v="1"/>
    <n v="1"/>
    <n v="1"/>
    <n v="1"/>
    <n v="1"/>
    <n v="1"/>
  </r>
  <r>
    <x v="0"/>
    <x v="1"/>
    <n v="1992"/>
    <s v="Hungary"/>
    <x v="1"/>
    <x v="2"/>
    <x v="2"/>
    <x v="1"/>
    <x v="2"/>
    <n v="2"/>
    <n v="2"/>
    <n v="2"/>
    <n v="2"/>
    <n v="2"/>
    <n v="5"/>
    <n v="5"/>
    <n v="5"/>
    <n v="1"/>
    <n v="2"/>
    <n v="1"/>
    <n v="2"/>
    <n v="1"/>
    <n v="4"/>
    <n v="1"/>
    <n v="1"/>
    <n v="5"/>
    <n v="5"/>
    <n v="1"/>
    <n v="1"/>
    <n v="5"/>
    <n v="5"/>
    <n v="5"/>
    <n v="5"/>
    <n v="5"/>
    <n v="5"/>
    <n v="2"/>
    <n v="2"/>
    <n v="5"/>
    <n v="5"/>
    <n v="2"/>
    <n v="2"/>
    <n v="3"/>
    <n v="5"/>
    <n v="4"/>
    <n v="4"/>
    <n v="5"/>
    <n v="4"/>
    <n v="5"/>
    <n v="4"/>
    <n v="4"/>
    <n v="3"/>
    <n v="2"/>
    <n v="4"/>
    <n v="2"/>
    <n v="5"/>
    <n v="5"/>
    <n v="1"/>
  </r>
  <r>
    <x v="0"/>
    <x v="0"/>
    <n v="1991"/>
    <s v="Hungary"/>
    <x v="1"/>
    <x v="2"/>
    <x v="1"/>
    <x v="3"/>
    <x v="0"/>
    <n v="3"/>
    <n v="3"/>
    <n v="3"/>
    <n v="3"/>
    <n v="3"/>
    <n v="5"/>
    <n v="4"/>
    <n v="4"/>
    <n v="5"/>
    <n v="3"/>
    <n v="4"/>
    <n v="4"/>
    <n v="3"/>
    <n v="4"/>
    <n v="1"/>
    <n v="2"/>
    <n v="4"/>
    <n v="2"/>
    <n v="1"/>
    <n v="2"/>
    <n v="3"/>
    <n v="3"/>
    <n v="4"/>
    <n v="5"/>
    <n v="3"/>
    <n v="5"/>
    <n v="4"/>
    <n v="3"/>
    <n v="3"/>
    <n v="3"/>
    <n v="3"/>
    <n v="3"/>
    <n v="3"/>
    <n v="3"/>
    <n v="3"/>
    <n v="3"/>
    <n v="4"/>
    <n v="3"/>
    <n v="4"/>
    <n v="5"/>
    <n v="4"/>
    <n v="2"/>
    <n v="3"/>
    <n v="2"/>
    <n v="3"/>
    <n v="5"/>
    <n v="4"/>
    <n v="2"/>
  </r>
  <r>
    <x v="0"/>
    <x v="2"/>
    <n v="1990"/>
    <s v="Hungary"/>
    <x v="4"/>
    <x v="0"/>
    <x v="2"/>
    <x v="0"/>
    <x v="2"/>
    <n v="5"/>
    <n v="4"/>
    <n v="4"/>
    <n v="2"/>
    <n v="2"/>
    <n v="4"/>
    <n v="4"/>
    <n v="4"/>
    <n v="3"/>
    <n v="2"/>
    <n v="2"/>
    <n v="2"/>
    <n v="2"/>
    <n v="4"/>
    <n v="1"/>
    <n v="1"/>
    <n v="4"/>
    <n v="4"/>
    <n v="4"/>
    <n v="2"/>
    <n v="2"/>
    <n v="2"/>
    <n v="3"/>
    <n v="4"/>
    <n v="4"/>
    <n v="4"/>
    <n v="2"/>
    <n v="2"/>
    <n v="2"/>
    <n v="2"/>
    <n v="2"/>
    <n v="2"/>
    <n v="2"/>
    <n v="2"/>
    <n v="2"/>
    <n v="2"/>
    <n v="2"/>
    <n v="3"/>
    <n v="3"/>
    <n v="2"/>
    <n v="3"/>
    <n v="4"/>
    <n v="4"/>
    <n v="4"/>
    <n v="3"/>
    <n v="3"/>
    <n v="2"/>
    <n v="2"/>
  </r>
  <r>
    <x v="0"/>
    <x v="5"/>
    <n v="1996"/>
    <s v="OTHER"/>
    <x v="2"/>
    <x v="5"/>
    <x v="1"/>
    <x v="1"/>
    <x v="1"/>
    <n v="5"/>
    <n v="5"/>
    <n v="5"/>
    <n v="5"/>
    <n v="5"/>
    <n v="3"/>
    <n v="2"/>
    <s v="#"/>
    <n v="5"/>
    <n v="5"/>
    <n v="5"/>
    <n v="5"/>
    <n v="2"/>
    <n v="5"/>
    <n v="3"/>
    <n v="1"/>
    <n v="5"/>
    <n v="5"/>
    <n v="5"/>
    <n v="5"/>
    <n v="5"/>
    <n v="5"/>
    <n v="4"/>
    <n v="4"/>
    <n v="4"/>
    <n v="4"/>
    <n v="4"/>
    <n v="4"/>
    <n v="3"/>
    <n v="4"/>
    <n v="4"/>
    <n v="4"/>
    <n v="4"/>
    <n v="3"/>
    <n v="4"/>
    <n v="3"/>
    <n v="3"/>
    <n v="4"/>
    <n v="5"/>
    <n v="4"/>
    <n v="4"/>
    <n v="4"/>
    <n v="5"/>
    <n v="4"/>
    <n v="5"/>
    <n v="5"/>
    <n v="4"/>
    <n v="4"/>
  </r>
  <r>
    <x v="1"/>
    <x v="1"/>
    <n v="1989"/>
    <s v="Hungary"/>
    <x v="4"/>
    <x v="1"/>
    <x v="4"/>
    <x v="4"/>
    <x v="4"/>
    <n v="2"/>
    <n v="2"/>
    <n v="1"/>
    <n v="2"/>
    <n v="2"/>
    <n v="2"/>
    <n v="2"/>
    <n v="2"/>
    <n v="1"/>
    <n v="2"/>
    <n v="1"/>
    <n v="1"/>
    <n v="2"/>
    <n v="2"/>
    <n v="2"/>
    <n v="1"/>
    <n v="5"/>
    <n v="5"/>
    <n v="2"/>
    <n v="2"/>
    <s v="#"/>
    <s v="#"/>
    <n v="4"/>
    <n v="3"/>
    <n v="3"/>
    <n v="5"/>
    <n v="3"/>
    <n v="3"/>
    <n v="2"/>
    <n v="1"/>
    <n v="2"/>
    <n v="1"/>
    <n v="2"/>
    <n v="2"/>
    <n v="1"/>
    <n v="4"/>
    <n v="3"/>
    <n v="3"/>
    <n v="2"/>
    <n v="2"/>
    <n v="2"/>
    <n v="4"/>
    <n v="4"/>
    <n v="4"/>
    <n v="4"/>
    <n v="5"/>
    <n v="2"/>
    <n v="5"/>
  </r>
  <r>
    <x v="1"/>
    <x v="2"/>
    <n v="1977"/>
    <s v="Hungary"/>
    <x v="4"/>
    <x v="0"/>
    <x v="4"/>
    <x v="1"/>
    <x v="2"/>
    <n v="2"/>
    <n v="3"/>
    <n v="2"/>
    <n v="4"/>
    <n v="4"/>
    <n v="4"/>
    <n v="4"/>
    <n v="4"/>
    <n v="2"/>
    <n v="1"/>
    <n v="4"/>
    <n v="3"/>
    <n v="1"/>
    <n v="4"/>
    <n v="2"/>
    <n v="1"/>
    <n v="4"/>
    <n v="2"/>
    <n v="2"/>
    <n v="2"/>
    <n v="3"/>
    <n v="4"/>
    <n v="5"/>
    <n v="4"/>
    <n v="3"/>
    <n v="4"/>
    <n v="3"/>
    <n v="2"/>
    <n v="4"/>
    <n v="2"/>
    <n v="3"/>
    <n v="2"/>
    <n v="3"/>
    <n v="2"/>
    <n v="2"/>
    <n v="2"/>
    <n v="4"/>
    <n v="4"/>
    <n v="2"/>
    <n v="4"/>
    <n v="5"/>
    <n v="2"/>
    <n v="3"/>
    <n v="4"/>
    <n v="2"/>
    <n v="4"/>
    <n v="1"/>
    <n v="5"/>
  </r>
  <r>
    <x v="0"/>
    <x v="3"/>
    <n v="1979"/>
    <s v="Hungary"/>
    <x v="4"/>
    <x v="1"/>
    <x v="4"/>
    <x v="4"/>
    <x v="4"/>
    <n v="3"/>
    <n v="3"/>
    <n v="3"/>
    <n v="3"/>
    <n v="3"/>
    <n v="3"/>
    <n v="3"/>
    <n v="4"/>
    <n v="2"/>
    <n v="2"/>
    <n v="2"/>
    <n v="2"/>
    <n v="2"/>
    <n v="3"/>
    <n v="1"/>
    <n v="1"/>
    <n v="3"/>
    <n v="3"/>
    <n v="2"/>
    <n v="2"/>
    <n v="3"/>
    <n v="3"/>
    <n v="2"/>
    <n v="2"/>
    <n v="1"/>
    <n v="2"/>
    <n v="2"/>
    <n v="1"/>
    <n v="1"/>
    <n v="1"/>
    <n v="1"/>
    <n v="1"/>
    <n v="1"/>
    <n v="1"/>
    <n v="1"/>
    <n v="1"/>
    <n v="1"/>
    <n v="2"/>
    <n v="2"/>
    <n v="2"/>
    <n v="3"/>
    <n v="3"/>
    <n v="3"/>
    <n v="4"/>
    <n v="5"/>
    <n v="5"/>
    <n v="4"/>
    <n v="4"/>
  </r>
  <r>
    <x v="0"/>
    <x v="3"/>
    <n v="1980"/>
    <s v="Hungary"/>
    <x v="0"/>
    <x v="0"/>
    <x v="1"/>
    <x v="0"/>
    <x v="1"/>
    <n v="5"/>
    <n v="5"/>
    <n v="5"/>
    <n v="5"/>
    <n v="5"/>
    <n v="2"/>
    <n v="2"/>
    <s v="#"/>
    <n v="5"/>
    <n v="5"/>
    <n v="5"/>
    <s v="#"/>
    <n v="1"/>
    <n v="5"/>
    <n v="2"/>
    <n v="2"/>
    <n v="5"/>
    <n v="5"/>
    <n v="1"/>
    <n v="2"/>
    <n v="5"/>
    <n v="5"/>
    <n v="4"/>
    <n v="5"/>
    <n v="3"/>
    <n v="5"/>
    <n v="3"/>
    <n v="3"/>
    <n v="4"/>
    <n v="3"/>
    <n v="3"/>
    <n v="3"/>
    <n v="3"/>
    <n v="3"/>
    <n v="3"/>
    <n v="3"/>
    <n v="4"/>
    <n v="3"/>
    <n v="4"/>
    <n v="5"/>
    <n v="3"/>
    <n v="1"/>
    <n v="1"/>
    <n v="2"/>
    <n v="3"/>
    <n v="5"/>
    <n v="3"/>
    <n v="3"/>
  </r>
  <r>
    <x v="1"/>
    <x v="4"/>
    <n v="1983"/>
    <s v="Hungary"/>
    <x v="4"/>
    <x v="1"/>
    <x v="0"/>
    <x v="1"/>
    <x v="2"/>
    <n v="5"/>
    <n v="4"/>
    <n v="4"/>
    <n v="5"/>
    <n v="4"/>
    <n v="2"/>
    <n v="2"/>
    <n v="4"/>
    <n v="2"/>
    <n v="2"/>
    <n v="2"/>
    <n v="3"/>
    <n v="2"/>
    <n v="3"/>
    <n v="3"/>
    <n v="1"/>
    <n v="3"/>
    <n v="3"/>
    <n v="1"/>
    <n v="1"/>
    <n v="4"/>
    <n v="4"/>
    <n v="5"/>
    <n v="5"/>
    <n v="5"/>
    <n v="5"/>
    <n v="5"/>
    <n v="4"/>
    <n v="4"/>
    <n v="4"/>
    <n v="3"/>
    <n v="3"/>
    <n v="4"/>
    <n v="4"/>
    <n v="4"/>
    <n v="4"/>
    <n v="5"/>
    <n v="2"/>
    <n v="2"/>
    <n v="3"/>
    <n v="3"/>
    <n v="2"/>
    <n v="4"/>
    <n v="4"/>
    <n v="3"/>
    <n v="4"/>
    <n v="4"/>
    <n v="3"/>
  </r>
  <r>
    <x v="0"/>
    <x v="1"/>
    <n v="1945"/>
    <s v="Hungary"/>
    <x v="4"/>
    <x v="1"/>
    <x v="4"/>
    <x v="0"/>
    <x v="0"/>
    <n v="3"/>
    <n v="4"/>
    <n v="4"/>
    <n v="4"/>
    <n v="4"/>
    <n v="1"/>
    <n v="1"/>
    <n v="2"/>
    <n v="2"/>
    <n v="2"/>
    <n v="2"/>
    <n v="2"/>
    <n v="2"/>
    <n v="2"/>
    <n v="2"/>
    <n v="2"/>
    <n v="4"/>
    <n v="4"/>
    <n v="2"/>
    <n v="2"/>
    <n v="4"/>
    <n v="4"/>
    <n v="4"/>
    <n v="4"/>
    <n v="4"/>
    <n v="4"/>
    <n v="4"/>
    <n v="4"/>
    <n v="4"/>
    <n v="4"/>
    <n v="4"/>
    <n v="4"/>
    <n v="4"/>
    <n v="3"/>
    <n v="3"/>
    <n v="4"/>
    <n v="4"/>
    <n v="4"/>
    <n v="3"/>
    <n v="3"/>
    <n v="3"/>
    <n v="2"/>
    <n v="4"/>
    <n v="3"/>
    <n v="4"/>
    <n v="4"/>
    <n v="3"/>
    <n v="3"/>
  </r>
  <r>
    <x v="0"/>
    <x v="4"/>
    <n v="1990"/>
    <s v="Hungary"/>
    <x v="4"/>
    <x v="3"/>
    <x v="2"/>
    <x v="3"/>
    <x v="1"/>
    <n v="4"/>
    <n v="3"/>
    <n v="5"/>
    <s v="#"/>
    <n v="5"/>
    <n v="4"/>
    <n v="4"/>
    <n v="3"/>
    <n v="4"/>
    <n v="2"/>
    <n v="4"/>
    <n v="4"/>
    <n v="1"/>
    <n v="3"/>
    <n v="4"/>
    <n v="2"/>
    <n v="2"/>
    <n v="4"/>
    <n v="2"/>
    <n v="2"/>
    <n v="4"/>
    <n v="4"/>
    <n v="5"/>
    <n v="4"/>
    <n v="3"/>
    <n v="3"/>
    <n v="4"/>
    <n v="3"/>
    <n v="4"/>
    <n v="4"/>
    <n v="3"/>
    <n v="4"/>
    <n v="3"/>
    <n v="3"/>
    <n v="3"/>
    <n v="4"/>
    <n v="4"/>
    <n v="4"/>
    <n v="4"/>
    <n v="4"/>
    <n v="5"/>
    <n v="4"/>
    <n v="3"/>
    <n v="5"/>
    <n v="3"/>
    <n v="4"/>
    <n v="3"/>
    <n v="4"/>
  </r>
  <r>
    <x v="1"/>
    <x v="4"/>
    <n v="1992"/>
    <s v="Hungary"/>
    <x v="0"/>
    <x v="2"/>
    <x v="4"/>
    <x v="2"/>
    <x v="3"/>
    <n v="5"/>
    <n v="5"/>
    <n v="3"/>
    <s v="#"/>
    <s v="#"/>
    <n v="5"/>
    <n v="5"/>
    <n v="5"/>
    <n v="3"/>
    <n v="3"/>
    <n v="3"/>
    <n v="3"/>
    <n v="2"/>
    <n v="5"/>
    <n v="1"/>
    <n v="1"/>
    <n v="4"/>
    <n v="4"/>
    <n v="1"/>
    <n v="2"/>
    <n v="2"/>
    <n v="2"/>
    <n v="5"/>
    <n v="4"/>
    <n v="5"/>
    <n v="5"/>
    <n v="3"/>
    <n v="4"/>
    <n v="3"/>
    <n v="1"/>
    <n v="2"/>
    <n v="2"/>
    <n v="3"/>
    <n v="1"/>
    <n v="2"/>
    <n v="5"/>
    <n v="3"/>
    <n v="2"/>
    <n v="2"/>
    <n v="3"/>
    <n v="2"/>
    <n v="4"/>
    <n v="5"/>
    <n v="5"/>
    <n v="3"/>
    <n v="1"/>
    <n v="2"/>
    <n v="4"/>
  </r>
  <r>
    <x v="0"/>
    <x v="1"/>
    <n v="1993"/>
    <s v="Hungary"/>
    <x v="4"/>
    <x v="0"/>
    <x v="0"/>
    <x v="1"/>
    <x v="2"/>
    <n v="3"/>
    <n v="4"/>
    <n v="3"/>
    <n v="4"/>
    <n v="2"/>
    <n v="5"/>
    <n v="5"/>
    <n v="5"/>
    <n v="4"/>
    <n v="4"/>
    <n v="5"/>
    <n v="5"/>
    <n v="4"/>
    <n v="5"/>
    <n v="2"/>
    <n v="1"/>
    <n v="4"/>
    <n v="5"/>
    <n v="5"/>
    <n v="4"/>
    <n v="3"/>
    <n v="4"/>
    <n v="5"/>
    <n v="5"/>
    <n v="4"/>
    <n v="5"/>
    <n v="3"/>
    <n v="2"/>
    <n v="3"/>
    <n v="2"/>
    <n v="2"/>
    <n v="2"/>
    <n v="3"/>
    <n v="3"/>
    <n v="4"/>
    <n v="5"/>
    <n v="3"/>
    <n v="1"/>
    <n v="5"/>
    <n v="4"/>
    <n v="4"/>
    <n v="4"/>
    <n v="4"/>
    <n v="5"/>
    <n v="3"/>
    <n v="3"/>
    <n v="5"/>
    <n v="1"/>
  </r>
  <r>
    <x v="0"/>
    <x v="4"/>
    <n v="1987"/>
    <s v="Hungary"/>
    <x v="4"/>
    <x v="2"/>
    <x v="4"/>
    <x v="1"/>
    <x v="0"/>
    <n v="3"/>
    <n v="4"/>
    <n v="3"/>
    <n v="3"/>
    <n v="3"/>
    <n v="5"/>
    <n v="5"/>
    <n v="5"/>
    <n v="4"/>
    <n v="4"/>
    <n v="4"/>
    <n v="3"/>
    <n v="3"/>
    <n v="5"/>
    <n v="2"/>
    <n v="1"/>
    <n v="5"/>
    <n v="5"/>
    <n v="1"/>
    <n v="2"/>
    <n v="3"/>
    <n v="4"/>
    <n v="4"/>
    <n v="5"/>
    <n v="3"/>
    <n v="3"/>
    <n v="3"/>
    <n v="3"/>
    <n v="3"/>
    <n v="1"/>
    <n v="2"/>
    <n v="1"/>
    <n v="2"/>
    <n v="1"/>
    <n v="1"/>
    <n v="2"/>
    <n v="5"/>
    <n v="1"/>
    <n v="3"/>
    <n v="4"/>
    <n v="3"/>
    <n v="2"/>
    <n v="4"/>
    <n v="4"/>
    <n v="5"/>
    <n v="5"/>
    <n v="3"/>
    <n v="4"/>
  </r>
  <r>
    <x v="0"/>
    <x v="4"/>
    <n v="1987"/>
    <s v="Hungary"/>
    <x v="1"/>
    <x v="2"/>
    <x v="4"/>
    <x v="1"/>
    <x v="2"/>
    <n v="5"/>
    <n v="4"/>
    <n v="5"/>
    <n v="3"/>
    <n v="2"/>
    <n v="4"/>
    <s v="#"/>
    <s v="#"/>
    <s v="#"/>
    <n v="3"/>
    <n v="4"/>
    <n v="4"/>
    <n v="3"/>
    <n v="4"/>
    <n v="3"/>
    <n v="4"/>
    <n v="4"/>
    <n v="4"/>
    <n v="3"/>
    <n v="3"/>
    <n v="3"/>
    <n v="3"/>
    <n v="3"/>
    <n v="4"/>
    <n v="4"/>
    <n v="5"/>
    <n v="5"/>
    <n v="2"/>
    <n v="5"/>
    <n v="1"/>
    <n v="3"/>
    <n v="1"/>
    <n v="1"/>
    <n v="1"/>
    <n v="2"/>
    <n v="4"/>
    <n v="5"/>
    <n v="4"/>
    <n v="3"/>
    <n v="4"/>
    <n v="3"/>
    <n v="3"/>
    <n v="3"/>
    <n v="4"/>
    <n v="4"/>
    <n v="3"/>
    <n v="3"/>
    <n v="4"/>
  </r>
  <r>
    <x v="0"/>
    <x v="4"/>
    <n v="1990"/>
    <s v="Hungary"/>
    <x v="2"/>
    <x v="2"/>
    <x v="2"/>
    <x v="3"/>
    <x v="2"/>
    <n v="5"/>
    <n v="4"/>
    <n v="3"/>
    <n v="5"/>
    <n v="5"/>
    <n v="4"/>
    <n v="4"/>
    <n v="1"/>
    <n v="2"/>
    <n v="4"/>
    <n v="4"/>
    <n v="4"/>
    <n v="4"/>
    <n v="3"/>
    <n v="2"/>
    <n v="4"/>
    <n v="4"/>
    <n v="4"/>
    <n v="5"/>
    <n v="5"/>
    <n v="5"/>
    <n v="5"/>
    <n v="3"/>
    <n v="5"/>
    <n v="5"/>
    <n v="4"/>
    <n v="3"/>
    <n v="3"/>
    <n v="5"/>
    <n v="5"/>
    <n v="5"/>
    <n v="5"/>
    <n v="4"/>
    <n v="3"/>
    <n v="5"/>
    <n v="4"/>
    <n v="4"/>
    <n v="4"/>
    <n v="4"/>
    <n v="2"/>
    <n v="3"/>
    <n v="4"/>
    <n v="2"/>
    <n v="3"/>
    <n v="4"/>
    <n v="4"/>
    <n v="4"/>
    <n v="4"/>
  </r>
  <r>
    <x v="0"/>
    <x v="4"/>
    <n v="1989"/>
    <s v="Hungary"/>
    <x v="5"/>
    <x v="1"/>
    <x v="0"/>
    <x v="0"/>
    <x v="2"/>
    <n v="5"/>
    <n v="4"/>
    <n v="5"/>
    <n v="5"/>
    <n v="5"/>
    <n v="2"/>
    <n v="3"/>
    <n v="1"/>
    <n v="1"/>
    <n v="3"/>
    <n v="4"/>
    <n v="1"/>
    <n v="1"/>
    <n v="3"/>
    <n v="1"/>
    <n v="1"/>
    <n v="5"/>
    <n v="5"/>
    <n v="1"/>
    <n v="2"/>
    <n v="5"/>
    <n v="3"/>
    <n v="4"/>
    <n v="5"/>
    <n v="4"/>
    <n v="5"/>
    <n v="2"/>
    <n v="2"/>
    <n v="3"/>
    <n v="3"/>
    <n v="2"/>
    <n v="4"/>
    <n v="4"/>
    <n v="4"/>
    <n v="4"/>
    <n v="3"/>
    <n v="4"/>
    <n v="4"/>
    <n v="1"/>
    <n v="4"/>
    <n v="4"/>
    <n v="2"/>
    <n v="4"/>
    <n v="3"/>
    <n v="4"/>
    <n v="4"/>
    <n v="4"/>
    <n v="4"/>
  </r>
  <r>
    <x v="0"/>
    <x v="4"/>
    <n v="1982"/>
    <s v="Hungary"/>
    <x v="4"/>
    <x v="1"/>
    <x v="0"/>
    <x v="4"/>
    <x v="0"/>
    <n v="2"/>
    <n v="2"/>
    <n v="3"/>
    <n v="4"/>
    <n v="5"/>
    <n v="5"/>
    <n v="5"/>
    <n v="4"/>
    <n v="2"/>
    <n v="2"/>
    <n v="2"/>
    <n v="3"/>
    <n v="1"/>
    <n v="4"/>
    <n v="1"/>
    <n v="1"/>
    <n v="4"/>
    <n v="5"/>
    <n v="3"/>
    <n v="2"/>
    <n v="4"/>
    <n v="3"/>
    <n v="5"/>
    <n v="5"/>
    <n v="4"/>
    <n v="5"/>
    <n v="4"/>
    <n v="3"/>
    <n v="4"/>
    <n v="4"/>
    <n v="3"/>
    <n v="2"/>
    <n v="3"/>
    <n v="3"/>
    <n v="3"/>
    <n v="3"/>
    <n v="4"/>
    <n v="3"/>
    <n v="2"/>
    <n v="3"/>
    <n v="4"/>
    <n v="3"/>
    <n v="4"/>
    <n v="2"/>
    <n v="5"/>
    <n v="2"/>
    <n v="3"/>
    <n v="4"/>
  </r>
  <r>
    <x v="0"/>
    <x v="3"/>
    <n v="1993"/>
    <s v="Hungary"/>
    <x v="1"/>
    <x v="2"/>
    <x v="2"/>
    <x v="3"/>
    <x v="1"/>
    <n v="5"/>
    <n v="4"/>
    <n v="3"/>
    <n v="5"/>
    <n v="5"/>
    <n v="4"/>
    <n v="4"/>
    <s v="#"/>
    <n v="3"/>
    <n v="3"/>
    <n v="5"/>
    <n v="5"/>
    <n v="2"/>
    <n v="4"/>
    <n v="4"/>
    <n v="3"/>
    <n v="4"/>
    <n v="5"/>
    <n v="1"/>
    <n v="2"/>
    <n v="5"/>
    <n v="4"/>
    <n v="5"/>
    <n v="5"/>
    <n v="5"/>
    <n v="5"/>
    <n v="5"/>
    <n v="3"/>
    <n v="5"/>
    <n v="4"/>
    <n v="5"/>
    <n v="4"/>
    <n v="5"/>
    <n v="5"/>
    <n v="4"/>
    <n v="5"/>
    <n v="5"/>
    <n v="4"/>
    <n v="4"/>
    <n v="5"/>
    <n v="4"/>
    <n v="1"/>
    <n v="3"/>
    <n v="4"/>
    <n v="3"/>
    <n v="5"/>
    <n v="5"/>
    <n v="1"/>
  </r>
  <r>
    <x v="1"/>
    <x v="2"/>
    <n v="1990"/>
    <s v="Hungary"/>
    <x v="2"/>
    <x v="2"/>
    <x v="1"/>
    <x v="3"/>
    <x v="1"/>
    <n v="4"/>
    <n v="4"/>
    <n v="3"/>
    <n v="4"/>
    <n v="2"/>
    <n v="5"/>
    <n v="5"/>
    <n v="5"/>
    <n v="2"/>
    <n v="3"/>
    <n v="3"/>
    <n v="4"/>
    <n v="1"/>
    <n v="4"/>
    <n v="3"/>
    <n v="1"/>
    <n v="4"/>
    <n v="2"/>
    <n v="4"/>
    <n v="3"/>
    <n v="4"/>
    <n v="3"/>
    <n v="3"/>
    <n v="3"/>
    <n v="3"/>
    <n v="3"/>
    <n v="3"/>
    <n v="3"/>
    <n v="3"/>
    <n v="3"/>
    <n v="4"/>
    <n v="4"/>
    <n v="4"/>
    <n v="4"/>
    <n v="3"/>
    <n v="3"/>
    <n v="3"/>
    <n v="4"/>
    <n v="4"/>
    <n v="5"/>
    <n v="4"/>
    <n v="3"/>
    <n v="4"/>
    <n v="4"/>
    <n v="3"/>
    <n v="4"/>
    <n v="4"/>
    <n v="3"/>
  </r>
  <r>
    <x v="1"/>
    <x v="2"/>
    <n v="1990"/>
    <s v="Hungary"/>
    <x v="1"/>
    <x v="0"/>
    <x v="2"/>
    <x v="1"/>
    <x v="0"/>
    <n v="4"/>
    <n v="3"/>
    <n v="4"/>
    <n v="4"/>
    <n v="5"/>
    <n v="5"/>
    <n v="5"/>
    <n v="4"/>
    <n v="2"/>
    <n v="2"/>
    <n v="2"/>
    <n v="3"/>
    <n v="2"/>
    <n v="2"/>
    <n v="3"/>
    <n v="1"/>
    <n v="4"/>
    <n v="3"/>
    <n v="5"/>
    <n v="3"/>
    <n v="4"/>
    <n v="4"/>
    <n v="2"/>
    <n v="2"/>
    <n v="3"/>
    <n v="3"/>
    <n v="3"/>
    <n v="4"/>
    <n v="4"/>
    <n v="2"/>
    <n v="3"/>
    <n v="2"/>
    <n v="4"/>
    <n v="4"/>
    <n v="3"/>
    <n v="3"/>
    <n v="2"/>
    <n v="3"/>
    <n v="3"/>
    <n v="2"/>
    <n v="3"/>
    <n v="3"/>
    <n v="4"/>
    <n v="3"/>
    <n v="3"/>
    <n v="2"/>
    <n v="3"/>
    <n v="3"/>
  </r>
  <r>
    <x v="1"/>
    <x v="4"/>
    <n v="1993"/>
    <s v="Hungary"/>
    <x v="1"/>
    <x v="0"/>
    <x v="0"/>
    <x v="0"/>
    <x v="2"/>
    <n v="2"/>
    <n v="2"/>
    <n v="2"/>
    <n v="2"/>
    <n v="2"/>
    <s v="#"/>
    <s v="#"/>
    <s v="#"/>
    <s v="#"/>
    <s v="#"/>
    <s v="#"/>
    <s v="#"/>
    <s v="#"/>
    <s v="#"/>
    <s v="#"/>
    <s v="#"/>
    <n v="2"/>
    <n v="3"/>
    <s v="#"/>
    <s v="#"/>
    <s v="#"/>
    <s v="#"/>
    <n v="4"/>
    <n v="4"/>
    <n v="3"/>
    <n v="4"/>
    <n v="4"/>
    <n v="3"/>
    <n v="3"/>
    <n v="3"/>
    <n v="3"/>
    <n v="3"/>
    <n v="3"/>
    <n v="3"/>
    <n v="3"/>
    <n v="3"/>
    <n v="5"/>
    <n v="3"/>
    <n v="3"/>
    <n v="2"/>
    <n v="3"/>
    <n v="3"/>
    <n v="3"/>
    <n v="3"/>
    <n v="3"/>
    <n v="4"/>
    <n v="4"/>
    <n v="3"/>
  </r>
  <r>
    <x v="1"/>
    <x v="4"/>
    <n v="1991"/>
    <s v="Hungary"/>
    <x v="4"/>
    <x v="1"/>
    <x v="4"/>
    <x v="4"/>
    <x v="4"/>
    <n v="3"/>
    <n v="3"/>
    <n v="3"/>
    <n v="3"/>
    <n v="3"/>
    <n v="4"/>
    <n v="3"/>
    <n v="4"/>
    <n v="3"/>
    <n v="3"/>
    <n v="3"/>
    <n v="4"/>
    <n v="2"/>
    <n v="4"/>
    <n v="2"/>
    <n v="2"/>
    <n v="4"/>
    <n v="4"/>
    <n v="1"/>
    <n v="2"/>
    <n v="4"/>
    <n v="4"/>
    <n v="5"/>
    <n v="5"/>
    <n v="5"/>
    <n v="5"/>
    <n v="5"/>
    <n v="4"/>
    <n v="4"/>
    <n v="4"/>
    <n v="2"/>
    <n v="2"/>
    <n v="3"/>
    <n v="3"/>
    <n v="3"/>
    <n v="3"/>
    <n v="5"/>
    <n v="4"/>
    <n v="4"/>
    <n v="4"/>
    <n v="2"/>
    <n v="4"/>
    <n v="4"/>
    <n v="4"/>
    <n v="4"/>
    <n v="4"/>
    <n v="3"/>
    <n v="3"/>
  </r>
  <r>
    <x v="1"/>
    <x v="1"/>
    <n v="1975"/>
    <s v="Hungary"/>
    <x v="4"/>
    <x v="1"/>
    <x v="5"/>
    <x v="1"/>
    <x v="5"/>
    <n v="2"/>
    <n v="3"/>
    <n v="1"/>
    <n v="4"/>
    <n v="1"/>
    <s v="#"/>
    <s v="#"/>
    <s v="#"/>
    <n v="2"/>
    <n v="2"/>
    <n v="2"/>
    <n v="2"/>
    <n v="2"/>
    <n v="2"/>
    <n v="2"/>
    <n v="1"/>
    <n v="2"/>
    <n v="2"/>
    <n v="2"/>
    <n v="1"/>
    <n v="1"/>
    <n v="3"/>
    <n v="3"/>
    <n v="3"/>
    <n v="2"/>
    <n v="3"/>
    <n v="2"/>
    <n v="1"/>
    <n v="2"/>
    <n v="1"/>
    <n v="1"/>
    <n v="1"/>
    <n v="2"/>
    <n v="1"/>
    <n v="1"/>
    <n v="2"/>
    <n v="2"/>
    <n v="1"/>
    <n v="2"/>
    <n v="2"/>
    <n v="2"/>
    <n v="2"/>
    <n v="2"/>
    <n v="2"/>
    <n v="2"/>
    <n v="2"/>
    <n v="3"/>
    <n v="1"/>
  </r>
  <r>
    <x v="0"/>
    <x v="4"/>
    <n v="1985"/>
    <s v="Hungary"/>
    <x v="1"/>
    <x v="5"/>
    <x v="1"/>
    <x v="1"/>
    <x v="1"/>
    <n v="5"/>
    <n v="4"/>
    <n v="5"/>
    <n v="5"/>
    <n v="4"/>
    <n v="5"/>
    <n v="5"/>
    <n v="5"/>
    <n v="5"/>
    <n v="4"/>
    <n v="5"/>
    <n v="4"/>
    <n v="3"/>
    <n v="5"/>
    <n v="4"/>
    <n v="3"/>
    <n v="5"/>
    <n v="4"/>
    <n v="4"/>
    <n v="5"/>
    <n v="4"/>
    <n v="5"/>
    <n v="4"/>
    <n v="3"/>
    <n v="4"/>
    <n v="4"/>
    <n v="2"/>
    <n v="4"/>
    <n v="4"/>
    <n v="3"/>
    <n v="4"/>
    <n v="4"/>
    <n v="3"/>
    <n v="4"/>
    <n v="2"/>
    <n v="2"/>
    <n v="4"/>
    <n v="4"/>
    <n v="4"/>
    <n v="3"/>
    <n v="4"/>
    <n v="4"/>
    <n v="2"/>
    <n v="2"/>
    <n v="4"/>
    <n v="4"/>
    <n v="3"/>
    <n v="4"/>
  </r>
  <r>
    <x v="0"/>
    <x v="4"/>
    <n v="1992"/>
    <s v="Hungary"/>
    <x v="0"/>
    <x v="2"/>
    <x v="0"/>
    <x v="1"/>
    <x v="0"/>
    <n v="4"/>
    <n v="4"/>
    <n v="4"/>
    <n v="4"/>
    <n v="4"/>
    <n v="2"/>
    <n v="2"/>
    <n v="5"/>
    <n v="1"/>
    <n v="1"/>
    <n v="3"/>
    <n v="4"/>
    <n v="3"/>
    <n v="4"/>
    <n v="2"/>
    <n v="2"/>
    <n v="3"/>
    <n v="4"/>
    <n v="3"/>
    <n v="1"/>
    <n v="3"/>
    <n v="5"/>
    <n v="4"/>
    <n v="4"/>
    <n v="3"/>
    <n v="5"/>
    <n v="4"/>
    <n v="2"/>
    <n v="2"/>
    <n v="2"/>
    <n v="2"/>
    <n v="2"/>
    <n v="2"/>
    <n v="2"/>
    <n v="2"/>
    <n v="2"/>
    <n v="4"/>
    <n v="3"/>
    <n v="5"/>
    <n v="5"/>
    <n v="5"/>
    <n v="3"/>
    <n v="4"/>
    <n v="5"/>
    <n v="5"/>
    <n v="4"/>
    <n v="1"/>
    <n v="5"/>
  </r>
  <r>
    <x v="0"/>
    <x v="4"/>
    <n v="1991"/>
    <s v="Hungary"/>
    <x v="4"/>
    <x v="1"/>
    <x v="4"/>
    <x v="4"/>
    <x v="4"/>
    <n v="4"/>
    <n v="4"/>
    <n v="4"/>
    <n v="4"/>
    <n v="4"/>
    <n v="2"/>
    <n v="4"/>
    <n v="4"/>
    <n v="3"/>
    <n v="3"/>
    <n v="3"/>
    <n v="3"/>
    <n v="3"/>
    <n v="5"/>
    <n v="3"/>
    <n v="2"/>
    <n v="2"/>
    <n v="2"/>
    <n v="2"/>
    <n v="2"/>
    <n v="2"/>
    <n v="4"/>
    <n v="4"/>
    <n v="4"/>
    <n v="4"/>
    <n v="4"/>
    <n v="4"/>
    <n v="4"/>
    <n v="4"/>
    <n v="4"/>
    <n v="4"/>
    <n v="4"/>
    <n v="4"/>
    <n v="4"/>
    <n v="4"/>
    <n v="4"/>
    <n v="4"/>
    <n v="1"/>
    <n v="4"/>
    <n v="4"/>
    <n v="5"/>
    <n v="2"/>
    <n v="3"/>
    <n v="3"/>
    <n v="2"/>
    <n v="2"/>
    <n v="3"/>
    <n v="3"/>
  </r>
  <r>
    <x v="0"/>
    <x v="4"/>
    <n v="1992"/>
    <s v="Hungary"/>
    <x v="4"/>
    <x v="1"/>
    <x v="5"/>
    <x v="4"/>
    <x v="0"/>
    <n v="4"/>
    <n v="3"/>
    <n v="3"/>
    <n v="4"/>
    <n v="4"/>
    <n v="2"/>
    <s v="#"/>
    <n v="3"/>
    <n v="2"/>
    <n v="2"/>
    <n v="2"/>
    <n v="3"/>
    <n v="2"/>
    <n v="3"/>
    <n v="2"/>
    <n v="2"/>
    <n v="3"/>
    <n v="4"/>
    <n v="2"/>
    <n v="2"/>
    <n v="2"/>
    <n v="4"/>
    <n v="4"/>
    <n v="4"/>
    <n v="3"/>
    <n v="3"/>
    <n v="3"/>
    <n v="3"/>
    <n v="3"/>
    <n v="3"/>
    <n v="3"/>
    <n v="3"/>
    <n v="3"/>
    <n v="3"/>
    <n v="3"/>
    <n v="3"/>
    <n v="4"/>
    <n v="3"/>
    <n v="4"/>
    <n v="4"/>
    <n v="2"/>
    <n v="4"/>
    <n v="4"/>
    <n v="2"/>
    <n v="2"/>
    <n v="4"/>
    <n v="2"/>
    <n v="3"/>
  </r>
  <r>
    <x v="1"/>
    <x v="2"/>
    <n v="1988"/>
    <s v="Hungary"/>
    <x v="1"/>
    <x v="2"/>
    <x v="0"/>
    <x v="1"/>
    <x v="0"/>
    <n v="4"/>
    <n v="4"/>
    <n v="4"/>
    <n v="4"/>
    <n v="4"/>
    <n v="5"/>
    <n v="5"/>
    <n v="5"/>
    <n v="4"/>
    <n v="4"/>
    <n v="5"/>
    <n v="5"/>
    <n v="2"/>
    <n v="5"/>
    <n v="4"/>
    <n v="2"/>
    <n v="3"/>
    <n v="4"/>
    <n v="3"/>
    <n v="2"/>
    <n v="3"/>
    <n v="4"/>
    <n v="4"/>
    <n v="5"/>
    <n v="3"/>
    <n v="5"/>
    <n v="4"/>
    <n v="3"/>
    <n v="3"/>
    <n v="3"/>
    <n v="3"/>
    <n v="3"/>
    <n v="3"/>
    <n v="3"/>
    <n v="3"/>
    <n v="3"/>
    <n v="4"/>
    <n v="4"/>
    <n v="2"/>
    <n v="3"/>
    <n v="3"/>
    <n v="4"/>
    <n v="3"/>
    <n v="3"/>
    <n v="3"/>
    <n v="3"/>
    <n v="3"/>
    <n v="3"/>
  </r>
  <r>
    <x v="0"/>
    <x v="1"/>
    <n v="1991"/>
    <s v="Hungary"/>
    <x v="5"/>
    <x v="1"/>
    <x v="5"/>
    <x v="1"/>
    <x v="0"/>
    <n v="4"/>
    <n v="3"/>
    <n v="2"/>
    <n v="5"/>
    <n v="3"/>
    <n v="5"/>
    <n v="5"/>
    <n v="5"/>
    <n v="2"/>
    <n v="2"/>
    <n v="1"/>
    <n v="3"/>
    <n v="1"/>
    <n v="4"/>
    <n v="1"/>
    <n v="1"/>
    <n v="1"/>
    <n v="2"/>
    <n v="1"/>
    <n v="1"/>
    <n v="3"/>
    <n v="3"/>
    <n v="4"/>
    <n v="3"/>
    <n v="2"/>
    <n v="2"/>
    <n v="1"/>
    <n v="2"/>
    <n v="1"/>
    <n v="1"/>
    <n v="1"/>
    <n v="1"/>
    <n v="2"/>
    <n v="1"/>
    <n v="1"/>
    <n v="1"/>
    <n v="4"/>
    <n v="1"/>
    <n v="1"/>
    <n v="2"/>
    <n v="5"/>
    <n v="5"/>
    <n v="5"/>
    <n v="5"/>
    <n v="4"/>
    <n v="5"/>
    <n v="2"/>
    <n v="5"/>
  </r>
  <r>
    <x v="0"/>
    <x v="0"/>
    <n v="1984"/>
    <s v="Hungary"/>
    <x v="0"/>
    <x v="1"/>
    <x v="2"/>
    <x v="3"/>
    <x v="1"/>
    <n v="3"/>
    <n v="2"/>
    <n v="3"/>
    <n v="4"/>
    <n v="5"/>
    <n v="3"/>
    <n v="3"/>
    <n v="3"/>
    <n v="3"/>
    <n v="3"/>
    <n v="3"/>
    <n v="3"/>
    <n v="3"/>
    <n v="3"/>
    <n v="2"/>
    <n v="3"/>
    <n v="5"/>
    <n v="5"/>
    <n v="2"/>
    <n v="2"/>
    <n v="3"/>
    <n v="5"/>
    <n v="4"/>
    <n v="3"/>
    <n v="3"/>
    <n v="3"/>
    <n v="3"/>
    <n v="2"/>
    <n v="2"/>
    <n v="2"/>
    <n v="2"/>
    <n v="2"/>
    <n v="2"/>
    <n v="2"/>
    <n v="2"/>
    <n v="4"/>
    <n v="3"/>
    <n v="1"/>
    <n v="2"/>
    <n v="4"/>
    <n v="4"/>
    <n v="4"/>
    <n v="4"/>
    <n v="3"/>
    <n v="4"/>
    <n v="4"/>
    <n v="3"/>
    <n v="3"/>
  </r>
  <r>
    <x v="0"/>
    <x v="2"/>
    <n v="1988"/>
    <s v="Hungary"/>
    <x v="0"/>
    <x v="1"/>
    <x v="1"/>
    <x v="1"/>
    <x v="1"/>
    <n v="5"/>
    <n v="5"/>
    <n v="3"/>
    <n v="3"/>
    <n v="3"/>
    <n v="2"/>
    <n v="1"/>
    <n v="3"/>
    <n v="1"/>
    <n v="3"/>
    <n v="1"/>
    <n v="1"/>
    <n v="1"/>
    <n v="3"/>
    <n v="2"/>
    <n v="1"/>
    <n v="5"/>
    <n v="2"/>
    <n v="1"/>
    <n v="1"/>
    <n v="3"/>
    <n v="3"/>
    <n v="4"/>
    <n v="5"/>
    <n v="3"/>
    <n v="3"/>
    <n v="4"/>
    <n v="3"/>
    <n v="1"/>
    <n v="1"/>
    <n v="1"/>
    <n v="1"/>
    <n v="1"/>
    <n v="1"/>
    <n v="1"/>
    <n v="1"/>
    <n v="4"/>
    <n v="3"/>
    <n v="2"/>
    <n v="1"/>
    <n v="2"/>
    <n v="4"/>
    <n v="5"/>
    <n v="1"/>
    <n v="5"/>
    <n v="3"/>
    <n v="5"/>
    <n v="3"/>
  </r>
  <r>
    <x v="1"/>
    <x v="4"/>
    <n v="1988"/>
    <s v="Hungary"/>
    <x v="3"/>
    <x v="2"/>
    <x v="5"/>
    <x v="1"/>
    <x v="2"/>
    <n v="2"/>
    <n v="4"/>
    <n v="4"/>
    <n v="4"/>
    <n v="4"/>
    <n v="2"/>
    <s v="#"/>
    <n v="2"/>
    <n v="2"/>
    <n v="3"/>
    <n v="3"/>
    <n v="2"/>
    <n v="2"/>
    <n v="3"/>
    <s v="#"/>
    <n v="2"/>
    <n v="4"/>
    <n v="2"/>
    <n v="2"/>
    <n v="2"/>
    <n v="3"/>
    <n v="3"/>
    <n v="3"/>
    <n v="4"/>
    <n v="3"/>
    <n v="5"/>
    <n v="2"/>
    <n v="2"/>
    <n v="4"/>
    <n v="2"/>
    <n v="4"/>
    <n v="3"/>
    <n v="4"/>
    <n v="3"/>
    <n v="3"/>
    <n v="4"/>
    <n v="4"/>
    <n v="4"/>
    <n v="5"/>
    <n v="3"/>
    <n v="3"/>
    <n v="2"/>
    <n v="3"/>
    <n v="3"/>
    <n v="3"/>
    <n v="4"/>
    <n v="4"/>
    <n v="4"/>
  </r>
  <r>
    <x v="1"/>
    <x v="5"/>
    <n v="1959"/>
    <s v="Hungary"/>
    <x v="5"/>
    <x v="0"/>
    <x v="4"/>
    <x v="1"/>
    <x v="0"/>
    <n v="4"/>
    <n v="4"/>
    <n v="4"/>
    <n v="4"/>
    <n v="2"/>
    <n v="3"/>
    <n v="3"/>
    <n v="3"/>
    <n v="3"/>
    <n v="2"/>
    <n v="3"/>
    <n v="3"/>
    <n v="2"/>
    <n v="3"/>
    <n v="1"/>
    <n v="1"/>
    <n v="4"/>
    <n v="4"/>
    <n v="2"/>
    <n v="2"/>
    <n v="3"/>
    <n v="3"/>
    <n v="4"/>
    <n v="4"/>
    <n v="4"/>
    <n v="4"/>
    <n v="3"/>
    <n v="4"/>
    <n v="5"/>
    <n v="4"/>
    <n v="3"/>
    <n v="3"/>
    <n v="4"/>
    <n v="4"/>
    <n v="4"/>
    <n v="4"/>
    <n v="4"/>
    <n v="2"/>
    <n v="2"/>
    <n v="2"/>
    <n v="2"/>
    <n v="5"/>
    <n v="4"/>
    <n v="5"/>
    <n v="5"/>
    <n v="5"/>
    <n v="5"/>
    <n v="1"/>
  </r>
  <r>
    <x v="1"/>
    <x v="4"/>
    <n v="1974"/>
    <s v="Hungary"/>
    <x v="1"/>
    <x v="2"/>
    <x v="4"/>
    <x v="3"/>
    <x v="2"/>
    <n v="3"/>
    <n v="4"/>
    <n v="2"/>
    <n v="4"/>
    <n v="2"/>
    <n v="5"/>
    <n v="5"/>
    <n v="5"/>
    <s v="#"/>
    <n v="4"/>
    <n v="4"/>
    <n v="4"/>
    <n v="4"/>
    <n v="4"/>
    <n v="2"/>
    <n v="1"/>
    <n v="2"/>
    <n v="2"/>
    <n v="2"/>
    <n v="2"/>
    <n v="4"/>
    <n v="4"/>
    <n v="4"/>
    <n v="5"/>
    <n v="5"/>
    <n v="5"/>
    <n v="5"/>
    <n v="3"/>
    <n v="5"/>
    <n v="5"/>
    <n v="5"/>
    <n v="3"/>
    <n v="4"/>
    <n v="3"/>
    <n v="3"/>
    <n v="3"/>
    <n v="5"/>
    <n v="4"/>
    <n v="4"/>
    <n v="4"/>
    <n v="4"/>
    <n v="4"/>
    <n v="4"/>
    <n v="4"/>
    <n v="4"/>
    <n v="4"/>
    <n v="5"/>
    <n v="3"/>
  </r>
  <r>
    <x v="1"/>
    <x v="1"/>
    <n v="1992"/>
    <s v="Hungary"/>
    <x v="1"/>
    <x v="2"/>
    <x v="4"/>
    <x v="3"/>
    <x v="0"/>
    <n v="5"/>
    <n v="4"/>
    <n v="3"/>
    <n v="4"/>
    <n v="4"/>
    <n v="2"/>
    <n v="4"/>
    <s v="#"/>
    <n v="5"/>
    <n v="4"/>
    <n v="4"/>
    <n v="5"/>
    <n v="4"/>
    <n v="4"/>
    <n v="5"/>
    <n v="4"/>
    <n v="4"/>
    <n v="5"/>
    <n v="3"/>
    <n v="4"/>
    <n v="4"/>
    <n v="3"/>
    <n v="5"/>
    <n v="5"/>
    <n v="4"/>
    <n v="5"/>
    <n v="4"/>
    <n v="4"/>
    <n v="4"/>
    <n v="3"/>
    <n v="3"/>
    <n v="4"/>
    <n v="3"/>
    <n v="4"/>
    <n v="4"/>
    <n v="4"/>
    <n v="4"/>
    <n v="3"/>
    <n v="4"/>
    <n v="3"/>
    <n v="3"/>
    <n v="4"/>
    <n v="3"/>
    <n v="4"/>
    <n v="5"/>
    <n v="4"/>
    <n v="3"/>
    <n v="3"/>
  </r>
  <r>
    <x v="1"/>
    <x v="1"/>
    <n v="1992"/>
    <s v="Hungary"/>
    <x v="4"/>
    <x v="1"/>
    <x v="4"/>
    <x v="4"/>
    <x v="4"/>
    <n v="3"/>
    <n v="2"/>
    <n v="3"/>
    <s v="#"/>
    <n v="2"/>
    <n v="3"/>
    <n v="3"/>
    <n v="4"/>
    <n v="3"/>
    <n v="4"/>
    <n v="4"/>
    <n v="3"/>
    <n v="2"/>
    <n v="2"/>
    <n v="2"/>
    <n v="2"/>
    <n v="2"/>
    <n v="3"/>
    <n v="2"/>
    <n v="2"/>
    <n v="3"/>
    <s v="#"/>
    <n v="4"/>
    <n v="4"/>
    <n v="4"/>
    <n v="3"/>
    <n v="3"/>
    <n v="4"/>
    <n v="4"/>
    <n v="4"/>
    <n v="4"/>
    <n v="4"/>
    <n v="4"/>
    <n v="4"/>
    <n v="4"/>
    <n v="4"/>
    <n v="3"/>
    <n v="1"/>
    <n v="2"/>
    <n v="3"/>
    <n v="4"/>
    <n v="5"/>
    <n v="4"/>
    <n v="4"/>
    <n v="3"/>
    <n v="4"/>
    <n v="3"/>
    <n v="4"/>
  </r>
  <r>
    <x v="1"/>
    <x v="1"/>
    <n v="1992"/>
    <s v="Hungary"/>
    <x v="0"/>
    <x v="2"/>
    <x v="4"/>
    <x v="0"/>
    <x v="0"/>
    <n v="3"/>
    <n v="3"/>
    <n v="4"/>
    <n v="3"/>
    <n v="4"/>
    <n v="4"/>
    <n v="4"/>
    <n v="4"/>
    <n v="4"/>
    <n v="4"/>
    <n v="4"/>
    <n v="4"/>
    <n v="3"/>
    <n v="4"/>
    <n v="4"/>
    <n v="3"/>
    <n v="5"/>
    <n v="5"/>
    <n v="3"/>
    <n v="3"/>
    <n v="3"/>
    <n v="3"/>
    <n v="4"/>
    <n v="4"/>
    <n v="3"/>
    <n v="3"/>
    <n v="3"/>
    <n v="3"/>
    <n v="3"/>
    <n v="3"/>
    <n v="3"/>
    <n v="3"/>
    <n v="3"/>
    <n v="3"/>
    <n v="3"/>
    <n v="3"/>
    <n v="4"/>
    <n v="3"/>
    <n v="4"/>
    <n v="3"/>
    <n v="4"/>
    <n v="4"/>
    <n v="3"/>
    <n v="4"/>
    <n v="4"/>
    <n v="3"/>
    <n v="3"/>
    <n v="3"/>
  </r>
  <r>
    <x v="1"/>
    <x v="4"/>
    <s v="OTHER"/>
    <s v="Hungary"/>
    <x v="1"/>
    <x v="2"/>
    <x v="0"/>
    <x v="1"/>
    <x v="2"/>
    <n v="4"/>
    <n v="4"/>
    <n v="3"/>
    <n v="3"/>
    <n v="3"/>
    <n v="4"/>
    <n v="4"/>
    <n v="3"/>
    <n v="4"/>
    <n v="4"/>
    <n v="4"/>
    <n v="3"/>
    <n v="4"/>
    <n v="4"/>
    <n v="2"/>
    <n v="2"/>
    <n v="4"/>
    <n v="4"/>
    <n v="2"/>
    <n v="2"/>
    <n v="3"/>
    <n v="2"/>
    <n v="3"/>
    <n v="3"/>
    <n v="2"/>
    <n v="4"/>
    <n v="3"/>
    <n v="2"/>
    <n v="3"/>
    <n v="3"/>
    <n v="3"/>
    <n v="3"/>
    <n v="3"/>
    <n v="3"/>
    <n v="3"/>
    <n v="3"/>
    <n v="4"/>
    <n v="3"/>
    <n v="4"/>
    <n v="4"/>
    <n v="4"/>
    <n v="5"/>
    <n v="4"/>
    <n v="4"/>
    <n v="4"/>
    <n v="4"/>
    <n v="4"/>
    <n v="3"/>
  </r>
  <r>
    <x v="0"/>
    <x v="4"/>
    <n v="1974"/>
    <s v="Hungary"/>
    <x v="4"/>
    <x v="0"/>
    <x v="0"/>
    <x v="1"/>
    <x v="0"/>
    <n v="3"/>
    <n v="3"/>
    <n v="4"/>
    <n v="3"/>
    <n v="4"/>
    <n v="5"/>
    <n v="5"/>
    <n v="5"/>
    <n v="4"/>
    <n v="4"/>
    <n v="3"/>
    <n v="5"/>
    <n v="2"/>
    <n v="4"/>
    <n v="2"/>
    <n v="3"/>
    <n v="4"/>
    <n v="3"/>
    <n v="1"/>
    <n v="2"/>
    <n v="2"/>
    <n v="4"/>
    <n v="4"/>
    <n v="4"/>
    <n v="3"/>
    <n v="3"/>
    <n v="3"/>
    <n v="3"/>
    <n v="4"/>
    <n v="3"/>
    <n v="3"/>
    <n v="1"/>
    <n v="1"/>
    <n v="3"/>
    <n v="1"/>
    <n v="3"/>
    <n v="4"/>
    <n v="4"/>
    <n v="4"/>
    <n v="4"/>
    <n v="4"/>
    <n v="4"/>
    <n v="2"/>
    <n v="2"/>
    <n v="3"/>
    <n v="4"/>
    <n v="2"/>
    <n v="4"/>
  </r>
  <r>
    <x v="1"/>
    <x v="4"/>
    <n v="1992"/>
    <s v="Hungary"/>
    <x v="0"/>
    <x v="0"/>
    <x v="1"/>
    <x v="1"/>
    <x v="1"/>
    <n v="5"/>
    <n v="5"/>
    <n v="2"/>
    <n v="2"/>
    <n v="5"/>
    <n v="5"/>
    <n v="5"/>
    <n v="5"/>
    <n v="3"/>
    <n v="3"/>
    <n v="4"/>
    <n v="4"/>
    <n v="2"/>
    <n v="3"/>
    <n v="4"/>
    <n v="1"/>
    <n v="5"/>
    <n v="5"/>
    <n v="2"/>
    <n v="1"/>
    <n v="2"/>
    <n v="4"/>
    <n v="3"/>
    <n v="3"/>
    <n v="5"/>
    <n v="5"/>
    <n v="4"/>
    <n v="2"/>
    <n v="3"/>
    <n v="3"/>
    <n v="3"/>
    <n v="3"/>
    <n v="3"/>
    <n v="3"/>
    <n v="4"/>
    <n v="4"/>
    <n v="3"/>
    <n v="3"/>
    <n v="4"/>
    <n v="4"/>
    <n v="4"/>
    <n v="2"/>
    <n v="4"/>
    <n v="4"/>
    <n v="4"/>
    <n v="5"/>
    <n v="5"/>
    <n v="3"/>
  </r>
  <r>
    <x v="1"/>
    <x v="1"/>
    <n v="1991"/>
    <s v="Hungary"/>
    <x v="0"/>
    <x v="2"/>
    <x v="4"/>
    <x v="1"/>
    <x v="0"/>
    <n v="3"/>
    <n v="4"/>
    <n v="4"/>
    <n v="4"/>
    <n v="3"/>
    <n v="4"/>
    <n v="4"/>
    <n v="4"/>
    <n v="4"/>
    <n v="4"/>
    <n v="4"/>
    <n v="3"/>
    <n v="2"/>
    <n v="3"/>
    <n v="2"/>
    <n v="1"/>
    <n v="4"/>
    <n v="4"/>
    <n v="2"/>
    <n v="2"/>
    <n v="3"/>
    <n v="3"/>
    <n v="5"/>
    <n v="4"/>
    <n v="3"/>
    <n v="3"/>
    <n v="4"/>
    <n v="3"/>
    <n v="3"/>
    <n v="2"/>
    <n v="3"/>
    <n v="2"/>
    <n v="2"/>
    <n v="2"/>
    <n v="2"/>
    <n v="2"/>
    <n v="4"/>
    <n v="4"/>
    <n v="2"/>
    <n v="4"/>
    <n v="2"/>
    <n v="2"/>
    <n v="3"/>
    <n v="3"/>
    <n v="3"/>
    <n v="3"/>
    <n v="5"/>
    <n v="3"/>
  </r>
  <r>
    <x v="1"/>
    <x v="4"/>
    <n v="1988"/>
    <s v="Hungary"/>
    <x v="1"/>
    <x v="0"/>
    <x v="0"/>
    <x v="0"/>
    <x v="0"/>
    <n v="4"/>
    <n v="4"/>
    <n v="2"/>
    <n v="4"/>
    <n v="4"/>
    <n v="4"/>
    <n v="4"/>
    <n v="4"/>
    <n v="3"/>
    <n v="3"/>
    <n v="4"/>
    <n v="3"/>
    <n v="2"/>
    <n v="4"/>
    <n v="3"/>
    <n v="2"/>
    <n v="3"/>
    <n v="4"/>
    <n v="4"/>
    <n v="4"/>
    <n v="3"/>
    <n v="5"/>
    <n v="3"/>
    <n v="4"/>
    <n v="3"/>
    <n v="4"/>
    <n v="3"/>
    <n v="3"/>
    <n v="4"/>
    <n v="3"/>
    <n v="3"/>
    <n v="3"/>
    <n v="4"/>
    <n v="3"/>
    <n v="3"/>
    <n v="4"/>
    <n v="4"/>
    <n v="4"/>
    <n v="3"/>
    <n v="3"/>
    <n v="4"/>
    <n v="2"/>
    <n v="4"/>
    <n v="4"/>
    <n v="1"/>
    <n v="4"/>
    <n v="4"/>
    <n v="2"/>
  </r>
  <r>
    <x v="1"/>
    <x v="4"/>
    <n v="1991"/>
    <s v="Hungary"/>
    <x v="1"/>
    <x v="0"/>
    <x v="2"/>
    <x v="3"/>
    <x v="2"/>
    <n v="3"/>
    <n v="4"/>
    <n v="3"/>
    <n v="3"/>
    <n v="4"/>
    <n v="3"/>
    <n v="5"/>
    <s v="#"/>
    <n v="4"/>
    <n v="4"/>
    <n v="5"/>
    <n v="3"/>
    <n v="3"/>
    <n v="5"/>
    <n v="5"/>
    <s v="#"/>
    <n v="4"/>
    <n v="3"/>
    <n v="3"/>
    <n v="4"/>
    <n v="3"/>
    <n v="3"/>
    <n v="4"/>
    <n v="4"/>
    <n v="1"/>
    <n v="3"/>
    <n v="1"/>
    <n v="1"/>
    <n v="1"/>
    <n v="4"/>
    <n v="3"/>
    <n v="3"/>
    <n v="3"/>
    <n v="4"/>
    <n v="4"/>
    <n v="4"/>
    <n v="2"/>
    <n v="3"/>
    <n v="2"/>
    <n v="3"/>
    <n v="3"/>
    <n v="2"/>
    <n v="3"/>
    <n v="4"/>
    <n v="3"/>
    <n v="3"/>
    <n v="3"/>
    <n v="2"/>
  </r>
  <r>
    <x v="1"/>
    <x v="2"/>
    <n v="1993"/>
    <s v="Hungary"/>
    <x v="1"/>
    <x v="2"/>
    <x v="0"/>
    <x v="1"/>
    <x v="0"/>
    <n v="4"/>
    <n v="3"/>
    <n v="2"/>
    <n v="2"/>
    <n v="3"/>
    <n v="4"/>
    <n v="4"/>
    <n v="4"/>
    <n v="2"/>
    <n v="2"/>
    <n v="4"/>
    <n v="4"/>
    <n v="2"/>
    <n v="4"/>
    <n v="2"/>
    <n v="2"/>
    <n v="4"/>
    <n v="4"/>
    <n v="4"/>
    <n v="4"/>
    <n v="4"/>
    <n v="4"/>
    <n v="5"/>
    <n v="5"/>
    <n v="3"/>
    <n v="4"/>
    <n v="4"/>
    <n v="3"/>
    <n v="3"/>
    <n v="3"/>
    <n v="3"/>
    <n v="3"/>
    <n v="3"/>
    <n v="3"/>
    <n v="3"/>
    <n v="3"/>
    <n v="4"/>
    <n v="3"/>
    <n v="5"/>
    <n v="5"/>
    <n v="5"/>
    <n v="4"/>
    <n v="5"/>
    <n v="3"/>
    <n v="5"/>
    <n v="4"/>
    <n v="3"/>
    <n v="4"/>
  </r>
  <r>
    <x v="1"/>
    <x v="1"/>
    <n v="1989"/>
    <s v="Hungary"/>
    <x v="0"/>
    <x v="2"/>
    <x v="3"/>
    <x v="1"/>
    <x v="2"/>
    <n v="4"/>
    <n v="4"/>
    <n v="4"/>
    <n v="4"/>
    <s v="#"/>
    <n v="3"/>
    <n v="3"/>
    <s v="#"/>
    <n v="2"/>
    <n v="2"/>
    <n v="2"/>
    <n v="3"/>
    <n v="3"/>
    <n v="5"/>
    <n v="2"/>
    <n v="3"/>
    <n v="4"/>
    <n v="4"/>
    <n v="2"/>
    <n v="2"/>
    <n v="3"/>
    <n v="5"/>
    <n v="4"/>
    <n v="4"/>
    <n v="4"/>
    <n v="4"/>
    <n v="4"/>
    <n v="3"/>
    <n v="3"/>
    <n v="3"/>
    <n v="3"/>
    <n v="3"/>
    <n v="3"/>
    <n v="3"/>
    <n v="3"/>
    <n v="3"/>
    <n v="4"/>
    <n v="4"/>
    <n v="4"/>
    <n v="4"/>
    <n v="4"/>
    <n v="4"/>
    <n v="4"/>
    <n v="2"/>
    <n v="4"/>
    <n v="2"/>
    <n v="2"/>
    <n v="2"/>
  </r>
  <r>
    <x v="1"/>
    <x v="1"/>
    <n v="1989"/>
    <s v="Hungary"/>
    <x v="0"/>
    <x v="2"/>
    <x v="2"/>
    <x v="1"/>
    <x v="2"/>
    <n v="3"/>
    <n v="3"/>
    <n v="3"/>
    <n v="4"/>
    <n v="4"/>
    <n v="2"/>
    <n v="3"/>
    <s v="#"/>
    <n v="2"/>
    <n v="2"/>
    <n v="2"/>
    <n v="3"/>
    <n v="3"/>
    <n v="4"/>
    <n v="2"/>
    <n v="2"/>
    <n v="4"/>
    <n v="4"/>
    <n v="3"/>
    <n v="2"/>
    <n v="3"/>
    <n v="5"/>
    <n v="4"/>
    <n v="4"/>
    <n v="4"/>
    <n v="4"/>
    <n v="4"/>
    <n v="3"/>
    <n v="3"/>
    <n v="3"/>
    <n v="3"/>
    <n v="3"/>
    <n v="3"/>
    <n v="3"/>
    <n v="3"/>
    <n v="3"/>
    <n v="4"/>
    <n v="4"/>
    <n v="5"/>
    <n v="4"/>
    <n v="4"/>
    <n v="4"/>
    <n v="4"/>
    <n v="2"/>
    <n v="4"/>
    <n v="2"/>
    <n v="1"/>
    <n v="2"/>
  </r>
  <r>
    <x v="1"/>
    <x v="4"/>
    <n v="1991"/>
    <s v="Hungary"/>
    <x v="0"/>
    <x v="1"/>
    <x v="0"/>
    <x v="4"/>
    <x v="4"/>
    <n v="5"/>
    <n v="4"/>
    <n v="3"/>
    <n v="3"/>
    <n v="4"/>
    <n v="5"/>
    <n v="4"/>
    <n v="4"/>
    <n v="2"/>
    <n v="2"/>
    <n v="3"/>
    <n v="4"/>
    <n v="2"/>
    <n v="4"/>
    <n v="1"/>
    <n v="1"/>
    <n v="4"/>
    <n v="5"/>
    <n v="1"/>
    <n v="1"/>
    <n v="4"/>
    <n v="4"/>
    <n v="5"/>
    <n v="5"/>
    <n v="4"/>
    <n v="3"/>
    <n v="4"/>
    <n v="4"/>
    <n v="4"/>
    <n v="3"/>
    <n v="4"/>
    <n v="4"/>
    <n v="4"/>
    <n v="3"/>
    <n v="3"/>
    <n v="4"/>
    <n v="5"/>
    <n v="4"/>
    <n v="2"/>
    <n v="5"/>
    <n v="3"/>
    <n v="4"/>
    <n v="4"/>
    <n v="4"/>
    <n v="4"/>
    <n v="4"/>
    <n v="2"/>
    <n v="4"/>
  </r>
  <r>
    <x v="0"/>
    <x v="1"/>
    <n v="1991"/>
    <s v="Hungary"/>
    <x v="5"/>
    <x v="4"/>
    <x v="5"/>
    <x v="5"/>
    <x v="5"/>
    <n v="2"/>
    <n v="1"/>
    <n v="2"/>
    <n v="1"/>
    <n v="2"/>
    <n v="5"/>
    <n v="4"/>
    <n v="4"/>
    <n v="3"/>
    <n v="2"/>
    <n v="2"/>
    <n v="1"/>
    <n v="2"/>
    <n v="4"/>
    <n v="1"/>
    <n v="1"/>
    <n v="4"/>
    <n v="3"/>
    <n v="4"/>
    <n v="1"/>
    <s v="#"/>
    <n v="5"/>
    <n v="5"/>
    <n v="5"/>
    <n v="5"/>
    <n v="5"/>
    <n v="5"/>
    <n v="3"/>
    <n v="2"/>
    <n v="1"/>
    <n v="2"/>
    <n v="2"/>
    <n v="4"/>
    <n v="3"/>
    <n v="3"/>
    <n v="4"/>
    <n v="5"/>
    <n v="5"/>
    <n v="5"/>
    <n v="4"/>
    <n v="3"/>
    <n v="4"/>
    <n v="4"/>
    <n v="2"/>
    <n v="3"/>
    <n v="2"/>
    <n v="3"/>
    <n v="4"/>
  </r>
  <r>
    <x v="0"/>
    <x v="1"/>
    <n v="1991"/>
    <s v="Hungary"/>
    <x v="5"/>
    <x v="4"/>
    <x v="5"/>
    <x v="5"/>
    <x v="5"/>
    <n v="1"/>
    <n v="1"/>
    <n v="1"/>
    <n v="1"/>
    <n v="1"/>
    <n v="5"/>
    <n v="4"/>
    <n v="4"/>
    <n v="3"/>
    <n v="1"/>
    <n v="2"/>
    <n v="1"/>
    <n v="3"/>
    <n v="4"/>
    <n v="1"/>
    <n v="1"/>
    <n v="5"/>
    <n v="4"/>
    <n v="3"/>
    <n v="2"/>
    <n v="1"/>
    <n v="5"/>
    <n v="5"/>
    <n v="5"/>
    <n v="5"/>
    <n v="5"/>
    <n v="5"/>
    <n v="2"/>
    <n v="2"/>
    <n v="1"/>
    <n v="3"/>
    <n v="1"/>
    <n v="4"/>
    <n v="3"/>
    <n v="2"/>
    <n v="2"/>
    <n v="4"/>
    <n v="4"/>
    <n v="4"/>
    <n v="2"/>
    <n v="2"/>
    <n v="3"/>
    <n v="4"/>
    <n v="2"/>
    <n v="4"/>
    <n v="3"/>
    <n v="1"/>
    <n v="4"/>
  </r>
  <r>
    <x v="1"/>
    <x v="3"/>
    <n v="1989"/>
    <s v="Hungary"/>
    <x v="1"/>
    <x v="2"/>
    <x v="2"/>
    <x v="1"/>
    <x v="2"/>
    <n v="4"/>
    <n v="4"/>
    <n v="4"/>
    <n v="4"/>
    <n v="4"/>
    <n v="2"/>
    <n v="2"/>
    <n v="3"/>
    <n v="2"/>
    <n v="2"/>
    <n v="1"/>
    <n v="5"/>
    <n v="2"/>
    <n v="2"/>
    <n v="5"/>
    <s v="#"/>
    <s v="#"/>
    <n v="4"/>
    <s v="#"/>
    <n v="2"/>
    <s v="#"/>
    <s v="#"/>
    <n v="4"/>
    <n v="4"/>
    <n v="4"/>
    <n v="4"/>
    <n v="4"/>
    <n v="4"/>
    <n v="4"/>
    <n v="4"/>
    <n v="4"/>
    <n v="4"/>
    <n v="4"/>
    <n v="4"/>
    <n v="4"/>
    <n v="4"/>
    <n v="4"/>
    <n v="4"/>
    <n v="4"/>
    <n v="4"/>
    <n v="4"/>
    <n v="4"/>
    <n v="4"/>
    <n v="4"/>
    <n v="4"/>
    <n v="4"/>
    <n v="4"/>
    <n v="4"/>
  </r>
  <r>
    <x v="1"/>
    <x v="4"/>
    <n v="1991"/>
    <s v="Hungary"/>
    <x v="1"/>
    <x v="2"/>
    <x v="0"/>
    <x v="1"/>
    <x v="4"/>
    <n v="4"/>
    <n v="3"/>
    <n v="3"/>
    <n v="3"/>
    <n v="4"/>
    <n v="5"/>
    <n v="5"/>
    <n v="5"/>
    <n v="4"/>
    <n v="4"/>
    <n v="3"/>
    <n v="3"/>
    <n v="2"/>
    <n v="4"/>
    <n v="2"/>
    <n v="2"/>
    <n v="4"/>
    <n v="4"/>
    <n v="2"/>
    <n v="2"/>
    <n v="2"/>
    <n v="3"/>
    <n v="5"/>
    <n v="4"/>
    <n v="4"/>
    <n v="3"/>
    <n v="5"/>
    <n v="3"/>
    <n v="4"/>
    <n v="3"/>
    <n v="4"/>
    <n v="4"/>
    <n v="4"/>
    <n v="4"/>
    <n v="4"/>
    <n v="4"/>
    <n v="5"/>
    <n v="4"/>
    <n v="2"/>
    <n v="4"/>
    <n v="2"/>
    <n v="4"/>
    <n v="5"/>
    <n v="5"/>
    <n v="4"/>
    <n v="4"/>
    <n v="3"/>
    <n v="3"/>
  </r>
  <r>
    <x v="1"/>
    <x v="3"/>
    <n v="1979"/>
    <s v="OTHER"/>
    <x v="1"/>
    <x v="2"/>
    <x v="2"/>
    <x v="1"/>
    <x v="2"/>
    <n v="4"/>
    <n v="4"/>
    <n v="4"/>
    <n v="4"/>
    <n v="4"/>
    <n v="2"/>
    <n v="2"/>
    <n v="4"/>
    <n v="4"/>
    <n v="3"/>
    <n v="5"/>
    <n v="5"/>
    <n v="2"/>
    <n v="3"/>
    <n v="1"/>
    <n v="1"/>
    <n v="4"/>
    <n v="4"/>
    <n v="1"/>
    <n v="1"/>
    <n v="2"/>
    <n v="4"/>
    <n v="4"/>
    <n v="4"/>
    <n v="4"/>
    <n v="5"/>
    <n v="3"/>
    <n v="3"/>
    <n v="3"/>
    <n v="3"/>
    <n v="3"/>
    <n v="3"/>
    <n v="3"/>
    <n v="3"/>
    <n v="3"/>
    <n v="4"/>
    <n v="4"/>
    <n v="4"/>
    <n v="4"/>
    <n v="4"/>
    <n v="2"/>
    <n v="4"/>
    <n v="4"/>
    <n v="5"/>
    <n v="4"/>
    <n v="5"/>
    <n v="4"/>
    <n v="3"/>
  </r>
  <r>
    <x v="1"/>
    <x v="4"/>
    <n v="1991"/>
    <s v="Hungary"/>
    <x v="2"/>
    <x v="5"/>
    <x v="2"/>
    <x v="1"/>
    <x v="2"/>
    <n v="3"/>
    <n v="3"/>
    <n v="3"/>
    <n v="3"/>
    <n v="3"/>
    <n v="3"/>
    <n v="4"/>
    <n v="4"/>
    <n v="3"/>
    <n v="3"/>
    <n v="4"/>
    <n v="3"/>
    <n v="3"/>
    <n v="3"/>
    <n v="3"/>
    <n v="3"/>
    <n v="4"/>
    <n v="5"/>
    <n v="3"/>
    <n v="4"/>
    <n v="3"/>
    <n v="3"/>
    <n v="2"/>
    <n v="3"/>
    <n v="3"/>
    <n v="3"/>
    <n v="3"/>
    <n v="3"/>
    <n v="3"/>
    <n v="3"/>
    <n v="3"/>
    <n v="3"/>
    <n v="3"/>
    <n v="4"/>
    <n v="2"/>
    <n v="3"/>
    <n v="3"/>
    <n v="2"/>
    <n v="3"/>
    <n v="3"/>
    <n v="3"/>
    <n v="3"/>
    <n v="3"/>
    <n v="3"/>
    <n v="3"/>
    <n v="3"/>
    <n v="3"/>
    <n v="3"/>
  </r>
  <r>
    <x v="0"/>
    <x v="1"/>
    <n v="1987"/>
    <s v="Hungary"/>
    <x v="4"/>
    <x v="0"/>
    <x v="4"/>
    <x v="3"/>
    <x v="1"/>
    <n v="2"/>
    <n v="2"/>
    <n v="2"/>
    <n v="5"/>
    <n v="5"/>
    <n v="2"/>
    <n v="2"/>
    <n v="2"/>
    <n v="2"/>
    <n v="2"/>
    <n v="2"/>
    <n v="2"/>
    <n v="2"/>
    <n v="2"/>
    <n v="4"/>
    <n v="2"/>
    <n v="4"/>
    <n v="4"/>
    <n v="2"/>
    <n v="2"/>
    <n v="4"/>
    <n v="4"/>
    <n v="5"/>
    <n v="5"/>
    <n v="5"/>
    <n v="5"/>
    <n v="4"/>
    <n v="4"/>
    <n v="4"/>
    <n v="4"/>
    <n v="4"/>
    <n v="4"/>
    <n v="4"/>
    <n v="4"/>
    <n v="4"/>
    <n v="4"/>
    <n v="5"/>
    <n v="4"/>
    <n v="4"/>
    <n v="4"/>
    <n v="1"/>
    <n v="1"/>
    <n v="1"/>
    <n v="1"/>
    <n v="1"/>
    <n v="5"/>
    <n v="3"/>
    <n v="3"/>
  </r>
  <r>
    <x v="1"/>
    <x v="1"/>
    <n v="1985"/>
    <s v="Hungary"/>
    <x v="4"/>
    <x v="0"/>
    <x v="4"/>
    <x v="4"/>
    <x v="5"/>
    <n v="3"/>
    <n v="4"/>
    <n v="4"/>
    <n v="3"/>
    <n v="2"/>
    <n v="5"/>
    <n v="5"/>
    <n v="4"/>
    <n v="3"/>
    <n v="3"/>
    <n v="3"/>
    <n v="3"/>
    <n v="2"/>
    <n v="4"/>
    <n v="1"/>
    <n v="1"/>
    <n v="5"/>
    <n v="5"/>
    <n v="2"/>
    <n v="3"/>
    <s v="#"/>
    <s v="#"/>
    <n v="5"/>
    <n v="5"/>
    <n v="3"/>
    <n v="3"/>
    <n v="3"/>
    <n v="3"/>
    <n v="3"/>
    <n v="2"/>
    <n v="2"/>
    <n v="2"/>
    <n v="2"/>
    <n v="2"/>
    <n v="3"/>
    <n v="3"/>
    <n v="3"/>
    <n v="1"/>
    <n v="5"/>
    <n v="4"/>
    <n v="1"/>
    <n v="3"/>
    <n v="3"/>
    <n v="4"/>
    <n v="4"/>
    <n v="3"/>
    <n v="3"/>
    <n v="3"/>
  </r>
  <r>
    <x v="0"/>
    <x v="1"/>
    <n v="1986"/>
    <s v="Hungary"/>
    <x v="0"/>
    <x v="0"/>
    <x v="0"/>
    <x v="0"/>
    <x v="2"/>
    <n v="2"/>
    <n v="2"/>
    <n v="2"/>
    <n v="2"/>
    <n v="2"/>
    <n v="2"/>
    <n v="2"/>
    <n v="2"/>
    <n v="2"/>
    <n v="2"/>
    <n v="2"/>
    <n v="2"/>
    <n v="2"/>
    <n v="2"/>
    <n v="2"/>
    <n v="2"/>
    <n v="4"/>
    <n v="4"/>
    <n v="3"/>
    <n v="3"/>
    <n v="4"/>
    <n v="4"/>
    <n v="4"/>
    <n v="4"/>
    <n v="4"/>
    <n v="4"/>
    <n v="4"/>
    <n v="4"/>
    <n v="4"/>
    <n v="4"/>
    <n v="4"/>
    <n v="4"/>
    <n v="4"/>
    <n v="4"/>
    <n v="4"/>
    <n v="4"/>
    <n v="4"/>
    <n v="4"/>
    <n v="4"/>
    <n v="4"/>
    <n v="4"/>
    <n v="4"/>
    <n v="4"/>
    <n v="4"/>
    <n v="4"/>
    <n v="4"/>
    <n v="4"/>
    <n v="4"/>
  </r>
  <r>
    <x v="1"/>
    <x v="4"/>
    <n v="1991"/>
    <s v="Hungary"/>
    <x v="1"/>
    <x v="2"/>
    <x v="4"/>
    <x v="1"/>
    <x v="2"/>
    <n v="3"/>
    <n v="2"/>
    <n v="2"/>
    <n v="4"/>
    <s v="#"/>
    <n v="5"/>
    <n v="4"/>
    <s v="#"/>
    <s v="#"/>
    <n v="5"/>
    <s v="#"/>
    <n v="5"/>
    <n v="2"/>
    <n v="3"/>
    <n v="2"/>
    <n v="2"/>
    <n v="3"/>
    <n v="4"/>
    <n v="4"/>
    <n v="2"/>
    <s v="#"/>
    <n v="3"/>
    <n v="4"/>
    <n v="4"/>
    <n v="3"/>
    <n v="3"/>
    <n v="3"/>
    <n v="3"/>
    <n v="3"/>
    <n v="3"/>
    <n v="3"/>
    <n v="3"/>
    <n v="4"/>
    <n v="4"/>
    <n v="3"/>
    <n v="4"/>
    <n v="3"/>
    <n v="4"/>
    <n v="4"/>
    <n v="4"/>
    <n v="4"/>
    <n v="5"/>
    <n v="3"/>
    <n v="4"/>
    <n v="2"/>
    <n v="3"/>
    <n v="4"/>
    <n v="3"/>
  </r>
  <r>
    <x v="1"/>
    <x v="2"/>
    <n v="1989"/>
    <s v="Hungary"/>
    <x v="1"/>
    <x v="2"/>
    <x v="2"/>
    <x v="3"/>
    <x v="2"/>
    <n v="2"/>
    <n v="2"/>
    <n v="2"/>
    <n v="2"/>
    <n v="2"/>
    <n v="2"/>
    <n v="2"/>
    <n v="2"/>
    <n v="2"/>
    <n v="2"/>
    <n v="2"/>
    <n v="2"/>
    <n v="2"/>
    <n v="2"/>
    <n v="2"/>
    <n v="2"/>
    <s v="#"/>
    <n v="5"/>
    <n v="5"/>
    <n v="5"/>
    <n v="4"/>
    <n v="5"/>
    <n v="4"/>
    <n v="4"/>
    <n v="3"/>
    <n v="3"/>
    <n v="3"/>
    <n v="3"/>
    <n v="3"/>
    <n v="3"/>
    <n v="3"/>
    <n v="3"/>
    <n v="3"/>
    <n v="3"/>
    <n v="3"/>
    <n v="4"/>
    <n v="4"/>
    <n v="3"/>
    <n v="4"/>
    <n v="2"/>
    <n v="4"/>
    <n v="3"/>
    <n v="4"/>
    <n v="4"/>
    <n v="2"/>
    <n v="4"/>
    <n v="3"/>
    <n v="3"/>
  </r>
  <r>
    <x v="0"/>
    <x v="4"/>
    <n v="1991"/>
    <s v="Hungary"/>
    <x v="0"/>
    <x v="0"/>
    <x v="0"/>
    <x v="0"/>
    <x v="0"/>
    <n v="4"/>
    <n v="4"/>
    <n v="4"/>
    <n v="4"/>
    <n v="4"/>
    <n v="3"/>
    <n v="3"/>
    <n v="3"/>
    <n v="3"/>
    <n v="3"/>
    <n v="3"/>
    <n v="3"/>
    <n v="3"/>
    <n v="3"/>
    <n v="3"/>
    <n v="1"/>
    <n v="5"/>
    <n v="3"/>
    <n v="3"/>
    <n v="3"/>
    <n v="5"/>
    <n v="5"/>
    <n v="4"/>
    <n v="4"/>
    <n v="4"/>
    <n v="4"/>
    <n v="5"/>
    <n v="3"/>
    <n v="1"/>
    <n v="1"/>
    <n v="3"/>
    <n v="3"/>
    <n v="1"/>
    <n v="1"/>
    <n v="1"/>
    <n v="1"/>
    <n v="5"/>
    <n v="5"/>
    <n v="4"/>
    <n v="5"/>
    <n v="5"/>
    <n v="5"/>
    <n v="3"/>
    <n v="5"/>
    <n v="5"/>
    <n v="5"/>
    <n v="3"/>
    <n v="5"/>
  </r>
  <r>
    <x v="1"/>
    <x v="1"/>
    <n v="1979"/>
    <s v="Hungary"/>
    <x v="0"/>
    <x v="3"/>
    <x v="1"/>
    <x v="3"/>
    <x v="1"/>
    <n v="5"/>
    <n v="4"/>
    <n v="4"/>
    <n v="5"/>
    <n v="5"/>
    <n v="2"/>
    <n v="3"/>
    <n v="5"/>
    <n v="4"/>
    <n v="5"/>
    <n v="5"/>
    <n v="5"/>
    <n v="2"/>
    <n v="5"/>
    <n v="4"/>
    <n v="4"/>
    <n v="5"/>
    <n v="5"/>
    <n v="4"/>
    <n v="4"/>
    <n v="3"/>
    <n v="3"/>
    <n v="4"/>
    <n v="3"/>
    <n v="3"/>
    <n v="3"/>
    <n v="4"/>
    <n v="2"/>
    <n v="3"/>
    <n v="2"/>
    <n v="2"/>
    <n v="2"/>
    <n v="3"/>
    <n v="2"/>
    <n v="3"/>
    <n v="3"/>
    <n v="3"/>
    <n v="4"/>
    <n v="2"/>
    <n v="4"/>
    <n v="4"/>
    <n v="2"/>
    <n v="3"/>
    <n v="4"/>
    <n v="4"/>
    <n v="4"/>
    <n v="4"/>
    <n v="4"/>
  </r>
  <r>
    <x v="0"/>
    <x v="4"/>
    <n v="1991"/>
    <s v="Hungary"/>
    <x v="0"/>
    <x v="3"/>
    <x v="4"/>
    <x v="0"/>
    <x v="4"/>
    <n v="4"/>
    <n v="3"/>
    <n v="2"/>
    <n v="1"/>
    <n v="2"/>
    <n v="3"/>
    <n v="4"/>
    <n v="3"/>
    <n v="2"/>
    <n v="3"/>
    <n v="2"/>
    <n v="5"/>
    <n v="5"/>
    <n v="5"/>
    <n v="2"/>
    <n v="1"/>
    <n v="5"/>
    <n v="5"/>
    <n v="2"/>
    <s v="#"/>
    <s v="#"/>
    <n v="4"/>
    <n v="5"/>
    <n v="5"/>
    <n v="5"/>
    <n v="5"/>
    <n v="4"/>
    <n v="4"/>
    <n v="5"/>
    <n v="3"/>
    <n v="2"/>
    <n v="1"/>
    <n v="3"/>
    <n v="4"/>
    <n v="4"/>
    <n v="5"/>
    <n v="5"/>
    <n v="4"/>
    <n v="2"/>
    <n v="5"/>
    <n v="3"/>
    <n v="1"/>
    <n v="3"/>
    <n v="1"/>
    <n v="2"/>
    <n v="4"/>
    <n v="1"/>
    <n v="3"/>
  </r>
</pivotCacheRecords>
</file>

<file path=xl/pivotCache/pivotCacheRecords2.xml><?xml version="1.0" encoding="utf-8"?>
<pivotCacheRecords xmlns="http://schemas.openxmlformats.org/spreadsheetml/2006/main" xmlns:r="http://schemas.openxmlformats.org/officeDocument/2006/relationships" count="91">
  <r>
    <x v="0"/>
    <d v="2016-03-07T07:53:55"/>
    <n v="1"/>
    <s v="PhD"/>
    <n v="1966"/>
    <s v="Hungary"/>
    <x v="0"/>
    <x v="0"/>
    <x v="0"/>
    <x v="0"/>
    <n v="3"/>
  </r>
  <r>
    <x v="1"/>
    <d v="2016-03-09T08:05:31"/>
    <n v="1"/>
    <s v="BSC"/>
    <n v="1994"/>
    <s v="Hungary"/>
    <x v="1"/>
    <x v="1"/>
    <x v="1"/>
    <x v="1"/>
    <n v="5"/>
  </r>
  <r>
    <x v="1"/>
    <d v="2016-03-09T08:29:21"/>
    <n v="1"/>
    <s v="BA"/>
    <n v="1985"/>
    <s v="Hungary"/>
    <x v="1"/>
    <x v="1"/>
    <x v="2"/>
    <x v="1"/>
    <n v="4"/>
  </r>
  <r>
    <x v="1"/>
    <d v="2016-03-09T08:39:39"/>
    <n v="1"/>
    <s v="MA"/>
    <n v="1979"/>
    <s v="Hungary"/>
    <x v="1"/>
    <x v="2"/>
    <x v="3"/>
    <x v="2"/>
    <s v="#"/>
  </r>
  <r>
    <x v="1"/>
    <d v="2016-03-09T10:06:14"/>
    <n v="1"/>
    <s v="BSC"/>
    <n v="1990"/>
    <s v="Hungary"/>
    <x v="1"/>
    <x v="0"/>
    <x v="0"/>
    <x v="0"/>
    <n v="3"/>
  </r>
  <r>
    <x v="1"/>
    <d v="2016-03-09T10:24:33"/>
    <n v="1"/>
    <s v="BSC"/>
    <n v="1991"/>
    <s v="Hungary"/>
    <x v="2"/>
    <x v="2"/>
    <x v="2"/>
    <x v="1"/>
    <n v="4"/>
  </r>
  <r>
    <x v="1"/>
    <d v="2016-03-09T11:35:11"/>
    <n v="1"/>
    <s v="BSC"/>
    <n v="1985"/>
    <s v="Hungary"/>
    <x v="0"/>
    <x v="1"/>
    <x v="1"/>
    <x v="3"/>
    <n v="5"/>
  </r>
  <r>
    <x v="0"/>
    <d v="2016-03-09T13:35:56"/>
    <n v="2"/>
    <s v="PhD"/>
    <n v="1973"/>
    <s v="Hungary"/>
    <x v="3"/>
    <x v="3"/>
    <x v="3"/>
    <x v="2"/>
    <s v="#"/>
  </r>
  <r>
    <x v="1"/>
    <d v="2016-03-09T14:01:41"/>
    <n v="1"/>
    <s v="MSC"/>
    <n v="1987"/>
    <s v="Hungary"/>
    <x v="1"/>
    <x v="0"/>
    <x v="0"/>
    <x v="0"/>
    <n v="3"/>
  </r>
  <r>
    <x v="1"/>
    <d v="2016-03-09T14:28:46"/>
    <n v="1"/>
    <s v="OTHER"/>
    <n v="1988"/>
    <s v="Hungary"/>
    <x v="4"/>
    <x v="0"/>
    <x v="0"/>
    <x v="1"/>
    <n v="3"/>
  </r>
  <r>
    <x v="1"/>
    <d v="2016-03-09T17:04:48"/>
    <n v="1"/>
    <s v="BSC"/>
    <n v="1978"/>
    <s v="Hungary"/>
    <x v="4"/>
    <x v="0"/>
    <x v="2"/>
    <x v="1"/>
    <n v="4"/>
  </r>
  <r>
    <x v="1"/>
    <d v="2016-03-09T17:11:40"/>
    <n v="1"/>
    <s v="BSC"/>
    <n v="1991"/>
    <s v="Hungary"/>
    <x v="0"/>
    <x v="1"/>
    <x v="0"/>
    <x v="4"/>
    <n v="3"/>
  </r>
  <r>
    <x v="1"/>
    <d v="2016-03-09T18:39:30"/>
    <n v="2"/>
    <s v="BSC"/>
    <n v="1982"/>
    <s v="Hungary"/>
    <x v="2"/>
    <x v="2"/>
    <x v="0"/>
    <x v="1"/>
    <n v="5"/>
  </r>
  <r>
    <x v="1"/>
    <d v="2016-03-09T18:55:18"/>
    <n v="2"/>
    <s v="MA"/>
    <n v="1984"/>
    <s v="Hungary"/>
    <x v="0"/>
    <x v="2"/>
    <x v="4"/>
    <x v="0"/>
    <n v="2"/>
  </r>
  <r>
    <x v="1"/>
    <d v="2016-03-09T20:25:50"/>
    <n v="2"/>
    <s v="BA"/>
    <n v="1987"/>
    <s v="Hungary"/>
    <x v="1"/>
    <x v="2"/>
    <x v="1"/>
    <x v="1"/>
    <n v="4"/>
  </r>
  <r>
    <x v="1"/>
    <d v="2016-03-09T21:14:17"/>
    <n v="1"/>
    <s v="MSC"/>
    <n v="1988"/>
    <s v="Hungary"/>
    <x v="4"/>
    <x v="1"/>
    <x v="4"/>
    <x v="4"/>
    <n v="2"/>
  </r>
  <r>
    <x v="1"/>
    <d v="2016-03-09T21:28:46"/>
    <n v="1"/>
    <s v="BA"/>
    <n v="1986"/>
    <s v="Hungary"/>
    <x v="4"/>
    <x v="0"/>
    <x v="0"/>
    <x v="0"/>
    <n v="4"/>
  </r>
  <r>
    <x v="1"/>
    <d v="2016-03-09T22:03:38"/>
    <n v="1"/>
    <s v="MSC"/>
    <n v="1987"/>
    <s v="Hungary"/>
    <x v="3"/>
    <x v="0"/>
    <x v="4"/>
    <x v="1"/>
    <n v="3"/>
  </r>
  <r>
    <x v="1"/>
    <d v="2016-03-09T23:37:56"/>
    <n v="1"/>
    <s v="BA"/>
    <n v="1983"/>
    <s v="Hungary"/>
    <x v="5"/>
    <x v="4"/>
    <x v="5"/>
    <x v="5"/>
    <n v="1"/>
  </r>
  <r>
    <x v="1"/>
    <d v="2016-03-10T07:54:42"/>
    <n v="1"/>
    <s v="BSC"/>
    <n v="1988"/>
    <s v="OTHER"/>
    <x v="0"/>
    <x v="4"/>
    <x v="0"/>
    <x v="1"/>
    <n v="4"/>
  </r>
  <r>
    <x v="1"/>
    <d v="2016-03-10T08:07:17"/>
    <n v="2"/>
    <s v="MSC"/>
    <n v="1984"/>
    <s v="OTHER"/>
    <x v="1"/>
    <x v="0"/>
    <x v="0"/>
    <x v="4"/>
    <n v="3"/>
  </r>
  <r>
    <x v="0"/>
    <d v="2016-03-10T18:29:54"/>
    <n v="1"/>
    <s v="PhD"/>
    <n v="1969"/>
    <s v="OTHER"/>
    <x v="4"/>
    <x v="1"/>
    <x v="4"/>
    <x v="4"/>
    <n v="2"/>
  </r>
  <r>
    <x v="1"/>
    <d v="2016-03-11T14:53:32"/>
    <n v="1"/>
    <s v="MA"/>
    <n v="1981"/>
    <s v="Hungary"/>
    <x v="0"/>
    <x v="0"/>
    <x v="2"/>
    <x v="3"/>
    <n v="4"/>
  </r>
  <r>
    <x v="1"/>
    <d v="2016-03-11T18:30:04"/>
    <n v="2"/>
    <s v="MA"/>
    <n v="1982"/>
    <s v="Hungary"/>
    <x v="5"/>
    <x v="0"/>
    <x v="4"/>
    <x v="1"/>
    <n v="4"/>
  </r>
  <r>
    <x v="1"/>
    <d v="2016-03-11T20:05:06"/>
    <n v="1"/>
    <s v="BSC"/>
    <n v="1986"/>
    <s v="Hungary"/>
    <x v="4"/>
    <x v="1"/>
    <x v="4"/>
    <x v="4"/>
    <n v="4"/>
  </r>
  <r>
    <x v="0"/>
    <d v="2016-03-11T22:13:24"/>
    <n v="1"/>
    <s v="PhD"/>
    <n v="1972"/>
    <s v="Hungary"/>
    <x v="4"/>
    <x v="0"/>
    <x v="4"/>
    <x v="0"/>
    <n v="3"/>
  </r>
  <r>
    <x v="1"/>
    <d v="2016-03-13T18:24:18"/>
    <n v="1"/>
    <s v="PhD"/>
    <n v="1987"/>
    <s v="Hungary"/>
    <x v="0"/>
    <x v="2"/>
    <x v="2"/>
    <x v="1"/>
    <n v="4"/>
  </r>
  <r>
    <x v="1"/>
    <d v="2016-03-14T16:38:24"/>
    <n v="1"/>
    <s v="BSC"/>
    <n v="1992"/>
    <s v="Hungary"/>
    <x v="1"/>
    <x v="1"/>
    <x v="2"/>
    <x v="1"/>
    <n v="5"/>
  </r>
  <r>
    <x v="2"/>
    <d v="2016-03-17T10:06:03"/>
    <n v="2"/>
    <s v="BA"/>
    <s v="OTHER"/>
    <s v="OTHER"/>
    <x v="4"/>
    <x v="2"/>
    <x v="0"/>
    <x v="5"/>
    <n v="4"/>
  </r>
  <r>
    <x v="1"/>
    <d v="2016-03-17T10:42:16"/>
    <n v="1"/>
    <s v="BSC"/>
    <n v="1992"/>
    <s v="Hungary"/>
    <x v="1"/>
    <x v="2"/>
    <x v="2"/>
    <x v="1"/>
    <n v="4"/>
  </r>
  <r>
    <x v="1"/>
    <d v="2016-03-17T10:57:17"/>
    <n v="1"/>
    <s v="PhD"/>
    <n v="1991"/>
    <s v="Hungary"/>
    <x v="1"/>
    <x v="2"/>
    <x v="1"/>
    <x v="3"/>
    <n v="3"/>
  </r>
  <r>
    <x v="1"/>
    <d v="2016-03-17T12:39:26"/>
    <n v="1"/>
    <s v="BA"/>
    <n v="1990"/>
    <s v="Hungary"/>
    <x v="4"/>
    <x v="0"/>
    <x v="2"/>
    <x v="0"/>
    <n v="4"/>
  </r>
  <r>
    <x v="2"/>
    <d v="2016-03-17T14:41:49"/>
    <n v="1"/>
    <s v="OTHER"/>
    <n v="1996"/>
    <s v="OTHER"/>
    <x v="2"/>
    <x v="5"/>
    <x v="1"/>
    <x v="1"/>
    <n v="5"/>
  </r>
  <r>
    <x v="1"/>
    <d v="2016-03-18T16:09:53"/>
    <n v="2"/>
    <s v="BSC"/>
    <n v="1989"/>
    <s v="Hungary"/>
    <x v="4"/>
    <x v="1"/>
    <x v="4"/>
    <x v="4"/>
    <n v="2"/>
  </r>
  <r>
    <x v="1"/>
    <d v="2016-03-18T17:02:01"/>
    <n v="2"/>
    <s v="BA"/>
    <n v="1977"/>
    <s v="Hungary"/>
    <x v="4"/>
    <x v="0"/>
    <x v="4"/>
    <x v="1"/>
    <n v="4"/>
  </r>
  <r>
    <x v="1"/>
    <d v="2016-03-18T19:41:24"/>
    <n v="1"/>
    <s v="MA"/>
    <n v="1979"/>
    <s v="Hungary"/>
    <x v="4"/>
    <x v="1"/>
    <x v="4"/>
    <x v="4"/>
    <n v="2"/>
  </r>
  <r>
    <x v="1"/>
    <d v="2016-03-19T02:02:23"/>
    <n v="1"/>
    <s v="MA"/>
    <n v="1980"/>
    <s v="Hungary"/>
    <x v="0"/>
    <x v="0"/>
    <x v="1"/>
    <x v="0"/>
    <n v="5"/>
  </r>
  <r>
    <x v="1"/>
    <d v="2016-03-19T20:20:58"/>
    <n v="2"/>
    <s v="MSC"/>
    <n v="1983"/>
    <s v="Hungary"/>
    <x v="4"/>
    <x v="1"/>
    <x v="0"/>
    <x v="1"/>
    <n v="4"/>
  </r>
  <r>
    <x v="3"/>
    <d v="2016-03-19T20:28:51"/>
    <n v="1"/>
    <s v="BSC"/>
    <n v="1945"/>
    <s v="Hungary"/>
    <x v="4"/>
    <x v="1"/>
    <x v="4"/>
    <x v="0"/>
    <n v="3"/>
  </r>
  <r>
    <x v="1"/>
    <d v="2016-03-20T19:53:38"/>
    <n v="1"/>
    <s v="MSC"/>
    <n v="1990"/>
    <s v="Hungary"/>
    <x v="4"/>
    <x v="3"/>
    <x v="2"/>
    <x v="3"/>
    <n v="5"/>
  </r>
  <r>
    <x v="1"/>
    <d v="2016-03-20T20:31:50"/>
    <n v="2"/>
    <s v="MSC"/>
    <n v="1992"/>
    <s v="Hungary"/>
    <x v="0"/>
    <x v="2"/>
    <x v="4"/>
    <x v="2"/>
    <s v="#"/>
  </r>
  <r>
    <x v="1"/>
    <d v="2016-03-20T21:28:59"/>
    <n v="1"/>
    <s v="BSC"/>
    <n v="1993"/>
    <s v="Hungary"/>
    <x v="4"/>
    <x v="0"/>
    <x v="0"/>
    <x v="1"/>
    <n v="4"/>
  </r>
  <r>
    <x v="1"/>
    <d v="2016-03-21T10:06:42"/>
    <n v="1"/>
    <s v="MSC"/>
    <n v="1987"/>
    <s v="Hungary"/>
    <x v="4"/>
    <x v="2"/>
    <x v="4"/>
    <x v="1"/>
    <n v="3"/>
  </r>
  <r>
    <x v="1"/>
    <d v="2016-03-21T20:40:23"/>
    <n v="1"/>
    <s v="MSC"/>
    <n v="1987"/>
    <s v="Hungary"/>
    <x v="1"/>
    <x v="2"/>
    <x v="4"/>
    <x v="1"/>
    <n v="4"/>
  </r>
  <r>
    <x v="1"/>
    <d v="2016-03-21T20:41:26"/>
    <n v="1"/>
    <s v="MSC"/>
    <n v="1990"/>
    <s v="Hungary"/>
    <x v="2"/>
    <x v="2"/>
    <x v="2"/>
    <x v="3"/>
    <n v="4"/>
  </r>
  <r>
    <x v="1"/>
    <d v="2016-03-21T21:01:47"/>
    <n v="1"/>
    <s v="MSC"/>
    <n v="1989"/>
    <s v="Hungary"/>
    <x v="5"/>
    <x v="1"/>
    <x v="0"/>
    <x v="0"/>
    <n v="4"/>
  </r>
  <r>
    <x v="1"/>
    <d v="2016-03-21T21:06:59"/>
    <n v="1"/>
    <s v="MSC"/>
    <n v="1982"/>
    <s v="Hungary"/>
    <x v="4"/>
    <x v="1"/>
    <x v="0"/>
    <x v="4"/>
    <n v="3"/>
  </r>
  <r>
    <x v="1"/>
    <d v="2016-03-22T00:27:16"/>
    <n v="1"/>
    <s v="MA"/>
    <n v="1993"/>
    <s v="Hungary"/>
    <x v="1"/>
    <x v="2"/>
    <x v="2"/>
    <x v="3"/>
    <n v="5"/>
  </r>
  <r>
    <x v="1"/>
    <d v="2016-03-22T10:08:07"/>
    <n v="2"/>
    <s v="BA"/>
    <n v="1990"/>
    <s v="Hungary"/>
    <x v="2"/>
    <x v="2"/>
    <x v="1"/>
    <x v="3"/>
    <n v="5"/>
  </r>
  <r>
    <x v="1"/>
    <d v="2016-03-22T10:28:26"/>
    <n v="2"/>
    <s v="BA"/>
    <n v="1990"/>
    <s v="Hungary"/>
    <x v="1"/>
    <x v="0"/>
    <x v="2"/>
    <x v="1"/>
    <n v="3"/>
  </r>
  <r>
    <x v="1"/>
    <d v="2016-03-22T11:05:16"/>
    <n v="2"/>
    <s v="MSC"/>
    <n v="1993"/>
    <s v="Hungary"/>
    <x v="1"/>
    <x v="0"/>
    <x v="0"/>
    <x v="0"/>
    <n v="4"/>
  </r>
  <r>
    <x v="1"/>
    <d v="2016-03-22T12:08:24"/>
    <n v="2"/>
    <s v="MSC"/>
    <n v="1991"/>
    <s v="Hungary"/>
    <x v="4"/>
    <x v="1"/>
    <x v="4"/>
    <x v="4"/>
    <n v="2"/>
  </r>
  <r>
    <x v="0"/>
    <d v="2016-03-22T12:24:01"/>
    <n v="2"/>
    <s v="BSC"/>
    <n v="1975"/>
    <s v="Hungary"/>
    <x v="4"/>
    <x v="1"/>
    <x v="5"/>
    <x v="1"/>
    <n v="1"/>
  </r>
  <r>
    <x v="1"/>
    <d v="2016-03-22T12:37:48"/>
    <n v="1"/>
    <s v="MSC"/>
    <n v="1985"/>
    <s v="Hungary"/>
    <x v="1"/>
    <x v="5"/>
    <x v="1"/>
    <x v="1"/>
    <n v="5"/>
  </r>
  <r>
    <x v="1"/>
    <d v="2016-03-22T17:15:28"/>
    <n v="1"/>
    <s v="MSC"/>
    <n v="1992"/>
    <s v="Hungary"/>
    <x v="0"/>
    <x v="2"/>
    <x v="0"/>
    <x v="1"/>
    <n v="3"/>
  </r>
  <r>
    <x v="1"/>
    <d v="2016-03-22T18:33:37"/>
    <n v="1"/>
    <s v="MSC"/>
    <n v="1991"/>
    <s v="Hungary"/>
    <x v="4"/>
    <x v="1"/>
    <x v="4"/>
    <x v="4"/>
    <n v="2"/>
  </r>
  <r>
    <x v="1"/>
    <d v="2016-03-22T19:27:16"/>
    <n v="1"/>
    <s v="MSC"/>
    <n v="1992"/>
    <s v="Hungary"/>
    <x v="4"/>
    <x v="1"/>
    <x v="5"/>
    <x v="4"/>
    <n v="3"/>
  </r>
  <r>
    <x v="1"/>
    <d v="2016-03-22T20:02:10"/>
    <n v="2"/>
    <s v="BA"/>
    <n v="1988"/>
    <s v="Hungary"/>
    <x v="1"/>
    <x v="2"/>
    <x v="0"/>
    <x v="1"/>
    <n v="3"/>
  </r>
  <r>
    <x v="1"/>
    <d v="2016-03-22T20:53:08"/>
    <n v="1"/>
    <s v="BSC"/>
    <n v="1991"/>
    <s v="Hungary"/>
    <x v="5"/>
    <x v="1"/>
    <x v="5"/>
    <x v="1"/>
    <n v="3"/>
  </r>
  <r>
    <x v="1"/>
    <d v="2016-03-22T21:09:28"/>
    <n v="1"/>
    <s v="PhD"/>
    <n v="1984"/>
    <s v="Hungary"/>
    <x v="0"/>
    <x v="1"/>
    <x v="2"/>
    <x v="3"/>
    <n v="5"/>
  </r>
  <r>
    <x v="1"/>
    <d v="2016-03-22T21:16:01"/>
    <n v="1"/>
    <s v="BA"/>
    <n v="1988"/>
    <s v="Hungary"/>
    <x v="0"/>
    <x v="1"/>
    <x v="1"/>
    <x v="1"/>
    <n v="5"/>
  </r>
  <r>
    <x v="1"/>
    <d v="2016-03-22T21:16:15"/>
    <n v="2"/>
    <s v="MSC"/>
    <n v="1988"/>
    <s v="Hungary"/>
    <x v="3"/>
    <x v="2"/>
    <x v="5"/>
    <x v="1"/>
    <n v="4"/>
  </r>
  <r>
    <x v="3"/>
    <d v="2016-03-22T21:59:34"/>
    <n v="2"/>
    <s v="OTHER"/>
    <n v="1959"/>
    <s v="Hungary"/>
    <x v="5"/>
    <x v="0"/>
    <x v="4"/>
    <x v="1"/>
    <n v="3"/>
  </r>
  <r>
    <x v="0"/>
    <d v="2016-03-23T16:49:30"/>
    <n v="2"/>
    <s v="MSC"/>
    <n v="1974"/>
    <s v="Hungary"/>
    <x v="1"/>
    <x v="2"/>
    <x v="4"/>
    <x v="3"/>
    <n v="4"/>
  </r>
  <r>
    <x v="1"/>
    <d v="2016-03-23T19:13:22"/>
    <n v="2"/>
    <s v="BSC"/>
    <n v="1992"/>
    <s v="Hungary"/>
    <x v="1"/>
    <x v="2"/>
    <x v="4"/>
    <x v="3"/>
    <n v="3"/>
  </r>
  <r>
    <x v="1"/>
    <d v="2016-03-24T13:52:18"/>
    <n v="2"/>
    <s v="BSC"/>
    <n v="1992"/>
    <s v="Hungary"/>
    <x v="4"/>
    <x v="1"/>
    <x v="4"/>
    <x v="4"/>
    <n v="2"/>
  </r>
  <r>
    <x v="1"/>
    <d v="2016-03-25T15:10:35"/>
    <n v="2"/>
    <s v="BSC"/>
    <n v="1992"/>
    <s v="Hungary"/>
    <x v="0"/>
    <x v="2"/>
    <x v="4"/>
    <x v="0"/>
    <n v="3"/>
  </r>
  <r>
    <x v="3"/>
    <d v="2016-03-26T07:53:49"/>
    <n v="2"/>
    <s v="MSC"/>
    <s v="OTHER"/>
    <s v="Hungary"/>
    <x v="1"/>
    <x v="2"/>
    <x v="0"/>
    <x v="1"/>
    <n v="4"/>
  </r>
  <r>
    <x v="0"/>
    <d v="2016-03-26T15:17:15"/>
    <n v="1"/>
    <s v="MSC"/>
    <n v="1974"/>
    <s v="Hungary"/>
    <x v="4"/>
    <x v="0"/>
    <x v="0"/>
    <x v="1"/>
    <n v="3"/>
  </r>
  <r>
    <x v="1"/>
    <d v="2016-03-26T17:51:42"/>
    <n v="2"/>
    <s v="MSC"/>
    <n v="1992"/>
    <s v="Hungary"/>
    <x v="0"/>
    <x v="0"/>
    <x v="1"/>
    <x v="1"/>
    <n v="5"/>
  </r>
  <r>
    <x v="1"/>
    <d v="2016-03-28T19:46:42"/>
    <n v="2"/>
    <s v="BSC"/>
    <n v="1991"/>
    <s v="Hungary"/>
    <x v="0"/>
    <x v="2"/>
    <x v="4"/>
    <x v="1"/>
    <n v="3"/>
  </r>
  <r>
    <x v="1"/>
    <d v="2016-03-29T09:23:20"/>
    <n v="2"/>
    <s v="MSC"/>
    <n v="1988"/>
    <s v="Hungary"/>
    <x v="1"/>
    <x v="0"/>
    <x v="0"/>
    <x v="0"/>
    <n v="3"/>
  </r>
  <r>
    <x v="1"/>
    <d v="2016-03-29T14:16:50"/>
    <n v="2"/>
    <s v="MSC"/>
    <n v="1991"/>
    <s v="Hungary"/>
    <x v="1"/>
    <x v="0"/>
    <x v="2"/>
    <x v="3"/>
    <n v="4"/>
  </r>
  <r>
    <x v="1"/>
    <d v="2016-03-29T17:08:01"/>
    <n v="2"/>
    <s v="BA"/>
    <n v="1993"/>
    <s v="Hungary"/>
    <x v="1"/>
    <x v="2"/>
    <x v="0"/>
    <x v="1"/>
    <n v="3"/>
  </r>
  <r>
    <x v="1"/>
    <d v="2016-03-29T17:16:02"/>
    <n v="2"/>
    <s v="BSC"/>
    <n v="1989"/>
    <s v="Hungary"/>
    <x v="0"/>
    <x v="2"/>
    <x v="3"/>
    <x v="1"/>
    <n v="4"/>
  </r>
  <r>
    <x v="1"/>
    <d v="2016-03-29T17:20:18"/>
    <n v="2"/>
    <s v="BSC"/>
    <n v="1989"/>
    <s v="Hungary"/>
    <x v="0"/>
    <x v="2"/>
    <x v="2"/>
    <x v="1"/>
    <n v="4"/>
  </r>
  <r>
    <x v="1"/>
    <d v="2016-03-29T20:06:52"/>
    <n v="2"/>
    <s v="MSC"/>
    <n v="1991"/>
    <s v="Hungary"/>
    <x v="0"/>
    <x v="1"/>
    <x v="0"/>
    <x v="4"/>
    <n v="2"/>
  </r>
  <r>
    <x v="1"/>
    <d v="2016-03-29T20:07:40"/>
    <n v="1"/>
    <s v="BSC"/>
    <n v="1991"/>
    <s v="Hungary"/>
    <x v="5"/>
    <x v="4"/>
    <x v="5"/>
    <x v="5"/>
    <n v="1"/>
  </r>
  <r>
    <x v="1"/>
    <d v="2016-03-29T20:12:49"/>
    <n v="1"/>
    <s v="BSC"/>
    <n v="1991"/>
    <s v="Hungary"/>
    <x v="5"/>
    <x v="4"/>
    <x v="5"/>
    <x v="5"/>
    <n v="1"/>
  </r>
  <r>
    <x v="1"/>
    <d v="2016-03-30T08:55:46"/>
    <n v="2"/>
    <s v="MA"/>
    <n v="1989"/>
    <s v="Hungary"/>
    <x v="1"/>
    <x v="2"/>
    <x v="2"/>
    <x v="1"/>
    <n v="4"/>
  </r>
  <r>
    <x v="1"/>
    <d v="2016-04-01T12:59:33"/>
    <n v="2"/>
    <s v="MSC"/>
    <n v="1991"/>
    <s v="Hungary"/>
    <x v="1"/>
    <x v="2"/>
    <x v="0"/>
    <x v="1"/>
    <n v="2"/>
  </r>
  <r>
    <x v="1"/>
    <d v="2016-04-05T08:37:53"/>
    <n v="2"/>
    <s v="MA"/>
    <n v="1979"/>
    <s v="OTHER"/>
    <x v="1"/>
    <x v="2"/>
    <x v="2"/>
    <x v="1"/>
    <n v="4"/>
  </r>
  <r>
    <x v="1"/>
    <d v="2016-04-07T20:05:26"/>
    <n v="2"/>
    <s v="MSC"/>
    <n v="1991"/>
    <s v="Hungary"/>
    <x v="2"/>
    <x v="5"/>
    <x v="2"/>
    <x v="1"/>
    <n v="4"/>
  </r>
  <r>
    <x v="1"/>
    <d v="2016-04-08T15:02:58"/>
    <n v="1"/>
    <s v="BSC"/>
    <n v="1987"/>
    <s v="Hungary"/>
    <x v="4"/>
    <x v="0"/>
    <x v="4"/>
    <x v="3"/>
    <n v="5"/>
  </r>
  <r>
    <x v="1"/>
    <d v="2016-04-10T14:46:02"/>
    <n v="2"/>
    <s v="BSC"/>
    <n v="1985"/>
    <s v="Hungary"/>
    <x v="4"/>
    <x v="0"/>
    <x v="4"/>
    <x v="4"/>
    <n v="1"/>
  </r>
  <r>
    <x v="1"/>
    <d v="2016-04-11T08:07:11"/>
    <n v="1"/>
    <s v="BSC"/>
    <n v="1986"/>
    <s v="Hungary"/>
    <x v="0"/>
    <x v="0"/>
    <x v="0"/>
    <x v="0"/>
    <n v="4"/>
  </r>
  <r>
    <x v="1"/>
    <d v="2016-04-17T16:59:51"/>
    <n v="2"/>
    <s v="MSC"/>
    <n v="1991"/>
    <s v="Hungary"/>
    <x v="1"/>
    <x v="2"/>
    <x v="4"/>
    <x v="1"/>
    <n v="4"/>
  </r>
  <r>
    <x v="1"/>
    <d v="2016-04-18T21:15:17"/>
    <n v="2"/>
    <s v="BA"/>
    <n v="1989"/>
    <s v="Hungary"/>
    <x v="1"/>
    <x v="2"/>
    <x v="2"/>
    <x v="3"/>
    <n v="4"/>
  </r>
  <r>
    <x v="1"/>
    <d v="2016-04-20T18:26:53"/>
    <n v="1"/>
    <s v="MSC"/>
    <n v="1991"/>
    <s v="Hungary"/>
    <x v="0"/>
    <x v="0"/>
    <x v="0"/>
    <x v="0"/>
    <n v="3"/>
  </r>
  <r>
    <x v="1"/>
    <d v="2016-04-24T12:41:04"/>
    <n v="2"/>
    <s v="BSC"/>
    <n v="1979"/>
    <s v="Hungary"/>
    <x v="0"/>
    <x v="3"/>
    <x v="1"/>
    <x v="3"/>
    <n v="5"/>
  </r>
  <r>
    <x v="1"/>
    <s v="29/04/2016 17:02:28"/>
    <n v="1"/>
    <s v="MSC"/>
    <n v="1991"/>
    <s v="Hungary"/>
    <x v="0"/>
    <x v="3"/>
    <x v="4"/>
    <x v="0"/>
    <n v="2"/>
  </r>
</pivotCacheRecords>
</file>

<file path=xl/pivotCache/pivotCacheRecords3.xml><?xml version="1.0" encoding="utf-8"?>
<pivotCacheRecords xmlns="http://schemas.openxmlformats.org/spreadsheetml/2006/main" xmlns:r="http://schemas.openxmlformats.org/officeDocument/2006/relationships" count="91">
  <r>
    <x v="0"/>
  </r>
  <r>
    <x v="1"/>
  </r>
  <r>
    <x v="2"/>
  </r>
  <r>
    <x v="3"/>
  </r>
  <r>
    <x v="0"/>
  </r>
  <r>
    <x v="0"/>
  </r>
  <r>
    <x v="0"/>
  </r>
  <r>
    <x v="4"/>
  </r>
  <r>
    <x v="0"/>
  </r>
  <r>
    <x v="0"/>
  </r>
  <r>
    <x v="0"/>
  </r>
  <r>
    <x v="2"/>
  </r>
  <r>
    <x v="0"/>
  </r>
  <r>
    <x v="1"/>
  </r>
  <r>
    <x v="0"/>
  </r>
  <r>
    <x v="0"/>
  </r>
  <r>
    <x v="0"/>
  </r>
  <r>
    <x v="5"/>
  </r>
  <r>
    <x v="0"/>
  </r>
  <r>
    <x v="5"/>
  </r>
  <r>
    <x v="0"/>
  </r>
  <r>
    <x v="0"/>
  </r>
  <r>
    <x v="5"/>
  </r>
  <r>
    <x v="0"/>
  </r>
  <r>
    <x v="0"/>
  </r>
  <r>
    <x v="0"/>
  </r>
  <r>
    <x v="0"/>
  </r>
  <r>
    <x v="0"/>
  </r>
  <r>
    <x v="0"/>
  </r>
  <r>
    <x v="0"/>
  </r>
  <r>
    <x v="0"/>
  </r>
  <r>
    <x v="0"/>
  </r>
  <r>
    <x v="5"/>
  </r>
  <r>
    <x v="2"/>
  </r>
  <r>
    <x v="0"/>
  </r>
  <r>
    <x v="0"/>
  </r>
  <r>
    <x v="2"/>
  </r>
  <r>
    <x v="0"/>
  </r>
  <r>
    <x v="0"/>
  </r>
  <r>
    <x v="2"/>
  </r>
  <r>
    <x v="1"/>
  </r>
  <r>
    <x v="0"/>
  </r>
  <r>
    <x v="0"/>
  </r>
  <r>
    <x v="6"/>
  </r>
  <r>
    <x v="0"/>
  </r>
  <r>
    <x v="0"/>
  </r>
  <r>
    <x v="0"/>
  </r>
  <r>
    <x v="5"/>
  </r>
  <r>
    <x v="0"/>
  </r>
  <r>
    <x v="0"/>
  </r>
  <r>
    <x v="7"/>
  </r>
  <r>
    <x v="0"/>
  </r>
  <r>
    <x v="6"/>
  </r>
  <r>
    <x v="0"/>
  </r>
  <r>
    <x v="0"/>
  </r>
  <r>
    <x v="0"/>
  </r>
  <r>
    <x v="5"/>
  </r>
  <r>
    <x v="0"/>
  </r>
  <r>
    <x v="0"/>
  </r>
  <r>
    <x v="0"/>
  </r>
  <r>
    <x v="0"/>
  </r>
  <r>
    <x v="6"/>
  </r>
  <r>
    <x v="0"/>
  </r>
  <r>
    <x v="5"/>
  </r>
  <r>
    <x v="5"/>
  </r>
  <r>
    <x v="2"/>
  </r>
  <r>
    <x v="0"/>
  </r>
  <r>
    <x v="0"/>
  </r>
  <r>
    <x v="0"/>
  </r>
  <r>
    <x v="0"/>
  </r>
  <r>
    <x v="0"/>
  </r>
  <r>
    <x v="0"/>
  </r>
  <r>
    <x v="2"/>
  </r>
  <r>
    <x v="0"/>
  </r>
  <r>
    <x v="6"/>
  </r>
  <r>
    <x v="5"/>
  </r>
  <r>
    <x v="0"/>
  </r>
  <r>
    <x v="5"/>
  </r>
  <r>
    <x v="0"/>
  </r>
  <r>
    <x v="8"/>
  </r>
  <r>
    <x v="0"/>
  </r>
  <r>
    <x v="0"/>
  </r>
  <r>
    <x v="0"/>
  </r>
  <r>
    <x v="0"/>
  </r>
  <r>
    <x v="2"/>
  </r>
  <r>
    <x v="0"/>
  </r>
  <r>
    <x v="8"/>
  </r>
  <r>
    <x v="5"/>
  </r>
  <r>
    <x v="0"/>
  </r>
  <r>
    <x v="5"/>
  </r>
  <r>
    <x v="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Kimutatás15" cacheId="7" applyNumberFormats="0" applyBorderFormats="0" applyFontFormats="0" applyPatternFormats="0" applyAlignmentFormats="0" applyWidthHeightFormats="1" dataCaption="Értékek" grandTotalCaption="Total" updatedVersion="5" minRefreshableVersion="3" useAutoFormatting="1" itemPrintTitles="1" createdVersion="5" indent="0" outline="1" outlineData="1" multipleFieldFilters="0">
  <location ref="Q54:V62" firstHeaderRow="1" firstDataRow="2" firstDataCol="1"/>
  <pivotFields count="11">
    <pivotField axis="axisCol" showAll="0">
      <items count="5">
        <item x="3"/>
        <item x="0"/>
        <item x="1"/>
        <item x="2"/>
        <item t="default"/>
      </items>
    </pivotField>
    <pivotField showAll="0"/>
    <pivotField showAll="0"/>
    <pivotField showAll="0"/>
    <pivotField showAll="0"/>
    <pivotField showAll="0"/>
    <pivotField showAll="0">
      <items count="7">
        <item x="5"/>
        <item x="4"/>
        <item x="0"/>
        <item x="1"/>
        <item x="2"/>
        <item x="3"/>
        <item t="default"/>
      </items>
    </pivotField>
    <pivotField showAll="0">
      <items count="7">
        <item x="4"/>
        <item x="1"/>
        <item x="0"/>
        <item x="2"/>
        <item x="5"/>
        <item x="3"/>
        <item t="default"/>
      </items>
    </pivotField>
    <pivotField showAll="0">
      <items count="7">
        <item x="5"/>
        <item x="4"/>
        <item x="0"/>
        <item x="2"/>
        <item x="1"/>
        <item x="3"/>
        <item t="default"/>
      </items>
    </pivotField>
    <pivotField axis="axisRow" dataField="1" showAll="0">
      <items count="7">
        <item x="5"/>
        <item x="4"/>
        <item x="0"/>
        <item x="1"/>
        <item x="3"/>
        <item x="2"/>
        <item t="default"/>
      </items>
    </pivotField>
    <pivotField showAll="0"/>
  </pivotFields>
  <rowFields count="1">
    <field x="9"/>
  </rowFields>
  <rowItems count="7">
    <i>
      <x/>
    </i>
    <i>
      <x v="1"/>
    </i>
    <i>
      <x v="2"/>
    </i>
    <i>
      <x v="3"/>
    </i>
    <i>
      <x v="4"/>
    </i>
    <i>
      <x v="5"/>
    </i>
    <i t="grand">
      <x/>
    </i>
  </rowItems>
  <colFields count="1">
    <field x="0"/>
  </colFields>
  <colItems count="5">
    <i>
      <x/>
    </i>
    <i>
      <x v="1"/>
    </i>
    <i>
      <x v="2"/>
    </i>
    <i>
      <x v="3"/>
    </i>
    <i t="grand">
      <x/>
    </i>
  </colItems>
  <dataFields count="1">
    <dataField name="Mennyiség /  [I ... being observed by humans aided by machines/measurement devices (e.g. doctors in controlled scenarios)]" fld="9" subtotal="count" baseField="0" baseItem="0"/>
  </dataFields>
  <formats count="7">
    <format dxfId="96">
      <pivotArea type="origin" dataOnly="0" labelOnly="1" outline="0" fieldPosition="0"/>
    </format>
    <format dxfId="95">
      <pivotArea type="all" dataOnly="0" outline="0" fieldPosition="0"/>
    </format>
    <format dxfId="94">
      <pivotArea outline="0" collapsedLevelsAreSubtotals="1" fieldPosition="0"/>
    </format>
    <format dxfId="93">
      <pivotArea dataOnly="0" labelOnly="1" fieldPosition="0">
        <references count="1">
          <reference field="9" count="0"/>
        </references>
      </pivotArea>
    </format>
    <format dxfId="92">
      <pivotArea dataOnly="0" labelOnly="1" grandRow="1" outline="0" fieldPosition="0"/>
    </format>
    <format dxfId="91">
      <pivotArea dataOnly="0" labelOnly="1" fieldPosition="0">
        <references count="1">
          <reference field="0" count="0"/>
        </references>
      </pivotArea>
    </format>
    <format dxfId="9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Kimutatás10" cacheId="0" applyNumberFormats="0" applyBorderFormats="0" applyFontFormats="0" applyPatternFormats="0" applyAlignmentFormats="0" applyWidthHeightFormats="1" dataCaption="Értékek" grandTotalCaption="Total" updatedVersion="5" minRefreshableVersion="3" useAutoFormatting="1" itemPrintTitles="1" createdVersion="5" indent="0" outline="1" outlineData="1" multipleFieldFilters="0" rowHeaderCaption="Answers" colHeaderCaption="Education level">
  <location ref="G54:N62" firstHeaderRow="1" firstDataRow="2" firstDataCol="1"/>
  <pivotFields count="57">
    <pivotField showAll="0">
      <items count="3">
        <item x="0"/>
        <item x="1"/>
        <item t="default"/>
      </items>
    </pivotField>
    <pivotField axis="axisCol" showAll="0">
      <items count="7">
        <item x="2"/>
        <item x="1"/>
        <item x="3"/>
        <item x="4"/>
        <item x="5"/>
        <item x="0"/>
        <item t="default"/>
      </items>
    </pivotField>
    <pivotField showAll="0"/>
    <pivotField showAll="0"/>
    <pivotField showAll="0">
      <items count="7">
        <item x="5"/>
        <item x="4"/>
        <item x="0"/>
        <item x="1"/>
        <item x="2"/>
        <item x="3"/>
        <item t="default"/>
      </items>
    </pivotField>
    <pivotField showAll="0">
      <items count="7">
        <item x="4"/>
        <item x="1"/>
        <item x="0"/>
        <item x="2"/>
        <item x="5"/>
        <item x="3"/>
        <item t="default"/>
      </items>
    </pivotField>
    <pivotField showAll="0">
      <items count="7">
        <item x="5"/>
        <item x="4"/>
        <item x="0"/>
        <item x="2"/>
        <item x="1"/>
        <item x="3"/>
        <item t="default"/>
      </items>
    </pivotField>
    <pivotField showAll="0">
      <items count="7">
        <item x="5"/>
        <item x="4"/>
        <item x="0"/>
        <item x="1"/>
        <item x="3"/>
        <item x="2"/>
        <item t="default"/>
      </items>
    </pivotField>
    <pivotField axis="axisRow" dataField="1" showAll="0">
      <items count="7">
        <item x="5"/>
        <item x="4"/>
        <item x="0"/>
        <item x="2"/>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7">
    <i>
      <x/>
    </i>
    <i>
      <x v="1"/>
    </i>
    <i>
      <x v="2"/>
    </i>
    <i>
      <x v="3"/>
    </i>
    <i>
      <x v="4"/>
    </i>
    <i>
      <x v="5"/>
    </i>
    <i t="grand">
      <x/>
    </i>
  </rowItems>
  <colFields count="1">
    <field x="1"/>
  </colFields>
  <colItems count="7">
    <i>
      <x/>
    </i>
    <i>
      <x v="1"/>
    </i>
    <i>
      <x v="2"/>
    </i>
    <i>
      <x v="3"/>
    </i>
    <i>
      <x v="4"/>
    </i>
    <i>
      <x v="5"/>
    </i>
    <i t="grand">
      <x/>
    </i>
  </colItems>
  <dataFields count="1">
    <dataField name="Count /  [I ... being observed through machines/robots preparing human decisions– e.g. infra-cameras as elements of an early warning system, in case of restricted areas before humans open barriers)]" fld="8" subtotal="count" baseField="0" baseItem="0"/>
  </dataFields>
  <formats count="7">
    <format dxfId="132">
      <pivotArea type="origin" dataOnly="0" labelOnly="1" outline="0" fieldPosition="0"/>
    </format>
    <format dxfId="41">
      <pivotArea type="all" dataOnly="0" outline="0" fieldPosition="0"/>
    </format>
    <format dxfId="40">
      <pivotArea outline="0" collapsedLevelsAreSubtotals="1" fieldPosition="0"/>
    </format>
    <format dxfId="39">
      <pivotArea dataOnly="0" labelOnly="1" fieldPosition="0">
        <references count="1">
          <reference field="8" count="0"/>
        </references>
      </pivotArea>
    </format>
    <format dxfId="38">
      <pivotArea dataOnly="0" labelOnly="1" grandRow="1" outline="0" fieldPosition="0"/>
    </format>
    <format dxfId="37">
      <pivotArea dataOnly="0" labelOnly="1" fieldPosition="0">
        <references count="1">
          <reference field="1" count="0"/>
        </references>
      </pivotArea>
    </format>
    <format dxfId="36">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xml><?xml version="1.0" encoding="utf-8"?>
<pivotTableDefinition xmlns="http://schemas.openxmlformats.org/spreadsheetml/2006/main" name="Kimutatás7" cacheId="0" applyNumberFormats="0" applyBorderFormats="0" applyFontFormats="0" applyPatternFormats="0" applyAlignmentFormats="0" applyWidthHeightFormats="1" dataCaption="Értékek" grandTotalCaption="Total" updatedVersion="5" minRefreshableVersion="3" useAutoFormatting="1" itemPrintTitles="1" createdVersion="5" indent="0" outline="1" outlineData="1" multipleFieldFilters="0" rowHeaderCaption="Answers" colHeaderCaption="Male (1) / Female (2)">
  <location ref="A54:D62" firstHeaderRow="1" firstDataRow="2" firstDataCol="1"/>
  <pivotFields count="57">
    <pivotField axis="axisCol" showAll="0">
      <items count="3">
        <item x="0"/>
        <item x="1"/>
        <item t="default"/>
      </items>
    </pivotField>
    <pivotField showAll="0"/>
    <pivotField showAll="0"/>
    <pivotField showAll="0"/>
    <pivotField showAll="0">
      <items count="7">
        <item x="5"/>
        <item x="4"/>
        <item x="0"/>
        <item x="1"/>
        <item x="2"/>
        <item x="3"/>
        <item t="default"/>
      </items>
    </pivotField>
    <pivotField showAll="0">
      <items count="7">
        <item x="4"/>
        <item x="1"/>
        <item x="0"/>
        <item x="2"/>
        <item x="5"/>
        <item x="3"/>
        <item t="default"/>
      </items>
    </pivotField>
    <pivotField showAll="0">
      <items count="7">
        <item x="5"/>
        <item x="4"/>
        <item x="0"/>
        <item x="2"/>
        <item x="1"/>
        <item x="3"/>
        <item t="default"/>
      </items>
    </pivotField>
    <pivotField showAll="0">
      <items count="7">
        <item x="5"/>
        <item x="4"/>
        <item x="0"/>
        <item x="1"/>
        <item x="3"/>
        <item x="2"/>
        <item t="default"/>
      </items>
    </pivotField>
    <pivotField axis="axisRow" dataField="1" showAll="0">
      <items count="7">
        <item x="5"/>
        <item x="4"/>
        <item x="0"/>
        <item x="2"/>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7">
    <i>
      <x/>
    </i>
    <i>
      <x v="1"/>
    </i>
    <i>
      <x v="2"/>
    </i>
    <i>
      <x v="3"/>
    </i>
    <i>
      <x v="4"/>
    </i>
    <i>
      <x v="5"/>
    </i>
    <i t="grand">
      <x/>
    </i>
  </rowItems>
  <colFields count="1">
    <field x="0"/>
  </colFields>
  <colItems count="3">
    <i>
      <x/>
    </i>
    <i>
      <x v="1"/>
    </i>
    <i t="grand">
      <x/>
    </i>
  </colItems>
  <dataFields count="1">
    <dataField name="Count /  [I ... being observed through machines/robots preparing human decisions– e.g. infra-cameras as elements of an early warning system, in case of restricted areas before humans open barriers)]" fld="8" subtotal="count" baseField="0" baseItem="0"/>
  </dataFields>
  <formats count="7">
    <format dxfId="133">
      <pivotArea type="origin" dataOnly="0" labelOnly="1" outline="0" fieldPosition="0"/>
    </format>
    <format dxfId="35">
      <pivotArea type="all" dataOnly="0" outline="0" fieldPosition="0"/>
    </format>
    <format dxfId="34">
      <pivotArea outline="0" collapsedLevelsAreSubtotals="1" fieldPosition="0"/>
    </format>
    <format dxfId="33">
      <pivotArea dataOnly="0" labelOnly="1" fieldPosition="0">
        <references count="1">
          <reference field="8" count="0"/>
        </references>
      </pivotArea>
    </format>
    <format dxfId="32">
      <pivotArea dataOnly="0" labelOnly="1" grandRow="1" outline="0" fieldPosition="0"/>
    </format>
    <format dxfId="31">
      <pivotArea dataOnly="0" labelOnly="1" fieldPosition="0">
        <references count="1">
          <reference field="0" count="0"/>
        </references>
      </pivotArea>
    </format>
    <format dxfId="3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xml><?xml version="1.0" encoding="utf-8"?>
<pivotTableDefinition xmlns="http://schemas.openxmlformats.org/spreadsheetml/2006/main" name="Kimutatás9" cacheId="0" applyNumberFormats="0" applyBorderFormats="0" applyFontFormats="0" applyPatternFormats="0" applyAlignmentFormats="0" applyWidthHeightFormats="1" dataCaption="Értékek" grandTotalCaption="Total" updatedVersion="5" minRefreshableVersion="3" useAutoFormatting="1" itemPrintTitles="1" createdVersion="5" indent="0" outline="1" outlineData="1" multipleFieldFilters="0" rowHeaderCaption="Answers" colHeaderCaption="Education level">
  <location ref="G42:N50" firstHeaderRow="1" firstDataRow="2" firstDataCol="1"/>
  <pivotFields count="57">
    <pivotField showAll="0">
      <items count="3">
        <item x="0"/>
        <item x="1"/>
        <item t="default"/>
      </items>
    </pivotField>
    <pivotField axis="axisCol" showAll="0">
      <items count="7">
        <item x="2"/>
        <item x="1"/>
        <item x="3"/>
        <item x="4"/>
        <item x="5"/>
        <item x="0"/>
        <item t="default"/>
      </items>
    </pivotField>
    <pivotField showAll="0"/>
    <pivotField showAll="0"/>
    <pivotField showAll="0">
      <items count="7">
        <item x="5"/>
        <item x="4"/>
        <item x="0"/>
        <item x="1"/>
        <item x="2"/>
        <item x="3"/>
        <item t="default"/>
      </items>
    </pivotField>
    <pivotField showAll="0">
      <items count="7">
        <item x="4"/>
        <item x="1"/>
        <item x="0"/>
        <item x="2"/>
        <item x="5"/>
        <item x="3"/>
        <item t="default"/>
      </items>
    </pivotField>
    <pivotField showAll="0">
      <items count="7">
        <item x="5"/>
        <item x="4"/>
        <item x="0"/>
        <item x="2"/>
        <item x="1"/>
        <item x="3"/>
        <item t="default"/>
      </items>
    </pivotField>
    <pivotField axis="axisRow" dataField="1" showAll="0">
      <items count="7">
        <item x="5"/>
        <item x="4"/>
        <item x="0"/>
        <item x="1"/>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7">
    <i>
      <x/>
    </i>
    <i>
      <x v="1"/>
    </i>
    <i>
      <x v="2"/>
    </i>
    <i>
      <x v="3"/>
    </i>
    <i>
      <x v="4"/>
    </i>
    <i>
      <x v="5"/>
    </i>
    <i t="grand">
      <x/>
    </i>
  </rowItems>
  <colFields count="1">
    <field x="1"/>
  </colFields>
  <colItems count="7">
    <i>
      <x/>
    </i>
    <i>
      <x v="1"/>
    </i>
    <i>
      <x v="2"/>
    </i>
    <i>
      <x v="3"/>
    </i>
    <i>
      <x v="4"/>
    </i>
    <i>
      <x v="5"/>
    </i>
    <i t="grand">
      <x/>
    </i>
  </colItems>
  <dataFields count="1">
    <dataField name="Count /  [I ... being observed by humans aided by machines/measurement devices (e.g. doctors in controlled scenarios)]" fld="7" subtotal="count" baseField="0" baseItem="0"/>
  </dataFields>
  <formats count="7">
    <format dxfId="134">
      <pivotArea type="origin" dataOnly="0" labelOnly="1" outline="0" fieldPosition="0"/>
    </format>
    <format dxfId="29">
      <pivotArea type="all" dataOnly="0" outline="0" fieldPosition="0"/>
    </format>
    <format dxfId="28">
      <pivotArea outline="0" collapsedLevelsAreSubtotals="1" fieldPosition="0"/>
    </format>
    <format dxfId="27">
      <pivotArea dataOnly="0" labelOnly="1" fieldPosition="0">
        <references count="1">
          <reference field="7" count="0"/>
        </references>
      </pivotArea>
    </format>
    <format dxfId="26">
      <pivotArea dataOnly="0" labelOnly="1" grandRow="1" outline="0" fieldPosition="0"/>
    </format>
    <format dxfId="25">
      <pivotArea dataOnly="0" labelOnly="1" fieldPosition="0">
        <references count="1">
          <reference field="1" count="0"/>
        </references>
      </pivotArea>
    </format>
    <format dxfId="24">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3.xml><?xml version="1.0" encoding="utf-8"?>
<pivotTableDefinition xmlns="http://schemas.openxmlformats.org/spreadsheetml/2006/main" name="Kimutatás3" cacheId="0" applyNumberFormats="0" applyBorderFormats="0" applyFontFormats="0" applyPatternFormats="0" applyAlignmentFormats="0" applyWidthHeightFormats="1" dataCaption="Értékek" grandTotalCaption="Total" updatedVersion="5" minRefreshableVersion="3" useAutoFormatting="1" itemPrintTitles="1" createdVersion="5" indent="0" outline="1" outlineData="1" multipleFieldFilters="0" rowHeaderCaption="Answers" colHeaderCaption="Male (1) / Female (2)">
  <location ref="A30:D38" firstHeaderRow="1" firstDataRow="2" firstDataCol="1"/>
  <pivotFields count="57">
    <pivotField axis="axisCol" showAll="0">
      <items count="3">
        <item x="0"/>
        <item x="1"/>
        <item t="default"/>
      </items>
    </pivotField>
    <pivotField showAll="0"/>
    <pivotField showAll="0"/>
    <pivotField showAll="0"/>
    <pivotField showAll="0">
      <items count="7">
        <item x="5"/>
        <item x="4"/>
        <item x="0"/>
        <item x="1"/>
        <item x="2"/>
        <item x="3"/>
        <item t="default"/>
      </items>
    </pivotField>
    <pivotField showAll="0">
      <items count="7">
        <item x="4"/>
        <item x="1"/>
        <item x="0"/>
        <item x="2"/>
        <item x="5"/>
        <item x="3"/>
        <item t="default"/>
      </items>
    </pivotField>
    <pivotField axis="axisRow" dataField="1" showAll="0">
      <items count="7">
        <item x="5"/>
        <item x="4"/>
        <item x="0"/>
        <item x="2"/>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7">
    <i>
      <x/>
    </i>
    <i>
      <x v="1"/>
    </i>
    <i>
      <x v="2"/>
    </i>
    <i>
      <x v="3"/>
    </i>
    <i>
      <x v="4"/>
    </i>
    <i>
      <x v="5"/>
    </i>
    <i t="grand">
      <x/>
    </i>
  </rowItems>
  <colFields count="1">
    <field x="0"/>
  </colFields>
  <colItems count="3">
    <i>
      <x/>
    </i>
    <i>
      <x v="1"/>
    </i>
    <i t="grand">
      <x/>
    </i>
  </colItems>
  <dataFields count="1">
    <dataField name="Count /  [I ... being observed by machines/robots (without any human interference – e.g. speed radar, which sends invoices immediately)]" fld="6" subtotal="count" baseField="0" baseItem="0"/>
  </dataFields>
  <formats count="7">
    <format dxfId="135">
      <pivotArea type="origin" dataOnly="0" labelOnly="1" outline="0" fieldPosition="0"/>
    </format>
    <format dxfId="23">
      <pivotArea type="all" dataOnly="0" outline="0" fieldPosition="0"/>
    </format>
    <format dxfId="22">
      <pivotArea outline="0" collapsedLevelsAreSubtotals="1" fieldPosition="0"/>
    </format>
    <format dxfId="21">
      <pivotArea dataOnly="0" labelOnly="1" fieldPosition="0">
        <references count="1">
          <reference field="6" count="0"/>
        </references>
      </pivotArea>
    </format>
    <format dxfId="20">
      <pivotArea dataOnly="0" labelOnly="1" grandRow="1" outline="0" fieldPosition="0"/>
    </format>
    <format dxfId="19">
      <pivotArea dataOnly="0" labelOnly="1" fieldPosition="0">
        <references count="1">
          <reference field="0" count="0"/>
        </references>
      </pivotArea>
    </format>
    <format dxfId="18">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4.xml><?xml version="1.0" encoding="utf-8"?>
<pivotTableDefinition xmlns="http://schemas.openxmlformats.org/spreadsheetml/2006/main" name="Kimutatás4" cacheId="0" applyNumberFormats="0" applyBorderFormats="0" applyFontFormats="0" applyPatternFormats="0" applyAlignmentFormats="0" applyWidthHeightFormats="1" dataCaption="Értékek" grandTotalCaption="Total" updatedVersion="5" minRefreshableVersion="3" useAutoFormatting="1" itemPrintTitles="1" createdVersion="5" indent="0" outline="1" outlineData="1" multipleFieldFilters="0" rowHeaderCaption="Answers" colHeaderCaption="Male (1) / Female (2)">
  <location ref="A42:D50" firstHeaderRow="1" firstDataRow="2" firstDataCol="1"/>
  <pivotFields count="57">
    <pivotField axis="axisCol" showAll="0">
      <items count="3">
        <item x="0"/>
        <item x="1"/>
        <item t="default"/>
      </items>
    </pivotField>
    <pivotField showAll="0"/>
    <pivotField showAll="0"/>
    <pivotField showAll="0"/>
    <pivotField showAll="0">
      <items count="7">
        <item x="5"/>
        <item x="4"/>
        <item x="0"/>
        <item x="1"/>
        <item x="2"/>
        <item x="3"/>
        <item t="default"/>
      </items>
    </pivotField>
    <pivotField showAll="0">
      <items count="7">
        <item x="4"/>
        <item x="1"/>
        <item x="0"/>
        <item x="2"/>
        <item x="5"/>
        <item x="3"/>
        <item t="default"/>
      </items>
    </pivotField>
    <pivotField showAll="0">
      <items count="7">
        <item x="5"/>
        <item x="4"/>
        <item x="0"/>
        <item x="2"/>
        <item x="1"/>
        <item x="3"/>
        <item t="default"/>
      </items>
    </pivotField>
    <pivotField axis="axisRow" dataField="1" showAll="0">
      <items count="7">
        <item x="5"/>
        <item x="4"/>
        <item x="0"/>
        <item x="1"/>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7">
    <i>
      <x/>
    </i>
    <i>
      <x v="1"/>
    </i>
    <i>
      <x v="2"/>
    </i>
    <i>
      <x v="3"/>
    </i>
    <i>
      <x v="4"/>
    </i>
    <i>
      <x v="5"/>
    </i>
    <i t="grand">
      <x/>
    </i>
  </rowItems>
  <colFields count="1">
    <field x="0"/>
  </colFields>
  <colItems count="3">
    <i>
      <x/>
    </i>
    <i>
      <x v="1"/>
    </i>
    <i t="grand">
      <x/>
    </i>
  </colItems>
  <dataFields count="1">
    <dataField name="Count /  [I ... being observed by humans aided by machines/measurement devices (e.g. doctors in controlled scenarios)]" fld="7" subtotal="count" baseField="0" baseItem="0"/>
  </dataFields>
  <formats count="7">
    <format dxfId="136">
      <pivotArea type="origin" dataOnly="0" labelOnly="1" outline="0" fieldPosition="0"/>
    </format>
    <format dxfId="17">
      <pivotArea type="all" dataOnly="0" outline="0" fieldPosition="0"/>
    </format>
    <format dxfId="16">
      <pivotArea outline="0" collapsedLevelsAreSubtotals="1" fieldPosition="0"/>
    </format>
    <format dxfId="15">
      <pivotArea dataOnly="0" labelOnly="1" fieldPosition="0">
        <references count="1">
          <reference field="7" count="0"/>
        </references>
      </pivotArea>
    </format>
    <format dxfId="14">
      <pivotArea dataOnly="0" labelOnly="1" grandRow="1" outline="0" fieldPosition="0"/>
    </format>
    <format dxfId="13">
      <pivotArea dataOnly="0" labelOnly="1" fieldPosition="0">
        <references count="1">
          <reference field="0" count="0"/>
        </references>
      </pivotArea>
    </format>
    <format dxfId="12">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5.xml><?xml version="1.0" encoding="utf-8"?>
<pivotTableDefinition xmlns="http://schemas.openxmlformats.org/spreadsheetml/2006/main" name="Kimutatás8" cacheId="0" applyNumberFormats="0" applyBorderFormats="0" applyFontFormats="0" applyPatternFormats="0" applyAlignmentFormats="0" applyWidthHeightFormats="1" dataCaption="Értékek" grandTotalCaption="Total" updatedVersion="5" minRefreshableVersion="3" useAutoFormatting="1" itemPrintTitles="1" createdVersion="5" indent="0" outline="1" outlineData="1" multipleFieldFilters="0" rowHeaderCaption="Answers" colHeaderCaption="Education level">
  <location ref="G30:N38" firstHeaderRow="1" firstDataRow="2" firstDataCol="1"/>
  <pivotFields count="57">
    <pivotField showAll="0">
      <items count="3">
        <item x="0"/>
        <item x="1"/>
        <item t="default"/>
      </items>
    </pivotField>
    <pivotField axis="axisCol" showAll="0">
      <items count="7">
        <item x="2"/>
        <item x="1"/>
        <item x="3"/>
        <item x="4"/>
        <item x="5"/>
        <item x="0"/>
        <item t="default"/>
      </items>
    </pivotField>
    <pivotField showAll="0"/>
    <pivotField showAll="0"/>
    <pivotField showAll="0">
      <items count="7">
        <item x="5"/>
        <item x="4"/>
        <item x="0"/>
        <item x="1"/>
        <item x="2"/>
        <item x="3"/>
        <item t="default"/>
      </items>
    </pivotField>
    <pivotField showAll="0">
      <items count="7">
        <item x="4"/>
        <item x="1"/>
        <item x="0"/>
        <item x="2"/>
        <item x="5"/>
        <item x="3"/>
        <item t="default"/>
      </items>
    </pivotField>
    <pivotField axis="axisRow" dataField="1" showAll="0">
      <items count="7">
        <item x="5"/>
        <item x="4"/>
        <item x="0"/>
        <item x="2"/>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7">
    <i>
      <x/>
    </i>
    <i>
      <x v="1"/>
    </i>
    <i>
      <x v="2"/>
    </i>
    <i>
      <x v="3"/>
    </i>
    <i>
      <x v="4"/>
    </i>
    <i>
      <x v="5"/>
    </i>
    <i t="grand">
      <x/>
    </i>
  </rowItems>
  <colFields count="1">
    <field x="1"/>
  </colFields>
  <colItems count="7">
    <i>
      <x/>
    </i>
    <i>
      <x v="1"/>
    </i>
    <i>
      <x v="2"/>
    </i>
    <i>
      <x v="3"/>
    </i>
    <i>
      <x v="4"/>
    </i>
    <i>
      <x v="5"/>
    </i>
    <i t="grand">
      <x/>
    </i>
  </colItems>
  <dataFields count="1">
    <dataField name="Count /  [I ... being observed by machines/robots (without any human interference – e.g. speed radar, which sends invoices immediately)]" fld="6" subtotal="count" baseField="0" baseItem="0"/>
  </dataFields>
  <formats count="7">
    <format dxfId="137">
      <pivotArea type="origin" dataOnly="0" labelOnly="1" outline="0" fieldPosition="0"/>
    </format>
    <format dxfId="11">
      <pivotArea type="all" dataOnly="0" outline="0" fieldPosition="0"/>
    </format>
    <format dxfId="10">
      <pivotArea outline="0" collapsedLevelsAreSubtotals="1" fieldPosition="0"/>
    </format>
    <format dxfId="9">
      <pivotArea dataOnly="0" labelOnly="1" fieldPosition="0">
        <references count="1">
          <reference field="6" count="0"/>
        </references>
      </pivotArea>
    </format>
    <format dxfId="8">
      <pivotArea dataOnly="0" labelOnly="1" grandRow="1" outline="0" fieldPosition="0"/>
    </format>
    <format dxfId="7">
      <pivotArea dataOnly="0" labelOnly="1" fieldPosition="0">
        <references count="1">
          <reference field="1" count="0"/>
        </references>
      </pivotArea>
    </format>
    <format dxfId="6">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6.xml><?xml version="1.0" encoding="utf-8"?>
<pivotTableDefinition xmlns="http://schemas.openxmlformats.org/spreadsheetml/2006/main" name="Kimutatás16" cacheId="36" applyNumberFormats="0" applyBorderFormats="0" applyFontFormats="0" applyPatternFormats="0" applyAlignmentFormats="0" applyWidthHeightFormats="1" dataCaption="Értékek" grandTotalCaption="Total" updatedVersion="5" minRefreshableVersion="3" useAutoFormatting="1" itemPrintTitles="1" createdVersion="5" indent="0" outline="1" outlineData="1" multipleFieldFilters="0" rowHeaderCaption="Count">
  <location ref="A21:B31" firstHeaderRow="1" firstDataRow="1" firstDataCol="1"/>
  <pivotFields count="1">
    <pivotField axis="axisRow" dataField="1" showAll="0">
      <items count="10">
        <item x="0"/>
        <item x="5"/>
        <item x="2"/>
        <item x="6"/>
        <item x="1"/>
        <item x="8"/>
        <item x="3"/>
        <item x="4"/>
        <item x="7"/>
        <item t="default"/>
      </items>
    </pivotField>
  </pivotFields>
  <rowFields count="1">
    <field x="0"/>
  </rowFields>
  <rowItems count="10">
    <i>
      <x/>
    </i>
    <i>
      <x v="1"/>
    </i>
    <i>
      <x v="2"/>
    </i>
    <i>
      <x v="3"/>
    </i>
    <i>
      <x v="4"/>
    </i>
    <i>
      <x v="5"/>
    </i>
    <i>
      <x v="6"/>
    </i>
    <i>
      <x v="7"/>
    </i>
    <i>
      <x v="8"/>
    </i>
    <i t="grand">
      <x/>
    </i>
  </rowItems>
  <colItems count="1">
    <i/>
  </colItems>
  <dataFields count="1">
    <dataField name="Count / #"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Kimutatás14" cacheId="7" applyNumberFormats="0" applyBorderFormats="0" applyFontFormats="0" applyPatternFormats="0" applyAlignmentFormats="0" applyWidthHeightFormats="1" dataCaption="Értékek" grandTotalCaption="Total" updatedVersion="5" minRefreshableVersion="3" useAutoFormatting="1" itemPrintTitles="1" createdVersion="5" indent="0" outline="1" outlineData="1" multipleFieldFilters="0">
  <location ref="Q42:V50" firstHeaderRow="1" firstDataRow="2" firstDataCol="1"/>
  <pivotFields count="11">
    <pivotField axis="axisCol" showAll="0">
      <items count="5">
        <item x="3"/>
        <item x="0"/>
        <item x="1"/>
        <item x="2"/>
        <item t="default"/>
      </items>
    </pivotField>
    <pivotField showAll="0"/>
    <pivotField showAll="0"/>
    <pivotField showAll="0"/>
    <pivotField showAll="0"/>
    <pivotField showAll="0"/>
    <pivotField showAll="0">
      <items count="7">
        <item x="5"/>
        <item x="4"/>
        <item x="0"/>
        <item x="1"/>
        <item x="2"/>
        <item x="3"/>
        <item t="default"/>
      </items>
    </pivotField>
    <pivotField showAll="0">
      <items count="7">
        <item x="4"/>
        <item x="1"/>
        <item x="0"/>
        <item x="2"/>
        <item x="5"/>
        <item x="3"/>
        <item t="default"/>
      </items>
    </pivotField>
    <pivotField showAll="0">
      <items count="7">
        <item x="5"/>
        <item x="4"/>
        <item x="0"/>
        <item x="2"/>
        <item x="1"/>
        <item x="3"/>
        <item t="default"/>
      </items>
    </pivotField>
    <pivotField axis="axisRow" dataField="1" showAll="0">
      <items count="7">
        <item x="5"/>
        <item x="4"/>
        <item x="0"/>
        <item x="1"/>
        <item x="3"/>
        <item x="2"/>
        <item t="default"/>
      </items>
    </pivotField>
    <pivotField showAll="0"/>
  </pivotFields>
  <rowFields count="1">
    <field x="9"/>
  </rowFields>
  <rowItems count="7">
    <i>
      <x/>
    </i>
    <i>
      <x v="1"/>
    </i>
    <i>
      <x v="2"/>
    </i>
    <i>
      <x v="3"/>
    </i>
    <i>
      <x v="4"/>
    </i>
    <i>
      <x v="5"/>
    </i>
    <i t="grand">
      <x/>
    </i>
  </rowItems>
  <colFields count="1">
    <field x="0"/>
  </colFields>
  <colItems count="5">
    <i>
      <x/>
    </i>
    <i>
      <x v="1"/>
    </i>
    <i>
      <x v="2"/>
    </i>
    <i>
      <x v="3"/>
    </i>
    <i t="grand">
      <x/>
    </i>
  </colItems>
  <dataFields count="1">
    <dataField name="Mennyiség /  [I ... being observed by humans aided by machines/measurement devices (e.g. doctors in controlled scenarios)]" fld="9" subtotal="count" baseField="0" baseItem="0"/>
  </dataFields>
  <formats count="7">
    <format dxfId="97">
      <pivotArea type="origin" dataOnly="0" labelOnly="1" outline="0" fieldPosition="0"/>
    </format>
    <format dxfId="89">
      <pivotArea type="all" dataOnly="0" outline="0" fieldPosition="0"/>
    </format>
    <format dxfId="88">
      <pivotArea outline="0" collapsedLevelsAreSubtotals="1" fieldPosition="0"/>
    </format>
    <format dxfId="87">
      <pivotArea dataOnly="0" labelOnly="1" fieldPosition="0">
        <references count="1">
          <reference field="9" count="0"/>
        </references>
      </pivotArea>
    </format>
    <format dxfId="86">
      <pivotArea dataOnly="0" labelOnly="1" grandRow="1" outline="0" fieldPosition="0"/>
    </format>
    <format dxfId="85">
      <pivotArea dataOnly="0" labelOnly="1" fieldPosition="0">
        <references count="1">
          <reference field="0" count="0"/>
        </references>
      </pivotArea>
    </format>
    <format dxfId="84">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Kimutatás13" cacheId="7" applyNumberFormats="0" applyBorderFormats="0" applyFontFormats="0" applyPatternFormats="0" applyAlignmentFormats="0" applyWidthHeightFormats="1" dataCaption="Értékek" grandTotalCaption="Total" updatedVersion="5" minRefreshableVersion="3" useAutoFormatting="1" itemPrintTitles="1" createdVersion="5" indent="0" outline="1" outlineData="1" multipleFieldFilters="0">
  <location ref="Q30:V38" firstHeaderRow="1" firstDataRow="2" firstDataCol="1"/>
  <pivotFields count="11">
    <pivotField axis="axisCol" showAll="0">
      <items count="5">
        <item x="3"/>
        <item x="0"/>
        <item x="1"/>
        <item x="2"/>
        <item t="default"/>
      </items>
    </pivotField>
    <pivotField showAll="0"/>
    <pivotField showAll="0"/>
    <pivotField showAll="0"/>
    <pivotField showAll="0"/>
    <pivotField showAll="0"/>
    <pivotField showAll="0">
      <items count="7">
        <item x="5"/>
        <item x="4"/>
        <item x="0"/>
        <item x="1"/>
        <item x="2"/>
        <item x="3"/>
        <item t="default"/>
      </items>
    </pivotField>
    <pivotField showAll="0">
      <items count="7">
        <item x="4"/>
        <item x="1"/>
        <item x="0"/>
        <item x="2"/>
        <item x="5"/>
        <item x="3"/>
        <item t="default"/>
      </items>
    </pivotField>
    <pivotField axis="axisRow" dataField="1" showAll="0">
      <items count="7">
        <item x="5"/>
        <item x="4"/>
        <item x="0"/>
        <item x="2"/>
        <item x="1"/>
        <item x="3"/>
        <item t="default"/>
      </items>
    </pivotField>
    <pivotField showAll="0"/>
    <pivotField showAll="0"/>
  </pivotFields>
  <rowFields count="1">
    <field x="8"/>
  </rowFields>
  <rowItems count="7">
    <i>
      <x/>
    </i>
    <i>
      <x v="1"/>
    </i>
    <i>
      <x v="2"/>
    </i>
    <i>
      <x v="3"/>
    </i>
    <i>
      <x v="4"/>
    </i>
    <i>
      <x v="5"/>
    </i>
    <i t="grand">
      <x/>
    </i>
  </rowItems>
  <colFields count="1">
    <field x="0"/>
  </colFields>
  <colItems count="5">
    <i>
      <x/>
    </i>
    <i>
      <x v="1"/>
    </i>
    <i>
      <x v="2"/>
    </i>
    <i>
      <x v="3"/>
    </i>
    <i t="grand">
      <x/>
    </i>
  </colItems>
  <dataFields count="1">
    <dataField name="Mennyiség /  [I ... being observed by machines/robots (without any human interference – e.g. speed radar, which sends invoices immediately)]" fld="8" subtotal="count" baseField="0" baseItem="0"/>
  </dataFields>
  <formats count="7">
    <format dxfId="98">
      <pivotArea type="origin" dataOnly="0" labelOnly="1" outline="0" fieldPosition="0"/>
    </format>
    <format dxfId="83">
      <pivotArea type="all" dataOnly="0" outline="0" fieldPosition="0"/>
    </format>
    <format dxfId="82">
      <pivotArea outline="0" collapsedLevelsAreSubtotals="1" fieldPosition="0"/>
    </format>
    <format dxfId="81">
      <pivotArea dataOnly="0" labelOnly="1" fieldPosition="0">
        <references count="1">
          <reference field="8" count="0"/>
        </references>
      </pivotArea>
    </format>
    <format dxfId="80">
      <pivotArea dataOnly="0" labelOnly="1" grandRow="1" outline="0" fieldPosition="0"/>
    </format>
    <format dxfId="79">
      <pivotArea dataOnly="0" labelOnly="1" fieldPosition="0">
        <references count="1">
          <reference field="0" count="0"/>
        </references>
      </pivotArea>
    </format>
    <format dxfId="78">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Kimutatás12" cacheId="7" applyNumberFormats="0" applyBorderFormats="0" applyFontFormats="0" applyPatternFormats="0" applyAlignmentFormats="0" applyWidthHeightFormats="1" dataCaption="Értékek" grandTotalCaption="Total" updatedVersion="5" minRefreshableVersion="3" useAutoFormatting="1" itemPrintTitles="1" createdVersion="5" indent="0" outline="1" outlineData="1" multipleFieldFilters="0">
  <location ref="Q18:V26" firstHeaderRow="1" firstDataRow="2" firstDataCol="1"/>
  <pivotFields count="11">
    <pivotField axis="axisCol" showAll="0">
      <items count="5">
        <item x="3"/>
        <item x="0"/>
        <item x="1"/>
        <item x="2"/>
        <item t="default"/>
      </items>
    </pivotField>
    <pivotField showAll="0"/>
    <pivotField showAll="0"/>
    <pivotField showAll="0"/>
    <pivotField showAll="0"/>
    <pivotField showAll="0"/>
    <pivotField showAll="0">
      <items count="7">
        <item x="5"/>
        <item x="4"/>
        <item x="0"/>
        <item x="1"/>
        <item x="2"/>
        <item x="3"/>
        <item t="default"/>
      </items>
    </pivotField>
    <pivotField axis="axisRow" dataField="1" showAll="0">
      <items count="7">
        <item x="4"/>
        <item x="1"/>
        <item x="0"/>
        <item x="2"/>
        <item x="5"/>
        <item x="3"/>
        <item t="default"/>
      </items>
    </pivotField>
    <pivotField showAll="0"/>
    <pivotField showAll="0"/>
    <pivotField showAll="0"/>
  </pivotFields>
  <rowFields count="1">
    <field x="7"/>
  </rowFields>
  <rowItems count="7">
    <i>
      <x/>
    </i>
    <i>
      <x v="1"/>
    </i>
    <i>
      <x v="2"/>
    </i>
    <i>
      <x v="3"/>
    </i>
    <i>
      <x v="4"/>
    </i>
    <i>
      <x v="5"/>
    </i>
    <i t="grand">
      <x/>
    </i>
  </rowItems>
  <colFields count="1">
    <field x="0"/>
  </colFields>
  <colItems count="5">
    <i>
      <x/>
    </i>
    <i>
      <x v="1"/>
    </i>
    <i>
      <x v="2"/>
    </i>
    <i>
      <x v="3"/>
    </i>
    <i t="grand">
      <x/>
    </i>
  </colItems>
  <dataFields count="1">
    <dataField name="Count /  [I ... being observed by humans (without any interference by machines/measurement devices – e.g. on the streets, in traffic, face to face)]" fld="7" subtotal="count" baseField="0" baseItem="0"/>
  </dataFields>
  <formats count="7">
    <format dxfId="99">
      <pivotArea type="origin" dataOnly="0" labelOnly="1" outline="0" fieldPosition="0"/>
    </format>
    <format dxfId="77">
      <pivotArea type="all" dataOnly="0" outline="0" fieldPosition="0"/>
    </format>
    <format dxfId="76">
      <pivotArea outline="0" collapsedLevelsAreSubtotals="1" fieldPosition="0"/>
    </format>
    <format dxfId="75">
      <pivotArea dataOnly="0" labelOnly="1" fieldPosition="0">
        <references count="1">
          <reference field="7" count="0"/>
        </references>
      </pivotArea>
    </format>
    <format dxfId="74">
      <pivotArea dataOnly="0" labelOnly="1" grandRow="1" outline="0" fieldPosition="0"/>
    </format>
    <format dxfId="73">
      <pivotArea dataOnly="0" labelOnly="1" fieldPosition="0">
        <references count="1">
          <reference field="0" count="0"/>
        </references>
      </pivotArea>
    </format>
    <format dxfId="72">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Kimutatás11" cacheId="7" applyNumberFormats="0" applyBorderFormats="0" applyFontFormats="0" applyPatternFormats="0" applyAlignmentFormats="0" applyWidthHeightFormats="1" dataCaption="Értékek" grandTotalCaption="Total" updatedVersion="5" minRefreshableVersion="3" useAutoFormatting="1" itemPrintTitles="1" createdVersion="5" indent="0" outline="1" outlineData="1" multipleFieldFilters="0">
  <location ref="Q6:V14" firstHeaderRow="1" firstDataRow="2" firstDataCol="1"/>
  <pivotFields count="11">
    <pivotField axis="axisCol" showAll="0">
      <items count="5">
        <item x="3"/>
        <item x="0"/>
        <item x="1"/>
        <item x="2"/>
        <item t="default"/>
      </items>
    </pivotField>
    <pivotField showAll="0"/>
    <pivotField showAll="0"/>
    <pivotField showAll="0"/>
    <pivotField showAll="0"/>
    <pivotField showAll="0"/>
    <pivotField axis="axisRow" dataField="1" showAll="0">
      <items count="7">
        <item x="5"/>
        <item x="4"/>
        <item x="0"/>
        <item x="1"/>
        <item x="2"/>
        <item x="3"/>
        <item t="default"/>
      </items>
    </pivotField>
    <pivotField showAll="0"/>
    <pivotField showAll="0"/>
    <pivotField showAll="0"/>
    <pivotField showAll="0"/>
  </pivotFields>
  <rowFields count="1">
    <field x="6"/>
  </rowFields>
  <rowItems count="7">
    <i>
      <x/>
    </i>
    <i>
      <x v="1"/>
    </i>
    <i>
      <x v="2"/>
    </i>
    <i>
      <x v="3"/>
    </i>
    <i>
      <x v="4"/>
    </i>
    <i>
      <x v="5"/>
    </i>
    <i t="grand">
      <x/>
    </i>
  </rowItems>
  <colFields count="1">
    <field x="0"/>
  </colFields>
  <colItems count="5">
    <i>
      <x/>
    </i>
    <i>
      <x v="1"/>
    </i>
    <i>
      <x v="2"/>
    </i>
    <i>
      <x v="3"/>
    </i>
    <i t="grand">
      <x/>
    </i>
  </colItems>
  <dataFields count="1">
    <dataField name="Count /  [I ... being observed in general?]" fld="6" subtotal="count" baseField="0" baseItem="0"/>
  </dataFields>
  <formats count="6">
    <format dxfId="71">
      <pivotArea type="all" dataOnly="0" outline="0" fieldPosition="0"/>
    </format>
    <format dxfId="70">
      <pivotArea outline="0" collapsedLevelsAreSubtotals="1" fieldPosition="0"/>
    </format>
    <format dxfId="69">
      <pivotArea dataOnly="0" labelOnly="1" fieldPosition="0">
        <references count="1">
          <reference field="6" count="0"/>
        </references>
      </pivotArea>
    </format>
    <format dxfId="68">
      <pivotArea dataOnly="0" labelOnly="1" grandRow="1" outline="0" fieldPosition="0"/>
    </format>
    <format dxfId="67">
      <pivotArea dataOnly="0" labelOnly="1" fieldPosition="0">
        <references count="1">
          <reference field="0" count="0"/>
        </references>
      </pivotArea>
    </format>
    <format dxfId="66">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Kimutatás6" cacheId="0" applyNumberFormats="0" applyBorderFormats="0" applyFontFormats="0" applyPatternFormats="0" applyAlignmentFormats="0" applyWidthHeightFormats="1" dataCaption="Értékek" grandTotalCaption="Total" updatedVersion="5" minRefreshableVersion="3" useAutoFormatting="1" itemPrintTitles="1" createdVersion="5" indent="0" outline="1" outlineData="1" multipleFieldFilters="0" rowHeaderCaption="Answers" colHeaderCaption="Education level">
  <location ref="G18:N26" firstHeaderRow="1" firstDataRow="2" firstDataCol="1"/>
  <pivotFields count="57">
    <pivotField showAll="0">
      <items count="3">
        <item x="0"/>
        <item x="1"/>
        <item t="default"/>
      </items>
    </pivotField>
    <pivotField axis="axisCol" showAll="0">
      <items count="7">
        <item x="2"/>
        <item x="1"/>
        <item x="3"/>
        <item x="4"/>
        <item x="5"/>
        <item x="0"/>
        <item t="default"/>
      </items>
    </pivotField>
    <pivotField showAll="0"/>
    <pivotField showAll="0"/>
    <pivotField showAll="0">
      <items count="7">
        <item x="5"/>
        <item x="4"/>
        <item x="0"/>
        <item x="1"/>
        <item x="2"/>
        <item x="3"/>
        <item t="default"/>
      </items>
    </pivotField>
    <pivotField axis="axisRow" dataField="1" showAll="0">
      <items count="7">
        <item x="4"/>
        <item x="1"/>
        <item x="0"/>
        <item x="2"/>
        <item x="5"/>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
  </rowFields>
  <rowItems count="7">
    <i>
      <x/>
    </i>
    <i>
      <x v="1"/>
    </i>
    <i>
      <x v="2"/>
    </i>
    <i>
      <x v="3"/>
    </i>
    <i>
      <x v="4"/>
    </i>
    <i>
      <x v="5"/>
    </i>
    <i t="grand">
      <x/>
    </i>
  </rowItems>
  <colFields count="1">
    <field x="1"/>
  </colFields>
  <colItems count="7">
    <i>
      <x/>
    </i>
    <i>
      <x v="1"/>
    </i>
    <i>
      <x v="2"/>
    </i>
    <i>
      <x v="3"/>
    </i>
    <i>
      <x v="4"/>
    </i>
    <i>
      <x v="5"/>
    </i>
    <i t="grand">
      <x/>
    </i>
  </colItems>
  <dataFields count="1">
    <dataField name="Count /  [I ... being observed by humans (without any interference by machines/measurement devices – e.g. on the streets, in traffic, face to face)]" fld="5" subtotal="count" baseField="0" baseItem="0"/>
  </dataFields>
  <formats count="7">
    <format dxfId="128">
      <pivotArea type="origin" dataOnly="0" labelOnly="1" outline="0" fieldPosition="0"/>
    </format>
    <format dxfId="65">
      <pivotArea type="all" dataOnly="0" outline="0" fieldPosition="0"/>
    </format>
    <format dxfId="64">
      <pivotArea outline="0" collapsedLevelsAreSubtotals="1" fieldPosition="0"/>
    </format>
    <format dxfId="63">
      <pivotArea dataOnly="0" labelOnly="1" fieldPosition="0">
        <references count="1">
          <reference field="5" count="0"/>
        </references>
      </pivotArea>
    </format>
    <format dxfId="62">
      <pivotArea dataOnly="0" labelOnly="1" grandRow="1" outline="0" fieldPosition="0"/>
    </format>
    <format dxfId="61">
      <pivotArea dataOnly="0" labelOnly="1" fieldPosition="0">
        <references count="1">
          <reference field="1" count="0"/>
        </references>
      </pivotArea>
    </format>
    <format dxfId="6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Kimutatás5" cacheId="0" applyNumberFormats="0" applyBorderFormats="0" applyFontFormats="0" applyPatternFormats="0" applyAlignmentFormats="0" applyWidthHeightFormats="1" dataCaption="Értékek" grandTotalCaption="Total" updatedVersion="5" minRefreshableVersion="3" useAutoFormatting="1" itemPrintTitles="1" createdVersion="5" indent="0" outline="1" outlineData="1" multipleFieldFilters="0" rowHeaderCaption="Answers" colHeaderCaption="Education level">
  <location ref="G6:N14" firstHeaderRow="1" firstDataRow="2" firstDataCol="1"/>
  <pivotFields count="57">
    <pivotField showAll="0">
      <items count="3">
        <item x="0"/>
        <item x="1"/>
        <item t="default"/>
      </items>
    </pivotField>
    <pivotField axis="axisCol" showAll="0">
      <items count="7">
        <item x="2"/>
        <item x="1"/>
        <item x="3"/>
        <item x="4"/>
        <item x="5"/>
        <item x="0"/>
        <item t="default"/>
      </items>
    </pivotField>
    <pivotField showAll="0"/>
    <pivotField showAll="0"/>
    <pivotField axis="axisRow" dataField="1" showAll="0">
      <items count="7">
        <item x="5"/>
        <item x="4"/>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
  </rowFields>
  <rowItems count="7">
    <i>
      <x/>
    </i>
    <i>
      <x v="1"/>
    </i>
    <i>
      <x v="2"/>
    </i>
    <i>
      <x v="3"/>
    </i>
    <i>
      <x v="4"/>
    </i>
    <i>
      <x v="5"/>
    </i>
    <i t="grand">
      <x/>
    </i>
  </rowItems>
  <colFields count="1">
    <field x="1"/>
  </colFields>
  <colItems count="7">
    <i>
      <x/>
    </i>
    <i>
      <x v="1"/>
    </i>
    <i>
      <x v="2"/>
    </i>
    <i>
      <x v="3"/>
    </i>
    <i>
      <x v="4"/>
    </i>
    <i>
      <x v="5"/>
    </i>
    <i t="grand">
      <x/>
    </i>
  </colItems>
  <dataFields count="1">
    <dataField name="Count /  [I ... being observed in general?]" fld="4" subtotal="count" baseField="0" baseItem="0"/>
  </dataFields>
  <formats count="7">
    <format dxfId="129">
      <pivotArea type="origin" dataOnly="0" labelOnly="1" outline="0" fieldPosition="0"/>
    </format>
    <format dxfId="59">
      <pivotArea type="all" dataOnly="0" outline="0" fieldPosition="0"/>
    </format>
    <format dxfId="58">
      <pivotArea outline="0" collapsedLevelsAreSubtotals="1" fieldPosition="0"/>
    </format>
    <format dxfId="57">
      <pivotArea dataOnly="0" labelOnly="1" fieldPosition="0">
        <references count="1">
          <reference field="4" count="0"/>
        </references>
      </pivotArea>
    </format>
    <format dxfId="56">
      <pivotArea dataOnly="0" labelOnly="1" grandRow="1" outline="0" fieldPosition="0"/>
    </format>
    <format dxfId="55">
      <pivotArea dataOnly="0" labelOnly="1" fieldPosition="0">
        <references count="1">
          <reference field="1" count="0"/>
        </references>
      </pivotArea>
    </format>
    <format dxfId="54">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Kimutatás2" cacheId="0" applyNumberFormats="0" applyBorderFormats="0" applyFontFormats="0" applyPatternFormats="0" applyAlignmentFormats="0" applyWidthHeightFormats="1" dataCaption="Értékek" grandTotalCaption="Total" updatedVersion="5" minRefreshableVersion="3" useAutoFormatting="1" itemPrintTitles="1" createdVersion="5" indent="0" outline="1" outlineData="1" multipleFieldFilters="0" rowHeaderCaption="Answers" colHeaderCaption="Male (1) / Female (2)">
  <location ref="A18:D26" firstHeaderRow="1" firstDataRow="2" firstDataCol="1"/>
  <pivotFields count="57">
    <pivotField axis="axisCol" showAll="0">
      <items count="3">
        <item x="0"/>
        <item x="1"/>
        <item t="default"/>
      </items>
    </pivotField>
    <pivotField showAll="0"/>
    <pivotField showAll="0"/>
    <pivotField showAll="0"/>
    <pivotField showAll="0">
      <items count="7">
        <item x="5"/>
        <item x="4"/>
        <item x="0"/>
        <item x="1"/>
        <item x="2"/>
        <item x="3"/>
        <item t="default"/>
      </items>
    </pivotField>
    <pivotField axis="axisRow" dataField="1" showAll="0">
      <items count="7">
        <item x="4"/>
        <item x="1"/>
        <item x="0"/>
        <item x="2"/>
        <item x="5"/>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
  </rowFields>
  <rowItems count="7">
    <i>
      <x/>
    </i>
    <i>
      <x v="1"/>
    </i>
    <i>
      <x v="2"/>
    </i>
    <i>
      <x v="3"/>
    </i>
    <i>
      <x v="4"/>
    </i>
    <i>
      <x v="5"/>
    </i>
    <i t="grand">
      <x/>
    </i>
  </rowItems>
  <colFields count="1">
    <field x="0"/>
  </colFields>
  <colItems count="3">
    <i>
      <x/>
    </i>
    <i>
      <x v="1"/>
    </i>
    <i t="grand">
      <x/>
    </i>
  </colItems>
  <dataFields count="1">
    <dataField name="Count /  [I ... being observed by humans (without any interference by machines/measurement devices – e.g. on the streets, in traffic, face to face)]" fld="5" subtotal="count" baseField="0" baseItem="0"/>
  </dataFields>
  <formats count="7">
    <format dxfId="130">
      <pivotArea type="origin" dataOnly="0" labelOnly="1" outline="0" fieldPosition="0"/>
    </format>
    <format dxfId="53">
      <pivotArea type="all" dataOnly="0" outline="0" fieldPosition="0"/>
    </format>
    <format dxfId="52">
      <pivotArea outline="0" collapsedLevelsAreSubtotals="1" fieldPosition="0"/>
    </format>
    <format dxfId="51">
      <pivotArea dataOnly="0" labelOnly="1" fieldPosition="0">
        <references count="1">
          <reference field="5" count="0"/>
        </references>
      </pivotArea>
    </format>
    <format dxfId="50">
      <pivotArea dataOnly="0" labelOnly="1" grandRow="1" outline="0" fieldPosition="0"/>
    </format>
    <format dxfId="49">
      <pivotArea dataOnly="0" labelOnly="1" fieldPosition="0">
        <references count="1">
          <reference field="0" count="0"/>
        </references>
      </pivotArea>
    </format>
    <format dxfId="48">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Kimutatás1" cacheId="0" applyNumberFormats="0" applyBorderFormats="0" applyFontFormats="0" applyPatternFormats="0" applyAlignmentFormats="0" applyWidthHeightFormats="1" dataCaption="Értékek" grandTotalCaption="Total" updatedVersion="5" minRefreshableVersion="3" useAutoFormatting="1" itemPrintTitles="1" createdVersion="5" indent="0" outline="1" outlineData="1" multipleFieldFilters="0" rowHeaderCaption="Answers" colHeaderCaption="Male (1) / Female (2)">
  <location ref="A6:D14" firstHeaderRow="1" firstDataRow="2" firstDataCol="1"/>
  <pivotFields count="57">
    <pivotField axis="axisCol" showAll="0">
      <items count="3">
        <item x="0"/>
        <item x="1"/>
        <item t="default"/>
      </items>
    </pivotField>
    <pivotField showAll="0"/>
    <pivotField showAll="0"/>
    <pivotField showAll="0"/>
    <pivotField axis="axisRow" dataField="1" showAll="0">
      <items count="7">
        <item x="5"/>
        <item x="4"/>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
  </rowFields>
  <rowItems count="7">
    <i>
      <x/>
    </i>
    <i>
      <x v="1"/>
    </i>
    <i>
      <x v="2"/>
    </i>
    <i>
      <x v="3"/>
    </i>
    <i>
      <x v="4"/>
    </i>
    <i>
      <x v="5"/>
    </i>
    <i t="grand">
      <x/>
    </i>
  </rowItems>
  <colFields count="1">
    <field x="0"/>
  </colFields>
  <colItems count="3">
    <i>
      <x/>
    </i>
    <i>
      <x v="1"/>
    </i>
    <i t="grand">
      <x/>
    </i>
  </colItems>
  <dataFields count="1">
    <dataField name="Count /  [I ... being observed in general?]" fld="4" subtotal="count" baseField="0" baseItem="0"/>
  </dataFields>
  <formats count="7">
    <format dxfId="131">
      <pivotArea type="origin" dataOnly="0" labelOnly="1" outline="0" fieldPosition="0"/>
    </format>
    <format dxfId="47">
      <pivotArea type="all" dataOnly="0" outline="0" fieldPosition="0"/>
    </format>
    <format dxfId="46">
      <pivotArea outline="0" collapsedLevelsAreSubtotals="1" fieldPosition="0"/>
    </format>
    <format dxfId="45">
      <pivotArea dataOnly="0" labelOnly="1" fieldPosition="0">
        <references count="1">
          <reference field="4" count="0"/>
        </references>
      </pivotArea>
    </format>
    <format dxfId="44">
      <pivotArea dataOnly="0" labelOnly="1" grandRow="1" outline="0" fieldPosition="0"/>
    </format>
    <format dxfId="43">
      <pivotArea dataOnly="0" labelOnly="1" fieldPosition="0">
        <references count="1">
          <reference field="0" count="0"/>
        </references>
      </pivotArea>
    </format>
    <format dxfId="42">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áblázat1" displayName="Táblázat1" ref="B1:L8" totalsRowShown="0" headerRowDxfId="127" dataDxfId="126">
  <tableColumns count="11">
    <tableColumn id="1" name="Answer-ratios" dataDxfId="125"/>
    <tableColumn id="2" name="#" dataDxfId="124"/>
    <tableColumn id="3" name="1" dataDxfId="123"/>
    <tableColumn id="4" name="2" dataDxfId="122"/>
    <tableColumn id="5" name="3" dataDxfId="121"/>
    <tableColumn id="6" name="4" dataDxfId="120"/>
    <tableColumn id="7" name="5" dataDxfId="119"/>
    <tableColumn id="8" name="Total" dataDxfId="118">
      <calculatedColumnFormula>SUM(C2:H2)</calculatedColumnFormula>
    </tableColumn>
    <tableColumn id="9" name="columns" dataDxfId="117"/>
    <tableColumn id="10" name="rows" dataDxfId="116"/>
    <tableColumn id="11" name="cells" dataDxfId="115">
      <calculatedColumnFormula>J2*K2</calculatedColumnFormula>
    </tableColumn>
  </tableColumns>
  <tableStyleInfo name="TableStyleMedium15" showFirstColumn="0" showLastColumn="0" showRowStripes="1" showColumnStripes="0"/>
</table>
</file>

<file path=xl/tables/table2.xml><?xml version="1.0" encoding="utf-8"?>
<table xmlns="http://schemas.openxmlformats.org/spreadsheetml/2006/main" id="2" name="Táblázat13" displayName="Táblázat13" ref="B11:L18" totalsRowShown="0" headerRowDxfId="114" dataDxfId="113">
  <tableColumns count="11">
    <tableColumn id="1" name="Answer-ratios" dataDxfId="112"/>
    <tableColumn id="2" name="#" dataDxfId="111" dataCellStyle="Százalék">
      <calculatedColumnFormula>C2/$I2</calculatedColumnFormula>
    </tableColumn>
    <tableColumn id="3" name="1" dataDxfId="110" dataCellStyle="Százalék">
      <calculatedColumnFormula>D2/$I2</calculatedColumnFormula>
    </tableColumn>
    <tableColumn id="4" name="2" dataDxfId="109" dataCellStyle="Százalék">
      <calculatedColumnFormula>E2/$I2</calculatedColumnFormula>
    </tableColumn>
    <tableColumn id="5" name="3" dataDxfId="108" dataCellStyle="Százalék">
      <calculatedColumnFormula>F2/$I2</calculatedColumnFormula>
    </tableColumn>
    <tableColumn id="6" name="4" dataDxfId="107" dataCellStyle="Százalék">
      <calculatedColumnFormula>G2/$I2</calculatedColumnFormula>
    </tableColumn>
    <tableColumn id="7" name="5" dataDxfId="106" dataCellStyle="Százalék">
      <calculatedColumnFormula>H2/$I2</calculatedColumnFormula>
    </tableColumn>
    <tableColumn id="8" name="Total" dataDxfId="105" dataCellStyle="Százalék">
      <calculatedColumnFormula>SUM(C12:H12)</calculatedColumnFormula>
    </tableColumn>
    <tableColumn id="9" name="columns" dataDxfId="104"/>
    <tableColumn id="10" name="rows" dataDxfId="103"/>
    <tableColumn id="11" name="cells" dataDxfId="102">
      <calculatedColumnFormula>J12*K12</calculatedColumnFormula>
    </tableColumn>
  </tableColumns>
  <tableStyleInfo name="TableStyleMedium15" showFirstColumn="0" showLastColumn="0" showRowStripes="1" showColumnStripes="0"/>
</table>
</file>

<file path=xl/tables/table3.xml><?xml version="1.0" encoding="utf-8"?>
<table xmlns="http://schemas.openxmlformats.org/spreadsheetml/2006/main" id="3" name="Táblázat3" displayName="Táblázat3" ref="A1:A9" totalsRowShown="0" headerRowDxfId="4" dataDxfId="0" headerRowBorderDxfId="5">
  <autoFilter ref="A1:A9"/>
  <tableColumns count="1">
    <tableColumn id="1" name="Content" dataDxfId="1"/>
  </tableColumns>
  <tableStyleInfo name="TableStyleMedium15" showFirstColumn="0" showLastColumn="0" showRowStripes="1" showColumnStripes="0"/>
</table>
</file>

<file path=xl/tables/table4.xml><?xml version="1.0" encoding="utf-8"?>
<table xmlns="http://schemas.openxmlformats.org/spreadsheetml/2006/main" id="4" name="Táblázat4" displayName="Táblázat4" ref="A3:B56" totalsRowShown="0" headerRowDxfId="101" dataDxfId="100">
  <autoFilter ref="A3:B56"/>
  <tableColumns count="2">
    <tableColumn id="1" name="Group" dataDxfId="3"/>
    <tableColumn id="2" name="Questions" dataDxfId="2"/>
  </tableColumns>
  <tableStyleInfo name="TableStyleMedium15" showFirstColumn="0" showLastColumn="0" showRowStripes="1" showColumnStripes="0"/>
</table>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ocs.google.com/forms/d/1trb1owq31ycXDeuiURuIIra_DaF8T7QMO3mzCcGREnE/viewform" TargetMode="External"/></Relationships>
</file>

<file path=xl/worksheets/_rels/sheet6.xml.rels><?xml version="1.0" encoding="UTF-8" standalone="yes"?>
<Relationships xmlns="http://schemas.openxmlformats.org/package/2006/relationships"><Relationship Id="rId8" Type="http://schemas.openxmlformats.org/officeDocument/2006/relationships/pivotTable" Target="../pivotTables/pivotTable8.xml"/><Relationship Id="rId13" Type="http://schemas.openxmlformats.org/officeDocument/2006/relationships/pivotTable" Target="../pivotTables/pivotTable13.xml"/><Relationship Id="rId3" Type="http://schemas.openxmlformats.org/officeDocument/2006/relationships/pivotTable" Target="../pivotTables/pivotTable3.xml"/><Relationship Id="rId7" Type="http://schemas.openxmlformats.org/officeDocument/2006/relationships/pivotTable" Target="../pivotTables/pivotTable7.xml"/><Relationship Id="rId12" Type="http://schemas.openxmlformats.org/officeDocument/2006/relationships/pivotTable" Target="../pivotTables/pivotTable12.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ivotTable" Target="../pivotTables/pivotTable11.xml"/><Relationship Id="rId5" Type="http://schemas.openxmlformats.org/officeDocument/2006/relationships/pivotTable" Target="../pivotTables/pivotTable5.xml"/><Relationship Id="rId15" Type="http://schemas.openxmlformats.org/officeDocument/2006/relationships/pivotTable" Target="../pivotTables/pivotTable15.xml"/><Relationship Id="rId10" Type="http://schemas.openxmlformats.org/officeDocument/2006/relationships/pivotTable" Target="../pivotTables/pivotTable10.xml"/><Relationship Id="rId4" Type="http://schemas.openxmlformats.org/officeDocument/2006/relationships/pivotTable" Target="../pivotTables/pivotTable4.xml"/><Relationship Id="rId9" Type="http://schemas.openxmlformats.org/officeDocument/2006/relationships/pivotTable" Target="../pivotTables/pivotTable9.xml"/><Relationship Id="rId14" Type="http://schemas.openxmlformats.org/officeDocument/2006/relationships/pivotTable" Target="../pivotTables/pivotTable14.xml"/></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ivotTable" Target="../pivotTables/pivotTable16.xml"/><Relationship Id="rId4" Type="http://schemas.openxmlformats.org/officeDocument/2006/relationships/table" Target="../tables/table3.xml"/></Relationships>
</file>

<file path=xl/worksheets/_rels/sheet8.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cols>
    <col min="1" max="1" width="84.5703125" bestFit="1" customWidth="1"/>
  </cols>
  <sheetData>
    <row r="1" spans="1:1" x14ac:dyDescent="0.2">
      <c r="A1" s="33" t="s">
        <v>210</v>
      </c>
    </row>
  </sheetData>
  <hyperlinks>
    <hyperlink ref="A1"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99"/>
  <sheetViews>
    <sheetView workbookViewId="0">
      <pane ySplit="1" topLeftCell="A2" activePane="bottomLeft" state="frozen"/>
      <selection pane="bottomLeft"/>
    </sheetView>
  </sheetViews>
  <sheetFormatPr defaultColWidth="14.42578125" defaultRowHeight="15.75" customHeight="1" x14ac:dyDescent="0.2"/>
  <cols>
    <col min="1" max="6" width="21.5703125" customWidth="1"/>
    <col min="7" max="7" width="28.42578125" bestFit="1" customWidth="1"/>
    <col min="8" max="61" width="21.5703125" customWidth="1"/>
  </cols>
  <sheetData>
    <row r="1" spans="1:61" ht="12.75" x14ac:dyDescent="0.2">
      <c r="A1" t="s">
        <v>0</v>
      </c>
      <c r="B1" t="s">
        <v>1</v>
      </c>
      <c r="C1" t="s">
        <v>2</v>
      </c>
      <c r="D1" s="1" t="s">
        <v>3</v>
      </c>
      <c r="E1" t="s">
        <v>4</v>
      </c>
      <c r="F1" t="s">
        <v>5</v>
      </c>
      <c r="G1" t="s">
        <v>6</v>
      </c>
      <c r="H1" s="1" t="s">
        <v>7</v>
      </c>
      <c r="I1" s="1" t="s">
        <v>8</v>
      </c>
      <c r="J1" s="1" t="s">
        <v>9</v>
      </c>
      <c r="K1" s="1" t="s">
        <v>10</v>
      </c>
      <c r="L1" s="1" t="s">
        <v>11</v>
      </c>
      <c r="M1" s="1" t="s">
        <v>12</v>
      </c>
      <c r="N1" s="1" t="s">
        <v>13</v>
      </c>
      <c r="O1" s="1" t="s">
        <v>14</v>
      </c>
      <c r="P1" s="1" t="s">
        <v>15</v>
      </c>
      <c r="Q1" t="s">
        <v>16</v>
      </c>
      <c r="R1" s="1" t="s">
        <v>17</v>
      </c>
      <c r="S1" t="s">
        <v>18</v>
      </c>
      <c r="T1" t="s">
        <v>19</v>
      </c>
      <c r="U1" t="s">
        <v>20</v>
      </c>
      <c r="V1" s="1" t="s">
        <v>21</v>
      </c>
      <c r="W1" t="s">
        <v>22</v>
      </c>
      <c r="X1" t="s">
        <v>23</v>
      </c>
      <c r="Y1" t="s">
        <v>24</v>
      </c>
      <c r="Z1" t="s">
        <v>25</v>
      </c>
      <c r="AA1" s="1" t="s">
        <v>26</v>
      </c>
      <c r="AB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1" t="s">
        <v>50</v>
      </c>
      <c r="AZ1" s="1" t="s">
        <v>51</v>
      </c>
      <c r="BA1" s="1" t="s">
        <v>52</v>
      </c>
      <c r="BB1" s="1" t="s">
        <v>53</v>
      </c>
      <c r="BC1" s="1" t="s">
        <v>54</v>
      </c>
      <c r="BD1" s="1" t="s">
        <v>55</v>
      </c>
      <c r="BE1" t="s">
        <v>56</v>
      </c>
      <c r="BF1" s="1" t="s">
        <v>57</v>
      </c>
      <c r="BG1" s="1" t="s">
        <v>58</v>
      </c>
      <c r="BH1" t="s">
        <v>59</v>
      </c>
      <c r="BI1" s="1" t="s">
        <v>60</v>
      </c>
    </row>
    <row r="2" spans="1:61" s="6" customFormat="1" ht="15.75" customHeight="1" x14ac:dyDescent="0.2">
      <c r="A2" s="8">
        <v>42404.606173796295</v>
      </c>
      <c r="B2" s="9" t="s">
        <v>61</v>
      </c>
      <c r="C2" s="9" t="s">
        <v>62</v>
      </c>
      <c r="D2" s="9" t="s">
        <v>63</v>
      </c>
      <c r="E2" s="9">
        <v>1993</v>
      </c>
      <c r="F2" s="9" t="s">
        <v>64</v>
      </c>
      <c r="G2" s="9" t="s">
        <v>65</v>
      </c>
      <c r="H2" s="9" t="s">
        <v>66</v>
      </c>
      <c r="I2" s="9" t="s">
        <v>67</v>
      </c>
      <c r="J2" s="9" t="s">
        <v>68</v>
      </c>
      <c r="K2" s="9" t="s">
        <v>67</v>
      </c>
      <c r="L2" s="9" t="s">
        <v>66</v>
      </c>
      <c r="M2" s="9" t="s">
        <v>65</v>
      </c>
      <c r="N2" s="9" t="s">
        <v>66</v>
      </c>
      <c r="O2" s="9" t="s">
        <v>67</v>
      </c>
      <c r="P2" s="9" t="s">
        <v>68</v>
      </c>
      <c r="Q2" s="9" t="s">
        <v>65</v>
      </c>
      <c r="R2" s="9" t="s">
        <v>66</v>
      </c>
      <c r="S2" s="9" t="s">
        <v>67</v>
      </c>
      <c r="T2" s="9" t="s">
        <v>68</v>
      </c>
      <c r="U2" s="9" t="s">
        <v>67</v>
      </c>
      <c r="V2" s="9" t="s">
        <v>66</v>
      </c>
      <c r="W2" s="9" t="s">
        <v>65</v>
      </c>
      <c r="X2" s="9" t="s">
        <v>66</v>
      </c>
      <c r="Y2" s="9" t="s">
        <v>67</v>
      </c>
      <c r="Z2" s="9" t="s">
        <v>68</v>
      </c>
      <c r="AC2" s="9" t="s">
        <v>65</v>
      </c>
      <c r="AD2" s="9" t="s">
        <v>66</v>
      </c>
      <c r="AE2" s="9" t="s">
        <v>67</v>
      </c>
      <c r="AF2" s="9" t="s">
        <v>68</v>
      </c>
      <c r="AG2" s="9" t="s">
        <v>67</v>
      </c>
    </row>
    <row r="3" spans="1:61" s="6" customFormat="1" ht="15.75" customHeight="1" x14ac:dyDescent="0.2">
      <c r="A3" s="8">
        <v>42404.614609976852</v>
      </c>
      <c r="B3" s="9" t="s">
        <v>61</v>
      </c>
      <c r="C3" s="9" t="s">
        <v>62</v>
      </c>
      <c r="D3" s="9" t="s">
        <v>70</v>
      </c>
      <c r="E3" s="9">
        <v>1966</v>
      </c>
      <c r="F3" s="9" t="s">
        <v>64</v>
      </c>
      <c r="G3" s="9" t="s">
        <v>66</v>
      </c>
      <c r="H3" s="9" t="s">
        <v>66</v>
      </c>
      <c r="I3" s="9" t="s">
        <v>66</v>
      </c>
      <c r="J3" s="9" t="s">
        <v>66</v>
      </c>
      <c r="K3" s="9" t="s">
        <v>66</v>
      </c>
      <c r="L3" s="9" t="s">
        <v>66</v>
      </c>
      <c r="M3" s="9" t="s">
        <v>66</v>
      </c>
      <c r="N3" s="9" t="s">
        <v>66</v>
      </c>
      <c r="O3" s="9" t="s">
        <v>66</v>
      </c>
      <c r="P3" s="9" t="s">
        <v>66</v>
      </c>
      <c r="Q3" s="9" t="s">
        <v>66</v>
      </c>
      <c r="R3" s="9" t="s">
        <v>66</v>
      </c>
      <c r="S3" s="9" t="s">
        <v>66</v>
      </c>
      <c r="T3" s="9" t="s">
        <v>66</v>
      </c>
      <c r="U3" s="9" t="s">
        <v>66</v>
      </c>
      <c r="V3" s="9" t="s">
        <v>66</v>
      </c>
      <c r="W3" s="9" t="s">
        <v>66</v>
      </c>
      <c r="X3" s="9" t="s">
        <v>66</v>
      </c>
      <c r="Y3" s="9" t="s">
        <v>66</v>
      </c>
      <c r="Z3" s="9" t="s">
        <v>66</v>
      </c>
      <c r="AC3" s="9" t="s">
        <v>66</v>
      </c>
      <c r="AD3" s="9" t="s">
        <v>66</v>
      </c>
      <c r="AE3" s="9" t="s">
        <v>66</v>
      </c>
      <c r="AF3" s="9" t="s">
        <v>66</v>
      </c>
      <c r="AG3" s="9" t="s">
        <v>66</v>
      </c>
    </row>
    <row r="4" spans="1:61" s="6" customFormat="1" ht="15.75" customHeight="1" x14ac:dyDescent="0.2">
      <c r="A4" s="8">
        <v>42408.544740879632</v>
      </c>
      <c r="B4" s="9" t="s">
        <v>61</v>
      </c>
      <c r="C4" s="9" t="s">
        <v>62</v>
      </c>
      <c r="D4" s="9" t="s">
        <v>70</v>
      </c>
      <c r="E4" s="9">
        <v>-1975</v>
      </c>
      <c r="F4" s="9" t="s">
        <v>71</v>
      </c>
      <c r="G4" s="9" t="s">
        <v>66</v>
      </c>
      <c r="H4" s="9" t="s">
        <v>66</v>
      </c>
      <c r="I4" s="9" t="s">
        <v>66</v>
      </c>
      <c r="J4" s="9" t="s">
        <v>66</v>
      </c>
      <c r="K4" s="9" t="s">
        <v>66</v>
      </c>
      <c r="L4" s="9" t="s">
        <v>66</v>
      </c>
      <c r="M4" s="9" t="s">
        <v>66</v>
      </c>
      <c r="N4" s="9" t="s">
        <v>66</v>
      </c>
      <c r="O4" s="9" t="s">
        <v>66</v>
      </c>
      <c r="P4" s="9" t="s">
        <v>66</v>
      </c>
      <c r="Q4" s="9" t="s">
        <v>65</v>
      </c>
      <c r="R4" s="9" t="s">
        <v>65</v>
      </c>
      <c r="S4" s="9" t="s">
        <v>65</v>
      </c>
      <c r="T4" s="9" t="s">
        <v>65</v>
      </c>
      <c r="U4" s="9" t="s">
        <v>65</v>
      </c>
      <c r="V4" s="9" t="s">
        <v>65</v>
      </c>
      <c r="W4" s="9" t="s">
        <v>65</v>
      </c>
      <c r="X4" s="9" t="s">
        <v>65</v>
      </c>
      <c r="Y4" s="9" t="s">
        <v>65</v>
      </c>
      <c r="Z4" s="9" t="s">
        <v>65</v>
      </c>
      <c r="AC4" s="9" t="s">
        <v>65</v>
      </c>
      <c r="AD4" s="9" t="s">
        <v>65</v>
      </c>
      <c r="AE4" s="9" t="s">
        <v>65</v>
      </c>
      <c r="AF4" s="9" t="s">
        <v>65</v>
      </c>
      <c r="AG4" s="9" t="s">
        <v>65</v>
      </c>
    </row>
    <row r="5" spans="1:61" s="6" customFormat="1" ht="15.75" customHeight="1" x14ac:dyDescent="0.2">
      <c r="A5" s="8">
        <v>42431.411920659724</v>
      </c>
      <c r="B5" s="9" t="s">
        <v>72</v>
      </c>
      <c r="C5" s="9" t="s">
        <v>62</v>
      </c>
      <c r="D5" s="9" t="s">
        <v>70</v>
      </c>
      <c r="E5" s="9">
        <v>1966</v>
      </c>
      <c r="F5" s="9" t="s">
        <v>64</v>
      </c>
      <c r="G5" s="9" t="s">
        <v>73</v>
      </c>
      <c r="H5" s="9" t="s">
        <v>73</v>
      </c>
      <c r="I5" s="9" t="s">
        <v>73</v>
      </c>
      <c r="J5" s="9" t="s">
        <v>73</v>
      </c>
      <c r="K5" s="9" t="s">
        <v>73</v>
      </c>
      <c r="L5" s="9" t="s">
        <v>73</v>
      </c>
      <c r="M5" s="9" t="s">
        <v>73</v>
      </c>
      <c r="N5" s="9" t="s">
        <v>73</v>
      </c>
      <c r="O5" s="9" t="s">
        <v>73</v>
      </c>
      <c r="P5" s="9" t="s">
        <v>73</v>
      </c>
      <c r="Q5" s="9" t="s">
        <v>73</v>
      </c>
      <c r="R5" s="9" t="s">
        <v>73</v>
      </c>
      <c r="S5" s="9" t="s">
        <v>73</v>
      </c>
      <c r="T5" s="9" t="s">
        <v>73</v>
      </c>
      <c r="U5" s="9" t="s">
        <v>73</v>
      </c>
      <c r="V5" s="9" t="s">
        <v>73</v>
      </c>
      <c r="W5" s="9" t="s">
        <v>73</v>
      </c>
      <c r="X5" s="9" t="s">
        <v>73</v>
      </c>
      <c r="Y5" s="9" t="s">
        <v>73</v>
      </c>
      <c r="Z5" s="9" t="s">
        <v>73</v>
      </c>
      <c r="AA5" s="9" t="s">
        <v>73</v>
      </c>
      <c r="AC5" s="9" t="s">
        <v>73</v>
      </c>
      <c r="AD5" s="9" t="s">
        <v>73</v>
      </c>
      <c r="AE5" s="9" t="s">
        <v>73</v>
      </c>
      <c r="AF5" s="9" t="s">
        <v>73</v>
      </c>
      <c r="AG5" s="9" t="s">
        <v>73</v>
      </c>
      <c r="AH5" s="9" t="s">
        <v>74</v>
      </c>
      <c r="AI5" s="9" t="s">
        <v>74</v>
      </c>
      <c r="AJ5" s="9" t="s">
        <v>74</v>
      </c>
      <c r="AK5" s="9" t="s">
        <v>74</v>
      </c>
      <c r="AL5" s="9" t="s">
        <v>74</v>
      </c>
      <c r="AM5" s="9" t="s">
        <v>74</v>
      </c>
      <c r="AN5" s="9" t="s">
        <v>74</v>
      </c>
      <c r="AO5" s="9" t="s">
        <v>74</v>
      </c>
      <c r="AP5" s="9" t="s">
        <v>74</v>
      </c>
      <c r="AQ5" s="9" t="s">
        <v>74</v>
      </c>
      <c r="AR5" s="9" t="s">
        <v>74</v>
      </c>
      <c r="AS5" s="9" t="s">
        <v>74</v>
      </c>
      <c r="AT5" s="9" t="s">
        <v>74</v>
      </c>
      <c r="AU5" s="9" t="s">
        <v>74</v>
      </c>
      <c r="AV5" s="9" t="s">
        <v>74</v>
      </c>
      <c r="AW5" s="9" t="s">
        <v>74</v>
      </c>
      <c r="AX5" s="9" t="s">
        <v>75</v>
      </c>
      <c r="AY5" s="9" t="s">
        <v>75</v>
      </c>
      <c r="AZ5" s="9" t="s">
        <v>75</v>
      </c>
      <c r="BA5" s="9" t="s">
        <v>75</v>
      </c>
      <c r="BB5" s="9" t="s">
        <v>75</v>
      </c>
      <c r="BC5" s="9" t="s">
        <v>75</v>
      </c>
      <c r="BD5" s="9" t="s">
        <v>75</v>
      </c>
      <c r="BE5" s="9" t="s">
        <v>75</v>
      </c>
      <c r="BF5" s="9" t="s">
        <v>75</v>
      </c>
      <c r="BG5" s="9" t="s">
        <v>75</v>
      </c>
      <c r="BI5" s="9" t="s">
        <v>73</v>
      </c>
    </row>
    <row r="6" spans="1:61" ht="15.75" customHeight="1" x14ac:dyDescent="0.2">
      <c r="A6" s="2">
        <v>42431.864984942134</v>
      </c>
      <c r="B6" s="1" t="s">
        <v>72</v>
      </c>
      <c r="C6" s="1" t="s">
        <v>62</v>
      </c>
      <c r="D6" s="1" t="s">
        <v>76</v>
      </c>
      <c r="E6" s="1">
        <v>1991</v>
      </c>
      <c r="F6" s="1" t="s">
        <v>64</v>
      </c>
      <c r="G6" s="1" t="s">
        <v>77</v>
      </c>
      <c r="H6" s="1" t="s">
        <v>73</v>
      </c>
      <c r="I6" s="1" t="s">
        <v>78</v>
      </c>
      <c r="J6" s="1" t="s">
        <v>73</v>
      </c>
      <c r="K6" s="1" t="s">
        <v>73</v>
      </c>
      <c r="L6" s="1" t="s">
        <v>79</v>
      </c>
      <c r="M6" s="1" t="s">
        <v>77</v>
      </c>
      <c r="N6" s="1" t="s">
        <v>73</v>
      </c>
      <c r="O6" s="1" t="s">
        <v>77</v>
      </c>
      <c r="P6" s="1" t="s">
        <v>77</v>
      </c>
      <c r="Q6" s="1" t="s">
        <v>77</v>
      </c>
      <c r="R6" s="1" t="s">
        <v>77</v>
      </c>
      <c r="S6" s="1" t="s">
        <v>77</v>
      </c>
      <c r="T6" s="1" t="s">
        <v>77</v>
      </c>
      <c r="U6" s="1" t="s">
        <v>77</v>
      </c>
      <c r="V6" s="1" t="s">
        <v>77</v>
      </c>
      <c r="W6" s="1" t="s">
        <v>77</v>
      </c>
      <c r="X6" s="1" t="s">
        <v>78</v>
      </c>
      <c r="Y6" s="1" t="s">
        <v>73</v>
      </c>
      <c r="Z6" s="1" t="s">
        <v>78</v>
      </c>
      <c r="AA6" s="1" t="s">
        <v>78</v>
      </c>
      <c r="AC6" s="1" t="s">
        <v>77</v>
      </c>
      <c r="AD6" s="1" t="s">
        <v>73</v>
      </c>
      <c r="AE6" s="1" t="s">
        <v>73</v>
      </c>
      <c r="AF6" s="1" t="s">
        <v>73</v>
      </c>
      <c r="AG6" s="1" t="s">
        <v>78</v>
      </c>
      <c r="AH6" s="1" t="s">
        <v>80</v>
      </c>
      <c r="AI6" s="1" t="s">
        <v>80</v>
      </c>
      <c r="AJ6" s="1" t="s">
        <v>80</v>
      </c>
      <c r="AK6" s="1" t="s">
        <v>80</v>
      </c>
      <c r="AL6" s="1" t="s">
        <v>74</v>
      </c>
      <c r="AM6" s="1" t="s">
        <v>81</v>
      </c>
      <c r="AN6" s="1" t="s">
        <v>81</v>
      </c>
      <c r="AO6" s="1" t="s">
        <v>81</v>
      </c>
      <c r="AP6" s="1" t="s">
        <v>81</v>
      </c>
      <c r="AQ6" s="1" t="s">
        <v>74</v>
      </c>
      <c r="AR6" s="1" t="s">
        <v>81</v>
      </c>
      <c r="AS6" s="1" t="s">
        <v>82</v>
      </c>
      <c r="AT6" s="1" t="s">
        <v>81</v>
      </c>
      <c r="AU6" s="1" t="s">
        <v>81</v>
      </c>
      <c r="AV6" s="1" t="s">
        <v>74</v>
      </c>
      <c r="AW6" s="1" t="s">
        <v>80</v>
      </c>
      <c r="AX6" s="1" t="s">
        <v>83</v>
      </c>
      <c r="AY6" s="1" t="s">
        <v>84</v>
      </c>
      <c r="AZ6" s="1" t="s">
        <v>75</v>
      </c>
      <c r="BA6" s="1" t="s">
        <v>75</v>
      </c>
      <c r="BB6" s="1" t="s">
        <v>75</v>
      </c>
      <c r="BC6" s="1" t="s">
        <v>75</v>
      </c>
      <c r="BD6" s="1" t="s">
        <v>75</v>
      </c>
      <c r="BE6" s="1" t="s">
        <v>75</v>
      </c>
      <c r="BF6" s="1" t="s">
        <v>84</v>
      </c>
      <c r="BG6" s="1" t="s">
        <v>75</v>
      </c>
      <c r="BI6" s="1" t="s">
        <v>78</v>
      </c>
    </row>
    <row r="7" spans="1:61" ht="15.75" customHeight="1" x14ac:dyDescent="0.2">
      <c r="A7" s="2">
        <v>42436.329103148149</v>
      </c>
      <c r="B7" s="1" t="s">
        <v>72</v>
      </c>
      <c r="C7" s="1" t="s">
        <v>62</v>
      </c>
      <c r="D7" s="1" t="s">
        <v>70</v>
      </c>
      <c r="E7" s="1">
        <v>1966</v>
      </c>
      <c r="F7" s="1" t="s">
        <v>64</v>
      </c>
      <c r="G7" s="1" t="s">
        <v>73</v>
      </c>
      <c r="H7" s="1" t="s">
        <v>73</v>
      </c>
      <c r="I7" s="1" t="s">
        <v>73</v>
      </c>
      <c r="J7" s="1" t="s">
        <v>73</v>
      </c>
      <c r="K7" s="1" t="s">
        <v>73</v>
      </c>
      <c r="L7" s="1" t="s">
        <v>73</v>
      </c>
      <c r="M7" s="1" t="s">
        <v>73</v>
      </c>
      <c r="N7" s="1" t="s">
        <v>73</v>
      </c>
      <c r="O7" s="1" t="s">
        <v>73</v>
      </c>
      <c r="P7" s="1" t="s">
        <v>73</v>
      </c>
      <c r="Q7" s="1" t="s">
        <v>73</v>
      </c>
      <c r="R7" s="1" t="s">
        <v>73</v>
      </c>
      <c r="S7" s="1" t="s">
        <v>73</v>
      </c>
      <c r="T7" s="1" t="s">
        <v>73</v>
      </c>
      <c r="U7" s="1" t="s">
        <v>73</v>
      </c>
      <c r="V7" s="1" t="s">
        <v>73</v>
      </c>
      <c r="W7" s="1" t="s">
        <v>73</v>
      </c>
      <c r="X7" s="1" t="s">
        <v>73</v>
      </c>
      <c r="Y7" s="1" t="s">
        <v>73</v>
      </c>
      <c r="Z7" s="1" t="s">
        <v>73</v>
      </c>
      <c r="AA7" s="1" t="s">
        <v>73</v>
      </c>
      <c r="AC7" s="1" t="s">
        <v>73</v>
      </c>
      <c r="AD7" s="1" t="s">
        <v>73</v>
      </c>
      <c r="AE7" s="1" t="s">
        <v>73</v>
      </c>
      <c r="AF7" s="1" t="s">
        <v>73</v>
      </c>
      <c r="AG7" s="1" t="s">
        <v>73</v>
      </c>
      <c r="AH7" s="1" t="s">
        <v>74</v>
      </c>
      <c r="AI7" s="1" t="s">
        <v>74</v>
      </c>
      <c r="AJ7" s="1" t="s">
        <v>74</v>
      </c>
      <c r="AK7" s="1" t="s">
        <v>74</v>
      </c>
      <c r="AL7" s="1" t="s">
        <v>74</v>
      </c>
      <c r="AM7" s="1" t="s">
        <v>74</v>
      </c>
      <c r="AN7" s="1" t="s">
        <v>74</v>
      </c>
      <c r="AO7" s="1" t="s">
        <v>74</v>
      </c>
      <c r="AP7" s="1" t="s">
        <v>74</v>
      </c>
      <c r="AQ7" s="1" t="s">
        <v>74</v>
      </c>
      <c r="AR7" s="1" t="s">
        <v>74</v>
      </c>
      <c r="AS7" s="1" t="s">
        <v>74</v>
      </c>
      <c r="AT7" s="1" t="s">
        <v>74</v>
      </c>
      <c r="AU7" s="1" t="s">
        <v>74</v>
      </c>
      <c r="AV7" s="1" t="s">
        <v>74</v>
      </c>
      <c r="AW7" s="1" t="s">
        <v>74</v>
      </c>
      <c r="AX7" s="1" t="s">
        <v>75</v>
      </c>
      <c r="AY7" s="1" t="s">
        <v>75</v>
      </c>
      <c r="AZ7" s="1" t="s">
        <v>75</v>
      </c>
      <c r="BA7" s="1" t="s">
        <v>75</v>
      </c>
      <c r="BB7" s="1" t="s">
        <v>75</v>
      </c>
      <c r="BC7" s="1" t="s">
        <v>75</v>
      </c>
      <c r="BD7" s="1" t="s">
        <v>75</v>
      </c>
      <c r="BE7" s="1" t="s">
        <v>75</v>
      </c>
      <c r="BF7" s="1" t="s">
        <v>75</v>
      </c>
      <c r="BG7" s="1" t="s">
        <v>75</v>
      </c>
      <c r="BI7" s="1" t="s">
        <v>73</v>
      </c>
    </row>
    <row r="8" spans="1:61" ht="15.75" customHeight="1" x14ac:dyDescent="0.2">
      <c r="A8" s="2">
        <v>42438.302888009261</v>
      </c>
      <c r="B8" s="1" t="s">
        <v>72</v>
      </c>
      <c r="C8" s="1" t="s">
        <v>62</v>
      </c>
      <c r="D8" s="1" t="s">
        <v>63</v>
      </c>
      <c r="E8" s="1">
        <v>1993</v>
      </c>
      <c r="F8" s="1" t="s">
        <v>64</v>
      </c>
      <c r="G8" s="1" t="s">
        <v>85</v>
      </c>
      <c r="H8" s="1" t="s">
        <v>78</v>
      </c>
      <c r="I8" s="1" t="s">
        <v>73</v>
      </c>
      <c r="J8" s="1" t="s">
        <v>77</v>
      </c>
      <c r="K8" s="1" t="s">
        <v>79</v>
      </c>
      <c r="L8" s="1" t="s">
        <v>86</v>
      </c>
      <c r="M8" s="1" t="s">
        <v>79</v>
      </c>
      <c r="N8" s="1" t="s">
        <v>77</v>
      </c>
      <c r="O8" s="1" t="s">
        <v>73</v>
      </c>
      <c r="P8" s="1" t="s">
        <v>78</v>
      </c>
      <c r="Q8" s="1" t="s">
        <v>85</v>
      </c>
      <c r="R8" s="1" t="s">
        <v>78</v>
      </c>
      <c r="S8" s="1" t="s">
        <v>73</v>
      </c>
      <c r="T8" s="1" t="s">
        <v>77</v>
      </c>
      <c r="U8" s="1" t="s">
        <v>79</v>
      </c>
      <c r="V8" s="1" t="s">
        <v>86</v>
      </c>
      <c r="W8" s="1" t="s">
        <v>79</v>
      </c>
      <c r="X8" s="1" t="s">
        <v>77</v>
      </c>
      <c r="Y8" s="1" t="s">
        <v>73</v>
      </c>
      <c r="Z8" s="1" t="s">
        <v>78</v>
      </c>
      <c r="AA8" s="1" t="s">
        <v>85</v>
      </c>
      <c r="AC8" s="1" t="s">
        <v>86</v>
      </c>
      <c r="AD8" s="1" t="s">
        <v>79</v>
      </c>
      <c r="AE8" s="1" t="s">
        <v>77</v>
      </c>
      <c r="AF8" s="1" t="s">
        <v>73</v>
      </c>
      <c r="AG8" s="1" t="s">
        <v>78</v>
      </c>
      <c r="AH8" s="1" t="s">
        <v>82</v>
      </c>
      <c r="AI8" s="1" t="s">
        <v>81</v>
      </c>
      <c r="AJ8" s="1" t="s">
        <v>74</v>
      </c>
      <c r="AK8" s="1" t="s">
        <v>80</v>
      </c>
      <c r="AL8" s="1" t="s">
        <v>87</v>
      </c>
      <c r="AM8" s="1" t="s">
        <v>80</v>
      </c>
      <c r="AN8" s="1" t="s">
        <v>74</v>
      </c>
      <c r="AO8" s="1" t="s">
        <v>81</v>
      </c>
      <c r="AP8" s="1" t="s">
        <v>82</v>
      </c>
      <c r="AQ8" s="1" t="s">
        <v>81</v>
      </c>
      <c r="AR8" s="1" t="s">
        <v>74</v>
      </c>
      <c r="AS8" s="1" t="s">
        <v>80</v>
      </c>
      <c r="AT8" s="1" t="s">
        <v>87</v>
      </c>
      <c r="AU8" s="1" t="s">
        <v>80</v>
      </c>
      <c r="AV8" s="1" t="s">
        <v>74</v>
      </c>
      <c r="AW8" s="1" t="s">
        <v>81</v>
      </c>
      <c r="AX8" s="1" t="s">
        <v>88</v>
      </c>
      <c r="AY8" s="1" t="s">
        <v>83</v>
      </c>
      <c r="AZ8" s="1" t="s">
        <v>75</v>
      </c>
      <c r="BA8" s="1" t="s">
        <v>84</v>
      </c>
      <c r="BB8" s="1" t="s">
        <v>89</v>
      </c>
      <c r="BC8" s="1" t="s">
        <v>84</v>
      </c>
      <c r="BD8" s="1" t="s">
        <v>75</v>
      </c>
      <c r="BE8" s="1" t="s">
        <v>83</v>
      </c>
      <c r="BF8" s="1" t="s">
        <v>88</v>
      </c>
      <c r="BG8" s="1" t="s">
        <v>83</v>
      </c>
      <c r="BI8" s="1" t="s">
        <v>85</v>
      </c>
    </row>
    <row r="9" spans="1:61" ht="15.75" customHeight="1" x14ac:dyDescent="0.2">
      <c r="A9" s="2">
        <v>42438.337161493051</v>
      </c>
      <c r="B9" s="1" t="s">
        <v>72</v>
      </c>
      <c r="C9" s="1" t="s">
        <v>62</v>
      </c>
      <c r="D9" s="1" t="s">
        <v>90</v>
      </c>
      <c r="E9" s="1">
        <v>1994</v>
      </c>
      <c r="F9" s="1" t="s">
        <v>64</v>
      </c>
      <c r="G9" s="1" t="s">
        <v>77</v>
      </c>
      <c r="H9" s="1" t="s">
        <v>78</v>
      </c>
      <c r="I9" s="1" t="s">
        <v>79</v>
      </c>
      <c r="J9" s="1" t="s">
        <v>77</v>
      </c>
      <c r="K9" s="1" t="s">
        <v>79</v>
      </c>
      <c r="L9" s="1" t="s">
        <v>77</v>
      </c>
      <c r="M9" s="1" t="s">
        <v>78</v>
      </c>
      <c r="N9" s="1" t="s">
        <v>79</v>
      </c>
      <c r="O9" s="1" t="s">
        <v>77</v>
      </c>
      <c r="P9" s="1" t="s">
        <v>79</v>
      </c>
      <c r="Q9" s="1" t="s">
        <v>78</v>
      </c>
      <c r="R9" s="1" t="s">
        <v>78</v>
      </c>
      <c r="S9" s="1" t="s">
        <v>86</v>
      </c>
      <c r="T9" s="1" t="s">
        <v>86</v>
      </c>
      <c r="U9" s="1" t="s">
        <v>86</v>
      </c>
      <c r="V9" s="1" t="s">
        <v>86</v>
      </c>
      <c r="W9" s="1" t="s">
        <v>73</v>
      </c>
      <c r="X9" s="1" t="s">
        <v>78</v>
      </c>
      <c r="Y9" s="1" t="s">
        <v>78</v>
      </c>
      <c r="Z9" s="1" t="s">
        <v>77</v>
      </c>
      <c r="AA9" s="1" t="s">
        <v>73</v>
      </c>
      <c r="AC9" s="1" t="s">
        <v>79</v>
      </c>
      <c r="AD9" s="1" t="s">
        <v>79</v>
      </c>
      <c r="AE9" s="1" t="s">
        <v>78</v>
      </c>
      <c r="AF9" s="1" t="s">
        <v>77</v>
      </c>
      <c r="AG9" s="1" t="s">
        <v>79</v>
      </c>
      <c r="AH9" s="1" t="s">
        <v>74</v>
      </c>
      <c r="AI9" s="1" t="s">
        <v>80</v>
      </c>
      <c r="AJ9" s="1" t="s">
        <v>80</v>
      </c>
      <c r="AK9" s="1" t="s">
        <v>80</v>
      </c>
      <c r="AL9" s="1" t="s">
        <v>74</v>
      </c>
      <c r="AM9" s="1" t="s">
        <v>81</v>
      </c>
      <c r="AN9" s="1" t="s">
        <v>81</v>
      </c>
      <c r="AO9" s="1" t="s">
        <v>81</v>
      </c>
      <c r="AP9" s="1" t="s">
        <v>82</v>
      </c>
      <c r="AQ9" s="1" t="s">
        <v>81</v>
      </c>
      <c r="AR9" s="1" t="s">
        <v>82</v>
      </c>
      <c r="AS9" s="1" t="s">
        <v>81</v>
      </c>
      <c r="AT9" s="1" t="s">
        <v>81</v>
      </c>
      <c r="AU9" s="1" t="s">
        <v>74</v>
      </c>
      <c r="AV9" s="1" t="s">
        <v>81</v>
      </c>
      <c r="AW9" s="1" t="s">
        <v>81</v>
      </c>
      <c r="AX9" s="1" t="s">
        <v>88</v>
      </c>
      <c r="AY9" s="1" t="s">
        <v>88</v>
      </c>
      <c r="AZ9" s="1" t="s">
        <v>83</v>
      </c>
      <c r="BA9" s="1" t="s">
        <v>84</v>
      </c>
      <c r="BB9" s="1" t="s">
        <v>75</v>
      </c>
      <c r="BC9" s="1" t="s">
        <v>75</v>
      </c>
      <c r="BD9" s="1" t="s">
        <v>75</v>
      </c>
      <c r="BE9" s="1" t="s">
        <v>88</v>
      </c>
      <c r="BF9" s="1" t="s">
        <v>83</v>
      </c>
      <c r="BG9" s="1" t="s">
        <v>84</v>
      </c>
      <c r="BI9" s="1" t="s">
        <v>73</v>
      </c>
    </row>
    <row r="10" spans="1:61" ht="15.75" customHeight="1" x14ac:dyDescent="0.2">
      <c r="A10" s="2">
        <v>42438.353709791671</v>
      </c>
      <c r="B10" s="1" t="s">
        <v>72</v>
      </c>
      <c r="C10" s="1" t="s">
        <v>62</v>
      </c>
      <c r="D10" s="1" t="s">
        <v>76</v>
      </c>
      <c r="E10" s="1">
        <v>1985</v>
      </c>
      <c r="F10" s="1" t="s">
        <v>64</v>
      </c>
      <c r="G10" s="1" t="s">
        <v>77</v>
      </c>
      <c r="H10" s="1" t="s">
        <v>78</v>
      </c>
      <c r="I10" s="1" t="s">
        <v>77</v>
      </c>
      <c r="J10" s="1" t="s">
        <v>77</v>
      </c>
      <c r="K10" s="1" t="s">
        <v>77</v>
      </c>
      <c r="L10" s="1" t="s">
        <v>77</v>
      </c>
      <c r="M10" s="1" t="s">
        <v>78</v>
      </c>
      <c r="N10" s="1" t="s">
        <v>77</v>
      </c>
      <c r="O10" s="1" t="s">
        <v>77</v>
      </c>
      <c r="P10" s="1" t="s">
        <v>77</v>
      </c>
      <c r="Q10" s="1" t="s">
        <v>77</v>
      </c>
      <c r="R10" s="1" t="s">
        <v>77</v>
      </c>
      <c r="S10" s="1" t="s">
        <v>77</v>
      </c>
      <c r="T10" s="1" t="s">
        <v>77</v>
      </c>
      <c r="U10" s="1" t="s">
        <v>77</v>
      </c>
      <c r="V10" s="1" t="s">
        <v>77</v>
      </c>
      <c r="W10" s="1" t="s">
        <v>77</v>
      </c>
      <c r="X10" s="1" t="s">
        <v>78</v>
      </c>
      <c r="Y10" s="1" t="s">
        <v>78</v>
      </c>
      <c r="Z10" s="1" t="s">
        <v>77</v>
      </c>
      <c r="AA10" s="1" t="s">
        <v>78</v>
      </c>
      <c r="AC10" s="1" t="s">
        <v>79</v>
      </c>
      <c r="AD10" s="1" t="s">
        <v>77</v>
      </c>
      <c r="AE10" s="1" t="s">
        <v>79</v>
      </c>
      <c r="AF10" s="1" t="s">
        <v>77</v>
      </c>
      <c r="AG10" s="1" t="s">
        <v>86</v>
      </c>
      <c r="AH10" s="1" t="s">
        <v>80</v>
      </c>
      <c r="AI10" s="1" t="s">
        <v>80</v>
      </c>
      <c r="AJ10" s="1" t="s">
        <v>80</v>
      </c>
      <c r="AK10" s="1" t="s">
        <v>80</v>
      </c>
      <c r="AL10" s="1" t="s">
        <v>80</v>
      </c>
      <c r="AM10" s="1" t="s">
        <v>74</v>
      </c>
      <c r="AN10" s="1" t="s">
        <v>74</v>
      </c>
      <c r="AO10" s="1" t="s">
        <v>74</v>
      </c>
      <c r="AP10" s="1" t="s">
        <v>80</v>
      </c>
      <c r="AQ10" s="1" t="s">
        <v>80</v>
      </c>
      <c r="AR10" s="1" t="s">
        <v>74</v>
      </c>
      <c r="AS10" s="1" t="s">
        <v>74</v>
      </c>
      <c r="AT10" s="1" t="s">
        <v>74</v>
      </c>
      <c r="AU10" s="1" t="s">
        <v>80</v>
      </c>
      <c r="AV10" s="1" t="s">
        <v>80</v>
      </c>
      <c r="AW10" s="1" t="s">
        <v>80</v>
      </c>
      <c r="AX10" s="1" t="s">
        <v>83</v>
      </c>
      <c r="AY10" s="1" t="s">
        <v>83</v>
      </c>
      <c r="AZ10" s="1" t="s">
        <v>83</v>
      </c>
      <c r="BA10" s="1" t="s">
        <v>84</v>
      </c>
      <c r="BB10" s="1" t="s">
        <v>84</v>
      </c>
      <c r="BC10" s="1" t="s">
        <v>84</v>
      </c>
      <c r="BD10" s="1" t="s">
        <v>83</v>
      </c>
      <c r="BE10" s="1" t="s">
        <v>83</v>
      </c>
      <c r="BF10" s="1" t="s">
        <v>88</v>
      </c>
      <c r="BG10" s="1" t="s">
        <v>88</v>
      </c>
      <c r="BI10" s="1" t="s">
        <v>86</v>
      </c>
    </row>
    <row r="11" spans="1:61" ht="15.75" customHeight="1" x14ac:dyDescent="0.2">
      <c r="A11" s="2">
        <v>42438.360866493051</v>
      </c>
      <c r="B11" s="1" t="s">
        <v>72</v>
      </c>
      <c r="C11" s="1" t="s">
        <v>62</v>
      </c>
      <c r="D11" s="1" t="s">
        <v>63</v>
      </c>
      <c r="E11" s="1">
        <v>19791108</v>
      </c>
      <c r="F11" s="1" t="s">
        <v>64</v>
      </c>
      <c r="G11" s="1" t="s">
        <v>77</v>
      </c>
      <c r="H11" s="1" t="s">
        <v>77</v>
      </c>
      <c r="I11" s="1" t="s">
        <v>86</v>
      </c>
      <c r="J11" s="1" t="s">
        <v>86</v>
      </c>
      <c r="K11" s="1" t="s">
        <v>86</v>
      </c>
      <c r="L11" s="1" t="s">
        <v>77</v>
      </c>
      <c r="M11" s="1" t="s">
        <v>73</v>
      </c>
      <c r="N11" s="1" t="s">
        <v>73</v>
      </c>
      <c r="O11" s="1" t="s">
        <v>73</v>
      </c>
      <c r="P11" s="1" t="s">
        <v>73</v>
      </c>
      <c r="Q11" s="1" t="s">
        <v>86</v>
      </c>
      <c r="R11" s="1" t="s">
        <v>86</v>
      </c>
      <c r="S11" s="1" t="s">
        <v>77</v>
      </c>
      <c r="T11" s="1" t="s">
        <v>78</v>
      </c>
      <c r="U11" s="1" t="s">
        <v>78</v>
      </c>
      <c r="V11" s="1" t="s">
        <v>73</v>
      </c>
      <c r="W11" s="1" t="s">
        <v>86</v>
      </c>
      <c r="X11" s="1" t="s">
        <v>86</v>
      </c>
      <c r="Y11" s="1" t="s">
        <v>73</v>
      </c>
      <c r="Z11" s="1" t="s">
        <v>77</v>
      </c>
      <c r="AA11" s="1" t="s">
        <v>86</v>
      </c>
      <c r="AC11" s="1" t="s">
        <v>77</v>
      </c>
      <c r="AD11" s="1" t="s">
        <v>77</v>
      </c>
      <c r="AE11" s="1" t="s">
        <v>85</v>
      </c>
      <c r="AF11" s="1" t="s">
        <v>85</v>
      </c>
      <c r="AG11" s="1" t="s">
        <v>73</v>
      </c>
      <c r="AH11" s="1" t="s">
        <v>87</v>
      </c>
      <c r="AI11" s="1" t="s">
        <v>87</v>
      </c>
      <c r="AJ11" s="1" t="s">
        <v>87</v>
      </c>
      <c r="AK11" s="1" t="s">
        <v>87</v>
      </c>
      <c r="AL11" s="1" t="s">
        <v>87</v>
      </c>
      <c r="AM11" s="1" t="s">
        <v>87</v>
      </c>
      <c r="AN11" s="1" t="s">
        <v>87</v>
      </c>
      <c r="AO11" s="1" t="s">
        <v>87</v>
      </c>
      <c r="AP11" s="1" t="s">
        <v>87</v>
      </c>
      <c r="AQ11" s="1" t="s">
        <v>87</v>
      </c>
      <c r="AR11" s="1" t="s">
        <v>87</v>
      </c>
      <c r="AS11" s="1" t="s">
        <v>87</v>
      </c>
      <c r="AT11" s="1" t="s">
        <v>87</v>
      </c>
      <c r="AU11" s="1" t="s">
        <v>87</v>
      </c>
      <c r="AV11" s="1" t="s">
        <v>87</v>
      </c>
      <c r="AW11" s="1" t="s">
        <v>87</v>
      </c>
      <c r="AX11" s="1" t="s">
        <v>83</v>
      </c>
      <c r="AY11" s="1" t="s">
        <v>75</v>
      </c>
      <c r="AZ11" s="1" t="s">
        <v>75</v>
      </c>
      <c r="BA11" s="1" t="s">
        <v>84</v>
      </c>
      <c r="BB11" s="1" t="s">
        <v>75</v>
      </c>
      <c r="BC11" s="1" t="s">
        <v>75</v>
      </c>
      <c r="BD11" s="1" t="s">
        <v>83</v>
      </c>
      <c r="BE11" s="1" t="s">
        <v>88</v>
      </c>
      <c r="BF11" s="1" t="s">
        <v>83</v>
      </c>
      <c r="BG11" s="1" t="s">
        <v>75</v>
      </c>
      <c r="BI11" s="1" t="s">
        <v>73</v>
      </c>
    </row>
    <row r="12" spans="1:61" ht="15.75" customHeight="1" x14ac:dyDescent="0.2">
      <c r="A12" s="2">
        <v>42438.420993715277</v>
      </c>
      <c r="B12" s="1" t="s">
        <v>72</v>
      </c>
      <c r="C12" s="1" t="s">
        <v>62</v>
      </c>
      <c r="D12" s="1" t="s">
        <v>90</v>
      </c>
      <c r="E12" s="1">
        <v>1990</v>
      </c>
      <c r="F12" s="1" t="s">
        <v>64</v>
      </c>
      <c r="G12" s="1" t="s">
        <v>77</v>
      </c>
      <c r="H12" s="1" t="s">
        <v>73</v>
      </c>
      <c r="I12" s="1" t="s">
        <v>73</v>
      </c>
      <c r="J12" s="1" t="s">
        <v>73</v>
      </c>
      <c r="K12" s="1" t="s">
        <v>73</v>
      </c>
      <c r="L12" s="1" t="s">
        <v>73</v>
      </c>
      <c r="M12" s="1" t="s">
        <v>77</v>
      </c>
      <c r="N12" s="1" t="s">
        <v>73</v>
      </c>
      <c r="O12" s="1" t="s">
        <v>73</v>
      </c>
      <c r="P12" s="1" t="s">
        <v>73</v>
      </c>
      <c r="Q12" s="1" t="s">
        <v>77</v>
      </c>
      <c r="R12" s="1" t="s">
        <v>73</v>
      </c>
      <c r="S12" s="1" t="s">
        <v>73</v>
      </c>
      <c r="T12" s="1" t="s">
        <v>77</v>
      </c>
      <c r="U12" s="1" t="s">
        <v>73</v>
      </c>
      <c r="V12" s="1" t="s">
        <v>73</v>
      </c>
      <c r="W12" s="1" t="s">
        <v>77</v>
      </c>
      <c r="X12" s="1" t="s">
        <v>73</v>
      </c>
      <c r="Y12" s="1" t="s">
        <v>73</v>
      </c>
      <c r="Z12" s="1" t="s">
        <v>77</v>
      </c>
      <c r="AA12" s="1" t="s">
        <v>73</v>
      </c>
      <c r="AC12" s="1" t="s">
        <v>77</v>
      </c>
      <c r="AD12" s="1" t="s">
        <v>73</v>
      </c>
      <c r="AE12" s="1" t="s">
        <v>73</v>
      </c>
      <c r="AF12" s="1" t="s">
        <v>77</v>
      </c>
      <c r="AG12" s="1" t="s">
        <v>77</v>
      </c>
      <c r="AH12" s="1" t="s">
        <v>74</v>
      </c>
      <c r="AI12" s="1" t="s">
        <v>80</v>
      </c>
      <c r="AJ12" s="1" t="s">
        <v>74</v>
      </c>
      <c r="AK12" s="1" t="s">
        <v>80</v>
      </c>
      <c r="AL12" s="1" t="s">
        <v>80</v>
      </c>
      <c r="AM12" s="1" t="s">
        <v>74</v>
      </c>
      <c r="AN12" s="1" t="s">
        <v>74</v>
      </c>
      <c r="AO12" s="1" t="s">
        <v>74</v>
      </c>
      <c r="AP12" s="1" t="s">
        <v>74</v>
      </c>
      <c r="AQ12" s="1" t="s">
        <v>80</v>
      </c>
      <c r="AR12" s="1" t="s">
        <v>74</v>
      </c>
      <c r="AS12" s="1" t="s">
        <v>74</v>
      </c>
      <c r="AT12" s="1" t="s">
        <v>74</v>
      </c>
      <c r="AU12" s="1" t="s">
        <v>74</v>
      </c>
      <c r="AV12" s="1" t="s">
        <v>80</v>
      </c>
      <c r="AW12" s="1" t="s">
        <v>74</v>
      </c>
      <c r="AX12" s="1" t="s">
        <v>75</v>
      </c>
      <c r="AY12" s="1" t="s">
        <v>83</v>
      </c>
      <c r="AZ12" s="1" t="s">
        <v>83</v>
      </c>
      <c r="BA12" s="1" t="s">
        <v>75</v>
      </c>
      <c r="BB12" s="1" t="s">
        <v>75</v>
      </c>
      <c r="BC12" s="1" t="s">
        <v>75</v>
      </c>
      <c r="BD12" s="1" t="s">
        <v>75</v>
      </c>
      <c r="BE12" s="1" t="s">
        <v>75</v>
      </c>
      <c r="BF12" s="1" t="s">
        <v>83</v>
      </c>
      <c r="BG12" s="1" t="s">
        <v>75</v>
      </c>
      <c r="BI12" s="1" t="s">
        <v>73</v>
      </c>
    </row>
    <row r="13" spans="1:61" ht="15.75" customHeight="1" x14ac:dyDescent="0.2">
      <c r="A13" s="2">
        <v>42438.433709629629</v>
      </c>
      <c r="B13" s="1" t="s">
        <v>72</v>
      </c>
      <c r="C13" s="1" t="s">
        <v>62</v>
      </c>
      <c r="D13" s="1" t="s">
        <v>90</v>
      </c>
      <c r="E13" s="1">
        <v>1991</v>
      </c>
      <c r="F13" s="1" t="s">
        <v>64</v>
      </c>
      <c r="G13" s="1" t="s">
        <v>79</v>
      </c>
      <c r="H13" s="1" t="s">
        <v>77</v>
      </c>
      <c r="I13" s="1" t="s">
        <v>77</v>
      </c>
      <c r="J13" s="1" t="s">
        <v>77</v>
      </c>
      <c r="K13" s="1" t="s">
        <v>77</v>
      </c>
      <c r="L13" s="1" t="s">
        <v>73</v>
      </c>
      <c r="M13" s="1" t="s">
        <v>77</v>
      </c>
      <c r="N13" s="1" t="s">
        <v>73</v>
      </c>
      <c r="O13" s="1" t="s">
        <v>77</v>
      </c>
      <c r="P13" s="1" t="s">
        <v>77</v>
      </c>
      <c r="Q13" s="1" t="s">
        <v>77</v>
      </c>
      <c r="R13" s="1" t="s">
        <v>73</v>
      </c>
      <c r="S13" s="1" t="s">
        <v>77</v>
      </c>
      <c r="T13" s="1" t="s">
        <v>73</v>
      </c>
      <c r="U13" s="1" t="s">
        <v>73</v>
      </c>
      <c r="V13" s="1" t="s">
        <v>77</v>
      </c>
      <c r="W13" s="1" t="s">
        <v>79</v>
      </c>
      <c r="X13" s="1" t="s">
        <v>73</v>
      </c>
      <c r="Y13" s="1" t="s">
        <v>77</v>
      </c>
      <c r="Z13" s="1" t="s">
        <v>73</v>
      </c>
      <c r="AA13" s="1" t="s">
        <v>78</v>
      </c>
      <c r="AC13" s="1" t="s">
        <v>77</v>
      </c>
      <c r="AD13" s="1" t="s">
        <v>77</v>
      </c>
      <c r="AE13" s="1" t="s">
        <v>73</v>
      </c>
      <c r="AF13" s="1" t="s">
        <v>77</v>
      </c>
      <c r="AG13" s="1" t="s">
        <v>77</v>
      </c>
      <c r="AH13" s="1" t="s">
        <v>74</v>
      </c>
      <c r="AI13" s="1" t="s">
        <v>80</v>
      </c>
      <c r="AJ13" s="1" t="s">
        <v>80</v>
      </c>
      <c r="AK13" s="1" t="s">
        <v>80</v>
      </c>
      <c r="AL13" s="1" t="s">
        <v>80</v>
      </c>
      <c r="AM13" s="1" t="s">
        <v>74</v>
      </c>
      <c r="AN13" s="1" t="s">
        <v>80</v>
      </c>
      <c r="AO13" s="1" t="s">
        <v>74</v>
      </c>
      <c r="AP13" s="1" t="s">
        <v>80</v>
      </c>
      <c r="AQ13" s="1" t="s">
        <v>74</v>
      </c>
      <c r="AR13" s="1" t="s">
        <v>74</v>
      </c>
      <c r="AS13" s="1" t="s">
        <v>74</v>
      </c>
      <c r="AT13" s="1" t="s">
        <v>74</v>
      </c>
      <c r="AU13" s="1" t="s">
        <v>80</v>
      </c>
      <c r="AV13" s="1" t="s">
        <v>74</v>
      </c>
      <c r="AW13" s="1" t="s">
        <v>74</v>
      </c>
      <c r="AX13" s="1" t="s">
        <v>84</v>
      </c>
      <c r="AY13" s="1" t="s">
        <v>75</v>
      </c>
      <c r="AZ13" s="1" t="s">
        <v>84</v>
      </c>
      <c r="BA13" s="1" t="s">
        <v>75</v>
      </c>
      <c r="BB13" s="1" t="s">
        <v>84</v>
      </c>
      <c r="BC13" s="1" t="s">
        <v>83</v>
      </c>
      <c r="BD13" s="1" t="s">
        <v>83</v>
      </c>
      <c r="BE13" s="1" t="s">
        <v>75</v>
      </c>
      <c r="BF13" s="1" t="s">
        <v>83</v>
      </c>
      <c r="BG13" s="1" t="s">
        <v>75</v>
      </c>
      <c r="BI13" s="1" t="s">
        <v>73</v>
      </c>
    </row>
    <row r="14" spans="1:61" ht="15.75" customHeight="1" x14ac:dyDescent="0.2">
      <c r="A14" s="2">
        <v>42438.482763032407</v>
      </c>
      <c r="B14" s="1" t="s">
        <v>72</v>
      </c>
      <c r="C14" s="1" t="s">
        <v>62</v>
      </c>
      <c r="D14" s="1" t="s">
        <v>90</v>
      </c>
      <c r="E14" s="1">
        <v>1985</v>
      </c>
      <c r="F14" s="1" t="s">
        <v>64</v>
      </c>
      <c r="G14" s="1" t="s">
        <v>73</v>
      </c>
      <c r="H14" s="1" t="s">
        <v>78</v>
      </c>
      <c r="I14" s="1" t="s">
        <v>79</v>
      </c>
      <c r="J14" s="1" t="s">
        <v>79</v>
      </c>
      <c r="K14" s="1" t="s">
        <v>79</v>
      </c>
      <c r="L14" s="1" t="s">
        <v>79</v>
      </c>
      <c r="M14" s="1" t="s">
        <v>78</v>
      </c>
      <c r="N14" s="1" t="s">
        <v>77</v>
      </c>
      <c r="O14" s="1" t="s">
        <v>79</v>
      </c>
      <c r="P14" s="1" t="s">
        <v>79</v>
      </c>
      <c r="Q14" s="1" t="s">
        <v>78</v>
      </c>
      <c r="R14" s="1" t="s">
        <v>73</v>
      </c>
      <c r="S14" s="1" t="s">
        <v>78</v>
      </c>
      <c r="T14" s="1" t="s">
        <v>78</v>
      </c>
      <c r="U14" s="1" t="s">
        <v>77</v>
      </c>
      <c r="V14" s="1" t="s">
        <v>79</v>
      </c>
      <c r="W14" s="1" t="s">
        <v>79</v>
      </c>
      <c r="X14" s="1" t="s">
        <v>78</v>
      </c>
      <c r="Y14" s="1" t="s">
        <v>73</v>
      </c>
      <c r="Z14" s="1" t="s">
        <v>78</v>
      </c>
      <c r="AA14" s="1" t="s">
        <v>85</v>
      </c>
      <c r="AC14" s="1" t="s">
        <v>79</v>
      </c>
      <c r="AD14" s="1" t="s">
        <v>79</v>
      </c>
      <c r="AE14" s="1" t="s">
        <v>78</v>
      </c>
      <c r="AF14" s="1" t="s">
        <v>78</v>
      </c>
      <c r="AG14" s="1" t="s">
        <v>77</v>
      </c>
      <c r="AH14" s="1" t="s">
        <v>87</v>
      </c>
      <c r="AI14" s="1" t="s">
        <v>80</v>
      </c>
      <c r="AJ14" s="1" t="s">
        <v>74</v>
      </c>
      <c r="AK14" s="1" t="s">
        <v>74</v>
      </c>
      <c r="AL14" s="1" t="s">
        <v>80</v>
      </c>
      <c r="AM14" s="1" t="s">
        <v>74</v>
      </c>
      <c r="AN14" s="1" t="s">
        <v>80</v>
      </c>
      <c r="AO14" s="1" t="s">
        <v>80</v>
      </c>
      <c r="AP14" s="1" t="s">
        <v>80</v>
      </c>
      <c r="AQ14" s="1" t="s">
        <v>80</v>
      </c>
      <c r="AR14" s="1" t="s">
        <v>80</v>
      </c>
      <c r="AS14" s="1" t="s">
        <v>80</v>
      </c>
      <c r="AT14" s="1" t="s">
        <v>80</v>
      </c>
      <c r="AU14" s="1" t="s">
        <v>80</v>
      </c>
      <c r="AV14" s="1" t="s">
        <v>80</v>
      </c>
      <c r="AW14" s="1" t="s">
        <v>74</v>
      </c>
      <c r="AX14" s="1" t="s">
        <v>88</v>
      </c>
      <c r="AY14" s="1" t="s">
        <v>83</v>
      </c>
      <c r="AZ14" s="1" t="s">
        <v>83</v>
      </c>
      <c r="BA14" s="1" t="s">
        <v>89</v>
      </c>
      <c r="BB14" s="1" t="s">
        <v>89</v>
      </c>
      <c r="BC14" s="1" t="s">
        <v>84</v>
      </c>
      <c r="BD14" s="1" t="s">
        <v>84</v>
      </c>
      <c r="BE14" s="1" t="s">
        <v>88</v>
      </c>
      <c r="BF14" s="1" t="s">
        <v>88</v>
      </c>
      <c r="BG14" s="1" t="s">
        <v>89</v>
      </c>
      <c r="BI14" s="1" t="s">
        <v>77</v>
      </c>
    </row>
    <row r="15" spans="1:61" ht="15.75" customHeight="1" x14ac:dyDescent="0.2">
      <c r="A15" s="2">
        <v>42438.566622314815</v>
      </c>
      <c r="B15" s="1" t="s">
        <v>72</v>
      </c>
      <c r="C15" s="1" t="s">
        <v>91</v>
      </c>
      <c r="D15" s="1" t="s">
        <v>70</v>
      </c>
      <c r="E15" s="1">
        <v>1973</v>
      </c>
      <c r="F15" s="1" t="s">
        <v>64</v>
      </c>
      <c r="G15" s="1" t="s">
        <v>86</v>
      </c>
      <c r="H15" s="1" t="s">
        <v>86</v>
      </c>
      <c r="I15" s="1" t="s">
        <v>86</v>
      </c>
      <c r="J15" s="1" t="s">
        <v>86</v>
      </c>
      <c r="K15" s="1" t="s">
        <v>86</v>
      </c>
      <c r="L15" s="1" t="s">
        <v>86</v>
      </c>
      <c r="M15" s="1" t="s">
        <v>86</v>
      </c>
      <c r="N15" s="1" t="s">
        <v>86</v>
      </c>
      <c r="O15" s="1" t="s">
        <v>86</v>
      </c>
      <c r="P15" s="1" t="s">
        <v>86</v>
      </c>
      <c r="Q15" s="1" t="s">
        <v>86</v>
      </c>
      <c r="R15" s="1" t="s">
        <v>77</v>
      </c>
      <c r="S15" s="1" t="s">
        <v>77</v>
      </c>
      <c r="T15" s="1" t="s">
        <v>78</v>
      </c>
      <c r="U15" s="1" t="s">
        <v>78</v>
      </c>
      <c r="V15" s="1" t="s">
        <v>73</v>
      </c>
      <c r="W15" s="1" t="s">
        <v>73</v>
      </c>
      <c r="X15" s="1" t="s">
        <v>78</v>
      </c>
      <c r="Y15" s="1" t="s">
        <v>73</v>
      </c>
      <c r="Z15" s="1" t="s">
        <v>85</v>
      </c>
      <c r="AA15" s="1" t="s">
        <v>85</v>
      </c>
      <c r="AC15" s="1" t="s">
        <v>78</v>
      </c>
      <c r="AD15" s="1" t="s">
        <v>77</v>
      </c>
      <c r="AE15" s="1" t="s">
        <v>78</v>
      </c>
      <c r="AF15" s="1" t="s">
        <v>78</v>
      </c>
      <c r="AG15" s="1" t="s">
        <v>85</v>
      </c>
      <c r="AH15" s="1" t="s">
        <v>80</v>
      </c>
      <c r="AI15" s="1" t="s">
        <v>80</v>
      </c>
      <c r="AJ15" s="1" t="s">
        <v>80</v>
      </c>
      <c r="AK15" s="1" t="s">
        <v>80</v>
      </c>
      <c r="AL15" s="1" t="s">
        <v>80</v>
      </c>
      <c r="AM15" s="1" t="s">
        <v>74</v>
      </c>
      <c r="AN15" s="1" t="s">
        <v>74</v>
      </c>
      <c r="AO15" s="1" t="s">
        <v>74</v>
      </c>
      <c r="AP15" s="1" t="s">
        <v>74</v>
      </c>
      <c r="AQ15" s="1" t="s">
        <v>74</v>
      </c>
      <c r="AR15" s="1" t="s">
        <v>74</v>
      </c>
      <c r="AS15" s="1" t="s">
        <v>74</v>
      </c>
      <c r="AT15" s="1" t="s">
        <v>74</v>
      </c>
      <c r="AU15" s="1" t="s">
        <v>74</v>
      </c>
      <c r="AV15" s="1" t="s">
        <v>80</v>
      </c>
      <c r="AW15" s="1" t="s">
        <v>74</v>
      </c>
      <c r="AX15" s="1" t="s">
        <v>83</v>
      </c>
      <c r="AY15" s="1" t="s">
        <v>75</v>
      </c>
      <c r="AZ15" s="1" t="s">
        <v>84</v>
      </c>
      <c r="BA15" s="1" t="s">
        <v>84</v>
      </c>
      <c r="BB15" s="1" t="s">
        <v>75</v>
      </c>
      <c r="BC15" s="1" t="s">
        <v>75</v>
      </c>
      <c r="BD15" s="1" t="s">
        <v>83</v>
      </c>
      <c r="BE15" s="1" t="s">
        <v>75</v>
      </c>
      <c r="BF15" s="1" t="s">
        <v>75</v>
      </c>
      <c r="BG15" s="1" t="s">
        <v>75</v>
      </c>
      <c r="BI15" s="1" t="s">
        <v>85</v>
      </c>
    </row>
    <row r="16" spans="1:61" ht="15.75" customHeight="1" x14ac:dyDescent="0.2">
      <c r="A16" s="2">
        <v>42438.58450271991</v>
      </c>
      <c r="B16" s="1" t="s">
        <v>72</v>
      </c>
      <c r="C16" s="1" t="s">
        <v>62</v>
      </c>
      <c r="D16" s="1" t="s">
        <v>92</v>
      </c>
      <c r="E16" s="1">
        <v>1987</v>
      </c>
      <c r="F16" s="1" t="s">
        <v>64</v>
      </c>
      <c r="G16" s="1" t="s">
        <v>77</v>
      </c>
      <c r="H16" s="1" t="s">
        <v>73</v>
      </c>
      <c r="I16" s="1" t="s">
        <v>73</v>
      </c>
      <c r="J16" s="1" t="s">
        <v>73</v>
      </c>
      <c r="K16" s="1" t="s">
        <v>73</v>
      </c>
      <c r="L16" s="1" t="s">
        <v>77</v>
      </c>
      <c r="M16" s="1" t="s">
        <v>73</v>
      </c>
      <c r="N16" s="1" t="s">
        <v>73</v>
      </c>
      <c r="O16" s="1" t="s">
        <v>73</v>
      </c>
      <c r="P16" s="1" t="s">
        <v>73</v>
      </c>
      <c r="Q16" s="1" t="s">
        <v>77</v>
      </c>
      <c r="R16" s="1" t="s">
        <v>77</v>
      </c>
      <c r="S16" s="1" t="s">
        <v>77</v>
      </c>
      <c r="T16" s="1" t="s">
        <v>77</v>
      </c>
      <c r="U16" s="1" t="s">
        <v>77</v>
      </c>
      <c r="V16" s="1" t="s">
        <v>77</v>
      </c>
      <c r="W16" s="1" t="s">
        <v>77</v>
      </c>
      <c r="X16" s="1" t="s">
        <v>73</v>
      </c>
      <c r="Y16" s="1" t="s">
        <v>77</v>
      </c>
      <c r="Z16" s="1" t="s">
        <v>73</v>
      </c>
      <c r="AA16" s="1" t="s">
        <v>85</v>
      </c>
      <c r="AC16" s="1" t="s">
        <v>77</v>
      </c>
      <c r="AD16" s="1" t="s">
        <v>77</v>
      </c>
      <c r="AE16" s="1" t="s">
        <v>78</v>
      </c>
      <c r="AF16" s="1" t="s">
        <v>78</v>
      </c>
      <c r="AG16" s="1" t="s">
        <v>73</v>
      </c>
      <c r="AH16" s="1" t="s">
        <v>80</v>
      </c>
      <c r="AI16" s="1" t="s">
        <v>80</v>
      </c>
      <c r="AJ16" s="1" t="s">
        <v>80</v>
      </c>
      <c r="AK16" s="1" t="s">
        <v>80</v>
      </c>
      <c r="AL16" s="1" t="s">
        <v>80</v>
      </c>
      <c r="AM16" s="1" t="s">
        <v>74</v>
      </c>
      <c r="AN16" s="1" t="s">
        <v>80</v>
      </c>
      <c r="AO16" s="1" t="s">
        <v>80</v>
      </c>
      <c r="AP16" s="1" t="s">
        <v>80</v>
      </c>
      <c r="AQ16" s="1" t="s">
        <v>74</v>
      </c>
      <c r="AR16" s="1" t="s">
        <v>80</v>
      </c>
      <c r="AS16" s="1" t="s">
        <v>80</v>
      </c>
      <c r="AT16" s="1" t="s">
        <v>74</v>
      </c>
      <c r="AU16" s="1" t="s">
        <v>80</v>
      </c>
      <c r="AV16" s="1" t="s">
        <v>80</v>
      </c>
      <c r="AW16" s="1" t="s">
        <v>80</v>
      </c>
      <c r="AX16" s="1" t="s">
        <v>83</v>
      </c>
      <c r="AY16" s="1" t="s">
        <v>83</v>
      </c>
      <c r="AZ16" s="1" t="s">
        <v>84</v>
      </c>
      <c r="BA16" s="1" t="s">
        <v>75</v>
      </c>
      <c r="BB16" s="1" t="s">
        <v>75</v>
      </c>
      <c r="BC16" s="1" t="s">
        <v>83</v>
      </c>
      <c r="BD16" s="1" t="s">
        <v>75</v>
      </c>
      <c r="BE16" s="1" t="s">
        <v>83</v>
      </c>
      <c r="BF16" s="1" t="s">
        <v>75</v>
      </c>
      <c r="BG16" s="1" t="s">
        <v>88</v>
      </c>
      <c r="BI16" s="1" t="s">
        <v>73</v>
      </c>
    </row>
    <row r="17" spans="1:61" ht="15.75" customHeight="1" x14ac:dyDescent="0.2">
      <c r="A17" s="2">
        <v>42438.603305474535</v>
      </c>
      <c r="B17" s="1" t="s">
        <v>72</v>
      </c>
      <c r="C17" s="1" t="s">
        <v>62</v>
      </c>
      <c r="D17" s="1" t="s">
        <v>93</v>
      </c>
      <c r="E17" s="1">
        <v>1988</v>
      </c>
      <c r="F17" s="1" t="s">
        <v>64</v>
      </c>
      <c r="G17" s="1" t="s">
        <v>78</v>
      </c>
      <c r="H17" s="1" t="s">
        <v>73</v>
      </c>
      <c r="I17" s="1" t="s">
        <v>73</v>
      </c>
      <c r="J17" s="1" t="s">
        <v>77</v>
      </c>
      <c r="K17" s="1" t="s">
        <v>73</v>
      </c>
      <c r="L17" s="1" t="s">
        <v>78</v>
      </c>
      <c r="M17" s="1" t="s">
        <v>73</v>
      </c>
      <c r="N17" s="1" t="s">
        <v>73</v>
      </c>
      <c r="O17" s="1" t="s">
        <v>77</v>
      </c>
      <c r="P17" s="1" t="s">
        <v>77</v>
      </c>
      <c r="Q17" s="1" t="s">
        <v>77</v>
      </c>
      <c r="R17" s="1" t="s">
        <v>77</v>
      </c>
      <c r="S17" s="1" t="s">
        <v>77</v>
      </c>
      <c r="T17" s="1" t="s">
        <v>73</v>
      </c>
      <c r="U17" s="1" t="s">
        <v>77</v>
      </c>
      <c r="V17" s="1" t="s">
        <v>73</v>
      </c>
      <c r="W17" s="1" t="s">
        <v>77</v>
      </c>
      <c r="X17" s="1" t="s">
        <v>73</v>
      </c>
      <c r="Y17" s="1" t="s">
        <v>77</v>
      </c>
      <c r="Z17" s="1" t="s">
        <v>78</v>
      </c>
      <c r="AA17" s="1" t="s">
        <v>78</v>
      </c>
      <c r="AC17" s="1" t="s">
        <v>77</v>
      </c>
      <c r="AD17" s="1" t="s">
        <v>77</v>
      </c>
      <c r="AE17" s="1" t="s">
        <v>77</v>
      </c>
      <c r="AF17" s="1" t="s">
        <v>78</v>
      </c>
      <c r="AG17" s="1" t="s">
        <v>77</v>
      </c>
      <c r="AH17" s="1" t="s">
        <v>80</v>
      </c>
      <c r="AI17" s="1" t="s">
        <v>87</v>
      </c>
      <c r="AJ17" s="1" t="s">
        <v>74</v>
      </c>
      <c r="AK17" s="1" t="s">
        <v>80</v>
      </c>
      <c r="AL17" s="1" t="s">
        <v>87</v>
      </c>
      <c r="AM17" s="1" t="s">
        <v>74</v>
      </c>
      <c r="AN17" s="1" t="s">
        <v>81</v>
      </c>
      <c r="AO17" s="1" t="s">
        <v>82</v>
      </c>
      <c r="AP17" s="1" t="s">
        <v>81</v>
      </c>
      <c r="AQ17" s="1" t="s">
        <v>82</v>
      </c>
      <c r="AR17" s="1" t="s">
        <v>81</v>
      </c>
      <c r="AS17" s="1" t="s">
        <v>81</v>
      </c>
      <c r="AT17" s="1" t="s">
        <v>74</v>
      </c>
      <c r="AU17" s="1" t="s">
        <v>80</v>
      </c>
      <c r="AV17" s="1" t="s">
        <v>74</v>
      </c>
      <c r="AW17" s="1" t="s">
        <v>74</v>
      </c>
      <c r="AX17" s="1" t="s">
        <v>84</v>
      </c>
      <c r="AY17" s="1" t="s">
        <v>75</v>
      </c>
      <c r="AZ17" s="1" t="s">
        <v>89</v>
      </c>
      <c r="BA17" s="1" t="s">
        <v>84</v>
      </c>
      <c r="BB17" s="1" t="s">
        <v>75</v>
      </c>
      <c r="BC17" s="1" t="s">
        <v>75</v>
      </c>
      <c r="BD17" s="1" t="s">
        <v>88</v>
      </c>
      <c r="BE17" s="1" t="s">
        <v>84</v>
      </c>
      <c r="BF17" s="1" t="s">
        <v>84</v>
      </c>
      <c r="BG17" s="1" t="s">
        <v>83</v>
      </c>
      <c r="BI17" s="1" t="s">
        <v>77</v>
      </c>
    </row>
    <row r="18" spans="1:61" ht="15.75" customHeight="1" x14ac:dyDescent="0.2">
      <c r="A18" s="2">
        <v>42438.711664699076</v>
      </c>
      <c r="B18" s="1" t="s">
        <v>72</v>
      </c>
      <c r="C18" s="1" t="s">
        <v>62</v>
      </c>
      <c r="D18" s="1" t="s">
        <v>90</v>
      </c>
      <c r="E18" s="1">
        <v>1978</v>
      </c>
      <c r="F18" s="1" t="s">
        <v>64</v>
      </c>
      <c r="G18" s="1" t="s">
        <v>78</v>
      </c>
      <c r="H18" s="1" t="s">
        <v>73</v>
      </c>
      <c r="I18" s="1" t="s">
        <v>77</v>
      </c>
      <c r="J18" s="1" t="s">
        <v>77</v>
      </c>
      <c r="K18" s="1" t="s">
        <v>77</v>
      </c>
      <c r="L18" s="1" t="s">
        <v>77</v>
      </c>
      <c r="M18" s="1" t="s">
        <v>78</v>
      </c>
      <c r="N18" s="1" t="s">
        <v>77</v>
      </c>
      <c r="O18" s="1" t="s">
        <v>77</v>
      </c>
      <c r="P18" s="1" t="s">
        <v>79</v>
      </c>
      <c r="Q18" s="1" t="s">
        <v>77</v>
      </c>
      <c r="R18" s="1" t="s">
        <v>79</v>
      </c>
      <c r="S18" s="1" t="s">
        <v>79</v>
      </c>
      <c r="T18" s="1" t="s">
        <v>77</v>
      </c>
      <c r="U18" s="1" t="s">
        <v>73</v>
      </c>
      <c r="V18" s="1" t="s">
        <v>77</v>
      </c>
      <c r="W18" s="1" t="s">
        <v>79</v>
      </c>
      <c r="X18" s="1" t="s">
        <v>73</v>
      </c>
      <c r="Y18" s="1" t="s">
        <v>77</v>
      </c>
      <c r="Z18" s="1" t="s">
        <v>77</v>
      </c>
      <c r="AA18" s="1" t="s">
        <v>78</v>
      </c>
      <c r="AC18" s="1" t="s">
        <v>79</v>
      </c>
      <c r="AD18" s="1" t="s">
        <v>79</v>
      </c>
      <c r="AE18" s="1" t="s">
        <v>73</v>
      </c>
      <c r="AF18" s="1" t="s">
        <v>79</v>
      </c>
      <c r="AG18" s="1" t="s">
        <v>77</v>
      </c>
      <c r="AH18" s="1" t="s">
        <v>87</v>
      </c>
      <c r="AI18" s="1" t="s">
        <v>87</v>
      </c>
      <c r="AJ18" s="1" t="s">
        <v>87</v>
      </c>
      <c r="AK18" s="1" t="s">
        <v>87</v>
      </c>
      <c r="AL18" s="1" t="s">
        <v>87</v>
      </c>
      <c r="AM18" s="1" t="s">
        <v>74</v>
      </c>
      <c r="AN18" s="1" t="s">
        <v>87</v>
      </c>
      <c r="AO18" s="1" t="s">
        <v>80</v>
      </c>
      <c r="AP18" s="1" t="s">
        <v>74</v>
      </c>
      <c r="AQ18" s="1" t="s">
        <v>74</v>
      </c>
      <c r="AR18" s="1" t="s">
        <v>80</v>
      </c>
      <c r="AS18" s="1" t="s">
        <v>80</v>
      </c>
      <c r="AT18" s="1" t="s">
        <v>80</v>
      </c>
      <c r="AU18" s="1" t="s">
        <v>80</v>
      </c>
      <c r="AV18" s="1" t="s">
        <v>87</v>
      </c>
      <c r="AW18" s="1" t="s">
        <v>82</v>
      </c>
      <c r="AX18" s="1" t="s">
        <v>88</v>
      </c>
      <c r="AY18" s="1" t="s">
        <v>83</v>
      </c>
      <c r="AZ18" s="1" t="s">
        <v>83</v>
      </c>
      <c r="BA18" s="1" t="s">
        <v>88</v>
      </c>
      <c r="BB18" s="1" t="s">
        <v>83</v>
      </c>
      <c r="BC18" s="1" t="s">
        <v>83</v>
      </c>
      <c r="BD18" s="1" t="s">
        <v>75</v>
      </c>
      <c r="BE18" s="1" t="s">
        <v>83</v>
      </c>
      <c r="BF18" s="1" t="s">
        <v>83</v>
      </c>
      <c r="BG18" s="1" t="s">
        <v>83</v>
      </c>
      <c r="BI18" s="1" t="s">
        <v>79</v>
      </c>
    </row>
    <row r="19" spans="1:61" ht="15.75" customHeight="1" x14ac:dyDescent="0.2">
      <c r="A19" s="2">
        <v>42438.716433587964</v>
      </c>
      <c r="B19" s="1" t="s">
        <v>72</v>
      </c>
      <c r="C19" s="1" t="s">
        <v>62</v>
      </c>
      <c r="D19" s="1" t="s">
        <v>90</v>
      </c>
      <c r="E19" s="1">
        <v>1991</v>
      </c>
      <c r="F19" s="1" t="s">
        <v>64</v>
      </c>
      <c r="G19" s="1" t="s">
        <v>73</v>
      </c>
      <c r="H19" s="1" t="s">
        <v>78</v>
      </c>
      <c r="I19" s="1" t="s">
        <v>73</v>
      </c>
      <c r="J19" s="1" t="s">
        <v>78</v>
      </c>
      <c r="K19" s="1" t="s">
        <v>73</v>
      </c>
      <c r="L19" s="1" t="s">
        <v>85</v>
      </c>
      <c r="M19" s="1" t="s">
        <v>85</v>
      </c>
      <c r="N19" s="1" t="s">
        <v>85</v>
      </c>
      <c r="O19" s="1" t="s">
        <v>85</v>
      </c>
      <c r="P19" s="1" t="s">
        <v>73</v>
      </c>
      <c r="Q19" s="1" t="s">
        <v>78</v>
      </c>
      <c r="R19" s="1" t="s">
        <v>73</v>
      </c>
      <c r="S19" s="1" t="s">
        <v>73</v>
      </c>
      <c r="T19" s="1" t="s">
        <v>78</v>
      </c>
      <c r="U19" s="1" t="s">
        <v>85</v>
      </c>
      <c r="V19" s="1" t="s">
        <v>78</v>
      </c>
      <c r="W19" s="1" t="s">
        <v>78</v>
      </c>
      <c r="X19" s="1" t="s">
        <v>78</v>
      </c>
      <c r="Y19" s="1" t="s">
        <v>73</v>
      </c>
      <c r="Z19" s="1" t="s">
        <v>78</v>
      </c>
      <c r="AA19" s="1" t="s">
        <v>85</v>
      </c>
      <c r="AC19" s="1" t="s">
        <v>79</v>
      </c>
      <c r="AD19" s="1" t="s">
        <v>77</v>
      </c>
      <c r="AE19" s="1" t="s">
        <v>73</v>
      </c>
      <c r="AF19" s="1" t="s">
        <v>73</v>
      </c>
      <c r="AG19" s="1" t="s">
        <v>86</v>
      </c>
      <c r="AH19" s="1" t="s">
        <v>87</v>
      </c>
      <c r="AI19" s="1" t="s">
        <v>80</v>
      </c>
      <c r="AJ19" s="1" t="s">
        <v>74</v>
      </c>
      <c r="AK19" s="1" t="s">
        <v>87</v>
      </c>
      <c r="AL19" s="1" t="s">
        <v>80</v>
      </c>
      <c r="AM19" s="1" t="s">
        <v>80</v>
      </c>
      <c r="AN19" s="1" t="s">
        <v>87</v>
      </c>
      <c r="AO19" s="1" t="s">
        <v>80</v>
      </c>
      <c r="AP19" s="1" t="s">
        <v>80</v>
      </c>
      <c r="AQ19" s="1" t="s">
        <v>80</v>
      </c>
      <c r="AR19" s="1" t="s">
        <v>74</v>
      </c>
      <c r="AS19" s="1" t="s">
        <v>74</v>
      </c>
      <c r="AT19" s="1" t="s">
        <v>87</v>
      </c>
      <c r="AU19" s="1" t="s">
        <v>87</v>
      </c>
      <c r="AV19" s="1" t="s">
        <v>87</v>
      </c>
      <c r="AW19" s="1" t="s">
        <v>80</v>
      </c>
      <c r="AX19" s="1" t="s">
        <v>83</v>
      </c>
      <c r="AY19" s="1" t="s">
        <v>75</v>
      </c>
      <c r="AZ19" s="1" t="s">
        <v>83</v>
      </c>
      <c r="BA19" s="1" t="s">
        <v>84</v>
      </c>
      <c r="BB19" s="1" t="s">
        <v>84</v>
      </c>
      <c r="BC19" s="1" t="s">
        <v>84</v>
      </c>
      <c r="BD19" s="1" t="s">
        <v>84</v>
      </c>
      <c r="BE19" s="1" t="s">
        <v>84</v>
      </c>
      <c r="BF19" s="1" t="s">
        <v>89</v>
      </c>
      <c r="BG19" s="1" t="s">
        <v>88</v>
      </c>
      <c r="BI19" s="1" t="s">
        <v>86</v>
      </c>
    </row>
    <row r="20" spans="1:61" ht="15.75" customHeight="1" x14ac:dyDescent="0.2">
      <c r="A20" s="2">
        <v>42438.777433229166</v>
      </c>
      <c r="B20" s="1" t="s">
        <v>72</v>
      </c>
      <c r="C20" s="1" t="s">
        <v>91</v>
      </c>
      <c r="D20" s="1" t="s">
        <v>90</v>
      </c>
      <c r="E20" s="1">
        <v>1982</v>
      </c>
      <c r="F20" s="1" t="s">
        <v>64</v>
      </c>
      <c r="G20" s="1" t="s">
        <v>79</v>
      </c>
      <c r="H20" s="1" t="s">
        <v>77</v>
      </c>
      <c r="I20" s="1" t="s">
        <v>73</v>
      </c>
      <c r="J20" s="1" t="s">
        <v>77</v>
      </c>
      <c r="K20" s="1" t="s">
        <v>79</v>
      </c>
      <c r="L20" s="1" t="s">
        <v>79</v>
      </c>
      <c r="M20" s="1" t="s">
        <v>77</v>
      </c>
      <c r="N20" s="1" t="s">
        <v>73</v>
      </c>
      <c r="O20" s="1" t="s">
        <v>79</v>
      </c>
      <c r="P20" s="1" t="s">
        <v>73</v>
      </c>
      <c r="Q20" s="1" t="s">
        <v>77</v>
      </c>
      <c r="R20" s="1" t="s">
        <v>77</v>
      </c>
      <c r="S20" s="1" t="s">
        <v>77</v>
      </c>
      <c r="T20" s="1" t="s">
        <v>73</v>
      </c>
      <c r="U20" s="1" t="s">
        <v>73</v>
      </c>
      <c r="V20" s="1" t="s">
        <v>77</v>
      </c>
      <c r="W20" s="1" t="s">
        <v>73</v>
      </c>
      <c r="X20" s="1" t="s">
        <v>78</v>
      </c>
      <c r="Y20" s="1" t="s">
        <v>77</v>
      </c>
      <c r="Z20" s="1" t="s">
        <v>73</v>
      </c>
      <c r="AA20" s="1" t="s">
        <v>73</v>
      </c>
      <c r="AC20" s="1" t="s">
        <v>77</v>
      </c>
      <c r="AD20" s="1" t="s">
        <v>77</v>
      </c>
      <c r="AE20" s="1" t="s">
        <v>78</v>
      </c>
      <c r="AF20" s="1" t="s">
        <v>78</v>
      </c>
      <c r="AG20" s="1" t="s">
        <v>73</v>
      </c>
      <c r="AH20" s="1" t="s">
        <v>80</v>
      </c>
      <c r="AI20" s="1" t="s">
        <v>80</v>
      </c>
      <c r="AJ20" s="1" t="s">
        <v>80</v>
      </c>
      <c r="AK20" s="1" t="s">
        <v>80</v>
      </c>
      <c r="AL20" s="1" t="s">
        <v>80</v>
      </c>
      <c r="AM20" s="1" t="s">
        <v>74</v>
      </c>
      <c r="AN20" s="1" t="s">
        <v>80</v>
      </c>
      <c r="AO20" s="1" t="s">
        <v>80</v>
      </c>
      <c r="AP20" s="1" t="s">
        <v>80</v>
      </c>
      <c r="AQ20" s="1" t="s">
        <v>80</v>
      </c>
      <c r="AR20" s="1" t="s">
        <v>80</v>
      </c>
      <c r="AS20" s="1" t="s">
        <v>80</v>
      </c>
      <c r="AT20" s="1" t="s">
        <v>80</v>
      </c>
      <c r="AU20" s="1" t="s">
        <v>80</v>
      </c>
      <c r="AV20" s="1" t="s">
        <v>80</v>
      </c>
      <c r="AW20" s="1" t="s">
        <v>74</v>
      </c>
      <c r="AX20" s="1" t="s">
        <v>83</v>
      </c>
      <c r="AY20" s="1" t="s">
        <v>83</v>
      </c>
      <c r="AZ20" s="1" t="s">
        <v>83</v>
      </c>
      <c r="BA20" s="1" t="s">
        <v>84</v>
      </c>
      <c r="BB20" s="1" t="s">
        <v>75</v>
      </c>
      <c r="BC20" s="1" t="s">
        <v>83</v>
      </c>
      <c r="BD20" s="1" t="s">
        <v>83</v>
      </c>
      <c r="BE20" s="1" t="s">
        <v>83</v>
      </c>
      <c r="BF20" s="1" t="s">
        <v>83</v>
      </c>
      <c r="BG20" s="1" t="s">
        <v>83</v>
      </c>
      <c r="BI20" s="1" t="s">
        <v>73</v>
      </c>
    </row>
    <row r="21" spans="1:61" ht="15.75" customHeight="1" x14ac:dyDescent="0.2">
      <c r="A21" s="2">
        <v>42438.788401967591</v>
      </c>
      <c r="B21" s="1" t="s">
        <v>72</v>
      </c>
      <c r="C21" s="1" t="s">
        <v>91</v>
      </c>
      <c r="D21" s="1" t="s">
        <v>63</v>
      </c>
      <c r="E21" s="1">
        <v>1984</v>
      </c>
      <c r="F21" s="1" t="s">
        <v>64</v>
      </c>
      <c r="G21" s="1" t="s">
        <v>73</v>
      </c>
      <c r="H21" s="1" t="s">
        <v>77</v>
      </c>
      <c r="I21" s="1" t="s">
        <v>78</v>
      </c>
      <c r="J21" s="1" t="s">
        <v>73</v>
      </c>
      <c r="K21" s="1" t="s">
        <v>78</v>
      </c>
      <c r="L21" s="1" t="s">
        <v>73</v>
      </c>
      <c r="M21" s="1" t="s">
        <v>77</v>
      </c>
      <c r="N21" s="1" t="s">
        <v>78</v>
      </c>
      <c r="O21" s="1" t="s">
        <v>73</v>
      </c>
      <c r="P21" s="1" t="s">
        <v>73</v>
      </c>
      <c r="Q21" s="1" t="s">
        <v>73</v>
      </c>
      <c r="R21" s="1" t="s">
        <v>86</v>
      </c>
      <c r="S21" s="1" t="s">
        <v>77</v>
      </c>
      <c r="T21" s="1" t="s">
        <v>78</v>
      </c>
      <c r="U21" s="1" t="s">
        <v>86</v>
      </c>
      <c r="V21" s="1" t="s">
        <v>86</v>
      </c>
      <c r="W21" s="1" t="s">
        <v>78</v>
      </c>
      <c r="X21" s="1" t="s">
        <v>78</v>
      </c>
      <c r="Y21" s="1" t="s">
        <v>73</v>
      </c>
      <c r="Z21" s="1" t="s">
        <v>85</v>
      </c>
      <c r="AA21" s="1" t="s">
        <v>85</v>
      </c>
      <c r="AC21" s="1" t="s">
        <v>78</v>
      </c>
      <c r="AD21" s="1" t="s">
        <v>78</v>
      </c>
      <c r="AE21" s="1" t="s">
        <v>86</v>
      </c>
      <c r="AF21" s="1" t="s">
        <v>85</v>
      </c>
      <c r="AG21" s="1" t="s">
        <v>85</v>
      </c>
      <c r="AH21" s="1" t="s">
        <v>74</v>
      </c>
      <c r="AI21" s="1" t="s">
        <v>74</v>
      </c>
      <c r="AJ21" s="1" t="s">
        <v>80</v>
      </c>
      <c r="AK21" s="1" t="s">
        <v>87</v>
      </c>
      <c r="AL21" s="1" t="s">
        <v>87</v>
      </c>
      <c r="AM21" s="1" t="s">
        <v>81</v>
      </c>
      <c r="AN21" s="1" t="s">
        <v>74</v>
      </c>
      <c r="AO21" s="1" t="s">
        <v>82</v>
      </c>
      <c r="AP21" s="1" t="s">
        <v>81</v>
      </c>
      <c r="AQ21" s="1" t="s">
        <v>82</v>
      </c>
      <c r="AR21" s="1" t="s">
        <v>81</v>
      </c>
      <c r="AS21" s="1" t="s">
        <v>82</v>
      </c>
      <c r="AT21" s="1" t="s">
        <v>82</v>
      </c>
      <c r="AU21" s="1" t="s">
        <v>81</v>
      </c>
      <c r="AV21" s="1" t="s">
        <v>74</v>
      </c>
      <c r="AW21" s="1" t="s">
        <v>74</v>
      </c>
      <c r="AX21" s="1" t="s">
        <v>84</v>
      </c>
      <c r="AY21" s="1" t="s">
        <v>83</v>
      </c>
      <c r="AZ21" s="1" t="s">
        <v>75</v>
      </c>
      <c r="BA21" s="1" t="s">
        <v>83</v>
      </c>
      <c r="BB21" s="1" t="s">
        <v>83</v>
      </c>
      <c r="BC21" s="1" t="s">
        <v>83</v>
      </c>
      <c r="BD21" s="1" t="s">
        <v>84</v>
      </c>
      <c r="BE21" s="1" t="s">
        <v>75</v>
      </c>
      <c r="BF21" s="1" t="s">
        <v>89</v>
      </c>
      <c r="BG21" s="1" t="s">
        <v>89</v>
      </c>
      <c r="BI21" s="1" t="s">
        <v>79</v>
      </c>
    </row>
    <row r="22" spans="1:61" ht="15.75" customHeight="1" x14ac:dyDescent="0.2">
      <c r="A22" s="2">
        <v>42438.85127240741</v>
      </c>
      <c r="B22" s="1" t="s">
        <v>72</v>
      </c>
      <c r="C22" s="1" t="s">
        <v>91</v>
      </c>
      <c r="D22" s="1" t="s">
        <v>76</v>
      </c>
      <c r="E22" s="1">
        <v>1987</v>
      </c>
      <c r="F22" s="1" t="s">
        <v>64</v>
      </c>
      <c r="G22" s="1" t="s">
        <v>77</v>
      </c>
      <c r="H22" s="1" t="s">
        <v>77</v>
      </c>
      <c r="I22" s="1" t="s">
        <v>79</v>
      </c>
      <c r="J22" s="1" t="s">
        <v>77</v>
      </c>
      <c r="K22" s="1" t="s">
        <v>77</v>
      </c>
      <c r="L22" s="1" t="s">
        <v>77</v>
      </c>
      <c r="M22" s="1" t="s">
        <v>78</v>
      </c>
      <c r="N22" s="1" t="s">
        <v>77</v>
      </c>
      <c r="O22" s="1" t="s">
        <v>77</v>
      </c>
      <c r="P22" s="1" t="s">
        <v>79</v>
      </c>
      <c r="Q22" s="1" t="s">
        <v>85</v>
      </c>
      <c r="R22" s="1" t="s">
        <v>78</v>
      </c>
      <c r="S22" s="1" t="s">
        <v>78</v>
      </c>
      <c r="T22" s="1" t="s">
        <v>77</v>
      </c>
      <c r="U22" s="1" t="s">
        <v>77</v>
      </c>
      <c r="V22" s="1" t="s">
        <v>77</v>
      </c>
      <c r="W22" s="1" t="s">
        <v>79</v>
      </c>
      <c r="X22" s="1" t="s">
        <v>73</v>
      </c>
      <c r="Y22" s="1" t="s">
        <v>77</v>
      </c>
      <c r="Z22" s="1" t="s">
        <v>79</v>
      </c>
      <c r="AA22" s="1" t="s">
        <v>73</v>
      </c>
      <c r="AC22" s="1" t="s">
        <v>77</v>
      </c>
      <c r="AD22" s="1" t="s">
        <v>77</v>
      </c>
      <c r="AE22" s="1" t="s">
        <v>77</v>
      </c>
      <c r="AF22" s="1" t="s">
        <v>85</v>
      </c>
      <c r="AG22" s="1" t="s">
        <v>73</v>
      </c>
      <c r="AH22" s="1" t="s">
        <v>87</v>
      </c>
      <c r="AI22" s="1" t="s">
        <v>87</v>
      </c>
      <c r="AJ22" s="1" t="s">
        <v>87</v>
      </c>
      <c r="AK22" s="1" t="s">
        <v>87</v>
      </c>
      <c r="AL22" s="1" t="s">
        <v>87</v>
      </c>
      <c r="AM22" s="1" t="s">
        <v>80</v>
      </c>
      <c r="AN22" s="1" t="s">
        <v>87</v>
      </c>
      <c r="AO22" s="1" t="s">
        <v>80</v>
      </c>
      <c r="AP22" s="1" t="s">
        <v>74</v>
      </c>
      <c r="AQ22" s="1" t="s">
        <v>74</v>
      </c>
      <c r="AR22" s="1" t="s">
        <v>74</v>
      </c>
      <c r="AS22" s="1" t="s">
        <v>74</v>
      </c>
      <c r="AT22" s="1" t="s">
        <v>80</v>
      </c>
      <c r="AU22" s="1" t="s">
        <v>87</v>
      </c>
      <c r="AV22" s="1" t="s">
        <v>82</v>
      </c>
      <c r="AW22" s="1" t="s">
        <v>82</v>
      </c>
      <c r="AX22" s="1" t="s">
        <v>89</v>
      </c>
      <c r="AY22" s="1" t="s">
        <v>75</v>
      </c>
      <c r="AZ22" s="1" t="s">
        <v>83</v>
      </c>
      <c r="BA22" s="1" t="s">
        <v>75</v>
      </c>
      <c r="BB22" s="1" t="s">
        <v>75</v>
      </c>
      <c r="BC22" s="1" t="s">
        <v>75</v>
      </c>
      <c r="BD22" s="1" t="s">
        <v>75</v>
      </c>
      <c r="BE22" s="1" t="s">
        <v>83</v>
      </c>
      <c r="BF22" s="1" t="s">
        <v>83</v>
      </c>
      <c r="BG22" s="1" t="s">
        <v>83</v>
      </c>
      <c r="BI22" s="1" t="s">
        <v>77</v>
      </c>
    </row>
    <row r="23" spans="1:61" ht="15.75" customHeight="1" x14ac:dyDescent="0.2">
      <c r="A23" s="2">
        <v>42438.884918009258</v>
      </c>
      <c r="B23" s="1" t="s">
        <v>72</v>
      </c>
      <c r="C23" s="1" t="s">
        <v>62</v>
      </c>
      <c r="D23" s="1" t="s">
        <v>92</v>
      </c>
      <c r="E23" s="1">
        <v>1988</v>
      </c>
      <c r="F23" s="1" t="s">
        <v>64</v>
      </c>
      <c r="G23" s="1" t="s">
        <v>78</v>
      </c>
      <c r="H23" s="1" t="s">
        <v>78</v>
      </c>
      <c r="I23" s="1" t="s">
        <v>78</v>
      </c>
      <c r="J23" s="1" t="s">
        <v>78</v>
      </c>
      <c r="K23" s="1" t="s">
        <v>78</v>
      </c>
      <c r="L23" s="1" t="s">
        <v>77</v>
      </c>
      <c r="M23" s="1" t="s">
        <v>77</v>
      </c>
      <c r="N23" s="1" t="s">
        <v>77</v>
      </c>
      <c r="O23" s="1" t="s">
        <v>77</v>
      </c>
      <c r="P23" s="1" t="s">
        <v>77</v>
      </c>
      <c r="Q23" s="1" t="s">
        <v>77</v>
      </c>
      <c r="R23" s="1" t="s">
        <v>77</v>
      </c>
      <c r="S23" s="1" t="s">
        <v>77</v>
      </c>
      <c r="T23" s="1" t="s">
        <v>78</v>
      </c>
      <c r="U23" s="1" t="s">
        <v>78</v>
      </c>
      <c r="V23" s="1" t="s">
        <v>78</v>
      </c>
      <c r="W23" s="1" t="s">
        <v>77</v>
      </c>
      <c r="X23" s="1" t="s">
        <v>78</v>
      </c>
      <c r="Y23" s="1" t="s">
        <v>77</v>
      </c>
      <c r="Z23" s="1" t="s">
        <v>78</v>
      </c>
      <c r="AA23" s="1" t="s">
        <v>78</v>
      </c>
      <c r="AC23" s="1" t="s">
        <v>77</v>
      </c>
      <c r="AD23" s="1" t="s">
        <v>77</v>
      </c>
      <c r="AE23" s="1" t="s">
        <v>78</v>
      </c>
      <c r="AF23" s="1" t="s">
        <v>78</v>
      </c>
      <c r="AG23" s="1" t="s">
        <v>78</v>
      </c>
      <c r="AH23" s="1" t="s">
        <v>87</v>
      </c>
      <c r="AI23" s="1" t="s">
        <v>87</v>
      </c>
      <c r="AJ23" s="1" t="s">
        <v>87</v>
      </c>
      <c r="AK23" s="1" t="s">
        <v>87</v>
      </c>
      <c r="AL23" s="1" t="s">
        <v>87</v>
      </c>
      <c r="AM23" s="1" t="s">
        <v>87</v>
      </c>
      <c r="AN23" s="1" t="s">
        <v>87</v>
      </c>
      <c r="AO23" s="1" t="s">
        <v>87</v>
      </c>
      <c r="AP23" s="1" t="s">
        <v>87</v>
      </c>
      <c r="AQ23" s="1" t="s">
        <v>87</v>
      </c>
      <c r="AR23" s="1" t="s">
        <v>87</v>
      </c>
      <c r="AS23" s="1" t="s">
        <v>87</v>
      </c>
      <c r="AT23" s="1" t="s">
        <v>87</v>
      </c>
      <c r="AU23" s="1" t="s">
        <v>87</v>
      </c>
      <c r="AV23" s="1" t="s">
        <v>87</v>
      </c>
      <c r="AW23" s="1" t="s">
        <v>87</v>
      </c>
      <c r="AX23" s="1" t="s">
        <v>84</v>
      </c>
      <c r="AY23" s="1" t="s">
        <v>84</v>
      </c>
      <c r="AZ23" s="1" t="s">
        <v>75</v>
      </c>
      <c r="BA23" s="1" t="s">
        <v>83</v>
      </c>
      <c r="BB23" s="1" t="s">
        <v>83</v>
      </c>
      <c r="BC23" s="1" t="s">
        <v>84</v>
      </c>
      <c r="BD23" s="1" t="s">
        <v>84</v>
      </c>
      <c r="BE23" s="1" t="s">
        <v>83</v>
      </c>
      <c r="BF23" s="1" t="s">
        <v>83</v>
      </c>
      <c r="BG23" s="1" t="s">
        <v>83</v>
      </c>
      <c r="BI23" s="1" t="s">
        <v>78</v>
      </c>
    </row>
    <row r="24" spans="1:61" ht="15.75" customHeight="1" x14ac:dyDescent="0.2">
      <c r="A24" s="2">
        <v>42438.894982060185</v>
      </c>
      <c r="B24" s="1" t="s">
        <v>72</v>
      </c>
      <c r="C24" s="1" t="s">
        <v>62</v>
      </c>
      <c r="D24" s="1" t="s">
        <v>76</v>
      </c>
      <c r="E24" s="1">
        <v>1986</v>
      </c>
      <c r="F24" s="1" t="s">
        <v>64</v>
      </c>
      <c r="G24" s="1" t="s">
        <v>78</v>
      </c>
      <c r="H24" s="1" t="s">
        <v>73</v>
      </c>
      <c r="I24" s="1" t="s">
        <v>73</v>
      </c>
      <c r="J24" s="1" t="s">
        <v>73</v>
      </c>
      <c r="K24" s="1" t="s">
        <v>77</v>
      </c>
      <c r="L24" s="1" t="s">
        <v>77</v>
      </c>
      <c r="M24" s="1" t="s">
        <v>73</v>
      </c>
      <c r="N24" s="1" t="s">
        <v>73</v>
      </c>
      <c r="O24" s="1" t="s">
        <v>73</v>
      </c>
      <c r="P24" s="1" t="s">
        <v>77</v>
      </c>
      <c r="Q24" s="1" t="s">
        <v>78</v>
      </c>
      <c r="R24" s="1" t="s">
        <v>78</v>
      </c>
      <c r="S24" s="1" t="s">
        <v>73</v>
      </c>
      <c r="T24" s="1" t="s">
        <v>85</v>
      </c>
      <c r="U24" s="1" t="s">
        <v>78</v>
      </c>
      <c r="V24" s="1" t="s">
        <v>77</v>
      </c>
      <c r="W24" s="1" t="s">
        <v>77</v>
      </c>
      <c r="X24" s="1" t="s">
        <v>85</v>
      </c>
      <c r="Y24" s="1" t="s">
        <v>77</v>
      </c>
      <c r="Z24" s="1" t="s">
        <v>78</v>
      </c>
      <c r="AA24" s="1" t="s">
        <v>85</v>
      </c>
      <c r="AC24" s="1" t="s">
        <v>77</v>
      </c>
      <c r="AD24" s="1" t="s">
        <v>79</v>
      </c>
      <c r="AE24" s="1" t="s">
        <v>77</v>
      </c>
      <c r="AF24" s="1" t="s">
        <v>77</v>
      </c>
      <c r="AG24" s="1" t="s">
        <v>77</v>
      </c>
      <c r="AH24" s="1" t="s">
        <v>74</v>
      </c>
      <c r="AI24" s="1" t="s">
        <v>80</v>
      </c>
      <c r="AJ24" s="1" t="s">
        <v>74</v>
      </c>
      <c r="AK24" s="1" t="s">
        <v>80</v>
      </c>
      <c r="AL24" s="1" t="s">
        <v>74</v>
      </c>
      <c r="AM24" s="1" t="s">
        <v>74</v>
      </c>
      <c r="AN24" s="1" t="s">
        <v>74</v>
      </c>
      <c r="AO24" s="1" t="s">
        <v>82</v>
      </c>
      <c r="AP24" s="1" t="s">
        <v>81</v>
      </c>
      <c r="AQ24" s="1" t="s">
        <v>82</v>
      </c>
      <c r="AR24" s="1" t="s">
        <v>74</v>
      </c>
      <c r="AS24" s="1" t="s">
        <v>81</v>
      </c>
      <c r="AT24" s="1" t="s">
        <v>82</v>
      </c>
      <c r="AU24" s="1" t="s">
        <v>80</v>
      </c>
      <c r="AV24" s="1" t="s">
        <v>74</v>
      </c>
      <c r="AW24" s="1" t="s">
        <v>74</v>
      </c>
      <c r="AX24" s="1" t="s">
        <v>84</v>
      </c>
      <c r="AY24" s="1" t="s">
        <v>75</v>
      </c>
      <c r="AZ24" s="1" t="s">
        <v>83</v>
      </c>
      <c r="BA24" s="1" t="s">
        <v>84</v>
      </c>
      <c r="BB24" s="1" t="s">
        <v>83</v>
      </c>
      <c r="BC24" s="1" t="s">
        <v>83</v>
      </c>
      <c r="BD24" s="1" t="s">
        <v>83</v>
      </c>
      <c r="BE24" s="1" t="s">
        <v>88</v>
      </c>
      <c r="BF24" s="1" t="s">
        <v>75</v>
      </c>
      <c r="BG24" s="1" t="s">
        <v>83</v>
      </c>
      <c r="BI24" s="1" t="s">
        <v>79</v>
      </c>
    </row>
    <row r="25" spans="1:61" ht="15.75" customHeight="1" x14ac:dyDescent="0.2">
      <c r="A25" s="2">
        <v>42438.919188460648</v>
      </c>
      <c r="B25" s="1" t="s">
        <v>72</v>
      </c>
      <c r="C25" s="1" t="s">
        <v>62</v>
      </c>
      <c r="D25" s="1" t="s">
        <v>92</v>
      </c>
      <c r="E25" s="1">
        <v>1987</v>
      </c>
      <c r="F25" s="1" t="s">
        <v>64</v>
      </c>
      <c r="G25" s="1" t="s">
        <v>86</v>
      </c>
      <c r="H25" s="1" t="s">
        <v>73</v>
      </c>
      <c r="I25" s="1" t="s">
        <v>78</v>
      </c>
      <c r="J25" s="1" t="s">
        <v>77</v>
      </c>
      <c r="K25" s="1" t="s">
        <v>73</v>
      </c>
      <c r="L25" s="1" t="s">
        <v>77</v>
      </c>
      <c r="M25" s="1" t="s">
        <v>73</v>
      </c>
      <c r="N25" s="1" t="s">
        <v>77</v>
      </c>
      <c r="O25" s="1" t="s">
        <v>77</v>
      </c>
      <c r="P25" s="1" t="s">
        <v>77</v>
      </c>
      <c r="Q25" s="1" t="s">
        <v>78</v>
      </c>
      <c r="R25" s="1" t="s">
        <v>73</v>
      </c>
      <c r="S25" s="1" t="s">
        <v>73</v>
      </c>
      <c r="T25" s="1" t="s">
        <v>85</v>
      </c>
      <c r="U25" s="1" t="s">
        <v>78</v>
      </c>
      <c r="V25" s="1" t="s">
        <v>78</v>
      </c>
      <c r="W25" s="1" t="s">
        <v>78</v>
      </c>
      <c r="X25" s="1" t="s">
        <v>78</v>
      </c>
      <c r="Y25" s="1" t="s">
        <v>73</v>
      </c>
      <c r="Z25" s="1" t="s">
        <v>77</v>
      </c>
      <c r="AA25" s="1" t="s">
        <v>78</v>
      </c>
      <c r="AC25" s="1" t="s">
        <v>73</v>
      </c>
      <c r="AD25" s="1" t="s">
        <v>79</v>
      </c>
      <c r="AE25" s="1" t="s">
        <v>78</v>
      </c>
      <c r="AF25" s="1" t="s">
        <v>78</v>
      </c>
      <c r="AG25" s="1" t="s">
        <v>73</v>
      </c>
      <c r="AH25" s="1" t="s">
        <v>80</v>
      </c>
      <c r="AI25" s="1" t="s">
        <v>80</v>
      </c>
      <c r="AJ25" s="1" t="s">
        <v>74</v>
      </c>
      <c r="AK25" s="1" t="s">
        <v>74</v>
      </c>
      <c r="AL25" s="1" t="s">
        <v>74</v>
      </c>
      <c r="AM25" s="1" t="s">
        <v>74</v>
      </c>
      <c r="AN25" s="1" t="s">
        <v>74</v>
      </c>
      <c r="AO25" s="1" t="s">
        <v>74</v>
      </c>
      <c r="AP25" s="1" t="s">
        <v>74</v>
      </c>
      <c r="AQ25" s="1" t="s">
        <v>74</v>
      </c>
      <c r="AR25" s="1" t="s">
        <v>74</v>
      </c>
      <c r="AS25" s="1" t="s">
        <v>74</v>
      </c>
      <c r="AT25" s="1" t="s">
        <v>74</v>
      </c>
      <c r="AU25" s="1" t="s">
        <v>74</v>
      </c>
      <c r="AV25" s="1" t="s">
        <v>74</v>
      </c>
      <c r="AW25" s="1" t="s">
        <v>74</v>
      </c>
      <c r="AX25" s="1" t="s">
        <v>83</v>
      </c>
      <c r="AY25" s="1" t="s">
        <v>83</v>
      </c>
      <c r="AZ25" s="1" t="s">
        <v>83</v>
      </c>
      <c r="BA25" s="1" t="s">
        <v>84</v>
      </c>
      <c r="BB25" s="1" t="s">
        <v>75</v>
      </c>
      <c r="BC25" s="1" t="s">
        <v>88</v>
      </c>
      <c r="BD25" s="1" t="s">
        <v>88</v>
      </c>
      <c r="BE25" s="1" t="s">
        <v>88</v>
      </c>
      <c r="BF25" s="1" t="s">
        <v>84</v>
      </c>
      <c r="BG25" s="1" t="s">
        <v>83</v>
      </c>
      <c r="BI25" s="1" t="s">
        <v>73</v>
      </c>
    </row>
    <row r="26" spans="1:61" ht="12.75" x14ac:dyDescent="0.2">
      <c r="A26" s="2">
        <v>42438.984672037041</v>
      </c>
      <c r="B26" s="1" t="s">
        <v>72</v>
      </c>
      <c r="C26" s="1" t="s">
        <v>62</v>
      </c>
      <c r="D26" s="1" t="s">
        <v>76</v>
      </c>
      <c r="E26" s="1">
        <v>1983</v>
      </c>
      <c r="F26" s="1" t="s">
        <v>64</v>
      </c>
      <c r="G26" s="1" t="s">
        <v>85</v>
      </c>
      <c r="H26" s="1" t="s">
        <v>85</v>
      </c>
      <c r="I26" s="1" t="s">
        <v>85</v>
      </c>
      <c r="J26" s="1" t="s">
        <v>85</v>
      </c>
      <c r="K26" s="1" t="s">
        <v>85</v>
      </c>
      <c r="L26" s="1" t="s">
        <v>85</v>
      </c>
      <c r="M26" s="1" t="s">
        <v>85</v>
      </c>
      <c r="N26" s="1" t="s">
        <v>85</v>
      </c>
      <c r="O26" s="1" t="s">
        <v>85</v>
      </c>
      <c r="P26" s="1" t="s">
        <v>85</v>
      </c>
      <c r="Q26" s="1" t="s">
        <v>77</v>
      </c>
      <c r="R26" s="1" t="s">
        <v>77</v>
      </c>
      <c r="S26" s="1" t="s">
        <v>77</v>
      </c>
      <c r="T26" s="1" t="s">
        <v>73</v>
      </c>
      <c r="U26" s="1" t="s">
        <v>73</v>
      </c>
      <c r="V26" s="1" t="s">
        <v>73</v>
      </c>
      <c r="W26" s="1" t="s">
        <v>77</v>
      </c>
      <c r="X26" s="1" t="s">
        <v>85</v>
      </c>
      <c r="Y26" s="1" t="s">
        <v>77</v>
      </c>
      <c r="Z26" s="1" t="s">
        <v>85</v>
      </c>
      <c r="AA26" s="1" t="s">
        <v>85</v>
      </c>
      <c r="AC26" s="1" t="s">
        <v>77</v>
      </c>
      <c r="AD26" s="1" t="s">
        <v>79</v>
      </c>
      <c r="AE26" s="1" t="s">
        <v>85</v>
      </c>
      <c r="AF26" s="1" t="s">
        <v>85</v>
      </c>
      <c r="AG26" s="1" t="s">
        <v>73</v>
      </c>
      <c r="AH26" s="1" t="s">
        <v>81</v>
      </c>
      <c r="AI26" s="1" t="s">
        <v>74</v>
      </c>
      <c r="AJ26" s="1" t="s">
        <v>74</v>
      </c>
      <c r="AK26" s="1" t="s">
        <v>74</v>
      </c>
      <c r="AL26" s="1" t="s">
        <v>82</v>
      </c>
      <c r="AM26" s="1" t="s">
        <v>82</v>
      </c>
      <c r="AN26" s="1" t="s">
        <v>74</v>
      </c>
      <c r="AO26" s="1" t="s">
        <v>82</v>
      </c>
      <c r="AP26" s="1" t="s">
        <v>82</v>
      </c>
      <c r="AQ26" s="1" t="s">
        <v>82</v>
      </c>
      <c r="AR26" s="1" t="s">
        <v>82</v>
      </c>
      <c r="AS26" s="1" t="s">
        <v>82</v>
      </c>
      <c r="AT26" s="1" t="s">
        <v>82</v>
      </c>
      <c r="AU26" s="1" t="s">
        <v>82</v>
      </c>
      <c r="AV26" s="1" t="s">
        <v>74</v>
      </c>
      <c r="AW26" s="1" t="s">
        <v>74</v>
      </c>
      <c r="AX26" s="1" t="s">
        <v>89</v>
      </c>
      <c r="AY26" s="1" t="s">
        <v>89</v>
      </c>
      <c r="AZ26" s="1" t="s">
        <v>83</v>
      </c>
      <c r="BA26" s="1" t="s">
        <v>88</v>
      </c>
      <c r="BB26" s="1" t="s">
        <v>88</v>
      </c>
      <c r="BC26" s="1" t="s">
        <v>83</v>
      </c>
      <c r="BD26" s="1" t="s">
        <v>88</v>
      </c>
      <c r="BE26" s="1" t="s">
        <v>75</v>
      </c>
      <c r="BF26" s="1" t="s">
        <v>75</v>
      </c>
      <c r="BG26" s="1" t="s">
        <v>75</v>
      </c>
      <c r="BI26" s="1" t="s">
        <v>73</v>
      </c>
    </row>
    <row r="27" spans="1:61" ht="12.75" x14ac:dyDescent="0.2">
      <c r="A27" s="2">
        <v>42439.329653680557</v>
      </c>
      <c r="B27" s="1" t="s">
        <v>72</v>
      </c>
      <c r="C27" s="1" t="s">
        <v>62</v>
      </c>
      <c r="D27" s="1" t="s">
        <v>90</v>
      </c>
      <c r="E27" s="1">
        <v>1988</v>
      </c>
      <c r="F27" s="1" t="s">
        <v>94</v>
      </c>
      <c r="G27" s="1" t="s">
        <v>73</v>
      </c>
      <c r="H27" s="1" t="s">
        <v>85</v>
      </c>
      <c r="I27" s="1" t="s">
        <v>73</v>
      </c>
      <c r="J27" s="1" t="s">
        <v>77</v>
      </c>
      <c r="K27" s="1" t="s">
        <v>77</v>
      </c>
      <c r="L27" s="1" t="s">
        <v>73</v>
      </c>
      <c r="M27" s="1" t="s">
        <v>73</v>
      </c>
      <c r="N27" s="1" t="s">
        <v>77</v>
      </c>
      <c r="O27" s="1" t="s">
        <v>73</v>
      </c>
      <c r="P27" s="1" t="s">
        <v>77</v>
      </c>
      <c r="Q27" s="1" t="s">
        <v>85</v>
      </c>
      <c r="R27" s="1" t="s">
        <v>85</v>
      </c>
      <c r="S27" s="1" t="s">
        <v>85</v>
      </c>
      <c r="T27" s="1" t="s">
        <v>85</v>
      </c>
      <c r="U27" s="1" t="s">
        <v>77</v>
      </c>
      <c r="V27" s="1" t="s">
        <v>73</v>
      </c>
      <c r="W27" s="1" t="s">
        <v>85</v>
      </c>
      <c r="X27" s="1" t="s">
        <v>85</v>
      </c>
      <c r="Y27" s="1" t="s">
        <v>73</v>
      </c>
      <c r="Z27" s="1" t="s">
        <v>77</v>
      </c>
      <c r="AA27" s="1" t="s">
        <v>85</v>
      </c>
      <c r="AC27" s="1" t="s">
        <v>77</v>
      </c>
      <c r="AD27" s="1" t="s">
        <v>77</v>
      </c>
      <c r="AE27" s="1" t="s">
        <v>86</v>
      </c>
      <c r="AF27" s="1" t="s">
        <v>73</v>
      </c>
      <c r="AG27" s="1" t="s">
        <v>73</v>
      </c>
      <c r="AH27" s="1" t="s">
        <v>87</v>
      </c>
      <c r="AI27" s="1" t="s">
        <v>87</v>
      </c>
      <c r="AJ27" s="1" t="s">
        <v>74</v>
      </c>
      <c r="AK27" s="1" t="s">
        <v>74</v>
      </c>
      <c r="AL27" s="1" t="s">
        <v>81</v>
      </c>
      <c r="AM27" s="1" t="s">
        <v>74</v>
      </c>
      <c r="AN27" s="1" t="s">
        <v>87</v>
      </c>
      <c r="AO27" s="1" t="s">
        <v>87</v>
      </c>
      <c r="AP27" s="1" t="s">
        <v>87</v>
      </c>
      <c r="AQ27" s="1" t="s">
        <v>74</v>
      </c>
      <c r="AR27" s="1" t="s">
        <v>87</v>
      </c>
      <c r="AS27" s="1" t="s">
        <v>87</v>
      </c>
      <c r="AT27" s="1" t="s">
        <v>87</v>
      </c>
      <c r="AU27" s="1" t="s">
        <v>87</v>
      </c>
      <c r="AV27" s="1" t="s">
        <v>87</v>
      </c>
      <c r="AW27" s="1" t="s">
        <v>74</v>
      </c>
      <c r="AX27" s="1" t="s">
        <v>88</v>
      </c>
      <c r="AY27" s="1" t="s">
        <v>83</v>
      </c>
      <c r="AZ27" s="1" t="s">
        <v>89</v>
      </c>
      <c r="BA27" s="1" t="s">
        <v>88</v>
      </c>
      <c r="BB27" s="1" t="s">
        <v>89</v>
      </c>
      <c r="BC27" s="1" t="s">
        <v>89</v>
      </c>
      <c r="BD27" s="1" t="s">
        <v>88</v>
      </c>
      <c r="BE27" s="1" t="s">
        <v>88</v>
      </c>
      <c r="BF27" s="1" t="s">
        <v>89</v>
      </c>
      <c r="BG27" s="1" t="s">
        <v>88</v>
      </c>
      <c r="BI27" s="1" t="s">
        <v>85</v>
      </c>
    </row>
    <row r="28" spans="1:61" ht="12.75" x14ac:dyDescent="0.2">
      <c r="A28" s="2">
        <v>42439.338386400465</v>
      </c>
      <c r="B28" s="1" t="s">
        <v>72</v>
      </c>
      <c r="C28" s="1" t="s">
        <v>91</v>
      </c>
      <c r="D28" s="1" t="s">
        <v>92</v>
      </c>
      <c r="E28" s="1">
        <v>1984</v>
      </c>
      <c r="F28" s="1" t="s">
        <v>95</v>
      </c>
      <c r="G28" s="1" t="s">
        <v>77</v>
      </c>
      <c r="H28" s="1" t="s">
        <v>73</v>
      </c>
      <c r="I28" s="1" t="s">
        <v>73</v>
      </c>
      <c r="J28" s="1" t="s">
        <v>78</v>
      </c>
      <c r="K28" s="1" t="s">
        <v>73</v>
      </c>
      <c r="L28" s="1" t="s">
        <v>77</v>
      </c>
      <c r="M28" s="1" t="s">
        <v>77</v>
      </c>
      <c r="N28" s="1" t="s">
        <v>73</v>
      </c>
      <c r="O28" s="1" t="s">
        <v>73</v>
      </c>
      <c r="P28" s="1" t="s">
        <v>73</v>
      </c>
      <c r="Q28" s="1" t="s">
        <v>79</v>
      </c>
      <c r="R28" s="1" t="s">
        <v>79</v>
      </c>
      <c r="S28" s="1" t="s">
        <v>79</v>
      </c>
      <c r="T28" s="1" t="s">
        <v>77</v>
      </c>
      <c r="U28" s="1" t="s">
        <v>77</v>
      </c>
      <c r="V28" s="1" t="s">
        <v>77</v>
      </c>
      <c r="W28" s="1" t="s">
        <v>77</v>
      </c>
      <c r="X28" s="1" t="s">
        <v>77</v>
      </c>
      <c r="Y28" s="1" t="s">
        <v>79</v>
      </c>
      <c r="Z28" s="1" t="s">
        <v>78</v>
      </c>
      <c r="AA28" s="1" t="s">
        <v>78</v>
      </c>
      <c r="AC28" s="1" t="s">
        <v>77</v>
      </c>
      <c r="AD28" s="1" t="s">
        <v>77</v>
      </c>
      <c r="AE28" s="1" t="s">
        <v>85</v>
      </c>
      <c r="AF28" s="1" t="s">
        <v>78</v>
      </c>
      <c r="AG28" s="1" t="s">
        <v>78</v>
      </c>
      <c r="AH28" s="1" t="s">
        <v>80</v>
      </c>
      <c r="AI28" s="1" t="s">
        <v>80</v>
      </c>
      <c r="AJ28" s="1" t="s">
        <v>80</v>
      </c>
      <c r="AK28" s="1" t="s">
        <v>80</v>
      </c>
      <c r="AL28" s="1" t="s">
        <v>74</v>
      </c>
      <c r="AM28" s="1" t="s">
        <v>74</v>
      </c>
      <c r="AN28" s="1" t="s">
        <v>74</v>
      </c>
      <c r="AO28" s="1" t="s">
        <v>81</v>
      </c>
      <c r="AP28" s="1" t="s">
        <v>74</v>
      </c>
      <c r="AQ28" s="1" t="s">
        <v>81</v>
      </c>
      <c r="AR28" s="1" t="s">
        <v>81</v>
      </c>
      <c r="AS28" s="1" t="s">
        <v>81</v>
      </c>
      <c r="AT28" s="1" t="s">
        <v>82</v>
      </c>
      <c r="AU28" s="1" t="s">
        <v>74</v>
      </c>
      <c r="AV28" s="1" t="s">
        <v>80</v>
      </c>
      <c r="AW28" s="1" t="s">
        <v>82</v>
      </c>
      <c r="AX28" s="1" t="s">
        <v>83</v>
      </c>
      <c r="AY28" s="1" t="s">
        <v>83</v>
      </c>
      <c r="AZ28" s="1" t="s">
        <v>75</v>
      </c>
      <c r="BA28" s="1" t="s">
        <v>83</v>
      </c>
      <c r="BB28" s="1" t="s">
        <v>75</v>
      </c>
      <c r="BC28" s="1" t="s">
        <v>75</v>
      </c>
      <c r="BD28" s="1" t="s">
        <v>75</v>
      </c>
      <c r="BE28" s="1" t="s">
        <v>83</v>
      </c>
      <c r="BF28" s="1" t="s">
        <v>75</v>
      </c>
      <c r="BG28" s="1" t="s">
        <v>75</v>
      </c>
      <c r="BI28" s="1" t="s">
        <v>73</v>
      </c>
    </row>
    <row r="29" spans="1:61" ht="12.75" x14ac:dyDescent="0.2">
      <c r="A29" s="2">
        <v>42439.770768784721</v>
      </c>
      <c r="B29" s="1" t="s">
        <v>72</v>
      </c>
      <c r="C29" s="1" t="s">
        <v>62</v>
      </c>
      <c r="D29" s="1" t="s">
        <v>70</v>
      </c>
      <c r="E29" s="1">
        <v>1969</v>
      </c>
      <c r="F29" s="1" t="s">
        <v>96</v>
      </c>
      <c r="G29" s="1" t="s">
        <v>78</v>
      </c>
      <c r="H29" s="1" t="s">
        <v>78</v>
      </c>
      <c r="I29" s="1" t="s">
        <v>78</v>
      </c>
      <c r="J29" s="1" t="s">
        <v>78</v>
      </c>
      <c r="K29" s="1" t="s">
        <v>78</v>
      </c>
      <c r="L29" s="1" t="s">
        <v>78</v>
      </c>
      <c r="M29" s="1" t="s">
        <v>78</v>
      </c>
      <c r="N29" s="1" t="s">
        <v>78</v>
      </c>
      <c r="O29" s="1" t="s">
        <v>78</v>
      </c>
      <c r="P29" s="1" t="s">
        <v>78</v>
      </c>
      <c r="Q29" s="1" t="s">
        <v>78</v>
      </c>
      <c r="R29" s="1" t="s">
        <v>78</v>
      </c>
      <c r="S29" s="1" t="s">
        <v>78</v>
      </c>
      <c r="T29" s="1" t="s">
        <v>78</v>
      </c>
      <c r="U29" s="1" t="s">
        <v>78</v>
      </c>
      <c r="V29" s="1" t="s">
        <v>78</v>
      </c>
      <c r="W29" s="1" t="s">
        <v>78</v>
      </c>
      <c r="X29" s="1" t="s">
        <v>78</v>
      </c>
      <c r="Y29" s="1" t="s">
        <v>78</v>
      </c>
      <c r="Z29" s="1" t="s">
        <v>78</v>
      </c>
      <c r="AA29" s="1" t="s">
        <v>78</v>
      </c>
      <c r="AC29" s="1" t="s">
        <v>73</v>
      </c>
      <c r="AD29" s="1" t="s">
        <v>73</v>
      </c>
      <c r="AE29" s="1" t="s">
        <v>73</v>
      </c>
      <c r="AF29" s="1" t="s">
        <v>73</v>
      </c>
      <c r="AG29" s="1" t="s">
        <v>73</v>
      </c>
      <c r="AH29" s="1" t="s">
        <v>74</v>
      </c>
      <c r="AI29" s="1" t="s">
        <v>74</v>
      </c>
      <c r="AJ29" s="1" t="s">
        <v>74</v>
      </c>
      <c r="AK29" s="1" t="s">
        <v>74</v>
      </c>
      <c r="AL29" s="1" t="s">
        <v>74</v>
      </c>
      <c r="AM29" s="1" t="s">
        <v>74</v>
      </c>
      <c r="AN29" s="1" t="s">
        <v>74</v>
      </c>
      <c r="AO29" s="1" t="s">
        <v>74</v>
      </c>
      <c r="AP29" s="1" t="s">
        <v>74</v>
      </c>
      <c r="AQ29" s="1" t="s">
        <v>74</v>
      </c>
      <c r="AR29" s="1" t="s">
        <v>74</v>
      </c>
      <c r="AS29" s="1" t="s">
        <v>74</v>
      </c>
      <c r="AT29" s="1" t="s">
        <v>74</v>
      </c>
      <c r="AU29" s="1" t="s">
        <v>74</v>
      </c>
      <c r="AV29" s="1" t="s">
        <v>74</v>
      </c>
      <c r="AW29" s="1" t="s">
        <v>74</v>
      </c>
      <c r="AX29" s="1" t="s">
        <v>75</v>
      </c>
      <c r="AY29" s="1" t="s">
        <v>75</v>
      </c>
      <c r="AZ29" s="1" t="s">
        <v>75</v>
      </c>
      <c r="BA29" s="1" t="s">
        <v>75</v>
      </c>
      <c r="BB29" s="1" t="s">
        <v>75</v>
      </c>
      <c r="BC29" s="1" t="s">
        <v>75</v>
      </c>
      <c r="BD29" s="1" t="s">
        <v>75</v>
      </c>
      <c r="BE29" s="1" t="s">
        <v>75</v>
      </c>
      <c r="BF29" s="1" t="s">
        <v>75</v>
      </c>
      <c r="BG29" s="1" t="s">
        <v>75</v>
      </c>
      <c r="BI29" s="1" t="s">
        <v>73</v>
      </c>
    </row>
    <row r="30" spans="1:61" ht="12.75" x14ac:dyDescent="0.2">
      <c r="A30" s="2">
        <v>42440.620511041663</v>
      </c>
      <c r="B30" s="1" t="s">
        <v>72</v>
      </c>
      <c r="C30" s="1" t="s">
        <v>62</v>
      </c>
      <c r="D30" s="1" t="s">
        <v>63</v>
      </c>
      <c r="E30" s="1">
        <v>1981</v>
      </c>
      <c r="F30" s="1" t="s">
        <v>64</v>
      </c>
      <c r="G30" s="1" t="s">
        <v>73</v>
      </c>
      <c r="H30" s="1" t="s">
        <v>73</v>
      </c>
      <c r="I30" s="1" t="s">
        <v>77</v>
      </c>
      <c r="J30" s="1" t="s">
        <v>79</v>
      </c>
      <c r="K30" s="1" t="s">
        <v>77</v>
      </c>
      <c r="L30" s="1" t="s">
        <v>86</v>
      </c>
      <c r="M30" s="1" t="s">
        <v>73</v>
      </c>
      <c r="N30" s="1" t="s">
        <v>77</v>
      </c>
      <c r="O30" s="1" t="s">
        <v>79</v>
      </c>
      <c r="P30" s="1" t="s">
        <v>73</v>
      </c>
      <c r="Q30" s="1" t="s">
        <v>73</v>
      </c>
      <c r="R30" s="1" t="s">
        <v>73</v>
      </c>
      <c r="S30" s="1" t="s">
        <v>73</v>
      </c>
      <c r="T30" s="1" t="s">
        <v>85</v>
      </c>
      <c r="U30" s="1" t="s">
        <v>85</v>
      </c>
      <c r="V30" s="1" t="s">
        <v>85</v>
      </c>
      <c r="W30" s="1" t="s">
        <v>73</v>
      </c>
      <c r="X30" s="1" t="s">
        <v>78</v>
      </c>
      <c r="Y30" s="1" t="s">
        <v>73</v>
      </c>
      <c r="Z30" s="1" t="s">
        <v>85</v>
      </c>
      <c r="AA30" s="1" t="s">
        <v>85</v>
      </c>
      <c r="AC30" s="1" t="s">
        <v>77</v>
      </c>
      <c r="AD30" s="1" t="s">
        <v>79</v>
      </c>
      <c r="AE30" s="1" t="s">
        <v>78</v>
      </c>
      <c r="AF30" s="1" t="s">
        <v>78</v>
      </c>
      <c r="AG30" s="1" t="s">
        <v>77</v>
      </c>
      <c r="AH30" s="1" t="s">
        <v>80</v>
      </c>
      <c r="AI30" s="1" t="s">
        <v>80</v>
      </c>
      <c r="AJ30" s="1" t="s">
        <v>81</v>
      </c>
      <c r="AK30" s="1" t="s">
        <v>87</v>
      </c>
      <c r="AL30" s="1" t="s">
        <v>80</v>
      </c>
      <c r="AM30" s="1" t="s">
        <v>81</v>
      </c>
      <c r="AN30" s="1" t="s">
        <v>80</v>
      </c>
      <c r="AO30" s="1" t="s">
        <v>74</v>
      </c>
      <c r="AP30" s="1" t="s">
        <v>80</v>
      </c>
      <c r="AQ30" s="1" t="s">
        <v>74</v>
      </c>
      <c r="AR30" s="1" t="s">
        <v>80</v>
      </c>
      <c r="AS30" s="1" t="s">
        <v>74</v>
      </c>
      <c r="AT30" s="1" t="s">
        <v>74</v>
      </c>
      <c r="AU30" s="1" t="s">
        <v>80</v>
      </c>
      <c r="AV30" s="1" t="s">
        <v>80</v>
      </c>
      <c r="AW30" s="1" t="s">
        <v>74</v>
      </c>
      <c r="AX30" s="1" t="s">
        <v>83</v>
      </c>
      <c r="AY30" s="1" t="s">
        <v>83</v>
      </c>
      <c r="AZ30" s="1" t="s">
        <v>83</v>
      </c>
      <c r="BA30" s="1" t="s">
        <v>84</v>
      </c>
      <c r="BB30" s="1" t="s">
        <v>75</v>
      </c>
      <c r="BC30" s="1" t="s">
        <v>84</v>
      </c>
      <c r="BD30" s="1" t="s">
        <v>83</v>
      </c>
      <c r="BE30" s="1" t="s">
        <v>88</v>
      </c>
      <c r="BF30" s="1" t="s">
        <v>83</v>
      </c>
      <c r="BG30" s="1" t="s">
        <v>83</v>
      </c>
      <c r="BI30" s="1" t="s">
        <v>79</v>
      </c>
    </row>
    <row r="31" spans="1:61" ht="12.75" x14ac:dyDescent="0.2">
      <c r="A31" s="2">
        <v>42440.770879618052</v>
      </c>
      <c r="B31" s="1" t="s">
        <v>72</v>
      </c>
      <c r="C31" s="1" t="s">
        <v>91</v>
      </c>
      <c r="D31" s="1" t="s">
        <v>63</v>
      </c>
      <c r="E31" s="1">
        <v>1982</v>
      </c>
      <c r="F31" s="1" t="s">
        <v>64</v>
      </c>
      <c r="G31" s="1" t="s">
        <v>85</v>
      </c>
      <c r="H31" s="1" t="s">
        <v>73</v>
      </c>
      <c r="I31" s="1" t="s">
        <v>78</v>
      </c>
      <c r="J31" s="1" t="s">
        <v>77</v>
      </c>
      <c r="K31" s="1" t="s">
        <v>77</v>
      </c>
      <c r="L31" s="1" t="s">
        <v>77</v>
      </c>
      <c r="M31" s="1" t="s">
        <v>78</v>
      </c>
      <c r="N31" s="1" t="s">
        <v>78</v>
      </c>
      <c r="O31" s="1" t="s">
        <v>78</v>
      </c>
      <c r="P31" s="1" t="s">
        <v>78</v>
      </c>
      <c r="Q31" s="1" t="s">
        <v>73</v>
      </c>
      <c r="R31" s="1" t="s">
        <v>73</v>
      </c>
      <c r="S31" s="1" t="s">
        <v>73</v>
      </c>
      <c r="T31" s="1" t="s">
        <v>85</v>
      </c>
      <c r="U31" s="1" t="s">
        <v>85</v>
      </c>
      <c r="V31" s="1" t="s">
        <v>85</v>
      </c>
      <c r="W31" s="1" t="s">
        <v>78</v>
      </c>
      <c r="X31" s="1" t="s">
        <v>78</v>
      </c>
      <c r="Y31" s="1" t="s">
        <v>78</v>
      </c>
      <c r="Z31" s="1" t="s">
        <v>78</v>
      </c>
      <c r="AA31" s="1" t="s">
        <v>78</v>
      </c>
      <c r="AC31" s="1" t="s">
        <v>73</v>
      </c>
      <c r="AD31" s="1" t="s">
        <v>73</v>
      </c>
      <c r="AE31" s="1" t="s">
        <v>73</v>
      </c>
      <c r="AF31" s="1" t="s">
        <v>73</v>
      </c>
      <c r="AG31" s="1" t="s">
        <v>73</v>
      </c>
      <c r="AH31" s="1" t="s">
        <v>80</v>
      </c>
      <c r="AI31" s="1" t="s">
        <v>74</v>
      </c>
      <c r="AJ31" s="1" t="s">
        <v>80</v>
      </c>
      <c r="AK31" s="1" t="s">
        <v>80</v>
      </c>
      <c r="AL31" s="1" t="s">
        <v>74</v>
      </c>
      <c r="AM31" s="1" t="s">
        <v>74</v>
      </c>
      <c r="AN31" s="1" t="s">
        <v>80</v>
      </c>
      <c r="AO31" s="1" t="s">
        <v>74</v>
      </c>
      <c r="AP31" s="1" t="s">
        <v>74</v>
      </c>
      <c r="AQ31" s="1" t="s">
        <v>74</v>
      </c>
      <c r="AR31" s="1" t="s">
        <v>74</v>
      </c>
      <c r="AS31" s="1" t="s">
        <v>74</v>
      </c>
      <c r="AT31" s="1" t="s">
        <v>74</v>
      </c>
      <c r="AU31" s="1" t="s">
        <v>74</v>
      </c>
      <c r="AV31" s="1" t="s">
        <v>80</v>
      </c>
      <c r="AW31" s="1" t="s">
        <v>74</v>
      </c>
      <c r="AX31" s="1" t="s">
        <v>89</v>
      </c>
      <c r="AY31" s="1" t="s">
        <v>84</v>
      </c>
      <c r="AZ31" s="1" t="s">
        <v>75</v>
      </c>
      <c r="BA31" s="1" t="s">
        <v>75</v>
      </c>
      <c r="BB31" s="1" t="s">
        <v>75</v>
      </c>
      <c r="BC31" s="1" t="s">
        <v>75</v>
      </c>
      <c r="BD31" s="1" t="s">
        <v>75</v>
      </c>
      <c r="BE31" s="1" t="s">
        <v>75</v>
      </c>
      <c r="BF31" s="1" t="s">
        <v>75</v>
      </c>
      <c r="BG31" s="1" t="s">
        <v>75</v>
      </c>
      <c r="BI31" s="1" t="s">
        <v>73</v>
      </c>
    </row>
    <row r="32" spans="1:61" ht="12.75" x14ac:dyDescent="0.2">
      <c r="A32" s="2">
        <v>42440.836880243056</v>
      </c>
      <c r="B32" s="1" t="s">
        <v>72</v>
      </c>
      <c r="C32" s="1" t="s">
        <v>62</v>
      </c>
      <c r="D32" s="1" t="s">
        <v>90</v>
      </c>
      <c r="E32" s="1">
        <v>1986</v>
      </c>
      <c r="F32" s="1" t="s">
        <v>64</v>
      </c>
      <c r="G32" s="1" t="s">
        <v>78</v>
      </c>
      <c r="H32" s="1" t="s">
        <v>78</v>
      </c>
      <c r="I32" s="1" t="s">
        <v>78</v>
      </c>
      <c r="J32" s="1" t="s">
        <v>78</v>
      </c>
      <c r="K32" s="1" t="s">
        <v>77</v>
      </c>
      <c r="L32" s="1" t="s">
        <v>73</v>
      </c>
      <c r="M32" s="1" t="s">
        <v>73</v>
      </c>
      <c r="N32" s="1" t="s">
        <v>78</v>
      </c>
      <c r="O32" s="1" t="s">
        <v>78</v>
      </c>
      <c r="P32" s="1" t="s">
        <v>77</v>
      </c>
      <c r="Q32" s="1" t="s">
        <v>78</v>
      </c>
      <c r="R32" s="1" t="s">
        <v>78</v>
      </c>
      <c r="S32" s="1" t="s">
        <v>78</v>
      </c>
      <c r="T32" s="1" t="s">
        <v>73</v>
      </c>
      <c r="U32" s="1" t="s">
        <v>73</v>
      </c>
      <c r="V32" s="1" t="s">
        <v>73</v>
      </c>
      <c r="W32" s="1" t="s">
        <v>73</v>
      </c>
      <c r="X32" s="1" t="s">
        <v>78</v>
      </c>
      <c r="Y32" s="1" t="s">
        <v>78</v>
      </c>
      <c r="Z32" s="1" t="s">
        <v>78</v>
      </c>
      <c r="AA32" s="1" t="s">
        <v>78</v>
      </c>
      <c r="AC32" s="1" t="s">
        <v>79</v>
      </c>
      <c r="AD32" s="1" t="s">
        <v>79</v>
      </c>
      <c r="AE32" s="1" t="s">
        <v>77</v>
      </c>
      <c r="AF32" s="1" t="s">
        <v>79</v>
      </c>
      <c r="AG32" s="1" t="s">
        <v>77</v>
      </c>
      <c r="AH32" s="1" t="s">
        <v>80</v>
      </c>
      <c r="AI32" s="1" t="s">
        <v>80</v>
      </c>
      <c r="AJ32" s="1" t="s">
        <v>80</v>
      </c>
      <c r="AK32" s="1" t="s">
        <v>87</v>
      </c>
      <c r="AL32" s="1" t="s">
        <v>74</v>
      </c>
      <c r="AM32" s="1" t="s">
        <v>74</v>
      </c>
      <c r="AN32" s="1" t="s">
        <v>80</v>
      </c>
      <c r="AO32" s="1" t="s">
        <v>80</v>
      </c>
      <c r="AP32" s="1" t="s">
        <v>74</v>
      </c>
      <c r="AQ32" s="1" t="s">
        <v>74</v>
      </c>
      <c r="AR32" s="1" t="s">
        <v>74</v>
      </c>
      <c r="AS32" s="1" t="s">
        <v>74</v>
      </c>
      <c r="AT32" s="1" t="s">
        <v>74</v>
      </c>
      <c r="AU32" s="1" t="s">
        <v>74</v>
      </c>
      <c r="AV32" s="1" t="s">
        <v>80</v>
      </c>
      <c r="AW32" s="1" t="s">
        <v>80</v>
      </c>
      <c r="AX32" s="1" t="s">
        <v>83</v>
      </c>
      <c r="AY32" s="1" t="s">
        <v>83</v>
      </c>
      <c r="AZ32" s="1" t="s">
        <v>83</v>
      </c>
      <c r="BA32" s="1" t="s">
        <v>75</v>
      </c>
      <c r="BB32" s="1" t="s">
        <v>84</v>
      </c>
      <c r="BC32" s="1" t="s">
        <v>75</v>
      </c>
      <c r="BD32" s="1" t="s">
        <v>75</v>
      </c>
      <c r="BE32" s="1" t="s">
        <v>83</v>
      </c>
      <c r="BF32" s="1" t="s">
        <v>75</v>
      </c>
      <c r="BG32" s="1" t="s">
        <v>75</v>
      </c>
      <c r="BI32" s="1" t="s">
        <v>73</v>
      </c>
    </row>
    <row r="33" spans="1:61" ht="12.75" x14ac:dyDescent="0.2">
      <c r="A33" s="2">
        <v>42440.925971747682</v>
      </c>
      <c r="B33" s="1" t="s">
        <v>72</v>
      </c>
      <c r="C33" s="1" t="s">
        <v>62</v>
      </c>
      <c r="D33" s="1" t="s">
        <v>70</v>
      </c>
      <c r="E33" s="1">
        <v>1972</v>
      </c>
      <c r="F33" s="1" t="s">
        <v>64</v>
      </c>
      <c r="G33" s="1" t="s">
        <v>78</v>
      </c>
      <c r="H33" s="1" t="s">
        <v>73</v>
      </c>
      <c r="I33" s="1" t="s">
        <v>78</v>
      </c>
      <c r="J33" s="1" t="s">
        <v>73</v>
      </c>
      <c r="K33" s="1" t="s">
        <v>73</v>
      </c>
      <c r="L33" s="1" t="s">
        <v>73</v>
      </c>
      <c r="M33" s="1" t="s">
        <v>73</v>
      </c>
      <c r="N33" s="1" t="s">
        <v>77</v>
      </c>
      <c r="O33" s="1" t="s">
        <v>77</v>
      </c>
      <c r="P33" s="1" t="s">
        <v>77</v>
      </c>
      <c r="Q33" s="1" t="s">
        <v>78</v>
      </c>
      <c r="R33" s="1" t="s">
        <v>73</v>
      </c>
      <c r="S33" s="1" t="s">
        <v>73</v>
      </c>
      <c r="T33" s="1" t="s">
        <v>78</v>
      </c>
      <c r="U33" s="1" t="s">
        <v>78</v>
      </c>
      <c r="V33" s="1" t="s">
        <v>78</v>
      </c>
      <c r="W33" s="1" t="s">
        <v>78</v>
      </c>
      <c r="X33" s="1" t="s">
        <v>78</v>
      </c>
      <c r="Y33" s="1" t="s">
        <v>78</v>
      </c>
      <c r="Z33" s="1" t="s">
        <v>78</v>
      </c>
      <c r="AA33" s="1" t="s">
        <v>78</v>
      </c>
      <c r="AC33" s="1" t="s">
        <v>77</v>
      </c>
      <c r="AD33" s="1" t="s">
        <v>77</v>
      </c>
      <c r="AE33" s="1" t="s">
        <v>78</v>
      </c>
      <c r="AF33" s="1" t="s">
        <v>78</v>
      </c>
      <c r="AG33" s="1" t="s">
        <v>78</v>
      </c>
      <c r="AH33" s="1" t="s">
        <v>87</v>
      </c>
      <c r="AI33" s="1" t="s">
        <v>87</v>
      </c>
      <c r="AJ33" s="1" t="s">
        <v>87</v>
      </c>
      <c r="AK33" s="1" t="s">
        <v>87</v>
      </c>
      <c r="AL33" s="1" t="s">
        <v>87</v>
      </c>
      <c r="AM33" s="1" t="s">
        <v>87</v>
      </c>
      <c r="AN33" s="1" t="s">
        <v>87</v>
      </c>
      <c r="AO33" s="1" t="s">
        <v>87</v>
      </c>
      <c r="AP33" s="1" t="s">
        <v>87</v>
      </c>
      <c r="AQ33" s="1" t="s">
        <v>87</v>
      </c>
      <c r="AR33" s="1" t="s">
        <v>87</v>
      </c>
      <c r="AS33" s="1" t="s">
        <v>87</v>
      </c>
      <c r="AT33" s="1" t="s">
        <v>87</v>
      </c>
      <c r="AU33" s="1" t="s">
        <v>87</v>
      </c>
      <c r="AV33" s="1" t="s">
        <v>87</v>
      </c>
      <c r="AW33" s="1" t="s">
        <v>80</v>
      </c>
      <c r="AX33" s="1" t="s">
        <v>83</v>
      </c>
      <c r="AY33" s="1" t="s">
        <v>83</v>
      </c>
      <c r="AZ33" s="1" t="s">
        <v>75</v>
      </c>
      <c r="BA33" s="1" t="s">
        <v>83</v>
      </c>
      <c r="BB33" s="1" t="s">
        <v>83</v>
      </c>
      <c r="BC33" s="1" t="s">
        <v>75</v>
      </c>
      <c r="BD33" s="1" t="s">
        <v>75</v>
      </c>
      <c r="BE33" s="1" t="s">
        <v>83</v>
      </c>
      <c r="BF33" s="1" t="s">
        <v>83</v>
      </c>
      <c r="BG33" s="1" t="s">
        <v>75</v>
      </c>
      <c r="BI33" s="1" t="s">
        <v>73</v>
      </c>
    </row>
    <row r="34" spans="1:61" ht="12.75" x14ac:dyDescent="0.2">
      <c r="A34" s="2">
        <v>42442.766874282403</v>
      </c>
      <c r="B34" s="1" t="s">
        <v>72</v>
      </c>
      <c r="C34" s="1" t="s">
        <v>62</v>
      </c>
      <c r="D34" s="1" t="s">
        <v>70</v>
      </c>
      <c r="E34" s="1">
        <v>1987</v>
      </c>
      <c r="F34" s="1" t="s">
        <v>64</v>
      </c>
      <c r="G34" s="1" t="s">
        <v>73</v>
      </c>
      <c r="H34" s="1" t="s">
        <v>77</v>
      </c>
      <c r="I34" s="1" t="s">
        <v>77</v>
      </c>
      <c r="J34" s="1" t="s">
        <v>77</v>
      </c>
      <c r="K34" s="1" t="s">
        <v>77</v>
      </c>
      <c r="L34" s="1" t="s">
        <v>73</v>
      </c>
      <c r="M34" s="1" t="s">
        <v>73</v>
      </c>
      <c r="N34" s="1" t="s">
        <v>73</v>
      </c>
      <c r="O34" s="1" t="s">
        <v>73</v>
      </c>
      <c r="P34" s="1" t="s">
        <v>73</v>
      </c>
      <c r="Q34" s="1" t="s">
        <v>79</v>
      </c>
      <c r="R34" s="1" t="s">
        <v>79</v>
      </c>
      <c r="S34" s="1" t="s">
        <v>79</v>
      </c>
      <c r="T34" s="1" t="s">
        <v>79</v>
      </c>
      <c r="U34" s="1" t="s">
        <v>79</v>
      </c>
      <c r="V34" s="1" t="s">
        <v>79</v>
      </c>
      <c r="W34" s="1" t="s">
        <v>79</v>
      </c>
      <c r="X34" s="1" t="s">
        <v>73</v>
      </c>
      <c r="Y34" s="1" t="s">
        <v>79</v>
      </c>
      <c r="Z34" s="1" t="s">
        <v>73</v>
      </c>
      <c r="AA34" s="1" t="s">
        <v>73</v>
      </c>
      <c r="AC34" s="1" t="s">
        <v>77</v>
      </c>
      <c r="AD34" s="1" t="s">
        <v>77</v>
      </c>
      <c r="AE34" s="1" t="s">
        <v>85</v>
      </c>
      <c r="AF34" s="1" t="s">
        <v>85</v>
      </c>
      <c r="AG34" s="1" t="s">
        <v>73</v>
      </c>
      <c r="AH34" s="1" t="s">
        <v>80</v>
      </c>
      <c r="AI34" s="1" t="s">
        <v>80</v>
      </c>
      <c r="AJ34" s="1" t="s">
        <v>80</v>
      </c>
      <c r="AK34" s="1" t="s">
        <v>80</v>
      </c>
      <c r="AL34" s="1" t="s">
        <v>80</v>
      </c>
      <c r="AM34" s="1" t="s">
        <v>80</v>
      </c>
      <c r="AN34" s="1" t="s">
        <v>80</v>
      </c>
      <c r="AO34" s="1" t="s">
        <v>80</v>
      </c>
      <c r="AP34" s="1" t="s">
        <v>80</v>
      </c>
      <c r="AQ34" s="1" t="s">
        <v>80</v>
      </c>
      <c r="AR34" s="1" t="s">
        <v>80</v>
      </c>
      <c r="AS34" s="1" t="s">
        <v>80</v>
      </c>
      <c r="AT34" s="1" t="s">
        <v>80</v>
      </c>
      <c r="AU34" s="1" t="s">
        <v>80</v>
      </c>
      <c r="AV34" s="1" t="s">
        <v>80</v>
      </c>
      <c r="AW34" s="1" t="s">
        <v>80</v>
      </c>
      <c r="AX34" s="1" t="s">
        <v>89</v>
      </c>
      <c r="AY34" s="1" t="s">
        <v>88</v>
      </c>
      <c r="AZ34" s="1" t="s">
        <v>75</v>
      </c>
      <c r="BA34" s="1" t="s">
        <v>75</v>
      </c>
      <c r="BB34" s="1" t="s">
        <v>75</v>
      </c>
      <c r="BC34" s="1" t="s">
        <v>83</v>
      </c>
      <c r="BD34" s="1" t="s">
        <v>83</v>
      </c>
      <c r="BE34" s="1" t="s">
        <v>88</v>
      </c>
      <c r="BF34" s="1" t="s">
        <v>75</v>
      </c>
      <c r="BG34" s="1" t="s">
        <v>75</v>
      </c>
      <c r="BI34" s="1" t="s">
        <v>73</v>
      </c>
    </row>
    <row r="35" spans="1:61" ht="12.75" x14ac:dyDescent="0.2">
      <c r="A35" s="2">
        <v>42443.69333804398</v>
      </c>
      <c r="B35" s="1" t="s">
        <v>72</v>
      </c>
      <c r="C35" s="1" t="s">
        <v>62</v>
      </c>
      <c r="D35" s="1" t="s">
        <v>90</v>
      </c>
      <c r="E35" s="1">
        <v>1992</v>
      </c>
      <c r="F35" s="1" t="s">
        <v>64</v>
      </c>
      <c r="G35" s="1" t="s">
        <v>77</v>
      </c>
      <c r="H35" s="1" t="s">
        <v>78</v>
      </c>
      <c r="I35" s="1" t="s">
        <v>77</v>
      </c>
      <c r="J35" s="1" t="s">
        <v>77</v>
      </c>
      <c r="K35" s="1" t="s">
        <v>79</v>
      </c>
      <c r="L35" s="1" t="s">
        <v>73</v>
      </c>
      <c r="M35" s="1" t="s">
        <v>77</v>
      </c>
      <c r="N35" s="1" t="s">
        <v>77</v>
      </c>
      <c r="O35" s="1" t="s">
        <v>77</v>
      </c>
      <c r="P35" s="1" t="s">
        <v>77</v>
      </c>
      <c r="Q35" s="1" t="s">
        <v>73</v>
      </c>
      <c r="R35" s="1" t="s">
        <v>77</v>
      </c>
      <c r="S35" s="1" t="s">
        <v>77</v>
      </c>
      <c r="T35" s="1" t="s">
        <v>77</v>
      </c>
      <c r="U35" s="1" t="s">
        <v>77</v>
      </c>
      <c r="V35" s="1" t="s">
        <v>79</v>
      </c>
      <c r="W35" s="1" t="s">
        <v>77</v>
      </c>
      <c r="X35" s="1" t="s">
        <v>73</v>
      </c>
      <c r="Y35" s="1" t="s">
        <v>77</v>
      </c>
      <c r="Z35" s="1" t="s">
        <v>73</v>
      </c>
      <c r="AA35" s="1" t="s">
        <v>73</v>
      </c>
      <c r="AC35" s="1" t="s">
        <v>77</v>
      </c>
      <c r="AD35" s="1" t="s">
        <v>77</v>
      </c>
      <c r="AE35" s="1" t="s">
        <v>77</v>
      </c>
      <c r="AF35" s="1" t="s">
        <v>73</v>
      </c>
      <c r="AG35" s="1" t="s">
        <v>77</v>
      </c>
      <c r="AH35" s="1" t="s">
        <v>87</v>
      </c>
      <c r="AI35" s="1" t="s">
        <v>87</v>
      </c>
      <c r="AJ35" s="1" t="s">
        <v>87</v>
      </c>
      <c r="AK35" s="1" t="s">
        <v>87</v>
      </c>
      <c r="AL35" s="1" t="s">
        <v>87</v>
      </c>
      <c r="AM35" s="1" t="s">
        <v>87</v>
      </c>
      <c r="AN35" s="1" t="s">
        <v>87</v>
      </c>
      <c r="AO35" s="1" t="s">
        <v>87</v>
      </c>
      <c r="AP35" s="1" t="s">
        <v>87</v>
      </c>
      <c r="AQ35" s="1" t="s">
        <v>87</v>
      </c>
      <c r="AR35" s="1" t="s">
        <v>87</v>
      </c>
      <c r="AS35" s="1" t="s">
        <v>87</v>
      </c>
      <c r="AT35" s="1" t="s">
        <v>87</v>
      </c>
      <c r="AU35" s="1" t="s">
        <v>87</v>
      </c>
      <c r="AV35" s="1" t="s">
        <v>87</v>
      </c>
      <c r="AW35" s="1" t="s">
        <v>87</v>
      </c>
      <c r="AX35" s="1" t="s">
        <v>75</v>
      </c>
      <c r="AY35" s="1" t="s">
        <v>83</v>
      </c>
      <c r="AZ35" s="1" t="s">
        <v>83</v>
      </c>
      <c r="BA35" s="1" t="s">
        <v>75</v>
      </c>
      <c r="BB35" s="1" t="s">
        <v>75</v>
      </c>
      <c r="BC35" s="1" t="s">
        <v>83</v>
      </c>
      <c r="BD35" s="1" t="s">
        <v>83</v>
      </c>
      <c r="BE35" s="1" t="s">
        <v>83</v>
      </c>
      <c r="BF35" s="1" t="s">
        <v>83</v>
      </c>
      <c r="BG35" s="1" t="s">
        <v>75</v>
      </c>
      <c r="BI35" s="1" t="s">
        <v>73</v>
      </c>
    </row>
    <row r="36" spans="1:61" ht="12.75" x14ac:dyDescent="0.2">
      <c r="A36" s="2">
        <v>42446.420865462962</v>
      </c>
      <c r="B36" s="1" t="s">
        <v>72</v>
      </c>
      <c r="C36" s="1" t="s">
        <v>91</v>
      </c>
      <c r="D36" s="1" t="s">
        <v>76</v>
      </c>
      <c r="E36" s="1">
        <v>-9</v>
      </c>
      <c r="G36" s="1" t="s">
        <v>78</v>
      </c>
      <c r="H36" s="1" t="s">
        <v>77</v>
      </c>
      <c r="I36" s="1" t="s">
        <v>73</v>
      </c>
      <c r="J36" s="1" t="s">
        <v>85</v>
      </c>
      <c r="K36" s="1" t="s">
        <v>77</v>
      </c>
      <c r="L36" s="1" t="s">
        <v>78</v>
      </c>
      <c r="M36" s="1" t="s">
        <v>73</v>
      </c>
      <c r="N36" s="1" t="s">
        <v>79</v>
      </c>
      <c r="O36" s="1" t="s">
        <v>85</v>
      </c>
      <c r="P36" s="1" t="s">
        <v>73</v>
      </c>
      <c r="Q36" s="1" t="s">
        <v>85</v>
      </c>
      <c r="R36" s="1" t="s">
        <v>85</v>
      </c>
      <c r="S36" s="1" t="s">
        <v>85</v>
      </c>
      <c r="T36" s="1" t="s">
        <v>85</v>
      </c>
      <c r="U36" s="1" t="s">
        <v>85</v>
      </c>
      <c r="V36" s="1" t="s">
        <v>85</v>
      </c>
      <c r="W36" s="1" t="s">
        <v>85</v>
      </c>
      <c r="X36" s="1" t="s">
        <v>85</v>
      </c>
      <c r="Y36" s="1" t="s">
        <v>85</v>
      </c>
      <c r="Z36" s="1" t="s">
        <v>85</v>
      </c>
      <c r="AA36" s="1" t="s">
        <v>85</v>
      </c>
      <c r="AC36" s="1" t="s">
        <v>85</v>
      </c>
      <c r="AD36" s="1" t="s">
        <v>85</v>
      </c>
      <c r="AE36" s="1" t="s">
        <v>85</v>
      </c>
      <c r="AF36" s="1" t="s">
        <v>85</v>
      </c>
      <c r="AG36" s="1" t="s">
        <v>85</v>
      </c>
      <c r="AH36" s="1" t="s">
        <v>82</v>
      </c>
      <c r="AI36" s="1" t="s">
        <v>82</v>
      </c>
      <c r="AJ36" s="1" t="s">
        <v>82</v>
      </c>
      <c r="AK36" s="1" t="s">
        <v>82</v>
      </c>
      <c r="AL36" s="1" t="s">
        <v>82</v>
      </c>
      <c r="AM36" s="1" t="s">
        <v>82</v>
      </c>
      <c r="AN36" s="1" t="s">
        <v>82</v>
      </c>
      <c r="AO36" s="1" t="s">
        <v>82</v>
      </c>
      <c r="AP36" s="1" t="s">
        <v>82</v>
      </c>
      <c r="AQ36" s="1" t="s">
        <v>82</v>
      </c>
      <c r="AR36" s="1" t="s">
        <v>82</v>
      </c>
      <c r="AS36" s="1" t="s">
        <v>82</v>
      </c>
      <c r="AT36" s="1" t="s">
        <v>82</v>
      </c>
      <c r="AU36" s="1" t="s">
        <v>82</v>
      </c>
      <c r="AV36" s="1" t="s">
        <v>82</v>
      </c>
      <c r="AW36" s="1" t="s">
        <v>82</v>
      </c>
      <c r="AX36" s="1" t="s">
        <v>89</v>
      </c>
      <c r="AY36" s="1" t="s">
        <v>89</v>
      </c>
      <c r="AZ36" s="1" t="s">
        <v>89</v>
      </c>
      <c r="BA36" s="1" t="s">
        <v>89</v>
      </c>
      <c r="BB36" s="1" t="s">
        <v>89</v>
      </c>
      <c r="BC36" s="1" t="s">
        <v>89</v>
      </c>
      <c r="BD36" s="1" t="s">
        <v>89</v>
      </c>
      <c r="BE36" s="1" t="s">
        <v>89</v>
      </c>
      <c r="BF36" s="1" t="s">
        <v>89</v>
      </c>
      <c r="BG36" s="1" t="s">
        <v>89</v>
      </c>
      <c r="BI36" s="1" t="s">
        <v>85</v>
      </c>
    </row>
    <row r="37" spans="1:61" ht="12.75" x14ac:dyDescent="0.2">
      <c r="A37" s="2">
        <v>42446.446023784723</v>
      </c>
      <c r="B37" s="1" t="s">
        <v>72</v>
      </c>
      <c r="C37" s="1" t="s">
        <v>62</v>
      </c>
      <c r="D37" s="1" t="s">
        <v>90</v>
      </c>
      <c r="E37" s="1">
        <v>1992</v>
      </c>
      <c r="F37" s="1" t="s">
        <v>64</v>
      </c>
      <c r="G37" s="1" t="s">
        <v>77</v>
      </c>
      <c r="H37" s="1" t="s">
        <v>77</v>
      </c>
      <c r="I37" s="1" t="s">
        <v>77</v>
      </c>
      <c r="J37" s="1" t="s">
        <v>77</v>
      </c>
      <c r="K37" s="1" t="s">
        <v>77</v>
      </c>
      <c r="L37" s="1" t="s">
        <v>78</v>
      </c>
      <c r="M37" s="1" t="s">
        <v>78</v>
      </c>
      <c r="N37" s="1" t="s">
        <v>78</v>
      </c>
      <c r="O37" s="1" t="s">
        <v>78</v>
      </c>
      <c r="P37" s="1" t="s">
        <v>78</v>
      </c>
      <c r="Q37" s="1" t="s">
        <v>79</v>
      </c>
      <c r="R37" s="1" t="s">
        <v>79</v>
      </c>
      <c r="S37" s="1" t="s">
        <v>79</v>
      </c>
      <c r="T37" s="1" t="s">
        <v>85</v>
      </c>
      <c r="U37" s="1" t="s">
        <v>78</v>
      </c>
      <c r="V37" s="1" t="s">
        <v>85</v>
      </c>
      <c r="W37" s="1" t="s">
        <v>78</v>
      </c>
      <c r="X37" s="1" t="s">
        <v>85</v>
      </c>
      <c r="Y37" s="1" t="s">
        <v>77</v>
      </c>
      <c r="Z37" s="1" t="s">
        <v>85</v>
      </c>
      <c r="AA37" s="1" t="s">
        <v>85</v>
      </c>
      <c r="AC37" s="1" t="s">
        <v>79</v>
      </c>
      <c r="AD37" s="1" t="s">
        <v>79</v>
      </c>
      <c r="AE37" s="1" t="s">
        <v>85</v>
      </c>
      <c r="AF37" s="1" t="s">
        <v>85</v>
      </c>
      <c r="AG37" s="1" t="s">
        <v>79</v>
      </c>
      <c r="AH37" s="1" t="s">
        <v>87</v>
      </c>
      <c r="AI37" s="1" t="s">
        <v>87</v>
      </c>
      <c r="AJ37" s="1" t="s">
        <v>87</v>
      </c>
      <c r="AK37" s="1" t="s">
        <v>87</v>
      </c>
      <c r="AL37" s="1" t="s">
        <v>81</v>
      </c>
      <c r="AM37" s="1" t="s">
        <v>81</v>
      </c>
      <c r="AN37" s="1" t="s">
        <v>87</v>
      </c>
      <c r="AO37" s="1" t="s">
        <v>87</v>
      </c>
      <c r="AP37" s="1" t="s">
        <v>81</v>
      </c>
      <c r="AQ37" s="1" t="s">
        <v>81</v>
      </c>
      <c r="AR37" s="1" t="s">
        <v>74</v>
      </c>
      <c r="AS37" s="1" t="s">
        <v>87</v>
      </c>
      <c r="AT37" s="1" t="s">
        <v>80</v>
      </c>
      <c r="AU37" s="1" t="s">
        <v>80</v>
      </c>
      <c r="AV37" s="1" t="s">
        <v>87</v>
      </c>
      <c r="AW37" s="1" t="s">
        <v>80</v>
      </c>
      <c r="AX37" s="1" t="s">
        <v>88</v>
      </c>
      <c r="AY37" s="1" t="s">
        <v>83</v>
      </c>
      <c r="AZ37" s="1" t="s">
        <v>83</v>
      </c>
      <c r="BA37" s="1" t="s">
        <v>75</v>
      </c>
      <c r="BB37" s="1" t="s">
        <v>84</v>
      </c>
      <c r="BC37" s="1" t="s">
        <v>83</v>
      </c>
      <c r="BD37" s="1" t="s">
        <v>84</v>
      </c>
      <c r="BE37" s="1" t="s">
        <v>88</v>
      </c>
      <c r="BF37" s="1" t="s">
        <v>88</v>
      </c>
      <c r="BG37" s="1" t="s">
        <v>89</v>
      </c>
      <c r="BI37" s="1" t="s">
        <v>79</v>
      </c>
    </row>
    <row r="38" spans="1:61" ht="12.75" x14ac:dyDescent="0.2">
      <c r="A38" s="2">
        <v>42446.456452372688</v>
      </c>
      <c r="B38" s="1" t="s">
        <v>72</v>
      </c>
      <c r="C38" s="1" t="s">
        <v>62</v>
      </c>
      <c r="D38" s="1" t="s">
        <v>70</v>
      </c>
      <c r="E38" s="1">
        <v>1991</v>
      </c>
      <c r="F38" s="1" t="s">
        <v>64</v>
      </c>
      <c r="G38" s="1" t="s">
        <v>77</v>
      </c>
      <c r="H38" s="1" t="s">
        <v>77</v>
      </c>
      <c r="I38" s="1" t="s">
        <v>79</v>
      </c>
      <c r="J38" s="1" t="s">
        <v>79</v>
      </c>
      <c r="K38" s="1" t="s">
        <v>73</v>
      </c>
      <c r="L38" s="1" t="s">
        <v>73</v>
      </c>
      <c r="M38" s="1" t="s">
        <v>73</v>
      </c>
      <c r="N38" s="1" t="s">
        <v>73</v>
      </c>
      <c r="O38" s="1" t="s">
        <v>73</v>
      </c>
      <c r="P38" s="1" t="s">
        <v>73</v>
      </c>
      <c r="Q38" s="1" t="s">
        <v>79</v>
      </c>
      <c r="R38" s="1" t="s">
        <v>77</v>
      </c>
      <c r="S38" s="1" t="s">
        <v>77</v>
      </c>
      <c r="T38" s="1" t="s">
        <v>79</v>
      </c>
      <c r="U38" s="1" t="s">
        <v>73</v>
      </c>
      <c r="V38" s="1" t="s">
        <v>77</v>
      </c>
      <c r="W38" s="1" t="s">
        <v>77</v>
      </c>
      <c r="X38" s="1" t="s">
        <v>73</v>
      </c>
      <c r="Y38" s="1" t="s">
        <v>77</v>
      </c>
      <c r="Z38" s="1" t="s">
        <v>85</v>
      </c>
      <c r="AA38" s="1" t="s">
        <v>78</v>
      </c>
      <c r="AC38" s="1" t="s">
        <v>77</v>
      </c>
      <c r="AD38" s="1" t="s">
        <v>78</v>
      </c>
      <c r="AE38" s="1" t="s">
        <v>85</v>
      </c>
      <c r="AF38" s="1" t="s">
        <v>78</v>
      </c>
      <c r="AG38" s="1" t="s">
        <v>73</v>
      </c>
      <c r="AH38" s="1" t="s">
        <v>80</v>
      </c>
      <c r="AI38" s="1" t="s">
        <v>87</v>
      </c>
      <c r="AJ38" s="1" t="s">
        <v>74</v>
      </c>
      <c r="AK38" s="1" t="s">
        <v>87</v>
      </c>
      <c r="AL38" s="1" t="s">
        <v>80</v>
      </c>
      <c r="AM38" s="1" t="s">
        <v>74</v>
      </c>
      <c r="AN38" s="1" t="s">
        <v>74</v>
      </c>
      <c r="AO38" s="1" t="s">
        <v>74</v>
      </c>
      <c r="AP38" s="1" t="s">
        <v>74</v>
      </c>
      <c r="AQ38" s="1" t="s">
        <v>74</v>
      </c>
      <c r="AR38" s="1" t="s">
        <v>74</v>
      </c>
      <c r="AS38" s="1" t="s">
        <v>74</v>
      </c>
      <c r="AT38" s="1" t="s">
        <v>74</v>
      </c>
      <c r="AU38" s="1" t="s">
        <v>74</v>
      </c>
      <c r="AV38" s="1" t="s">
        <v>80</v>
      </c>
      <c r="AW38" s="1" t="s">
        <v>74</v>
      </c>
      <c r="AX38" s="1" t="s">
        <v>83</v>
      </c>
      <c r="AY38" s="1" t="s">
        <v>88</v>
      </c>
      <c r="AZ38" s="1" t="s">
        <v>83</v>
      </c>
      <c r="BA38" s="1" t="s">
        <v>84</v>
      </c>
      <c r="BB38" s="1" t="s">
        <v>75</v>
      </c>
      <c r="BC38" s="1" t="s">
        <v>84</v>
      </c>
      <c r="BD38" s="1" t="s">
        <v>75</v>
      </c>
      <c r="BE38" s="1" t="s">
        <v>88</v>
      </c>
      <c r="BF38" s="1" t="s">
        <v>83</v>
      </c>
      <c r="BG38" s="1" t="s">
        <v>84</v>
      </c>
      <c r="BI38" s="1" t="s">
        <v>73</v>
      </c>
    </row>
    <row r="39" spans="1:61" ht="12.75" x14ac:dyDescent="0.2">
      <c r="A39" s="2">
        <v>42446.527387222217</v>
      </c>
      <c r="B39" s="1" t="s">
        <v>72</v>
      </c>
      <c r="C39" s="1" t="s">
        <v>62</v>
      </c>
      <c r="D39" s="1" t="s">
        <v>76</v>
      </c>
      <c r="E39" s="1">
        <v>1990</v>
      </c>
      <c r="F39" s="1" t="s">
        <v>64</v>
      </c>
      <c r="G39" s="1" t="s">
        <v>78</v>
      </c>
      <c r="H39" s="1" t="s">
        <v>73</v>
      </c>
      <c r="I39" s="1" t="s">
        <v>77</v>
      </c>
      <c r="J39" s="1" t="s">
        <v>73</v>
      </c>
      <c r="K39" s="1" t="s">
        <v>77</v>
      </c>
      <c r="L39" s="1" t="s">
        <v>79</v>
      </c>
      <c r="M39" s="1" t="s">
        <v>77</v>
      </c>
      <c r="N39" s="1" t="s">
        <v>77</v>
      </c>
      <c r="O39" s="1" t="s">
        <v>78</v>
      </c>
      <c r="P39" s="1" t="s">
        <v>78</v>
      </c>
      <c r="Q39" s="1" t="s">
        <v>77</v>
      </c>
      <c r="R39" s="1" t="s">
        <v>77</v>
      </c>
      <c r="S39" s="1" t="s">
        <v>77</v>
      </c>
      <c r="T39" s="1" t="s">
        <v>73</v>
      </c>
      <c r="U39" s="1" t="s">
        <v>78</v>
      </c>
      <c r="V39" s="1" t="s">
        <v>78</v>
      </c>
      <c r="W39" s="1" t="s">
        <v>78</v>
      </c>
      <c r="X39" s="1" t="s">
        <v>78</v>
      </c>
      <c r="Y39" s="1" t="s">
        <v>77</v>
      </c>
      <c r="Z39" s="1" t="s">
        <v>85</v>
      </c>
      <c r="AA39" s="1" t="s">
        <v>85</v>
      </c>
      <c r="AC39" s="1" t="s">
        <v>77</v>
      </c>
      <c r="AD39" s="1" t="s">
        <v>77</v>
      </c>
      <c r="AE39" s="1" t="s">
        <v>77</v>
      </c>
      <c r="AF39" s="1" t="s">
        <v>78</v>
      </c>
      <c r="AG39" s="1" t="s">
        <v>78</v>
      </c>
      <c r="AH39" s="1" t="s">
        <v>74</v>
      </c>
      <c r="AI39" s="1" t="s">
        <v>80</v>
      </c>
      <c r="AJ39" s="1" t="s">
        <v>80</v>
      </c>
      <c r="AK39" s="1" t="s">
        <v>80</v>
      </c>
      <c r="AL39" s="1" t="s">
        <v>81</v>
      </c>
      <c r="AM39" s="1" t="s">
        <v>81</v>
      </c>
      <c r="AN39" s="1" t="s">
        <v>81</v>
      </c>
      <c r="AO39" s="1" t="s">
        <v>81</v>
      </c>
      <c r="AP39" s="1" t="s">
        <v>81</v>
      </c>
      <c r="AQ39" s="1" t="s">
        <v>81</v>
      </c>
      <c r="AR39" s="1" t="s">
        <v>81</v>
      </c>
      <c r="AS39" s="1" t="s">
        <v>81</v>
      </c>
      <c r="AT39" s="1" t="s">
        <v>81</v>
      </c>
      <c r="AU39" s="1" t="s">
        <v>81</v>
      </c>
      <c r="AV39" s="1" t="s">
        <v>81</v>
      </c>
      <c r="AW39" s="1" t="s">
        <v>74</v>
      </c>
      <c r="AX39" s="1" t="s">
        <v>75</v>
      </c>
      <c r="AY39" s="1" t="s">
        <v>84</v>
      </c>
      <c r="AZ39" s="1" t="s">
        <v>75</v>
      </c>
      <c r="BA39" s="1" t="s">
        <v>83</v>
      </c>
      <c r="BB39" s="1" t="s">
        <v>83</v>
      </c>
      <c r="BC39" s="1" t="s">
        <v>83</v>
      </c>
      <c r="BD39" s="1" t="s">
        <v>75</v>
      </c>
      <c r="BE39" s="1" t="s">
        <v>75</v>
      </c>
      <c r="BF39" s="1" t="s">
        <v>84</v>
      </c>
      <c r="BG39" s="1" t="s">
        <v>84</v>
      </c>
      <c r="BI39" s="1" t="s">
        <v>78</v>
      </c>
    </row>
    <row r="40" spans="1:61" ht="12.75" x14ac:dyDescent="0.2">
      <c r="A40" s="2">
        <v>42446.612378229169</v>
      </c>
      <c r="B40" s="1" t="s">
        <v>72</v>
      </c>
      <c r="C40" s="1" t="s">
        <v>62</v>
      </c>
      <c r="D40" s="1" t="s">
        <v>98</v>
      </c>
      <c r="E40" s="1">
        <v>1996</v>
      </c>
      <c r="F40" s="1" t="s">
        <v>95</v>
      </c>
      <c r="G40" s="1" t="s">
        <v>79</v>
      </c>
      <c r="H40" s="1" t="s">
        <v>79</v>
      </c>
      <c r="I40" s="1" t="s">
        <v>79</v>
      </c>
      <c r="J40" s="1" t="s">
        <v>77</v>
      </c>
      <c r="K40" s="1" t="s">
        <v>79</v>
      </c>
      <c r="L40" s="1" t="s">
        <v>79</v>
      </c>
      <c r="M40" s="1" t="s">
        <v>79</v>
      </c>
      <c r="N40" s="1" t="s">
        <v>79</v>
      </c>
      <c r="O40" s="1" t="s">
        <v>79</v>
      </c>
      <c r="P40" s="1" t="s">
        <v>79</v>
      </c>
      <c r="Q40" s="1" t="s">
        <v>73</v>
      </c>
      <c r="R40" s="1" t="s">
        <v>78</v>
      </c>
      <c r="S40" s="1" t="s">
        <v>86</v>
      </c>
      <c r="T40" s="1" t="s">
        <v>79</v>
      </c>
      <c r="U40" s="1" t="s">
        <v>79</v>
      </c>
      <c r="V40" s="1" t="s">
        <v>79</v>
      </c>
      <c r="W40" s="1" t="s">
        <v>79</v>
      </c>
      <c r="X40" s="1" t="s">
        <v>78</v>
      </c>
      <c r="Y40" s="1" t="s">
        <v>79</v>
      </c>
      <c r="Z40" s="1" t="s">
        <v>73</v>
      </c>
      <c r="AA40" s="1" t="s">
        <v>85</v>
      </c>
      <c r="AC40" s="1" t="s">
        <v>79</v>
      </c>
      <c r="AD40" s="1" t="s">
        <v>79</v>
      </c>
      <c r="AE40" s="1" t="s">
        <v>79</v>
      </c>
      <c r="AF40" s="1" t="s">
        <v>79</v>
      </c>
      <c r="AG40" s="1" t="s">
        <v>79</v>
      </c>
      <c r="AH40" s="1" t="s">
        <v>80</v>
      </c>
      <c r="AI40" s="1" t="s">
        <v>80</v>
      </c>
      <c r="AJ40" s="1" t="s">
        <v>80</v>
      </c>
      <c r="AK40" s="1" t="s">
        <v>80</v>
      </c>
      <c r="AL40" s="1" t="s">
        <v>80</v>
      </c>
      <c r="AM40" s="1" t="s">
        <v>80</v>
      </c>
      <c r="AN40" s="1" t="s">
        <v>74</v>
      </c>
      <c r="AO40" s="1" t="s">
        <v>80</v>
      </c>
      <c r="AP40" s="1" t="s">
        <v>80</v>
      </c>
      <c r="AQ40" s="1" t="s">
        <v>80</v>
      </c>
      <c r="AR40" s="1" t="s">
        <v>80</v>
      </c>
      <c r="AS40" s="1" t="s">
        <v>74</v>
      </c>
      <c r="AT40" s="1" t="s">
        <v>80</v>
      </c>
      <c r="AU40" s="1" t="s">
        <v>74</v>
      </c>
      <c r="AV40" s="1" t="s">
        <v>74</v>
      </c>
      <c r="AW40" s="1" t="s">
        <v>80</v>
      </c>
      <c r="AX40" s="1" t="s">
        <v>88</v>
      </c>
      <c r="AY40" s="1" t="s">
        <v>83</v>
      </c>
      <c r="AZ40" s="1" t="s">
        <v>83</v>
      </c>
      <c r="BA40" s="1" t="s">
        <v>83</v>
      </c>
      <c r="BB40" s="1" t="s">
        <v>88</v>
      </c>
      <c r="BC40" s="1" t="s">
        <v>83</v>
      </c>
      <c r="BD40" s="1" t="s">
        <v>88</v>
      </c>
      <c r="BE40" s="1" t="s">
        <v>88</v>
      </c>
      <c r="BF40" s="1" t="s">
        <v>83</v>
      </c>
      <c r="BG40" s="1" t="s">
        <v>83</v>
      </c>
      <c r="BI40" s="1" t="s">
        <v>79</v>
      </c>
    </row>
    <row r="41" spans="1:61" ht="12.75" x14ac:dyDescent="0.2">
      <c r="A41" s="2">
        <v>42447.673525451391</v>
      </c>
      <c r="B41" s="1" t="s">
        <v>72</v>
      </c>
      <c r="C41" s="1" t="s">
        <v>91</v>
      </c>
      <c r="D41" s="1" t="s">
        <v>90</v>
      </c>
      <c r="E41" s="1">
        <v>1989</v>
      </c>
      <c r="F41" s="1" t="s">
        <v>64</v>
      </c>
      <c r="G41" s="1" t="s">
        <v>78</v>
      </c>
      <c r="H41" s="1" t="s">
        <v>78</v>
      </c>
      <c r="I41" s="1" t="s">
        <v>78</v>
      </c>
      <c r="J41" s="1" t="s">
        <v>78</v>
      </c>
      <c r="K41" s="1" t="s">
        <v>78</v>
      </c>
      <c r="L41" s="1" t="s">
        <v>78</v>
      </c>
      <c r="M41" s="1" t="s">
        <v>78</v>
      </c>
      <c r="N41" s="1" t="s">
        <v>85</v>
      </c>
      <c r="O41" s="1" t="s">
        <v>78</v>
      </c>
      <c r="P41" s="1" t="s">
        <v>78</v>
      </c>
      <c r="Q41" s="1" t="s">
        <v>78</v>
      </c>
      <c r="R41" s="1" t="s">
        <v>78</v>
      </c>
      <c r="S41" s="1" t="s">
        <v>78</v>
      </c>
      <c r="T41" s="1" t="s">
        <v>85</v>
      </c>
      <c r="U41" s="1" t="s">
        <v>78</v>
      </c>
      <c r="V41" s="1" t="s">
        <v>85</v>
      </c>
      <c r="W41" s="1" t="s">
        <v>85</v>
      </c>
      <c r="X41" s="1" t="s">
        <v>78</v>
      </c>
      <c r="Y41" s="1" t="s">
        <v>78</v>
      </c>
      <c r="Z41" s="1" t="s">
        <v>78</v>
      </c>
      <c r="AA41" s="1" t="s">
        <v>85</v>
      </c>
      <c r="AC41" s="1" t="s">
        <v>79</v>
      </c>
      <c r="AD41" s="1" t="s">
        <v>79</v>
      </c>
      <c r="AE41" s="1" t="s">
        <v>78</v>
      </c>
      <c r="AF41" s="1" t="s">
        <v>78</v>
      </c>
      <c r="AG41" s="1" t="s">
        <v>86</v>
      </c>
      <c r="AH41" s="1" t="s">
        <v>80</v>
      </c>
      <c r="AI41" s="1" t="s">
        <v>74</v>
      </c>
      <c r="AJ41" s="1" t="s">
        <v>74</v>
      </c>
      <c r="AK41" s="1" t="s">
        <v>87</v>
      </c>
      <c r="AL41" s="1" t="s">
        <v>74</v>
      </c>
      <c r="AM41" s="1" t="s">
        <v>74</v>
      </c>
      <c r="AN41" s="1" t="s">
        <v>81</v>
      </c>
      <c r="AO41" s="1" t="s">
        <v>82</v>
      </c>
      <c r="AP41" s="1" t="s">
        <v>81</v>
      </c>
      <c r="AQ41" s="1" t="s">
        <v>82</v>
      </c>
      <c r="AR41" s="1" t="s">
        <v>81</v>
      </c>
      <c r="AS41" s="1" t="s">
        <v>81</v>
      </c>
      <c r="AT41" s="1" t="s">
        <v>82</v>
      </c>
      <c r="AU41" s="1" t="s">
        <v>80</v>
      </c>
      <c r="AV41" s="1" t="s">
        <v>74</v>
      </c>
      <c r="AW41" s="1" t="s">
        <v>74</v>
      </c>
      <c r="AX41" s="1" t="s">
        <v>84</v>
      </c>
      <c r="AY41" s="1" t="s">
        <v>84</v>
      </c>
      <c r="AZ41" s="1" t="s">
        <v>84</v>
      </c>
      <c r="BA41" s="1" t="s">
        <v>83</v>
      </c>
      <c r="BB41" s="1" t="s">
        <v>83</v>
      </c>
      <c r="BC41" s="1" t="s">
        <v>83</v>
      </c>
      <c r="BD41" s="1" t="s">
        <v>83</v>
      </c>
      <c r="BE41" s="1" t="s">
        <v>88</v>
      </c>
      <c r="BF41" s="1" t="s">
        <v>84</v>
      </c>
      <c r="BG41" s="1" t="s">
        <v>88</v>
      </c>
      <c r="BI41" s="1" t="s">
        <v>86</v>
      </c>
    </row>
    <row r="42" spans="1:61" ht="12.75" x14ac:dyDescent="0.2">
      <c r="A42" s="2">
        <v>42447.709738483798</v>
      </c>
      <c r="B42" s="1" t="s">
        <v>72</v>
      </c>
      <c r="C42" s="1" t="s">
        <v>91</v>
      </c>
      <c r="D42" s="1" t="s">
        <v>76</v>
      </c>
      <c r="E42" s="1">
        <v>1977</v>
      </c>
      <c r="F42" s="1" t="s">
        <v>64</v>
      </c>
      <c r="G42" s="1" t="s">
        <v>78</v>
      </c>
      <c r="H42" s="1" t="s">
        <v>73</v>
      </c>
      <c r="I42" s="1" t="s">
        <v>78</v>
      </c>
      <c r="J42" s="1" t="s">
        <v>77</v>
      </c>
      <c r="K42" s="1" t="s">
        <v>77</v>
      </c>
      <c r="L42" s="1" t="s">
        <v>78</v>
      </c>
      <c r="M42" s="1" t="s">
        <v>73</v>
      </c>
      <c r="N42" s="1" t="s">
        <v>78</v>
      </c>
      <c r="O42" s="1" t="s">
        <v>77</v>
      </c>
      <c r="P42" s="1" t="s">
        <v>77</v>
      </c>
      <c r="Q42" s="1" t="s">
        <v>77</v>
      </c>
      <c r="R42" s="1" t="s">
        <v>77</v>
      </c>
      <c r="S42" s="1" t="s">
        <v>77</v>
      </c>
      <c r="T42" s="1" t="s">
        <v>78</v>
      </c>
      <c r="U42" s="1" t="s">
        <v>85</v>
      </c>
      <c r="V42" s="1" t="s">
        <v>77</v>
      </c>
      <c r="W42" s="1" t="s">
        <v>73</v>
      </c>
      <c r="X42" s="1" t="s">
        <v>85</v>
      </c>
      <c r="Y42" s="1" t="s">
        <v>77</v>
      </c>
      <c r="Z42" s="1" t="s">
        <v>78</v>
      </c>
      <c r="AA42" s="1" t="s">
        <v>85</v>
      </c>
      <c r="AC42" s="1" t="s">
        <v>77</v>
      </c>
      <c r="AD42" s="1" t="s">
        <v>78</v>
      </c>
      <c r="AE42" s="1" t="s">
        <v>78</v>
      </c>
      <c r="AF42" s="1" t="s">
        <v>78</v>
      </c>
      <c r="AG42" s="1" t="s">
        <v>73</v>
      </c>
      <c r="AH42" s="1" t="s">
        <v>87</v>
      </c>
      <c r="AI42" s="1" t="s">
        <v>80</v>
      </c>
      <c r="AJ42" s="1" t="s">
        <v>74</v>
      </c>
      <c r="AK42" s="1" t="s">
        <v>80</v>
      </c>
      <c r="AL42" s="1" t="s">
        <v>74</v>
      </c>
      <c r="AM42" s="1" t="s">
        <v>81</v>
      </c>
      <c r="AN42" s="1" t="s">
        <v>80</v>
      </c>
      <c r="AO42" s="1" t="s">
        <v>81</v>
      </c>
      <c r="AP42" s="1" t="s">
        <v>74</v>
      </c>
      <c r="AQ42" s="1" t="s">
        <v>81</v>
      </c>
      <c r="AR42" s="1" t="s">
        <v>74</v>
      </c>
      <c r="AS42" s="1" t="s">
        <v>81</v>
      </c>
      <c r="AT42" s="1" t="s">
        <v>81</v>
      </c>
      <c r="AU42" s="1" t="s">
        <v>81</v>
      </c>
      <c r="AV42" s="1" t="s">
        <v>80</v>
      </c>
      <c r="AW42" s="1" t="s">
        <v>80</v>
      </c>
      <c r="AX42" s="1" t="s">
        <v>84</v>
      </c>
      <c r="AY42" s="1" t="s">
        <v>83</v>
      </c>
      <c r="AZ42" s="1" t="s">
        <v>88</v>
      </c>
      <c r="BA42" s="1" t="s">
        <v>84</v>
      </c>
      <c r="BB42" s="1" t="s">
        <v>75</v>
      </c>
      <c r="BC42" s="1" t="s">
        <v>83</v>
      </c>
      <c r="BD42" s="1" t="s">
        <v>84</v>
      </c>
      <c r="BE42" s="1" t="s">
        <v>83</v>
      </c>
      <c r="BF42" s="1" t="s">
        <v>89</v>
      </c>
      <c r="BG42" s="1" t="s">
        <v>88</v>
      </c>
      <c r="BI42" s="1" t="s">
        <v>77</v>
      </c>
    </row>
    <row r="43" spans="1:61" ht="12.75" x14ac:dyDescent="0.2">
      <c r="A43" s="2">
        <v>42447.820413217589</v>
      </c>
      <c r="B43" s="1" t="s">
        <v>72</v>
      </c>
      <c r="C43" s="1" t="s">
        <v>62</v>
      </c>
      <c r="D43" s="1" t="s">
        <v>63</v>
      </c>
      <c r="E43" s="1">
        <v>1979</v>
      </c>
      <c r="F43" s="1" t="s">
        <v>64</v>
      </c>
      <c r="G43" s="1" t="s">
        <v>78</v>
      </c>
      <c r="H43" s="1" t="s">
        <v>78</v>
      </c>
      <c r="I43" s="1" t="s">
        <v>78</v>
      </c>
      <c r="J43" s="1" t="s">
        <v>78</v>
      </c>
      <c r="K43" s="1" t="s">
        <v>78</v>
      </c>
      <c r="L43" s="1" t="s">
        <v>73</v>
      </c>
      <c r="M43" s="1" t="s">
        <v>73</v>
      </c>
      <c r="N43" s="1" t="s">
        <v>73</v>
      </c>
      <c r="O43" s="1" t="s">
        <v>73</v>
      </c>
      <c r="P43" s="1" t="s">
        <v>73</v>
      </c>
      <c r="Q43" s="1" t="s">
        <v>73</v>
      </c>
      <c r="R43" s="1" t="s">
        <v>73</v>
      </c>
      <c r="S43" s="1" t="s">
        <v>77</v>
      </c>
      <c r="T43" s="1" t="s">
        <v>78</v>
      </c>
      <c r="U43" s="1" t="s">
        <v>78</v>
      </c>
      <c r="V43" s="1" t="s">
        <v>78</v>
      </c>
      <c r="W43" s="1" t="s">
        <v>78</v>
      </c>
      <c r="X43" s="1" t="s">
        <v>78</v>
      </c>
      <c r="Y43" s="1" t="s">
        <v>73</v>
      </c>
      <c r="Z43" s="1" t="s">
        <v>85</v>
      </c>
      <c r="AA43" s="1" t="s">
        <v>85</v>
      </c>
      <c r="AC43" s="1" t="s">
        <v>73</v>
      </c>
      <c r="AD43" s="1" t="s">
        <v>73</v>
      </c>
      <c r="AE43" s="1" t="s">
        <v>78</v>
      </c>
      <c r="AF43" s="1" t="s">
        <v>78</v>
      </c>
      <c r="AG43" s="1" t="s">
        <v>73</v>
      </c>
      <c r="AH43" s="1" t="s">
        <v>81</v>
      </c>
      <c r="AI43" s="1" t="s">
        <v>81</v>
      </c>
      <c r="AJ43" s="1" t="s">
        <v>82</v>
      </c>
      <c r="AK43" s="1" t="s">
        <v>81</v>
      </c>
      <c r="AL43" s="1" t="s">
        <v>81</v>
      </c>
      <c r="AM43" s="1" t="s">
        <v>82</v>
      </c>
      <c r="AN43" s="1" t="s">
        <v>82</v>
      </c>
      <c r="AO43" s="1" t="s">
        <v>82</v>
      </c>
      <c r="AP43" s="1" t="s">
        <v>82</v>
      </c>
      <c r="AQ43" s="1" t="s">
        <v>82</v>
      </c>
      <c r="AR43" s="1" t="s">
        <v>82</v>
      </c>
      <c r="AS43" s="1" t="s">
        <v>82</v>
      </c>
      <c r="AT43" s="1" t="s">
        <v>82</v>
      </c>
      <c r="AU43" s="1" t="s">
        <v>82</v>
      </c>
      <c r="AV43" s="1" t="s">
        <v>82</v>
      </c>
      <c r="AW43" s="1" t="s">
        <v>81</v>
      </c>
      <c r="AX43" s="1" t="s">
        <v>84</v>
      </c>
      <c r="AY43" s="1" t="s">
        <v>84</v>
      </c>
      <c r="AZ43" s="1" t="s">
        <v>75</v>
      </c>
      <c r="BA43" s="1" t="s">
        <v>75</v>
      </c>
      <c r="BB43" s="1" t="s">
        <v>75</v>
      </c>
      <c r="BC43" s="1" t="s">
        <v>83</v>
      </c>
      <c r="BD43" s="1" t="s">
        <v>88</v>
      </c>
      <c r="BE43" s="1" t="s">
        <v>88</v>
      </c>
      <c r="BF43" s="1" t="s">
        <v>83</v>
      </c>
      <c r="BG43" s="1" t="s">
        <v>83</v>
      </c>
      <c r="BI43" s="1" t="s">
        <v>73</v>
      </c>
    </row>
    <row r="44" spans="1:61" ht="12.75" x14ac:dyDescent="0.2">
      <c r="A44" s="2">
        <v>42448.084987083334</v>
      </c>
      <c r="B44" s="1" t="s">
        <v>72</v>
      </c>
      <c r="C44" s="1" t="s">
        <v>62</v>
      </c>
      <c r="D44" s="1" t="s">
        <v>63</v>
      </c>
      <c r="E44" s="1">
        <v>1980</v>
      </c>
      <c r="F44" s="1" t="s">
        <v>64</v>
      </c>
      <c r="G44" s="1" t="s">
        <v>73</v>
      </c>
      <c r="H44" s="1" t="s">
        <v>73</v>
      </c>
      <c r="I44" s="1" t="s">
        <v>79</v>
      </c>
      <c r="J44" s="1" t="s">
        <v>73</v>
      </c>
      <c r="K44" s="1" t="s">
        <v>79</v>
      </c>
      <c r="L44" s="1" t="s">
        <v>79</v>
      </c>
      <c r="M44" s="1" t="s">
        <v>79</v>
      </c>
      <c r="N44" s="1" t="s">
        <v>79</v>
      </c>
      <c r="O44" s="1" t="s">
        <v>79</v>
      </c>
      <c r="P44" s="1" t="s">
        <v>79</v>
      </c>
      <c r="Q44" s="1" t="s">
        <v>78</v>
      </c>
      <c r="R44" s="1" t="s">
        <v>78</v>
      </c>
      <c r="S44" s="1" t="s">
        <v>86</v>
      </c>
      <c r="T44" s="1" t="s">
        <v>79</v>
      </c>
      <c r="U44" s="1" t="s">
        <v>79</v>
      </c>
      <c r="V44" s="1" t="s">
        <v>79</v>
      </c>
      <c r="W44" s="1" t="s">
        <v>86</v>
      </c>
      <c r="X44" s="1" t="s">
        <v>85</v>
      </c>
      <c r="Y44" s="1" t="s">
        <v>79</v>
      </c>
      <c r="Z44" s="1" t="s">
        <v>78</v>
      </c>
      <c r="AA44" s="1" t="s">
        <v>78</v>
      </c>
      <c r="AC44" s="1" t="s">
        <v>79</v>
      </c>
      <c r="AD44" s="1" t="s">
        <v>79</v>
      </c>
      <c r="AE44" s="1" t="s">
        <v>85</v>
      </c>
      <c r="AF44" s="1" t="s">
        <v>78</v>
      </c>
      <c r="AG44" s="1" t="s">
        <v>79</v>
      </c>
      <c r="AH44" s="1" t="s">
        <v>80</v>
      </c>
      <c r="AI44" s="1" t="s">
        <v>87</v>
      </c>
      <c r="AJ44" s="1" t="s">
        <v>74</v>
      </c>
      <c r="AK44" s="1" t="s">
        <v>87</v>
      </c>
      <c r="AL44" s="1" t="s">
        <v>74</v>
      </c>
      <c r="AM44" s="1" t="s">
        <v>74</v>
      </c>
      <c r="AN44" s="1" t="s">
        <v>80</v>
      </c>
      <c r="AO44" s="1" t="s">
        <v>74</v>
      </c>
      <c r="AP44" s="1" t="s">
        <v>74</v>
      </c>
      <c r="AQ44" s="1" t="s">
        <v>74</v>
      </c>
      <c r="AR44" s="1" t="s">
        <v>74</v>
      </c>
      <c r="AS44" s="1" t="s">
        <v>74</v>
      </c>
      <c r="AT44" s="1" t="s">
        <v>74</v>
      </c>
      <c r="AU44" s="1" t="s">
        <v>74</v>
      </c>
      <c r="AV44" s="1" t="s">
        <v>80</v>
      </c>
      <c r="AW44" s="1" t="s">
        <v>74</v>
      </c>
      <c r="AX44" s="1" t="s">
        <v>83</v>
      </c>
      <c r="AY44" s="1" t="s">
        <v>88</v>
      </c>
      <c r="AZ44" s="1" t="s">
        <v>75</v>
      </c>
      <c r="BA44" s="1" t="s">
        <v>89</v>
      </c>
      <c r="BB44" s="1" t="s">
        <v>89</v>
      </c>
      <c r="BC44" s="1" t="s">
        <v>84</v>
      </c>
      <c r="BD44" s="1" t="s">
        <v>75</v>
      </c>
      <c r="BE44" s="1" t="s">
        <v>88</v>
      </c>
      <c r="BF44" s="1" t="s">
        <v>75</v>
      </c>
      <c r="BG44" s="1" t="s">
        <v>75</v>
      </c>
      <c r="BI44" s="1" t="s">
        <v>79</v>
      </c>
    </row>
    <row r="45" spans="1:61" ht="12.75" x14ac:dyDescent="0.2">
      <c r="A45" s="2">
        <v>42448.847894444443</v>
      </c>
      <c r="B45" s="1" t="s">
        <v>72</v>
      </c>
      <c r="C45" s="1" t="s">
        <v>91</v>
      </c>
      <c r="D45" s="1" t="s">
        <v>92</v>
      </c>
      <c r="E45" s="1">
        <v>1983</v>
      </c>
      <c r="F45" s="1" t="s">
        <v>64</v>
      </c>
      <c r="G45" s="1" t="s">
        <v>78</v>
      </c>
      <c r="H45" s="1" t="s">
        <v>78</v>
      </c>
      <c r="I45" s="1" t="s">
        <v>73</v>
      </c>
      <c r="J45" s="1" t="s">
        <v>77</v>
      </c>
      <c r="K45" s="1" t="s">
        <v>77</v>
      </c>
      <c r="L45" s="1" t="s">
        <v>79</v>
      </c>
      <c r="M45" s="1" t="s">
        <v>77</v>
      </c>
      <c r="N45" s="1" t="s">
        <v>77</v>
      </c>
      <c r="O45" s="1" t="s">
        <v>79</v>
      </c>
      <c r="P45" s="1" t="s">
        <v>77</v>
      </c>
      <c r="Q45" s="1" t="s">
        <v>78</v>
      </c>
      <c r="R45" s="1" t="s">
        <v>78</v>
      </c>
      <c r="S45" s="1" t="s">
        <v>77</v>
      </c>
      <c r="T45" s="1" t="s">
        <v>78</v>
      </c>
      <c r="U45" s="1" t="s">
        <v>78</v>
      </c>
      <c r="V45" s="1" t="s">
        <v>78</v>
      </c>
      <c r="W45" s="1" t="s">
        <v>73</v>
      </c>
      <c r="X45" s="1" t="s">
        <v>78</v>
      </c>
      <c r="Y45" s="1" t="s">
        <v>73</v>
      </c>
      <c r="Z45" s="1" t="s">
        <v>73</v>
      </c>
      <c r="AA45" s="1" t="s">
        <v>85</v>
      </c>
      <c r="AC45" s="1" t="s">
        <v>73</v>
      </c>
      <c r="AD45" s="1" t="s">
        <v>73</v>
      </c>
      <c r="AE45" s="1" t="s">
        <v>85</v>
      </c>
      <c r="AF45" s="1" t="s">
        <v>85</v>
      </c>
      <c r="AG45" s="1" t="s">
        <v>77</v>
      </c>
      <c r="AH45" s="1" t="s">
        <v>87</v>
      </c>
      <c r="AI45" s="1" t="s">
        <v>87</v>
      </c>
      <c r="AJ45" s="1" t="s">
        <v>87</v>
      </c>
      <c r="AK45" s="1" t="s">
        <v>87</v>
      </c>
      <c r="AL45" s="1" t="s">
        <v>87</v>
      </c>
      <c r="AM45" s="1" t="s">
        <v>80</v>
      </c>
      <c r="AN45" s="1" t="s">
        <v>80</v>
      </c>
      <c r="AO45" s="1" t="s">
        <v>80</v>
      </c>
      <c r="AP45" s="1" t="s">
        <v>74</v>
      </c>
      <c r="AQ45" s="1" t="s">
        <v>74</v>
      </c>
      <c r="AR45" s="1" t="s">
        <v>80</v>
      </c>
      <c r="AS45" s="1" t="s">
        <v>80</v>
      </c>
      <c r="AT45" s="1" t="s">
        <v>80</v>
      </c>
      <c r="AU45" s="1" t="s">
        <v>80</v>
      </c>
      <c r="AV45" s="1" t="s">
        <v>87</v>
      </c>
      <c r="AW45" s="1" t="s">
        <v>81</v>
      </c>
      <c r="AX45" s="1" t="s">
        <v>84</v>
      </c>
      <c r="AY45" s="1" t="s">
        <v>75</v>
      </c>
      <c r="AZ45" s="1" t="s">
        <v>75</v>
      </c>
      <c r="BA45" s="1" t="s">
        <v>84</v>
      </c>
      <c r="BB45" s="1" t="s">
        <v>83</v>
      </c>
      <c r="BC45" s="1" t="s">
        <v>83</v>
      </c>
      <c r="BD45" s="1" t="s">
        <v>75</v>
      </c>
      <c r="BE45" s="1" t="s">
        <v>83</v>
      </c>
      <c r="BF45" s="1" t="s">
        <v>83</v>
      </c>
      <c r="BG45" s="1" t="s">
        <v>75</v>
      </c>
      <c r="BI45" s="1" t="s">
        <v>77</v>
      </c>
    </row>
    <row r="46" spans="1:61" ht="12.75" x14ac:dyDescent="0.2">
      <c r="A46" s="2">
        <v>42448.85337099537</v>
      </c>
      <c r="B46" s="1" t="s">
        <v>72</v>
      </c>
      <c r="C46" s="1" t="s">
        <v>62</v>
      </c>
      <c r="D46" s="1" t="s">
        <v>90</v>
      </c>
      <c r="E46" s="1">
        <v>1945</v>
      </c>
      <c r="F46" s="1" t="s">
        <v>64</v>
      </c>
      <c r="G46" s="1" t="s">
        <v>78</v>
      </c>
      <c r="H46" s="1" t="s">
        <v>78</v>
      </c>
      <c r="I46" s="1" t="s">
        <v>78</v>
      </c>
      <c r="J46" s="1" t="s">
        <v>73</v>
      </c>
      <c r="K46" s="1" t="s">
        <v>73</v>
      </c>
      <c r="L46" s="1" t="s">
        <v>73</v>
      </c>
      <c r="M46" s="1" t="s">
        <v>77</v>
      </c>
      <c r="N46" s="1" t="s">
        <v>77</v>
      </c>
      <c r="O46" s="1" t="s">
        <v>77</v>
      </c>
      <c r="P46" s="1" t="s">
        <v>77</v>
      </c>
      <c r="Q46" s="1" t="s">
        <v>85</v>
      </c>
      <c r="R46" s="1" t="s">
        <v>85</v>
      </c>
      <c r="S46" s="1" t="s">
        <v>78</v>
      </c>
      <c r="T46" s="1" t="s">
        <v>78</v>
      </c>
      <c r="U46" s="1" t="s">
        <v>78</v>
      </c>
      <c r="V46" s="1" t="s">
        <v>78</v>
      </c>
      <c r="W46" s="1" t="s">
        <v>78</v>
      </c>
      <c r="X46" s="1" t="s">
        <v>78</v>
      </c>
      <c r="Y46" s="1" t="s">
        <v>78</v>
      </c>
      <c r="Z46" s="1" t="s">
        <v>78</v>
      </c>
      <c r="AA46" s="1" t="s">
        <v>78</v>
      </c>
      <c r="AC46" s="1" t="s">
        <v>77</v>
      </c>
      <c r="AD46" s="1" t="s">
        <v>77</v>
      </c>
      <c r="AE46" s="1" t="s">
        <v>78</v>
      </c>
      <c r="AF46" s="1" t="s">
        <v>78</v>
      </c>
      <c r="AG46" s="1" t="s">
        <v>77</v>
      </c>
      <c r="AH46" s="1" t="s">
        <v>80</v>
      </c>
      <c r="AI46" s="1" t="s">
        <v>80</v>
      </c>
      <c r="AJ46" s="1" t="s">
        <v>80</v>
      </c>
      <c r="AK46" s="1" t="s">
        <v>80</v>
      </c>
      <c r="AL46" s="1" t="s">
        <v>80</v>
      </c>
      <c r="AM46" s="1" t="s">
        <v>80</v>
      </c>
      <c r="AN46" s="1" t="s">
        <v>80</v>
      </c>
      <c r="AO46" s="1" t="s">
        <v>80</v>
      </c>
      <c r="AP46" s="1" t="s">
        <v>80</v>
      </c>
      <c r="AQ46" s="1" t="s">
        <v>80</v>
      </c>
      <c r="AR46" s="1" t="s">
        <v>80</v>
      </c>
      <c r="AS46" s="1" t="s">
        <v>74</v>
      </c>
      <c r="AT46" s="1" t="s">
        <v>74</v>
      </c>
      <c r="AU46" s="1" t="s">
        <v>80</v>
      </c>
      <c r="AV46" s="1" t="s">
        <v>80</v>
      </c>
      <c r="AW46" s="1" t="s">
        <v>80</v>
      </c>
      <c r="AX46" s="1" t="s">
        <v>75</v>
      </c>
      <c r="AY46" s="1" t="s">
        <v>75</v>
      </c>
      <c r="AZ46" s="1" t="s">
        <v>75</v>
      </c>
      <c r="BA46" s="1" t="s">
        <v>84</v>
      </c>
      <c r="BB46" s="1" t="s">
        <v>83</v>
      </c>
      <c r="BC46" s="1" t="s">
        <v>75</v>
      </c>
      <c r="BD46" s="1" t="s">
        <v>83</v>
      </c>
      <c r="BE46" s="1" t="s">
        <v>83</v>
      </c>
      <c r="BF46" s="1" t="s">
        <v>75</v>
      </c>
      <c r="BG46" s="1" t="s">
        <v>75</v>
      </c>
      <c r="BI46" s="1" t="s">
        <v>77</v>
      </c>
    </row>
    <row r="47" spans="1:61" ht="12.75" x14ac:dyDescent="0.2">
      <c r="A47" s="2">
        <v>42449.828917361112</v>
      </c>
      <c r="B47" s="1" t="s">
        <v>72</v>
      </c>
      <c r="C47" s="1" t="s">
        <v>62</v>
      </c>
      <c r="D47" s="1" t="s">
        <v>92</v>
      </c>
      <c r="E47" s="1">
        <v>1990</v>
      </c>
      <c r="F47" s="1" t="s">
        <v>64</v>
      </c>
      <c r="G47" s="1" t="s">
        <v>78</v>
      </c>
      <c r="H47" s="1" t="s">
        <v>86</v>
      </c>
      <c r="I47" s="1" t="s">
        <v>77</v>
      </c>
      <c r="J47" s="1" t="s">
        <v>79</v>
      </c>
      <c r="K47" s="1" t="s">
        <v>79</v>
      </c>
      <c r="L47" s="1" t="s">
        <v>77</v>
      </c>
      <c r="M47" s="1" t="s">
        <v>73</v>
      </c>
      <c r="N47" s="1" t="s">
        <v>79</v>
      </c>
      <c r="O47" s="1" t="s">
        <v>86</v>
      </c>
      <c r="P47" s="1" t="s">
        <v>79</v>
      </c>
      <c r="Q47" s="1" t="s">
        <v>77</v>
      </c>
      <c r="R47" s="1" t="s">
        <v>77</v>
      </c>
      <c r="S47" s="1" t="s">
        <v>73</v>
      </c>
      <c r="T47" s="1" t="s">
        <v>77</v>
      </c>
      <c r="U47" s="1" t="s">
        <v>78</v>
      </c>
      <c r="V47" s="1" t="s">
        <v>77</v>
      </c>
      <c r="W47" s="1" t="s">
        <v>77</v>
      </c>
      <c r="X47" s="1" t="s">
        <v>85</v>
      </c>
      <c r="Y47" s="1" t="s">
        <v>73</v>
      </c>
      <c r="Z47" s="1" t="s">
        <v>77</v>
      </c>
      <c r="AA47" s="1" t="s">
        <v>78</v>
      </c>
      <c r="AC47" s="1" t="s">
        <v>78</v>
      </c>
      <c r="AD47" s="1" t="s">
        <v>77</v>
      </c>
      <c r="AE47" s="1" t="s">
        <v>78</v>
      </c>
      <c r="AF47" s="1" t="s">
        <v>78</v>
      </c>
      <c r="AG47" s="1" t="s">
        <v>77</v>
      </c>
      <c r="AH47" s="1" t="s">
        <v>87</v>
      </c>
      <c r="AI47" s="1" t="s">
        <v>80</v>
      </c>
      <c r="AJ47" s="1" t="s">
        <v>74</v>
      </c>
      <c r="AK47" s="1" t="s">
        <v>74</v>
      </c>
      <c r="AL47" s="1" t="s">
        <v>80</v>
      </c>
      <c r="AM47" s="1" t="s">
        <v>74</v>
      </c>
      <c r="AN47" s="1" t="s">
        <v>80</v>
      </c>
      <c r="AO47" s="1" t="s">
        <v>80</v>
      </c>
      <c r="AP47" s="1" t="s">
        <v>74</v>
      </c>
      <c r="AQ47" s="1" t="s">
        <v>80</v>
      </c>
      <c r="AR47" s="1" t="s">
        <v>74</v>
      </c>
      <c r="AS47" s="1" t="s">
        <v>74</v>
      </c>
      <c r="AT47" s="1" t="s">
        <v>74</v>
      </c>
      <c r="AU47" s="1" t="s">
        <v>80</v>
      </c>
      <c r="AV47" s="1" t="s">
        <v>80</v>
      </c>
      <c r="AW47" s="1" t="s">
        <v>80</v>
      </c>
      <c r="AX47" s="1" t="s">
        <v>83</v>
      </c>
      <c r="AY47" s="1" t="s">
        <v>83</v>
      </c>
      <c r="AZ47" s="1" t="s">
        <v>88</v>
      </c>
      <c r="BA47" s="1" t="s">
        <v>83</v>
      </c>
      <c r="BB47" s="1" t="s">
        <v>75</v>
      </c>
      <c r="BC47" s="1" t="s">
        <v>88</v>
      </c>
      <c r="BD47" s="1" t="s">
        <v>75</v>
      </c>
      <c r="BE47" s="1" t="s">
        <v>83</v>
      </c>
      <c r="BF47" s="1" t="s">
        <v>75</v>
      </c>
      <c r="BG47" s="1" t="s">
        <v>83</v>
      </c>
      <c r="BI47" s="1" t="s">
        <v>77</v>
      </c>
    </row>
    <row r="48" spans="1:61" ht="12.75" x14ac:dyDescent="0.2">
      <c r="A48" s="2">
        <v>42449.855439421299</v>
      </c>
      <c r="B48" s="1" t="s">
        <v>72</v>
      </c>
      <c r="C48" s="1" t="s">
        <v>91</v>
      </c>
      <c r="D48" s="1" t="s">
        <v>92</v>
      </c>
      <c r="E48" s="1">
        <v>1992</v>
      </c>
      <c r="F48" s="1" t="s">
        <v>64</v>
      </c>
      <c r="G48" s="1" t="s">
        <v>73</v>
      </c>
      <c r="H48" s="1" t="s">
        <v>77</v>
      </c>
      <c r="I48" s="1" t="s">
        <v>78</v>
      </c>
      <c r="J48" s="1" t="s">
        <v>86</v>
      </c>
      <c r="K48" s="1" t="s">
        <v>86</v>
      </c>
      <c r="L48" s="1" t="s">
        <v>79</v>
      </c>
      <c r="M48" s="1" t="s">
        <v>79</v>
      </c>
      <c r="N48" s="1" t="s">
        <v>73</v>
      </c>
      <c r="O48" s="1" t="s">
        <v>86</v>
      </c>
      <c r="P48" s="1" t="s">
        <v>86</v>
      </c>
      <c r="Q48" s="1" t="s">
        <v>79</v>
      </c>
      <c r="R48" s="1" t="s">
        <v>79</v>
      </c>
      <c r="S48" s="1" t="s">
        <v>79</v>
      </c>
      <c r="T48" s="1" t="s">
        <v>73</v>
      </c>
      <c r="U48" s="1" t="s">
        <v>73</v>
      </c>
      <c r="V48" s="1" t="s">
        <v>73</v>
      </c>
      <c r="W48" s="1" t="s">
        <v>73</v>
      </c>
      <c r="X48" s="1" t="s">
        <v>78</v>
      </c>
      <c r="Y48" s="1" t="s">
        <v>79</v>
      </c>
      <c r="Z48" s="1" t="s">
        <v>85</v>
      </c>
      <c r="AA48" s="1" t="s">
        <v>85</v>
      </c>
      <c r="AC48" s="1" t="s">
        <v>77</v>
      </c>
      <c r="AD48" s="1" t="s">
        <v>77</v>
      </c>
      <c r="AE48" s="1" t="s">
        <v>85</v>
      </c>
      <c r="AF48" s="1" t="s">
        <v>78</v>
      </c>
      <c r="AG48" s="1" t="s">
        <v>78</v>
      </c>
      <c r="AH48" s="1" t="s">
        <v>87</v>
      </c>
      <c r="AI48" s="1" t="s">
        <v>80</v>
      </c>
      <c r="AJ48" s="1" t="s">
        <v>87</v>
      </c>
      <c r="AK48" s="1" t="s">
        <v>87</v>
      </c>
      <c r="AL48" s="1" t="s">
        <v>74</v>
      </c>
      <c r="AM48" s="1" t="s">
        <v>80</v>
      </c>
      <c r="AN48" s="1" t="s">
        <v>74</v>
      </c>
      <c r="AO48" s="1" t="s">
        <v>82</v>
      </c>
      <c r="AP48" s="1" t="s">
        <v>81</v>
      </c>
      <c r="AQ48" s="1" t="s">
        <v>81</v>
      </c>
      <c r="AR48" s="1" t="s">
        <v>74</v>
      </c>
      <c r="AS48" s="1" t="s">
        <v>82</v>
      </c>
      <c r="AT48" s="1" t="s">
        <v>81</v>
      </c>
      <c r="AU48" s="1" t="s">
        <v>87</v>
      </c>
      <c r="AV48" s="1" t="s">
        <v>74</v>
      </c>
      <c r="AW48" s="1" t="s">
        <v>81</v>
      </c>
      <c r="AX48" s="1" t="s">
        <v>84</v>
      </c>
      <c r="AY48" s="1" t="s">
        <v>75</v>
      </c>
      <c r="AZ48" s="1" t="s">
        <v>84</v>
      </c>
      <c r="BA48" s="1" t="s">
        <v>83</v>
      </c>
      <c r="BB48" s="1" t="s">
        <v>88</v>
      </c>
      <c r="BC48" s="1" t="s">
        <v>88</v>
      </c>
      <c r="BD48" s="1" t="s">
        <v>75</v>
      </c>
      <c r="BE48" s="1" t="s">
        <v>89</v>
      </c>
      <c r="BF48" s="1" t="s">
        <v>84</v>
      </c>
      <c r="BG48" s="1" t="s">
        <v>83</v>
      </c>
      <c r="BI48" s="1" t="s">
        <v>78</v>
      </c>
    </row>
    <row r="49" spans="1:61" ht="12.75" x14ac:dyDescent="0.2">
      <c r="A49" s="2">
        <v>42449.895125995376</v>
      </c>
      <c r="B49" s="1" t="s">
        <v>72</v>
      </c>
      <c r="C49" s="1" t="s">
        <v>62</v>
      </c>
      <c r="D49" s="1" t="s">
        <v>90</v>
      </c>
      <c r="E49" s="1">
        <v>1993</v>
      </c>
      <c r="F49" s="1" t="s">
        <v>64</v>
      </c>
      <c r="G49" s="1" t="s">
        <v>78</v>
      </c>
      <c r="H49" s="1" t="s">
        <v>73</v>
      </c>
      <c r="I49" s="1" t="s">
        <v>73</v>
      </c>
      <c r="J49" s="1" t="s">
        <v>77</v>
      </c>
      <c r="K49" s="1" t="s">
        <v>77</v>
      </c>
      <c r="L49" s="1" t="s">
        <v>73</v>
      </c>
      <c r="M49" s="1" t="s">
        <v>77</v>
      </c>
      <c r="N49" s="1" t="s">
        <v>73</v>
      </c>
      <c r="O49" s="1" t="s">
        <v>77</v>
      </c>
      <c r="P49" s="1" t="s">
        <v>78</v>
      </c>
      <c r="Q49" s="1" t="s">
        <v>79</v>
      </c>
      <c r="R49" s="1" t="s">
        <v>79</v>
      </c>
      <c r="S49" s="1" t="s">
        <v>79</v>
      </c>
      <c r="T49" s="1" t="s">
        <v>77</v>
      </c>
      <c r="U49" s="1" t="s">
        <v>77</v>
      </c>
      <c r="V49" s="1" t="s">
        <v>79</v>
      </c>
      <c r="W49" s="1" t="s">
        <v>79</v>
      </c>
      <c r="X49" s="1" t="s">
        <v>77</v>
      </c>
      <c r="Y49" s="1" t="s">
        <v>79</v>
      </c>
      <c r="Z49" s="1" t="s">
        <v>78</v>
      </c>
      <c r="AA49" s="1" t="s">
        <v>85</v>
      </c>
      <c r="AC49" s="1" t="s">
        <v>77</v>
      </c>
      <c r="AD49" s="1" t="s">
        <v>79</v>
      </c>
      <c r="AE49" s="1" t="s">
        <v>79</v>
      </c>
      <c r="AF49" s="1" t="s">
        <v>77</v>
      </c>
      <c r="AG49" s="1" t="s">
        <v>73</v>
      </c>
      <c r="AH49" s="1" t="s">
        <v>87</v>
      </c>
      <c r="AI49" s="1" t="s">
        <v>87</v>
      </c>
      <c r="AJ49" s="1" t="s">
        <v>80</v>
      </c>
      <c r="AK49" s="1" t="s">
        <v>87</v>
      </c>
      <c r="AL49" s="1" t="s">
        <v>74</v>
      </c>
      <c r="AM49" s="1" t="s">
        <v>81</v>
      </c>
      <c r="AN49" s="1" t="s">
        <v>74</v>
      </c>
      <c r="AO49" s="1" t="s">
        <v>81</v>
      </c>
      <c r="AP49" s="1" t="s">
        <v>81</v>
      </c>
      <c r="AQ49" s="1" t="s">
        <v>81</v>
      </c>
      <c r="AR49" s="1" t="s">
        <v>74</v>
      </c>
      <c r="AS49" s="1" t="s">
        <v>74</v>
      </c>
      <c r="AT49" s="1" t="s">
        <v>80</v>
      </c>
      <c r="AU49" s="1" t="s">
        <v>87</v>
      </c>
      <c r="AV49" s="1" t="s">
        <v>74</v>
      </c>
      <c r="AW49" s="1" t="s">
        <v>82</v>
      </c>
      <c r="AX49" s="1" t="s">
        <v>88</v>
      </c>
      <c r="AY49" s="1" t="s">
        <v>83</v>
      </c>
      <c r="AZ49" s="1" t="s">
        <v>83</v>
      </c>
      <c r="BA49" s="1" t="s">
        <v>83</v>
      </c>
      <c r="BB49" s="1" t="s">
        <v>83</v>
      </c>
      <c r="BC49" s="1" t="s">
        <v>88</v>
      </c>
      <c r="BD49" s="1" t="s">
        <v>75</v>
      </c>
      <c r="BE49" s="1" t="s">
        <v>75</v>
      </c>
      <c r="BF49" s="1" t="s">
        <v>88</v>
      </c>
      <c r="BG49" s="1" t="s">
        <v>89</v>
      </c>
      <c r="BI49" s="1" t="s">
        <v>77</v>
      </c>
    </row>
    <row r="50" spans="1:61" ht="12.75" x14ac:dyDescent="0.2">
      <c r="A50" s="2">
        <v>42450.421324421295</v>
      </c>
      <c r="B50" s="1" t="s">
        <v>72</v>
      </c>
      <c r="C50" s="1" t="s">
        <v>62</v>
      </c>
      <c r="D50" s="1" t="s">
        <v>92</v>
      </c>
      <c r="E50" s="1">
        <v>1987</v>
      </c>
      <c r="F50" s="1" t="s">
        <v>64</v>
      </c>
      <c r="G50" s="1" t="s">
        <v>78</v>
      </c>
      <c r="H50" s="1" t="s">
        <v>77</v>
      </c>
      <c r="I50" s="1" t="s">
        <v>78</v>
      </c>
      <c r="J50" s="1" t="s">
        <v>77</v>
      </c>
      <c r="K50" s="1" t="s">
        <v>73</v>
      </c>
      <c r="L50" s="1" t="s">
        <v>73</v>
      </c>
      <c r="M50" s="1" t="s">
        <v>77</v>
      </c>
      <c r="N50" s="1" t="s">
        <v>73</v>
      </c>
      <c r="O50" s="1" t="s">
        <v>73</v>
      </c>
      <c r="P50" s="1" t="s">
        <v>73</v>
      </c>
      <c r="Q50" s="1" t="s">
        <v>79</v>
      </c>
      <c r="R50" s="1" t="s">
        <v>79</v>
      </c>
      <c r="S50" s="1" t="s">
        <v>79</v>
      </c>
      <c r="T50" s="1" t="s">
        <v>77</v>
      </c>
      <c r="U50" s="1" t="s">
        <v>77</v>
      </c>
      <c r="V50" s="1" t="s">
        <v>77</v>
      </c>
      <c r="W50" s="1" t="s">
        <v>73</v>
      </c>
      <c r="X50" s="1" t="s">
        <v>73</v>
      </c>
      <c r="Y50" s="1" t="s">
        <v>79</v>
      </c>
      <c r="Z50" s="1" t="s">
        <v>78</v>
      </c>
      <c r="AA50" s="1" t="s">
        <v>85</v>
      </c>
      <c r="AC50" s="1" t="s">
        <v>79</v>
      </c>
      <c r="AD50" s="1" t="s">
        <v>79</v>
      </c>
      <c r="AE50" s="1" t="s">
        <v>85</v>
      </c>
      <c r="AF50" s="1" t="s">
        <v>78</v>
      </c>
      <c r="AG50" s="1" t="s">
        <v>73</v>
      </c>
      <c r="AH50" s="1" t="s">
        <v>80</v>
      </c>
      <c r="AI50" s="1" t="s">
        <v>87</v>
      </c>
      <c r="AJ50" s="1" t="s">
        <v>74</v>
      </c>
      <c r="AK50" s="1" t="s">
        <v>74</v>
      </c>
      <c r="AL50" s="1" t="s">
        <v>74</v>
      </c>
      <c r="AM50" s="1" t="s">
        <v>74</v>
      </c>
      <c r="AN50" s="1" t="s">
        <v>74</v>
      </c>
      <c r="AO50" s="1" t="s">
        <v>82</v>
      </c>
      <c r="AP50" s="1" t="s">
        <v>81</v>
      </c>
      <c r="AQ50" s="1" t="s">
        <v>82</v>
      </c>
      <c r="AR50" s="1" t="s">
        <v>81</v>
      </c>
      <c r="AS50" s="1" t="s">
        <v>82</v>
      </c>
      <c r="AT50" s="1" t="s">
        <v>82</v>
      </c>
      <c r="AU50" s="1" t="s">
        <v>81</v>
      </c>
      <c r="AV50" s="1" t="s">
        <v>87</v>
      </c>
      <c r="AW50" s="1" t="s">
        <v>82</v>
      </c>
      <c r="AX50" s="1" t="s">
        <v>75</v>
      </c>
      <c r="AY50" s="1" t="s">
        <v>83</v>
      </c>
      <c r="AZ50" s="1" t="s">
        <v>75</v>
      </c>
      <c r="BA50" s="1" t="s">
        <v>84</v>
      </c>
      <c r="BB50" s="1" t="s">
        <v>83</v>
      </c>
      <c r="BC50" s="1" t="s">
        <v>83</v>
      </c>
      <c r="BD50" s="1" t="s">
        <v>88</v>
      </c>
      <c r="BE50" s="1" t="s">
        <v>88</v>
      </c>
      <c r="BF50" s="1" t="s">
        <v>75</v>
      </c>
      <c r="BG50" s="1" t="s">
        <v>83</v>
      </c>
      <c r="BI50" s="1" t="s">
        <v>77</v>
      </c>
    </row>
    <row r="51" spans="1:61" ht="12.75" x14ac:dyDescent="0.2">
      <c r="A51" s="2">
        <v>42450.861371921295</v>
      </c>
      <c r="B51" s="1" t="s">
        <v>72</v>
      </c>
      <c r="C51" s="1" t="s">
        <v>62</v>
      </c>
      <c r="D51" s="1" t="s">
        <v>92</v>
      </c>
      <c r="E51" s="1">
        <v>1987</v>
      </c>
      <c r="F51" s="1" t="s">
        <v>64</v>
      </c>
      <c r="G51" s="1" t="s">
        <v>77</v>
      </c>
      <c r="H51" s="1" t="s">
        <v>77</v>
      </c>
      <c r="I51" s="1" t="s">
        <v>78</v>
      </c>
      <c r="J51" s="1" t="s">
        <v>77</v>
      </c>
      <c r="K51" s="1" t="s">
        <v>77</v>
      </c>
      <c r="L51" s="1" t="s">
        <v>79</v>
      </c>
      <c r="M51" s="1" t="s">
        <v>77</v>
      </c>
      <c r="N51" s="1" t="s">
        <v>79</v>
      </c>
      <c r="O51" s="1" t="s">
        <v>73</v>
      </c>
      <c r="P51" s="1" t="s">
        <v>78</v>
      </c>
      <c r="Q51" s="1" t="s">
        <v>77</v>
      </c>
      <c r="R51" s="1" t="s">
        <v>86</v>
      </c>
      <c r="S51" s="1" t="s">
        <v>86</v>
      </c>
      <c r="T51" s="1" t="s">
        <v>86</v>
      </c>
      <c r="U51" s="1" t="s">
        <v>73</v>
      </c>
      <c r="V51" s="1" t="s">
        <v>77</v>
      </c>
      <c r="W51" s="1" t="s">
        <v>77</v>
      </c>
      <c r="X51" s="1" t="s">
        <v>73</v>
      </c>
      <c r="Y51" s="1" t="s">
        <v>77</v>
      </c>
      <c r="Z51" s="1" t="s">
        <v>73</v>
      </c>
      <c r="AA51" s="1" t="s">
        <v>77</v>
      </c>
      <c r="AC51" s="1" t="s">
        <v>77</v>
      </c>
      <c r="AD51" s="1" t="s">
        <v>77</v>
      </c>
      <c r="AE51" s="1" t="s">
        <v>73</v>
      </c>
      <c r="AF51" s="1" t="s">
        <v>73</v>
      </c>
      <c r="AG51" s="1" t="s">
        <v>73</v>
      </c>
      <c r="AH51" s="1" t="s">
        <v>74</v>
      </c>
      <c r="AI51" s="1" t="s">
        <v>80</v>
      </c>
      <c r="AJ51" s="1" t="s">
        <v>80</v>
      </c>
      <c r="AK51" s="1" t="s">
        <v>87</v>
      </c>
      <c r="AL51" s="1" t="s">
        <v>87</v>
      </c>
      <c r="AM51" s="1" t="s">
        <v>81</v>
      </c>
      <c r="AN51" s="1" t="s">
        <v>87</v>
      </c>
      <c r="AO51" s="1" t="s">
        <v>82</v>
      </c>
      <c r="AP51" s="1" t="s">
        <v>74</v>
      </c>
      <c r="AQ51" s="1" t="s">
        <v>82</v>
      </c>
      <c r="AR51" s="1" t="s">
        <v>82</v>
      </c>
      <c r="AS51" s="1" t="s">
        <v>82</v>
      </c>
      <c r="AT51" s="1" t="s">
        <v>81</v>
      </c>
      <c r="AU51" s="1" t="s">
        <v>80</v>
      </c>
      <c r="AV51" s="1" t="s">
        <v>87</v>
      </c>
      <c r="AW51" s="1" t="s">
        <v>80</v>
      </c>
      <c r="AX51" s="1" t="s">
        <v>75</v>
      </c>
      <c r="AY51" s="1" t="s">
        <v>83</v>
      </c>
      <c r="AZ51" s="1" t="s">
        <v>75</v>
      </c>
      <c r="BA51" s="1" t="s">
        <v>75</v>
      </c>
      <c r="BB51" s="1" t="s">
        <v>75</v>
      </c>
      <c r="BC51" s="1" t="s">
        <v>83</v>
      </c>
      <c r="BD51" s="1" t="s">
        <v>83</v>
      </c>
      <c r="BE51" s="1" t="s">
        <v>75</v>
      </c>
      <c r="BF51" s="1" t="s">
        <v>75</v>
      </c>
      <c r="BG51" s="1" t="s">
        <v>83</v>
      </c>
      <c r="BI51" s="1" t="s">
        <v>73</v>
      </c>
    </row>
    <row r="52" spans="1:61" ht="12.75" x14ac:dyDescent="0.2">
      <c r="A52" s="2">
        <v>42450.862100983795</v>
      </c>
      <c r="B52" s="1" t="s">
        <v>72</v>
      </c>
      <c r="C52" s="1" t="s">
        <v>62</v>
      </c>
      <c r="D52" s="1" t="s">
        <v>92</v>
      </c>
      <c r="E52" s="1">
        <v>1990</v>
      </c>
      <c r="F52" s="1" t="s">
        <v>64</v>
      </c>
      <c r="G52" s="1" t="s">
        <v>79</v>
      </c>
      <c r="H52" s="1" t="s">
        <v>77</v>
      </c>
      <c r="I52" s="1" t="s">
        <v>77</v>
      </c>
      <c r="J52" s="1" t="s">
        <v>79</v>
      </c>
      <c r="K52" s="1" t="s">
        <v>77</v>
      </c>
      <c r="L52" s="1" t="s">
        <v>79</v>
      </c>
      <c r="M52" s="1" t="s">
        <v>77</v>
      </c>
      <c r="N52" s="1" t="s">
        <v>73</v>
      </c>
      <c r="O52" s="1" t="s">
        <v>79</v>
      </c>
      <c r="P52" s="1" t="s">
        <v>79</v>
      </c>
      <c r="Q52" s="1" t="s">
        <v>77</v>
      </c>
      <c r="R52" s="1" t="s">
        <v>77</v>
      </c>
      <c r="S52" s="1" t="s">
        <v>85</v>
      </c>
      <c r="T52" s="1" t="s">
        <v>78</v>
      </c>
      <c r="U52" s="1" t="s">
        <v>77</v>
      </c>
      <c r="V52" s="1" t="s">
        <v>77</v>
      </c>
      <c r="W52" s="1" t="s">
        <v>77</v>
      </c>
      <c r="X52" s="1" t="s">
        <v>77</v>
      </c>
      <c r="Y52" s="1" t="s">
        <v>73</v>
      </c>
      <c r="Z52" s="1" t="s">
        <v>78</v>
      </c>
      <c r="AA52" s="1" t="s">
        <v>77</v>
      </c>
      <c r="AC52" s="1" t="s">
        <v>77</v>
      </c>
      <c r="AD52" s="1" t="s">
        <v>77</v>
      </c>
      <c r="AE52" s="1" t="s">
        <v>79</v>
      </c>
      <c r="AF52" s="1" t="s">
        <v>79</v>
      </c>
      <c r="AG52" s="1" t="s">
        <v>79</v>
      </c>
      <c r="AH52" s="1" t="s">
        <v>74</v>
      </c>
      <c r="AI52" s="1" t="s">
        <v>87</v>
      </c>
      <c r="AJ52" s="1" t="s">
        <v>87</v>
      </c>
      <c r="AK52" s="1" t="s">
        <v>80</v>
      </c>
      <c r="AL52" s="1" t="s">
        <v>74</v>
      </c>
      <c r="AM52" s="1" t="s">
        <v>74</v>
      </c>
      <c r="AN52" s="1" t="s">
        <v>87</v>
      </c>
      <c r="AO52" s="1" t="s">
        <v>87</v>
      </c>
      <c r="AP52" s="1" t="s">
        <v>87</v>
      </c>
      <c r="AQ52" s="1" t="s">
        <v>87</v>
      </c>
      <c r="AR52" s="1" t="s">
        <v>80</v>
      </c>
      <c r="AS52" s="1" t="s">
        <v>74</v>
      </c>
      <c r="AT52" s="1" t="s">
        <v>87</v>
      </c>
      <c r="AU52" s="1" t="s">
        <v>80</v>
      </c>
      <c r="AV52" s="1" t="s">
        <v>80</v>
      </c>
      <c r="AW52" s="1" t="s">
        <v>80</v>
      </c>
      <c r="AX52" s="1" t="s">
        <v>83</v>
      </c>
      <c r="AY52" s="1" t="s">
        <v>84</v>
      </c>
      <c r="AZ52" s="1" t="s">
        <v>75</v>
      </c>
      <c r="BA52" s="1" t="s">
        <v>83</v>
      </c>
      <c r="BB52" s="1" t="s">
        <v>84</v>
      </c>
      <c r="BC52" s="1" t="s">
        <v>75</v>
      </c>
      <c r="BD52" s="1" t="s">
        <v>83</v>
      </c>
      <c r="BE52" s="1" t="s">
        <v>83</v>
      </c>
      <c r="BF52" s="1" t="s">
        <v>83</v>
      </c>
      <c r="BG52" s="1" t="s">
        <v>83</v>
      </c>
      <c r="BI52" s="1" t="s">
        <v>79</v>
      </c>
    </row>
    <row r="53" spans="1:61" ht="12.75" x14ac:dyDescent="0.2">
      <c r="A53" s="2">
        <v>42450.876241886574</v>
      </c>
      <c r="B53" s="1" t="s">
        <v>72</v>
      </c>
      <c r="C53" s="1" t="s">
        <v>62</v>
      </c>
      <c r="D53" s="1" t="s">
        <v>92</v>
      </c>
      <c r="E53" s="1">
        <v>1989</v>
      </c>
      <c r="F53" s="1" t="s">
        <v>64</v>
      </c>
      <c r="G53" s="1" t="s">
        <v>85</v>
      </c>
      <c r="H53" s="1" t="s">
        <v>78</v>
      </c>
      <c r="I53" s="1" t="s">
        <v>73</v>
      </c>
      <c r="J53" s="1" t="s">
        <v>73</v>
      </c>
      <c r="K53" s="1" t="s">
        <v>77</v>
      </c>
      <c r="L53" s="1" t="s">
        <v>79</v>
      </c>
      <c r="M53" s="1" t="s">
        <v>77</v>
      </c>
      <c r="N53" s="1" t="s">
        <v>79</v>
      </c>
      <c r="O53" s="1" t="s">
        <v>79</v>
      </c>
      <c r="P53" s="1" t="s">
        <v>79</v>
      </c>
      <c r="Q53" s="1" t="s">
        <v>78</v>
      </c>
      <c r="R53" s="1" t="s">
        <v>73</v>
      </c>
      <c r="S53" s="1" t="s">
        <v>85</v>
      </c>
      <c r="T53" s="1" t="s">
        <v>85</v>
      </c>
      <c r="U53" s="1" t="s">
        <v>73</v>
      </c>
      <c r="V53" s="1" t="s">
        <v>77</v>
      </c>
      <c r="W53" s="1" t="s">
        <v>85</v>
      </c>
      <c r="X53" s="1" t="s">
        <v>85</v>
      </c>
      <c r="Y53" s="1" t="s">
        <v>73</v>
      </c>
      <c r="Z53" s="1" t="s">
        <v>85</v>
      </c>
      <c r="AA53" s="1" t="s">
        <v>85</v>
      </c>
      <c r="AC53" s="1" t="s">
        <v>79</v>
      </c>
      <c r="AD53" s="1" t="s">
        <v>79</v>
      </c>
      <c r="AE53" s="1" t="s">
        <v>85</v>
      </c>
      <c r="AF53" s="1" t="s">
        <v>78</v>
      </c>
      <c r="AG53" s="1" t="s">
        <v>79</v>
      </c>
      <c r="AH53" s="1" t="s">
        <v>80</v>
      </c>
      <c r="AI53" s="1" t="s">
        <v>87</v>
      </c>
      <c r="AJ53" s="1" t="s">
        <v>80</v>
      </c>
      <c r="AK53" s="1" t="s">
        <v>87</v>
      </c>
      <c r="AL53" s="1" t="s">
        <v>81</v>
      </c>
      <c r="AM53" s="1" t="s">
        <v>81</v>
      </c>
      <c r="AN53" s="1" t="s">
        <v>74</v>
      </c>
      <c r="AO53" s="1" t="s">
        <v>74</v>
      </c>
      <c r="AP53" s="1" t="s">
        <v>81</v>
      </c>
      <c r="AQ53" s="1" t="s">
        <v>80</v>
      </c>
      <c r="AR53" s="1" t="s">
        <v>80</v>
      </c>
      <c r="AS53" s="1" t="s">
        <v>80</v>
      </c>
      <c r="AT53" s="1" t="s">
        <v>80</v>
      </c>
      <c r="AU53" s="1" t="s">
        <v>74</v>
      </c>
      <c r="AV53" s="1" t="s">
        <v>80</v>
      </c>
      <c r="AW53" s="1" t="s">
        <v>80</v>
      </c>
      <c r="AX53" s="1" t="s">
        <v>89</v>
      </c>
      <c r="AY53" s="1" t="s">
        <v>83</v>
      </c>
      <c r="AZ53" s="1" t="s">
        <v>83</v>
      </c>
      <c r="BA53" s="1" t="s">
        <v>84</v>
      </c>
      <c r="BB53" s="1" t="s">
        <v>83</v>
      </c>
      <c r="BC53" s="1" t="s">
        <v>75</v>
      </c>
      <c r="BD53" s="1" t="s">
        <v>83</v>
      </c>
      <c r="BE53" s="1" t="s">
        <v>83</v>
      </c>
      <c r="BF53" s="1" t="s">
        <v>83</v>
      </c>
      <c r="BG53" s="1" t="s">
        <v>83</v>
      </c>
      <c r="BI53" s="1" t="s">
        <v>73</v>
      </c>
    </row>
    <row r="54" spans="1:61" ht="12.75" x14ac:dyDescent="0.2">
      <c r="A54" s="2">
        <v>42450.879843773146</v>
      </c>
      <c r="B54" s="1" t="s">
        <v>72</v>
      </c>
      <c r="C54" s="1" t="s">
        <v>62</v>
      </c>
      <c r="D54" s="1" t="s">
        <v>92</v>
      </c>
      <c r="E54" s="1">
        <v>1982</v>
      </c>
      <c r="F54" s="1" t="s">
        <v>64</v>
      </c>
      <c r="G54" s="1" t="s">
        <v>78</v>
      </c>
      <c r="H54" s="1" t="s">
        <v>78</v>
      </c>
      <c r="I54" s="1" t="s">
        <v>73</v>
      </c>
      <c r="J54" s="1" t="s">
        <v>78</v>
      </c>
      <c r="K54" s="1" t="s">
        <v>73</v>
      </c>
      <c r="L54" s="1" t="s">
        <v>78</v>
      </c>
      <c r="M54" s="1" t="s">
        <v>78</v>
      </c>
      <c r="N54" s="1" t="s">
        <v>73</v>
      </c>
      <c r="O54" s="1" t="s">
        <v>77</v>
      </c>
      <c r="P54" s="1" t="s">
        <v>79</v>
      </c>
      <c r="Q54" s="1" t="s">
        <v>79</v>
      </c>
      <c r="R54" s="1" t="s">
        <v>79</v>
      </c>
      <c r="S54" s="1" t="s">
        <v>77</v>
      </c>
      <c r="T54" s="1" t="s">
        <v>78</v>
      </c>
      <c r="U54" s="1" t="s">
        <v>78</v>
      </c>
      <c r="V54" s="1" t="s">
        <v>78</v>
      </c>
      <c r="W54" s="1" t="s">
        <v>73</v>
      </c>
      <c r="X54" s="1" t="s">
        <v>85</v>
      </c>
      <c r="Y54" s="1" t="s">
        <v>77</v>
      </c>
      <c r="Z54" s="1" t="s">
        <v>85</v>
      </c>
      <c r="AA54" s="1" t="s">
        <v>85</v>
      </c>
      <c r="AC54" s="1" t="s">
        <v>77</v>
      </c>
      <c r="AD54" s="1" t="s">
        <v>79</v>
      </c>
      <c r="AE54" s="1" t="s">
        <v>73</v>
      </c>
      <c r="AF54" s="1" t="s">
        <v>78</v>
      </c>
      <c r="AG54" s="1" t="s">
        <v>77</v>
      </c>
      <c r="AH54" s="1" t="s">
        <v>87</v>
      </c>
      <c r="AI54" s="1" t="s">
        <v>87</v>
      </c>
      <c r="AJ54" s="1" t="s">
        <v>80</v>
      </c>
      <c r="AK54" s="1" t="s">
        <v>87</v>
      </c>
      <c r="AL54" s="1" t="s">
        <v>80</v>
      </c>
      <c r="AM54" s="1" t="s">
        <v>74</v>
      </c>
      <c r="AN54" s="1" t="s">
        <v>80</v>
      </c>
      <c r="AO54" s="1" t="s">
        <v>80</v>
      </c>
      <c r="AP54" s="1" t="s">
        <v>74</v>
      </c>
      <c r="AQ54" s="1" t="s">
        <v>81</v>
      </c>
      <c r="AR54" s="1" t="s">
        <v>74</v>
      </c>
      <c r="AS54" s="1" t="s">
        <v>74</v>
      </c>
      <c r="AT54" s="1" t="s">
        <v>74</v>
      </c>
      <c r="AU54" s="1" t="s">
        <v>74</v>
      </c>
      <c r="AV54" s="1" t="s">
        <v>80</v>
      </c>
      <c r="AW54" s="1" t="s">
        <v>74</v>
      </c>
      <c r="AX54" s="1" t="s">
        <v>84</v>
      </c>
      <c r="AY54" s="1" t="s">
        <v>75</v>
      </c>
      <c r="AZ54" s="1" t="s">
        <v>83</v>
      </c>
      <c r="BA54" s="1" t="s">
        <v>75</v>
      </c>
      <c r="BB54" s="1" t="s">
        <v>83</v>
      </c>
      <c r="BC54" s="1" t="s">
        <v>84</v>
      </c>
      <c r="BD54" s="1" t="s">
        <v>88</v>
      </c>
      <c r="BE54" s="1" t="s">
        <v>84</v>
      </c>
      <c r="BF54" s="1" t="s">
        <v>75</v>
      </c>
      <c r="BG54" s="1" t="s">
        <v>83</v>
      </c>
      <c r="BI54" s="1" t="s">
        <v>73</v>
      </c>
    </row>
    <row r="55" spans="1:61" ht="12.75" x14ac:dyDescent="0.2">
      <c r="A55" s="2">
        <v>42451.018931064813</v>
      </c>
      <c r="B55" s="1" t="s">
        <v>72</v>
      </c>
      <c r="C55" s="1" t="s">
        <v>62</v>
      </c>
      <c r="D55" s="1" t="s">
        <v>63</v>
      </c>
      <c r="E55" s="1">
        <v>1993</v>
      </c>
      <c r="F55" s="1" t="s">
        <v>64</v>
      </c>
      <c r="G55" s="1" t="s">
        <v>77</v>
      </c>
      <c r="H55" s="1" t="s">
        <v>77</v>
      </c>
      <c r="I55" s="1" t="s">
        <v>77</v>
      </c>
      <c r="J55" s="1" t="s">
        <v>79</v>
      </c>
      <c r="K55" s="1" t="s">
        <v>79</v>
      </c>
      <c r="L55" s="1" t="s">
        <v>79</v>
      </c>
      <c r="M55" s="1" t="s">
        <v>77</v>
      </c>
      <c r="N55" s="1" t="s">
        <v>73</v>
      </c>
      <c r="O55" s="1" t="s">
        <v>79</v>
      </c>
      <c r="P55" s="1" t="s">
        <v>79</v>
      </c>
      <c r="Q55" s="1" t="s">
        <v>77</v>
      </c>
      <c r="R55" s="1" t="s">
        <v>77</v>
      </c>
      <c r="S55" s="1" t="s">
        <v>86</v>
      </c>
      <c r="T55" s="1" t="s">
        <v>73</v>
      </c>
      <c r="U55" s="1" t="s">
        <v>73</v>
      </c>
      <c r="V55" s="1" t="s">
        <v>79</v>
      </c>
      <c r="W55" s="1" t="s">
        <v>79</v>
      </c>
      <c r="X55" s="1" t="s">
        <v>78</v>
      </c>
      <c r="Y55" s="1" t="s">
        <v>77</v>
      </c>
      <c r="Z55" s="1" t="s">
        <v>77</v>
      </c>
      <c r="AA55" s="1" t="s">
        <v>73</v>
      </c>
      <c r="AC55" s="1" t="s">
        <v>77</v>
      </c>
      <c r="AD55" s="1" t="s">
        <v>79</v>
      </c>
      <c r="AE55" s="1" t="s">
        <v>85</v>
      </c>
      <c r="AF55" s="1" t="s">
        <v>78</v>
      </c>
      <c r="AG55" s="1" t="s">
        <v>79</v>
      </c>
      <c r="AH55" s="1" t="s">
        <v>87</v>
      </c>
      <c r="AI55" s="1" t="s">
        <v>87</v>
      </c>
      <c r="AJ55" s="1" t="s">
        <v>87</v>
      </c>
      <c r="AK55" s="1" t="s">
        <v>87</v>
      </c>
      <c r="AL55" s="1" t="s">
        <v>87</v>
      </c>
      <c r="AM55" s="1" t="s">
        <v>74</v>
      </c>
      <c r="AN55" s="1" t="s">
        <v>87</v>
      </c>
      <c r="AO55" s="1" t="s">
        <v>80</v>
      </c>
      <c r="AP55" s="1" t="s">
        <v>87</v>
      </c>
      <c r="AQ55" s="1" t="s">
        <v>80</v>
      </c>
      <c r="AR55" s="1" t="s">
        <v>87</v>
      </c>
      <c r="AS55" s="1" t="s">
        <v>87</v>
      </c>
      <c r="AT55" s="1" t="s">
        <v>80</v>
      </c>
      <c r="AU55" s="1" t="s">
        <v>87</v>
      </c>
      <c r="AV55" s="1" t="s">
        <v>87</v>
      </c>
      <c r="AW55" s="1" t="s">
        <v>80</v>
      </c>
      <c r="AX55" s="1" t="s">
        <v>83</v>
      </c>
      <c r="AY55" s="1" t="s">
        <v>88</v>
      </c>
      <c r="AZ55" s="1" t="s">
        <v>83</v>
      </c>
      <c r="BA55" s="1" t="s">
        <v>89</v>
      </c>
      <c r="BB55" s="1" t="s">
        <v>75</v>
      </c>
      <c r="BC55" s="1" t="s">
        <v>83</v>
      </c>
      <c r="BD55" s="1" t="s">
        <v>75</v>
      </c>
      <c r="BE55" s="1" t="s">
        <v>88</v>
      </c>
      <c r="BF55" s="1" t="s">
        <v>88</v>
      </c>
      <c r="BG55" s="1" t="s">
        <v>89</v>
      </c>
      <c r="BI55" s="1" t="s">
        <v>77</v>
      </c>
    </row>
    <row r="56" spans="1:61" ht="12.75" x14ac:dyDescent="0.2">
      <c r="A56" s="2">
        <v>42451.422303495376</v>
      </c>
      <c r="B56" s="1" t="s">
        <v>72</v>
      </c>
      <c r="C56" s="1" t="s">
        <v>91</v>
      </c>
      <c r="D56" s="1" t="s">
        <v>76</v>
      </c>
      <c r="E56" s="1">
        <v>1990</v>
      </c>
      <c r="F56" s="1" t="s">
        <v>64</v>
      </c>
      <c r="G56" s="1" t="s">
        <v>79</v>
      </c>
      <c r="H56" s="1" t="s">
        <v>77</v>
      </c>
      <c r="I56" s="1" t="s">
        <v>79</v>
      </c>
      <c r="J56" s="1" t="s">
        <v>79</v>
      </c>
      <c r="K56" s="1" t="s">
        <v>79</v>
      </c>
      <c r="L56" s="1" t="s">
        <v>77</v>
      </c>
      <c r="M56" s="1" t="s">
        <v>77</v>
      </c>
      <c r="N56" s="1" t="s">
        <v>73</v>
      </c>
      <c r="O56" s="1" t="s">
        <v>77</v>
      </c>
      <c r="P56" s="1" t="s">
        <v>78</v>
      </c>
      <c r="Q56" s="1" t="s">
        <v>79</v>
      </c>
      <c r="R56" s="1" t="s">
        <v>79</v>
      </c>
      <c r="S56" s="1" t="s">
        <v>79</v>
      </c>
      <c r="T56" s="1" t="s">
        <v>78</v>
      </c>
      <c r="U56" s="1" t="s">
        <v>73</v>
      </c>
      <c r="V56" s="1" t="s">
        <v>73</v>
      </c>
      <c r="W56" s="1" t="s">
        <v>77</v>
      </c>
      <c r="X56" s="1" t="s">
        <v>85</v>
      </c>
      <c r="Y56" s="1" t="s">
        <v>77</v>
      </c>
      <c r="Z56" s="1" t="s">
        <v>73</v>
      </c>
      <c r="AA56" s="1" t="s">
        <v>85</v>
      </c>
      <c r="AC56" s="1" t="s">
        <v>77</v>
      </c>
      <c r="AD56" s="1" t="s">
        <v>78</v>
      </c>
      <c r="AE56" s="1" t="s">
        <v>77</v>
      </c>
      <c r="AF56" s="1" t="s">
        <v>73</v>
      </c>
      <c r="AG56" s="1" t="s">
        <v>77</v>
      </c>
      <c r="AH56" s="1" t="s">
        <v>74</v>
      </c>
      <c r="AI56" s="1" t="s">
        <v>74</v>
      </c>
      <c r="AJ56" s="1" t="s">
        <v>74</v>
      </c>
      <c r="AK56" s="1" t="s">
        <v>74</v>
      </c>
      <c r="AL56" s="1" t="s">
        <v>74</v>
      </c>
      <c r="AM56" s="1" t="s">
        <v>74</v>
      </c>
      <c r="AN56" s="1" t="s">
        <v>74</v>
      </c>
      <c r="AO56" s="1" t="s">
        <v>74</v>
      </c>
      <c r="AP56" s="1" t="s">
        <v>80</v>
      </c>
      <c r="AQ56" s="1" t="s">
        <v>80</v>
      </c>
      <c r="AR56" s="1" t="s">
        <v>80</v>
      </c>
      <c r="AS56" s="1" t="s">
        <v>80</v>
      </c>
      <c r="AT56" s="1" t="s">
        <v>74</v>
      </c>
      <c r="AU56" s="1" t="s">
        <v>74</v>
      </c>
      <c r="AV56" s="1" t="s">
        <v>74</v>
      </c>
      <c r="AW56" s="1" t="s">
        <v>80</v>
      </c>
      <c r="AX56" s="1" t="s">
        <v>83</v>
      </c>
      <c r="AY56" s="1" t="s">
        <v>88</v>
      </c>
      <c r="AZ56" s="1" t="s">
        <v>83</v>
      </c>
      <c r="BA56" s="1" t="s">
        <v>75</v>
      </c>
      <c r="BB56" s="1" t="s">
        <v>83</v>
      </c>
      <c r="BC56" s="1" t="s">
        <v>83</v>
      </c>
      <c r="BD56" s="1" t="s">
        <v>75</v>
      </c>
      <c r="BE56" s="1" t="s">
        <v>83</v>
      </c>
      <c r="BF56" s="1" t="s">
        <v>83</v>
      </c>
      <c r="BG56" s="1" t="s">
        <v>75</v>
      </c>
      <c r="BI56" s="1" t="s">
        <v>73</v>
      </c>
    </row>
    <row r="57" spans="1:61" ht="12.75" x14ac:dyDescent="0.2">
      <c r="A57" s="2">
        <v>42451.436409965274</v>
      </c>
      <c r="B57" s="1" t="s">
        <v>72</v>
      </c>
      <c r="C57" s="1" t="s">
        <v>91</v>
      </c>
      <c r="D57" s="1" t="s">
        <v>76</v>
      </c>
      <c r="E57" s="1">
        <v>1990</v>
      </c>
      <c r="F57" s="1" t="s">
        <v>64</v>
      </c>
      <c r="G57" s="1" t="s">
        <v>77</v>
      </c>
      <c r="H57" s="1" t="s">
        <v>73</v>
      </c>
      <c r="I57" s="1" t="s">
        <v>77</v>
      </c>
      <c r="J57" s="1" t="s">
        <v>77</v>
      </c>
      <c r="K57" s="1" t="s">
        <v>73</v>
      </c>
      <c r="L57" s="1" t="s">
        <v>77</v>
      </c>
      <c r="M57" s="1" t="s">
        <v>73</v>
      </c>
      <c r="N57" s="1" t="s">
        <v>77</v>
      </c>
      <c r="O57" s="1" t="s">
        <v>77</v>
      </c>
      <c r="P57" s="1" t="s">
        <v>79</v>
      </c>
      <c r="Q57" s="1" t="s">
        <v>79</v>
      </c>
      <c r="R57" s="1" t="s">
        <v>79</v>
      </c>
      <c r="S57" s="1" t="s">
        <v>77</v>
      </c>
      <c r="T57" s="1" t="s">
        <v>78</v>
      </c>
      <c r="U57" s="1" t="s">
        <v>78</v>
      </c>
      <c r="V57" s="1" t="s">
        <v>78</v>
      </c>
      <c r="W57" s="1" t="s">
        <v>73</v>
      </c>
      <c r="X57" s="1" t="s">
        <v>78</v>
      </c>
      <c r="Y57" s="1" t="s">
        <v>78</v>
      </c>
      <c r="Z57" s="1" t="s">
        <v>73</v>
      </c>
      <c r="AA57" s="1" t="s">
        <v>85</v>
      </c>
      <c r="AC57" s="1" t="s">
        <v>77</v>
      </c>
      <c r="AD57" s="1" t="s">
        <v>73</v>
      </c>
      <c r="AE57" s="1" t="s">
        <v>79</v>
      </c>
      <c r="AF57" s="1" t="s">
        <v>73</v>
      </c>
      <c r="AG57" s="1" t="s">
        <v>77</v>
      </c>
      <c r="AH57" s="1" t="s">
        <v>81</v>
      </c>
      <c r="AI57" s="1" t="s">
        <v>81</v>
      </c>
      <c r="AJ57" s="1" t="s">
        <v>74</v>
      </c>
      <c r="AK57" s="1" t="s">
        <v>74</v>
      </c>
      <c r="AL57" s="1" t="s">
        <v>74</v>
      </c>
      <c r="AM57" s="1" t="s">
        <v>80</v>
      </c>
      <c r="AN57" s="1" t="s">
        <v>80</v>
      </c>
      <c r="AO57" s="1" t="s">
        <v>81</v>
      </c>
      <c r="AP57" s="1" t="s">
        <v>74</v>
      </c>
      <c r="AQ57" s="1" t="s">
        <v>81</v>
      </c>
      <c r="AR57" s="1" t="s">
        <v>80</v>
      </c>
      <c r="AS57" s="1" t="s">
        <v>80</v>
      </c>
      <c r="AT57" s="1" t="s">
        <v>74</v>
      </c>
      <c r="AU57" s="1" t="s">
        <v>74</v>
      </c>
      <c r="AV57" s="1" t="s">
        <v>81</v>
      </c>
      <c r="AW57" s="1" t="s">
        <v>74</v>
      </c>
      <c r="AX57" s="1" t="s">
        <v>75</v>
      </c>
      <c r="AY57" s="1" t="s">
        <v>84</v>
      </c>
      <c r="AZ57" s="1" t="s">
        <v>75</v>
      </c>
      <c r="BA57" s="1" t="s">
        <v>75</v>
      </c>
      <c r="BB57" s="1" t="s">
        <v>83</v>
      </c>
      <c r="BC57" s="1" t="s">
        <v>75</v>
      </c>
      <c r="BD57" s="1" t="s">
        <v>75</v>
      </c>
      <c r="BE57" s="1" t="s">
        <v>84</v>
      </c>
      <c r="BF57" s="1" t="s">
        <v>75</v>
      </c>
      <c r="BG57" s="1" t="s">
        <v>75</v>
      </c>
      <c r="BI57" s="1" t="s">
        <v>77</v>
      </c>
    </row>
    <row r="58" spans="1:61" ht="12.75" x14ac:dyDescent="0.2">
      <c r="A58" s="2">
        <v>42451.461993784724</v>
      </c>
      <c r="B58" s="1" t="s">
        <v>72</v>
      </c>
      <c r="C58" s="1" t="s">
        <v>91</v>
      </c>
      <c r="D58" s="1" t="s">
        <v>92</v>
      </c>
      <c r="E58" s="1">
        <v>1993</v>
      </c>
      <c r="F58" s="1" t="s">
        <v>64</v>
      </c>
      <c r="G58" s="1" t="s">
        <v>77</v>
      </c>
      <c r="H58" s="1" t="s">
        <v>73</v>
      </c>
      <c r="I58" s="1" t="s">
        <v>73</v>
      </c>
      <c r="J58" s="1" t="s">
        <v>73</v>
      </c>
      <c r="K58" s="1" t="s">
        <v>77</v>
      </c>
      <c r="L58" s="1" t="s">
        <v>78</v>
      </c>
      <c r="M58" s="1" t="s">
        <v>78</v>
      </c>
      <c r="N58" s="1" t="s">
        <v>78</v>
      </c>
      <c r="O58" s="1" t="s">
        <v>78</v>
      </c>
      <c r="P58" s="1" t="s">
        <v>78</v>
      </c>
      <c r="Q58" s="1" t="s">
        <v>86</v>
      </c>
      <c r="R58" s="1" t="s">
        <v>86</v>
      </c>
      <c r="S58" s="1" t="s">
        <v>86</v>
      </c>
      <c r="T58" s="1" t="s">
        <v>86</v>
      </c>
      <c r="U58" s="1" t="s">
        <v>86</v>
      </c>
      <c r="V58" s="1" t="s">
        <v>86</v>
      </c>
      <c r="W58" s="1" t="s">
        <v>86</v>
      </c>
      <c r="X58" s="1" t="s">
        <v>86</v>
      </c>
      <c r="Y58" s="1" t="s">
        <v>86</v>
      </c>
      <c r="Z58" s="1" t="s">
        <v>86</v>
      </c>
      <c r="AA58" s="1" t="s">
        <v>86</v>
      </c>
      <c r="AC58" s="1" t="s">
        <v>78</v>
      </c>
      <c r="AD58" s="1" t="s">
        <v>73</v>
      </c>
      <c r="AE58" s="1" t="s">
        <v>86</v>
      </c>
      <c r="AF58" s="1" t="s">
        <v>86</v>
      </c>
      <c r="AG58" s="1" t="s">
        <v>86</v>
      </c>
      <c r="AH58" s="1" t="s">
        <v>80</v>
      </c>
      <c r="AI58" s="1" t="s">
        <v>80</v>
      </c>
      <c r="AJ58" s="1" t="s">
        <v>74</v>
      </c>
      <c r="AK58" s="1" t="s">
        <v>80</v>
      </c>
      <c r="AL58" s="1" t="s">
        <v>80</v>
      </c>
      <c r="AM58" s="1" t="s">
        <v>74</v>
      </c>
      <c r="AN58" s="1" t="s">
        <v>74</v>
      </c>
      <c r="AO58" s="1" t="s">
        <v>74</v>
      </c>
      <c r="AP58" s="1" t="s">
        <v>74</v>
      </c>
      <c r="AQ58" s="1" t="s">
        <v>74</v>
      </c>
      <c r="AR58" s="1" t="s">
        <v>74</v>
      </c>
      <c r="AS58" s="1" t="s">
        <v>74</v>
      </c>
      <c r="AT58" s="1" t="s">
        <v>74</v>
      </c>
      <c r="AU58" s="1" t="s">
        <v>74</v>
      </c>
      <c r="AV58" s="1" t="s">
        <v>87</v>
      </c>
      <c r="AW58" s="1" t="s">
        <v>74</v>
      </c>
      <c r="AX58" s="1" t="s">
        <v>75</v>
      </c>
      <c r="AY58" s="1" t="s">
        <v>84</v>
      </c>
      <c r="AZ58" s="1" t="s">
        <v>75</v>
      </c>
      <c r="BA58" s="1" t="s">
        <v>75</v>
      </c>
      <c r="BB58" s="1" t="s">
        <v>75</v>
      </c>
      <c r="BC58" s="1" t="s">
        <v>75</v>
      </c>
      <c r="BD58" s="1" t="s">
        <v>75</v>
      </c>
      <c r="BE58" s="1" t="s">
        <v>83</v>
      </c>
      <c r="BF58" s="1" t="s">
        <v>83</v>
      </c>
      <c r="BG58" s="1" t="s">
        <v>75</v>
      </c>
      <c r="BI58" s="1" t="s">
        <v>86</v>
      </c>
    </row>
    <row r="59" spans="1:61" ht="12.75" x14ac:dyDescent="0.2">
      <c r="A59" s="2">
        <v>42451.505831863426</v>
      </c>
      <c r="B59" s="1" t="s">
        <v>72</v>
      </c>
      <c r="C59" s="1" t="s">
        <v>91</v>
      </c>
      <c r="D59" s="1" t="s">
        <v>92</v>
      </c>
      <c r="E59" s="1">
        <v>1991</v>
      </c>
      <c r="F59" s="1" t="s">
        <v>64</v>
      </c>
      <c r="G59" s="1" t="s">
        <v>78</v>
      </c>
      <c r="H59" s="1" t="s">
        <v>78</v>
      </c>
      <c r="I59" s="1" t="s">
        <v>78</v>
      </c>
      <c r="J59" s="1" t="s">
        <v>78</v>
      </c>
      <c r="K59" s="1" t="s">
        <v>78</v>
      </c>
      <c r="L59" s="1" t="s">
        <v>73</v>
      </c>
      <c r="M59" s="1" t="s">
        <v>73</v>
      </c>
      <c r="N59" s="1" t="s">
        <v>73</v>
      </c>
      <c r="O59" s="1" t="s">
        <v>73</v>
      </c>
      <c r="P59" s="1" t="s">
        <v>73</v>
      </c>
      <c r="Q59" s="1" t="s">
        <v>77</v>
      </c>
      <c r="R59" s="1" t="s">
        <v>73</v>
      </c>
      <c r="S59" s="1" t="s">
        <v>77</v>
      </c>
      <c r="T59" s="1" t="s">
        <v>73</v>
      </c>
      <c r="U59" s="1" t="s">
        <v>73</v>
      </c>
      <c r="V59" s="1" t="s">
        <v>73</v>
      </c>
      <c r="W59" s="1" t="s">
        <v>77</v>
      </c>
      <c r="X59" s="1" t="s">
        <v>78</v>
      </c>
      <c r="Y59" s="1" t="s">
        <v>77</v>
      </c>
      <c r="Z59" s="1" t="s">
        <v>78</v>
      </c>
      <c r="AA59" s="1" t="s">
        <v>78</v>
      </c>
      <c r="AC59" s="1" t="s">
        <v>77</v>
      </c>
      <c r="AD59" s="1" t="s">
        <v>77</v>
      </c>
      <c r="AE59" s="1" t="s">
        <v>85</v>
      </c>
      <c r="AF59" s="1" t="s">
        <v>78</v>
      </c>
      <c r="AG59" s="1" t="s">
        <v>77</v>
      </c>
      <c r="AH59" s="1" t="s">
        <v>87</v>
      </c>
      <c r="AI59" s="1" t="s">
        <v>87</v>
      </c>
      <c r="AJ59" s="1" t="s">
        <v>87</v>
      </c>
      <c r="AK59" s="1" t="s">
        <v>87</v>
      </c>
      <c r="AL59" s="1" t="s">
        <v>87</v>
      </c>
      <c r="AM59" s="1" t="s">
        <v>80</v>
      </c>
      <c r="AN59" s="1" t="s">
        <v>80</v>
      </c>
      <c r="AO59" s="1" t="s">
        <v>80</v>
      </c>
      <c r="AP59" s="1" t="s">
        <v>81</v>
      </c>
      <c r="AQ59" s="1" t="s">
        <v>81</v>
      </c>
      <c r="AR59" s="1" t="s">
        <v>74</v>
      </c>
      <c r="AS59" s="1" t="s">
        <v>74</v>
      </c>
      <c r="AT59" s="1" t="s">
        <v>74</v>
      </c>
      <c r="AU59" s="1" t="s">
        <v>74</v>
      </c>
      <c r="AV59" s="1" t="s">
        <v>87</v>
      </c>
      <c r="AW59" s="1" t="s">
        <v>80</v>
      </c>
      <c r="AX59" s="1" t="s">
        <v>83</v>
      </c>
      <c r="AY59" s="1" t="s">
        <v>83</v>
      </c>
      <c r="AZ59" s="1" t="s">
        <v>84</v>
      </c>
      <c r="BA59" s="1" t="s">
        <v>83</v>
      </c>
      <c r="BB59" s="1" t="s">
        <v>83</v>
      </c>
      <c r="BC59" s="1" t="s">
        <v>83</v>
      </c>
      <c r="BD59" s="1" t="s">
        <v>83</v>
      </c>
      <c r="BE59" s="1" t="s">
        <v>83</v>
      </c>
      <c r="BF59" s="1" t="s">
        <v>75</v>
      </c>
      <c r="BG59" s="1" t="s">
        <v>75</v>
      </c>
      <c r="BI59" s="1" t="s">
        <v>77</v>
      </c>
    </row>
    <row r="60" spans="1:61" ht="12.75" x14ac:dyDescent="0.2">
      <c r="A60" s="2">
        <v>42451.516677071762</v>
      </c>
      <c r="B60" s="1" t="s">
        <v>72</v>
      </c>
      <c r="C60" s="1" t="s">
        <v>91</v>
      </c>
      <c r="D60" s="1" t="s">
        <v>90</v>
      </c>
      <c r="E60" s="1">
        <v>1975</v>
      </c>
      <c r="F60" s="1" t="s">
        <v>64</v>
      </c>
      <c r="G60" s="1" t="s">
        <v>78</v>
      </c>
      <c r="H60" s="1" t="s">
        <v>78</v>
      </c>
      <c r="I60" s="1" t="s">
        <v>85</v>
      </c>
      <c r="J60" s="1" t="s">
        <v>77</v>
      </c>
      <c r="K60" s="1" t="s">
        <v>85</v>
      </c>
      <c r="L60" s="1" t="s">
        <v>78</v>
      </c>
      <c r="M60" s="1" t="s">
        <v>73</v>
      </c>
      <c r="N60" s="1" t="s">
        <v>85</v>
      </c>
      <c r="O60" s="1" t="s">
        <v>77</v>
      </c>
      <c r="P60" s="1" t="s">
        <v>85</v>
      </c>
      <c r="Q60" s="1" t="s">
        <v>86</v>
      </c>
      <c r="R60" s="1" t="s">
        <v>86</v>
      </c>
      <c r="S60" s="1" t="s">
        <v>86</v>
      </c>
      <c r="T60" s="1" t="s">
        <v>78</v>
      </c>
      <c r="U60" s="1" t="s">
        <v>78</v>
      </c>
      <c r="V60" s="1" t="s">
        <v>78</v>
      </c>
      <c r="W60" s="1" t="s">
        <v>78</v>
      </c>
      <c r="X60" s="1" t="s">
        <v>78</v>
      </c>
      <c r="Y60" s="1" t="s">
        <v>78</v>
      </c>
      <c r="Z60" s="1" t="s">
        <v>78</v>
      </c>
      <c r="AA60" s="1" t="s">
        <v>85</v>
      </c>
      <c r="AC60" s="1" t="s">
        <v>78</v>
      </c>
      <c r="AD60" s="1" t="s">
        <v>78</v>
      </c>
      <c r="AE60" s="1" t="s">
        <v>78</v>
      </c>
      <c r="AF60" s="1" t="s">
        <v>85</v>
      </c>
      <c r="AG60" s="1" t="s">
        <v>85</v>
      </c>
      <c r="AH60" s="1" t="s">
        <v>74</v>
      </c>
      <c r="AI60" s="1" t="s">
        <v>74</v>
      </c>
      <c r="AJ60" s="1" t="s">
        <v>81</v>
      </c>
      <c r="AK60" s="1" t="s">
        <v>74</v>
      </c>
      <c r="AL60" s="1" t="s">
        <v>81</v>
      </c>
      <c r="AM60" s="1" t="s">
        <v>82</v>
      </c>
      <c r="AN60" s="1" t="s">
        <v>81</v>
      </c>
      <c r="AO60" s="1" t="s">
        <v>82</v>
      </c>
      <c r="AP60" s="1" t="s">
        <v>82</v>
      </c>
      <c r="AQ60" s="1" t="s">
        <v>82</v>
      </c>
      <c r="AR60" s="1" t="s">
        <v>81</v>
      </c>
      <c r="AS60" s="1" t="s">
        <v>82</v>
      </c>
      <c r="AT60" s="1" t="s">
        <v>82</v>
      </c>
      <c r="AU60" s="1" t="s">
        <v>81</v>
      </c>
      <c r="AV60" s="1" t="s">
        <v>81</v>
      </c>
      <c r="AW60" s="1" t="s">
        <v>82</v>
      </c>
      <c r="AX60" s="1" t="s">
        <v>84</v>
      </c>
      <c r="AY60" s="1" t="s">
        <v>84</v>
      </c>
      <c r="AZ60" s="1" t="s">
        <v>84</v>
      </c>
      <c r="BA60" s="1" t="s">
        <v>84</v>
      </c>
      <c r="BB60" s="1" t="s">
        <v>84</v>
      </c>
      <c r="BC60" s="1" t="s">
        <v>84</v>
      </c>
      <c r="BD60" s="1" t="s">
        <v>84</v>
      </c>
      <c r="BE60" s="1" t="s">
        <v>84</v>
      </c>
      <c r="BF60" s="1" t="s">
        <v>75</v>
      </c>
      <c r="BG60" s="1" t="s">
        <v>89</v>
      </c>
      <c r="BI60" s="1" t="s">
        <v>73</v>
      </c>
    </row>
    <row r="61" spans="1:61" ht="12.75" x14ac:dyDescent="0.2">
      <c r="A61" s="2">
        <v>42451.526244479166</v>
      </c>
      <c r="B61" s="1" t="s">
        <v>72</v>
      </c>
      <c r="C61" s="1" t="s">
        <v>62</v>
      </c>
      <c r="D61" s="1" t="s">
        <v>92</v>
      </c>
      <c r="E61" s="1">
        <v>1985</v>
      </c>
      <c r="F61" s="1" t="s">
        <v>64</v>
      </c>
      <c r="G61" s="1" t="s">
        <v>77</v>
      </c>
      <c r="H61" s="1" t="s">
        <v>79</v>
      </c>
      <c r="I61" s="1" t="s">
        <v>79</v>
      </c>
      <c r="J61" s="1" t="s">
        <v>77</v>
      </c>
      <c r="K61" s="1" t="s">
        <v>79</v>
      </c>
      <c r="L61" s="1" t="s">
        <v>79</v>
      </c>
      <c r="M61" s="1" t="s">
        <v>77</v>
      </c>
      <c r="N61" s="1" t="s">
        <v>79</v>
      </c>
      <c r="O61" s="1" t="s">
        <v>79</v>
      </c>
      <c r="P61" s="1" t="s">
        <v>77</v>
      </c>
      <c r="Q61" s="1" t="s">
        <v>79</v>
      </c>
      <c r="R61" s="1" t="s">
        <v>79</v>
      </c>
      <c r="S61" s="1" t="s">
        <v>79</v>
      </c>
      <c r="T61" s="1" t="s">
        <v>79</v>
      </c>
      <c r="U61" s="1" t="s">
        <v>77</v>
      </c>
      <c r="V61" s="1" t="s">
        <v>79</v>
      </c>
      <c r="W61" s="1" t="s">
        <v>77</v>
      </c>
      <c r="X61" s="1" t="s">
        <v>73</v>
      </c>
      <c r="Y61" s="1" t="s">
        <v>79</v>
      </c>
      <c r="Z61" s="1" t="s">
        <v>77</v>
      </c>
      <c r="AA61" s="1" t="s">
        <v>73</v>
      </c>
      <c r="AC61" s="1" t="s">
        <v>79</v>
      </c>
      <c r="AD61" s="1" t="s">
        <v>77</v>
      </c>
      <c r="AE61" s="1" t="s">
        <v>77</v>
      </c>
      <c r="AF61" s="1" t="s">
        <v>79</v>
      </c>
      <c r="AG61" s="1" t="s">
        <v>77</v>
      </c>
      <c r="AH61" s="1" t="s">
        <v>80</v>
      </c>
      <c r="AI61" s="1" t="s">
        <v>74</v>
      </c>
      <c r="AJ61" s="1" t="s">
        <v>80</v>
      </c>
      <c r="AK61" s="1" t="s">
        <v>80</v>
      </c>
      <c r="AL61" s="1" t="s">
        <v>81</v>
      </c>
      <c r="AM61" s="1" t="s">
        <v>80</v>
      </c>
      <c r="AN61" s="1" t="s">
        <v>80</v>
      </c>
      <c r="AO61" s="1" t="s">
        <v>74</v>
      </c>
      <c r="AP61" s="1" t="s">
        <v>80</v>
      </c>
      <c r="AQ61" s="1" t="s">
        <v>80</v>
      </c>
      <c r="AR61" s="1" t="s">
        <v>74</v>
      </c>
      <c r="AS61" s="1" t="s">
        <v>80</v>
      </c>
      <c r="AT61" s="1" t="s">
        <v>81</v>
      </c>
      <c r="AU61" s="1" t="s">
        <v>81</v>
      </c>
      <c r="AV61" s="1" t="s">
        <v>80</v>
      </c>
      <c r="AW61" s="1" t="s">
        <v>80</v>
      </c>
      <c r="AX61" s="1" t="s">
        <v>83</v>
      </c>
      <c r="AY61" s="1" t="s">
        <v>75</v>
      </c>
      <c r="AZ61" s="1" t="s">
        <v>83</v>
      </c>
      <c r="BA61" s="1" t="s">
        <v>83</v>
      </c>
      <c r="BB61" s="1" t="s">
        <v>84</v>
      </c>
      <c r="BC61" s="1" t="s">
        <v>84</v>
      </c>
      <c r="BD61" s="1" t="s">
        <v>83</v>
      </c>
      <c r="BE61" s="1" t="s">
        <v>83</v>
      </c>
      <c r="BF61" s="1" t="s">
        <v>75</v>
      </c>
      <c r="BG61" s="1" t="s">
        <v>83</v>
      </c>
      <c r="BI61" s="1" t="s">
        <v>79</v>
      </c>
    </row>
    <row r="62" spans="1:61" ht="12.75" x14ac:dyDescent="0.2">
      <c r="A62" s="2">
        <v>42451.71907298611</v>
      </c>
      <c r="B62" s="1" t="s">
        <v>72</v>
      </c>
      <c r="C62" s="1" t="s">
        <v>62</v>
      </c>
      <c r="D62" s="1" t="s">
        <v>92</v>
      </c>
      <c r="E62" s="1">
        <v>1992</v>
      </c>
      <c r="F62" s="1" t="s">
        <v>64</v>
      </c>
      <c r="G62" s="1" t="s">
        <v>73</v>
      </c>
      <c r="H62" s="1" t="s">
        <v>77</v>
      </c>
      <c r="I62" s="1" t="s">
        <v>73</v>
      </c>
      <c r="J62" s="1" t="s">
        <v>77</v>
      </c>
      <c r="K62" s="1" t="s">
        <v>73</v>
      </c>
      <c r="L62" s="1" t="s">
        <v>77</v>
      </c>
      <c r="M62" s="1" t="s">
        <v>77</v>
      </c>
      <c r="N62" s="1" t="s">
        <v>77</v>
      </c>
      <c r="O62" s="1" t="s">
        <v>77</v>
      </c>
      <c r="P62" s="1" t="s">
        <v>77</v>
      </c>
      <c r="Q62" s="1" t="s">
        <v>78</v>
      </c>
      <c r="R62" s="1" t="s">
        <v>78</v>
      </c>
      <c r="S62" s="1" t="s">
        <v>79</v>
      </c>
      <c r="T62" s="1" t="s">
        <v>85</v>
      </c>
      <c r="U62" s="1" t="s">
        <v>85</v>
      </c>
      <c r="V62" s="1" t="s">
        <v>73</v>
      </c>
      <c r="W62" s="1" t="s">
        <v>77</v>
      </c>
      <c r="X62" s="1" t="s">
        <v>73</v>
      </c>
      <c r="Y62" s="1" t="s">
        <v>77</v>
      </c>
      <c r="Z62" s="1" t="s">
        <v>78</v>
      </c>
      <c r="AA62" s="1" t="s">
        <v>78</v>
      </c>
      <c r="AC62" s="1" t="s">
        <v>73</v>
      </c>
      <c r="AD62" s="1" t="s">
        <v>77</v>
      </c>
      <c r="AE62" s="1" t="s">
        <v>73</v>
      </c>
      <c r="AF62" s="1" t="s">
        <v>85</v>
      </c>
      <c r="AG62" s="1" t="s">
        <v>73</v>
      </c>
      <c r="AH62" s="1" t="s">
        <v>80</v>
      </c>
      <c r="AI62" s="1" t="s">
        <v>80</v>
      </c>
      <c r="AJ62" s="1" t="s">
        <v>74</v>
      </c>
      <c r="AK62" s="1" t="s">
        <v>87</v>
      </c>
      <c r="AL62" s="1" t="s">
        <v>80</v>
      </c>
      <c r="AM62" s="1" t="s">
        <v>81</v>
      </c>
      <c r="AN62" s="1" t="s">
        <v>81</v>
      </c>
      <c r="AO62" s="1" t="s">
        <v>81</v>
      </c>
      <c r="AP62" s="1" t="s">
        <v>81</v>
      </c>
      <c r="AQ62" s="1" t="s">
        <v>81</v>
      </c>
      <c r="AR62" s="1" t="s">
        <v>81</v>
      </c>
      <c r="AS62" s="1" t="s">
        <v>81</v>
      </c>
      <c r="AT62" s="1" t="s">
        <v>81</v>
      </c>
      <c r="AU62" s="1" t="s">
        <v>81</v>
      </c>
      <c r="AV62" s="1" t="s">
        <v>80</v>
      </c>
      <c r="AW62" s="1" t="s">
        <v>74</v>
      </c>
      <c r="AX62" s="1" t="s">
        <v>88</v>
      </c>
      <c r="AY62" s="1" t="s">
        <v>88</v>
      </c>
      <c r="AZ62" s="1" t="s">
        <v>88</v>
      </c>
      <c r="BA62" s="1" t="s">
        <v>75</v>
      </c>
      <c r="BB62" s="1" t="s">
        <v>83</v>
      </c>
      <c r="BC62" s="1" t="s">
        <v>88</v>
      </c>
      <c r="BD62" s="1" t="s">
        <v>88</v>
      </c>
      <c r="BE62" s="1" t="s">
        <v>83</v>
      </c>
      <c r="BF62" s="1" t="s">
        <v>89</v>
      </c>
      <c r="BG62" s="1" t="s">
        <v>88</v>
      </c>
      <c r="BI62" s="1" t="s">
        <v>79</v>
      </c>
    </row>
    <row r="63" spans="1:61" ht="12.75" x14ac:dyDescent="0.2">
      <c r="A63" s="2">
        <v>42451.773344270834</v>
      </c>
      <c r="B63" s="1" t="s">
        <v>72</v>
      </c>
      <c r="C63" s="1" t="s">
        <v>62</v>
      </c>
      <c r="D63" s="1" t="s">
        <v>92</v>
      </c>
      <c r="E63" s="1">
        <v>1991</v>
      </c>
      <c r="F63" s="1" t="s">
        <v>64</v>
      </c>
      <c r="G63" s="1" t="s">
        <v>78</v>
      </c>
      <c r="H63" s="1" t="s">
        <v>78</v>
      </c>
      <c r="I63" s="1" t="s">
        <v>78</v>
      </c>
      <c r="J63" s="1" t="s">
        <v>78</v>
      </c>
      <c r="K63" s="1" t="s">
        <v>78</v>
      </c>
      <c r="L63" s="1" t="s">
        <v>77</v>
      </c>
      <c r="M63" s="1" t="s">
        <v>77</v>
      </c>
      <c r="N63" s="1" t="s">
        <v>77</v>
      </c>
      <c r="O63" s="1" t="s">
        <v>77</v>
      </c>
      <c r="P63" s="1" t="s">
        <v>77</v>
      </c>
      <c r="Q63" s="1" t="s">
        <v>78</v>
      </c>
      <c r="R63" s="1" t="s">
        <v>77</v>
      </c>
      <c r="S63" s="1" t="s">
        <v>77</v>
      </c>
      <c r="T63" s="1" t="s">
        <v>73</v>
      </c>
      <c r="U63" s="1" t="s">
        <v>73</v>
      </c>
      <c r="V63" s="1" t="s">
        <v>73</v>
      </c>
      <c r="W63" s="1" t="s">
        <v>73</v>
      </c>
      <c r="X63" s="1" t="s">
        <v>73</v>
      </c>
      <c r="Y63" s="1" t="s">
        <v>79</v>
      </c>
      <c r="Z63" s="1" t="s">
        <v>73</v>
      </c>
      <c r="AA63" s="1" t="s">
        <v>78</v>
      </c>
      <c r="AC63" s="1" t="s">
        <v>78</v>
      </c>
      <c r="AD63" s="1" t="s">
        <v>78</v>
      </c>
      <c r="AE63" s="1" t="s">
        <v>78</v>
      </c>
      <c r="AF63" s="1" t="s">
        <v>78</v>
      </c>
      <c r="AG63" s="1" t="s">
        <v>78</v>
      </c>
      <c r="AH63" s="1" t="s">
        <v>80</v>
      </c>
      <c r="AI63" s="1" t="s">
        <v>80</v>
      </c>
      <c r="AJ63" s="1" t="s">
        <v>80</v>
      </c>
      <c r="AK63" s="1" t="s">
        <v>80</v>
      </c>
      <c r="AL63" s="1" t="s">
        <v>80</v>
      </c>
      <c r="AM63" s="1" t="s">
        <v>80</v>
      </c>
      <c r="AN63" s="1" t="s">
        <v>80</v>
      </c>
      <c r="AO63" s="1" t="s">
        <v>80</v>
      </c>
      <c r="AP63" s="1" t="s">
        <v>80</v>
      </c>
      <c r="AQ63" s="1" t="s">
        <v>80</v>
      </c>
      <c r="AR63" s="1" t="s">
        <v>80</v>
      </c>
      <c r="AS63" s="1" t="s">
        <v>80</v>
      </c>
      <c r="AT63" s="1" t="s">
        <v>80</v>
      </c>
      <c r="AU63" s="1" t="s">
        <v>80</v>
      </c>
      <c r="AV63" s="1" t="s">
        <v>80</v>
      </c>
      <c r="AW63" s="1" t="s">
        <v>82</v>
      </c>
      <c r="AX63" s="1" t="s">
        <v>83</v>
      </c>
      <c r="AY63" s="1" t="s">
        <v>83</v>
      </c>
      <c r="AZ63" s="1" t="s">
        <v>88</v>
      </c>
      <c r="BA63" s="1" t="s">
        <v>84</v>
      </c>
      <c r="BB63" s="1" t="s">
        <v>75</v>
      </c>
      <c r="BC63" s="1" t="s">
        <v>75</v>
      </c>
      <c r="BD63" s="1" t="s">
        <v>84</v>
      </c>
      <c r="BE63" s="1" t="s">
        <v>84</v>
      </c>
      <c r="BF63" s="1" t="s">
        <v>75</v>
      </c>
      <c r="BG63" s="1" t="s">
        <v>75</v>
      </c>
      <c r="BI63" s="1" t="s">
        <v>77</v>
      </c>
    </row>
    <row r="64" spans="1:61" ht="12.75" x14ac:dyDescent="0.2">
      <c r="A64" s="2">
        <v>42451.810604988423</v>
      </c>
      <c r="B64" s="1" t="s">
        <v>72</v>
      </c>
      <c r="C64" s="1" t="s">
        <v>62</v>
      </c>
      <c r="D64" s="1" t="s">
        <v>92</v>
      </c>
      <c r="E64" s="1">
        <v>1992</v>
      </c>
      <c r="F64" s="1" t="s">
        <v>64</v>
      </c>
      <c r="G64" s="1" t="s">
        <v>78</v>
      </c>
      <c r="H64" s="1" t="s">
        <v>78</v>
      </c>
      <c r="I64" s="1" t="s">
        <v>85</v>
      </c>
      <c r="J64" s="1" t="s">
        <v>78</v>
      </c>
      <c r="K64" s="1" t="s">
        <v>73</v>
      </c>
      <c r="L64" s="1" t="s">
        <v>77</v>
      </c>
      <c r="M64" s="1" t="s">
        <v>73</v>
      </c>
      <c r="N64" s="1" t="s">
        <v>73</v>
      </c>
      <c r="O64" s="1" t="s">
        <v>77</v>
      </c>
      <c r="P64" s="1" t="s">
        <v>77</v>
      </c>
      <c r="Q64" s="1" t="s">
        <v>78</v>
      </c>
      <c r="R64" s="1" t="s">
        <v>86</v>
      </c>
      <c r="S64" s="1" t="s">
        <v>73</v>
      </c>
      <c r="T64" s="1" t="s">
        <v>78</v>
      </c>
      <c r="U64" s="1" t="s">
        <v>78</v>
      </c>
      <c r="V64" s="1" t="s">
        <v>78</v>
      </c>
      <c r="W64" s="1" t="s">
        <v>73</v>
      </c>
      <c r="X64" s="1" t="s">
        <v>78</v>
      </c>
      <c r="Y64" s="1" t="s">
        <v>73</v>
      </c>
      <c r="Z64" s="1" t="s">
        <v>78</v>
      </c>
      <c r="AA64" s="1" t="s">
        <v>78</v>
      </c>
      <c r="AC64" s="1" t="s">
        <v>73</v>
      </c>
      <c r="AD64" s="1" t="s">
        <v>77</v>
      </c>
      <c r="AE64" s="1" t="s">
        <v>78</v>
      </c>
      <c r="AF64" s="1" t="s">
        <v>78</v>
      </c>
      <c r="AG64" s="1" t="s">
        <v>78</v>
      </c>
      <c r="AH64" s="1" t="s">
        <v>80</v>
      </c>
      <c r="AI64" s="1" t="s">
        <v>80</v>
      </c>
      <c r="AJ64" s="1" t="s">
        <v>74</v>
      </c>
      <c r="AK64" s="1" t="s">
        <v>74</v>
      </c>
      <c r="AL64" s="1" t="s">
        <v>74</v>
      </c>
      <c r="AM64" s="1" t="s">
        <v>74</v>
      </c>
      <c r="AN64" s="1" t="s">
        <v>74</v>
      </c>
      <c r="AO64" s="1" t="s">
        <v>74</v>
      </c>
      <c r="AP64" s="1" t="s">
        <v>74</v>
      </c>
      <c r="AQ64" s="1" t="s">
        <v>74</v>
      </c>
      <c r="AR64" s="1" t="s">
        <v>74</v>
      </c>
      <c r="AS64" s="1" t="s">
        <v>74</v>
      </c>
      <c r="AT64" s="1" t="s">
        <v>74</v>
      </c>
      <c r="AU64" s="1" t="s">
        <v>74</v>
      </c>
      <c r="AV64" s="1" t="s">
        <v>80</v>
      </c>
      <c r="AW64" s="1" t="s">
        <v>74</v>
      </c>
      <c r="AX64" s="1" t="s">
        <v>83</v>
      </c>
      <c r="AY64" s="1" t="s">
        <v>83</v>
      </c>
      <c r="AZ64" s="1" t="s">
        <v>84</v>
      </c>
      <c r="BA64" s="1" t="s">
        <v>83</v>
      </c>
      <c r="BB64" s="1" t="s">
        <v>83</v>
      </c>
      <c r="BC64" s="1" t="s">
        <v>84</v>
      </c>
      <c r="BD64" s="1" t="s">
        <v>84</v>
      </c>
      <c r="BE64" s="1" t="s">
        <v>83</v>
      </c>
      <c r="BF64" s="1" t="s">
        <v>84</v>
      </c>
      <c r="BG64" s="1" t="s">
        <v>75</v>
      </c>
      <c r="BI64" s="1" t="s">
        <v>77</v>
      </c>
    </row>
    <row r="65" spans="1:61" ht="12.75" x14ac:dyDescent="0.2">
      <c r="A65" s="2">
        <v>42451.810791238429</v>
      </c>
      <c r="B65" s="1" t="s">
        <v>115</v>
      </c>
    </row>
    <row r="66" spans="1:61" ht="12.75" x14ac:dyDescent="0.2">
      <c r="A66" s="2">
        <v>42451.834840613425</v>
      </c>
      <c r="B66" s="1" t="s">
        <v>72</v>
      </c>
      <c r="C66" s="1" t="s">
        <v>91</v>
      </c>
      <c r="D66" s="1" t="s">
        <v>76</v>
      </c>
      <c r="E66" s="1">
        <v>1988</v>
      </c>
      <c r="F66" s="1" t="s">
        <v>64</v>
      </c>
      <c r="G66" s="1" t="s">
        <v>77</v>
      </c>
      <c r="H66" s="1" t="s">
        <v>77</v>
      </c>
      <c r="I66" s="1" t="s">
        <v>73</v>
      </c>
      <c r="J66" s="1" t="s">
        <v>77</v>
      </c>
      <c r="K66" s="1" t="s">
        <v>73</v>
      </c>
      <c r="L66" s="1" t="s">
        <v>77</v>
      </c>
      <c r="M66" s="1" t="s">
        <v>77</v>
      </c>
      <c r="N66" s="1" t="s">
        <v>77</v>
      </c>
      <c r="O66" s="1" t="s">
        <v>77</v>
      </c>
      <c r="P66" s="1" t="s">
        <v>77</v>
      </c>
      <c r="Q66" s="1" t="s">
        <v>79</v>
      </c>
      <c r="R66" s="1" t="s">
        <v>79</v>
      </c>
      <c r="S66" s="1" t="s">
        <v>79</v>
      </c>
      <c r="T66" s="1" t="s">
        <v>77</v>
      </c>
      <c r="U66" s="1" t="s">
        <v>77</v>
      </c>
      <c r="V66" s="1" t="s">
        <v>79</v>
      </c>
      <c r="W66" s="1" t="s">
        <v>79</v>
      </c>
      <c r="X66" s="1" t="s">
        <v>78</v>
      </c>
      <c r="Y66" s="1" t="s">
        <v>79</v>
      </c>
      <c r="Z66" s="1" t="s">
        <v>77</v>
      </c>
      <c r="AA66" s="1" t="s">
        <v>78</v>
      </c>
      <c r="AC66" s="1" t="s">
        <v>73</v>
      </c>
      <c r="AD66" s="1" t="s">
        <v>77</v>
      </c>
      <c r="AE66" s="1" t="s">
        <v>73</v>
      </c>
      <c r="AF66" s="1" t="s">
        <v>78</v>
      </c>
      <c r="AG66" s="1" t="s">
        <v>73</v>
      </c>
      <c r="AH66" s="1" t="s">
        <v>80</v>
      </c>
      <c r="AI66" s="1" t="s">
        <v>87</v>
      </c>
      <c r="AJ66" s="1" t="s">
        <v>74</v>
      </c>
      <c r="AK66" s="1" t="s">
        <v>87</v>
      </c>
      <c r="AL66" s="1" t="s">
        <v>80</v>
      </c>
      <c r="AM66" s="1" t="s">
        <v>74</v>
      </c>
      <c r="AN66" s="1" t="s">
        <v>74</v>
      </c>
      <c r="AO66" s="1" t="s">
        <v>74</v>
      </c>
      <c r="AP66" s="1" t="s">
        <v>74</v>
      </c>
      <c r="AQ66" s="1" t="s">
        <v>74</v>
      </c>
      <c r="AR66" s="1" t="s">
        <v>74</v>
      </c>
      <c r="AS66" s="1" t="s">
        <v>74</v>
      </c>
      <c r="AT66" s="1" t="s">
        <v>74</v>
      </c>
      <c r="AU66" s="1" t="s">
        <v>74</v>
      </c>
      <c r="AV66" s="1" t="s">
        <v>80</v>
      </c>
      <c r="AW66" s="1" t="s">
        <v>80</v>
      </c>
      <c r="AX66" s="1" t="s">
        <v>84</v>
      </c>
      <c r="AY66" s="1" t="s">
        <v>75</v>
      </c>
      <c r="AZ66" s="1" t="s">
        <v>75</v>
      </c>
      <c r="BA66" s="1" t="s">
        <v>83</v>
      </c>
      <c r="BB66" s="1" t="s">
        <v>75</v>
      </c>
      <c r="BC66" s="1" t="s">
        <v>75</v>
      </c>
      <c r="BD66" s="1" t="s">
        <v>75</v>
      </c>
      <c r="BE66" s="1" t="s">
        <v>75</v>
      </c>
      <c r="BF66" s="1" t="s">
        <v>75</v>
      </c>
      <c r="BG66" s="1" t="s">
        <v>75</v>
      </c>
      <c r="BI66" s="1" t="s">
        <v>77</v>
      </c>
    </row>
    <row r="67" spans="1:61" ht="12.75" x14ac:dyDescent="0.2">
      <c r="A67" s="2">
        <v>42451.870233657406</v>
      </c>
      <c r="B67" s="1" t="s">
        <v>72</v>
      </c>
      <c r="C67" s="1" t="s">
        <v>62</v>
      </c>
      <c r="D67" s="1" t="s">
        <v>90</v>
      </c>
      <c r="E67" s="1">
        <v>1991</v>
      </c>
      <c r="F67" s="1" t="s">
        <v>64</v>
      </c>
      <c r="G67" s="1" t="s">
        <v>85</v>
      </c>
      <c r="H67" s="1" t="s">
        <v>78</v>
      </c>
      <c r="I67" s="1" t="s">
        <v>85</v>
      </c>
      <c r="J67" s="1" t="s">
        <v>77</v>
      </c>
      <c r="K67" s="1" t="s">
        <v>73</v>
      </c>
      <c r="L67" s="1" t="s">
        <v>77</v>
      </c>
      <c r="M67" s="1" t="s">
        <v>73</v>
      </c>
      <c r="N67" s="1" t="s">
        <v>78</v>
      </c>
      <c r="O67" s="1" t="s">
        <v>79</v>
      </c>
      <c r="P67" s="1" t="s">
        <v>73</v>
      </c>
      <c r="Q67" s="1" t="s">
        <v>79</v>
      </c>
      <c r="R67" s="1" t="s">
        <v>79</v>
      </c>
      <c r="S67" s="1" t="s">
        <v>79</v>
      </c>
      <c r="T67" s="1" t="s">
        <v>78</v>
      </c>
      <c r="U67" s="1" t="s">
        <v>78</v>
      </c>
      <c r="V67" s="1" t="s">
        <v>85</v>
      </c>
      <c r="W67" s="1" t="s">
        <v>73</v>
      </c>
      <c r="X67" s="1" t="s">
        <v>85</v>
      </c>
      <c r="Y67" s="1" t="s">
        <v>77</v>
      </c>
      <c r="Z67" s="1" t="s">
        <v>85</v>
      </c>
      <c r="AA67" s="1" t="s">
        <v>85</v>
      </c>
      <c r="AC67" s="1" t="s">
        <v>85</v>
      </c>
      <c r="AD67" s="1" t="s">
        <v>78</v>
      </c>
      <c r="AE67" s="1" t="s">
        <v>85</v>
      </c>
      <c r="AF67" s="1" t="s">
        <v>85</v>
      </c>
      <c r="AG67" s="1" t="s">
        <v>73</v>
      </c>
      <c r="AH67" s="1" t="s">
        <v>80</v>
      </c>
      <c r="AI67" s="1" t="s">
        <v>74</v>
      </c>
      <c r="AJ67" s="1" t="s">
        <v>81</v>
      </c>
      <c r="AK67" s="1" t="s">
        <v>81</v>
      </c>
      <c r="AL67" s="1" t="s">
        <v>82</v>
      </c>
      <c r="AM67" s="1" t="s">
        <v>81</v>
      </c>
      <c r="AN67" s="1" t="s">
        <v>82</v>
      </c>
      <c r="AO67" s="1" t="s">
        <v>82</v>
      </c>
      <c r="AP67" s="1" t="s">
        <v>82</v>
      </c>
      <c r="AQ67" s="1" t="s">
        <v>82</v>
      </c>
      <c r="AR67" s="1" t="s">
        <v>81</v>
      </c>
      <c r="AS67" s="1" t="s">
        <v>82</v>
      </c>
      <c r="AT67" s="1" t="s">
        <v>82</v>
      </c>
      <c r="AU67" s="1" t="s">
        <v>82</v>
      </c>
      <c r="AV67" s="1" t="s">
        <v>80</v>
      </c>
      <c r="AW67" s="1" t="s">
        <v>82</v>
      </c>
      <c r="AX67" s="1" t="s">
        <v>89</v>
      </c>
      <c r="AY67" s="1" t="s">
        <v>84</v>
      </c>
      <c r="AZ67" s="1" t="s">
        <v>88</v>
      </c>
      <c r="BA67" s="1" t="s">
        <v>88</v>
      </c>
      <c r="BB67" s="1" t="s">
        <v>88</v>
      </c>
      <c r="BC67" s="1" t="s">
        <v>88</v>
      </c>
      <c r="BD67" s="1" t="s">
        <v>83</v>
      </c>
      <c r="BE67" s="1" t="s">
        <v>88</v>
      </c>
      <c r="BF67" s="1" t="s">
        <v>84</v>
      </c>
      <c r="BG67" s="1" t="s">
        <v>88</v>
      </c>
      <c r="BI67" s="1" t="s">
        <v>73</v>
      </c>
    </row>
    <row r="68" spans="1:61" ht="12.75" x14ac:dyDescent="0.2">
      <c r="A68" s="2">
        <v>42451.881571747683</v>
      </c>
      <c r="B68" s="1" t="s">
        <v>72</v>
      </c>
      <c r="C68" s="1" t="s">
        <v>62</v>
      </c>
      <c r="D68" s="1" t="s">
        <v>70</v>
      </c>
      <c r="E68" s="1">
        <v>1984</v>
      </c>
      <c r="F68" s="1" t="s">
        <v>64</v>
      </c>
      <c r="G68" s="1" t="s">
        <v>73</v>
      </c>
      <c r="H68" s="1" t="s">
        <v>78</v>
      </c>
      <c r="I68" s="1" t="s">
        <v>77</v>
      </c>
      <c r="J68" s="1" t="s">
        <v>79</v>
      </c>
      <c r="K68" s="1" t="s">
        <v>79</v>
      </c>
      <c r="L68" s="1" t="s">
        <v>73</v>
      </c>
      <c r="M68" s="1" t="s">
        <v>78</v>
      </c>
      <c r="N68" s="1" t="s">
        <v>73</v>
      </c>
      <c r="O68" s="1" t="s">
        <v>77</v>
      </c>
      <c r="P68" s="1" t="s">
        <v>79</v>
      </c>
      <c r="Q68" s="1" t="s">
        <v>73</v>
      </c>
      <c r="R68" s="1" t="s">
        <v>73</v>
      </c>
      <c r="S68" s="1" t="s">
        <v>73</v>
      </c>
      <c r="T68" s="1" t="s">
        <v>73</v>
      </c>
      <c r="U68" s="1" t="s">
        <v>73</v>
      </c>
      <c r="V68" s="1" t="s">
        <v>73</v>
      </c>
      <c r="W68" s="1" t="s">
        <v>73</v>
      </c>
      <c r="X68" s="1" t="s">
        <v>73</v>
      </c>
      <c r="Y68" s="1" t="s">
        <v>73</v>
      </c>
      <c r="Z68" s="1" t="s">
        <v>78</v>
      </c>
      <c r="AA68" s="1" t="s">
        <v>73</v>
      </c>
      <c r="AC68" s="1" t="s">
        <v>79</v>
      </c>
      <c r="AD68" s="1" t="s">
        <v>79</v>
      </c>
      <c r="AE68" s="1" t="s">
        <v>78</v>
      </c>
      <c r="AF68" s="1" t="s">
        <v>78</v>
      </c>
      <c r="AG68" s="1" t="s">
        <v>73</v>
      </c>
      <c r="AH68" s="1" t="s">
        <v>80</v>
      </c>
      <c r="AI68" s="1" t="s">
        <v>74</v>
      </c>
      <c r="AJ68" s="1" t="s">
        <v>74</v>
      </c>
      <c r="AK68" s="1" t="s">
        <v>74</v>
      </c>
      <c r="AL68" s="1" t="s">
        <v>74</v>
      </c>
      <c r="AM68" s="1" t="s">
        <v>81</v>
      </c>
      <c r="AN68" s="1" t="s">
        <v>81</v>
      </c>
      <c r="AO68" s="1" t="s">
        <v>81</v>
      </c>
      <c r="AP68" s="1" t="s">
        <v>81</v>
      </c>
      <c r="AQ68" s="1" t="s">
        <v>81</v>
      </c>
      <c r="AR68" s="1" t="s">
        <v>81</v>
      </c>
      <c r="AS68" s="1" t="s">
        <v>81</v>
      </c>
      <c r="AT68" s="1" t="s">
        <v>81</v>
      </c>
      <c r="AU68" s="1" t="s">
        <v>80</v>
      </c>
      <c r="AV68" s="1" t="s">
        <v>74</v>
      </c>
      <c r="AW68" s="1" t="s">
        <v>82</v>
      </c>
      <c r="AX68" s="1" t="s">
        <v>84</v>
      </c>
      <c r="AY68" s="1" t="s">
        <v>83</v>
      </c>
      <c r="AZ68" s="1" t="s">
        <v>83</v>
      </c>
      <c r="BA68" s="1" t="s">
        <v>83</v>
      </c>
      <c r="BB68" s="1" t="s">
        <v>83</v>
      </c>
      <c r="BC68" s="1" t="s">
        <v>75</v>
      </c>
      <c r="BD68" s="1" t="s">
        <v>83</v>
      </c>
      <c r="BE68" s="1" t="s">
        <v>83</v>
      </c>
      <c r="BF68" s="1" t="s">
        <v>75</v>
      </c>
      <c r="BG68" s="1" t="s">
        <v>75</v>
      </c>
      <c r="BI68" s="1" t="s">
        <v>79</v>
      </c>
    </row>
    <row r="69" spans="1:61" ht="12.75" x14ac:dyDescent="0.2">
      <c r="A69" s="2">
        <v>42451.886124849538</v>
      </c>
      <c r="B69" s="1" t="s">
        <v>72</v>
      </c>
      <c r="C69" s="1" t="s">
        <v>62</v>
      </c>
      <c r="D69" s="1" t="s">
        <v>76</v>
      </c>
      <c r="E69" s="1">
        <v>1988</v>
      </c>
      <c r="F69" s="1" t="s">
        <v>64</v>
      </c>
      <c r="G69" s="1" t="s">
        <v>73</v>
      </c>
      <c r="H69" s="1" t="s">
        <v>78</v>
      </c>
      <c r="I69" s="1" t="s">
        <v>79</v>
      </c>
      <c r="J69" s="1" t="s">
        <v>77</v>
      </c>
      <c r="K69" s="1" t="s">
        <v>79</v>
      </c>
      <c r="L69" s="1" t="s">
        <v>79</v>
      </c>
      <c r="M69" s="1" t="s">
        <v>79</v>
      </c>
      <c r="N69" s="1" t="s">
        <v>73</v>
      </c>
      <c r="O69" s="1" t="s">
        <v>73</v>
      </c>
      <c r="P69" s="1" t="s">
        <v>73</v>
      </c>
      <c r="Q69" s="1" t="s">
        <v>78</v>
      </c>
      <c r="R69" s="1" t="s">
        <v>85</v>
      </c>
      <c r="S69" s="1" t="s">
        <v>73</v>
      </c>
      <c r="T69" s="1" t="s">
        <v>85</v>
      </c>
      <c r="U69" s="1" t="s">
        <v>73</v>
      </c>
      <c r="V69" s="1" t="s">
        <v>85</v>
      </c>
      <c r="W69" s="1" t="s">
        <v>85</v>
      </c>
      <c r="X69" s="1" t="s">
        <v>85</v>
      </c>
      <c r="Y69" s="1" t="s">
        <v>73</v>
      </c>
      <c r="Z69" s="1" t="s">
        <v>78</v>
      </c>
      <c r="AA69" s="1" t="s">
        <v>85</v>
      </c>
      <c r="AC69" s="1" t="s">
        <v>79</v>
      </c>
      <c r="AD69" s="1" t="s">
        <v>78</v>
      </c>
      <c r="AE69" s="1" t="s">
        <v>85</v>
      </c>
      <c r="AF69" s="1" t="s">
        <v>85</v>
      </c>
      <c r="AG69" s="1" t="s">
        <v>73</v>
      </c>
      <c r="AH69" s="1" t="s">
        <v>80</v>
      </c>
      <c r="AI69" s="1" t="s">
        <v>87</v>
      </c>
      <c r="AJ69" s="1" t="s">
        <v>74</v>
      </c>
      <c r="AK69" s="1" t="s">
        <v>74</v>
      </c>
      <c r="AL69" s="1" t="s">
        <v>80</v>
      </c>
      <c r="AM69" s="1" t="s">
        <v>74</v>
      </c>
      <c r="AN69" s="1" t="s">
        <v>82</v>
      </c>
      <c r="AO69" s="1" t="s">
        <v>82</v>
      </c>
      <c r="AP69" s="1" t="s">
        <v>82</v>
      </c>
      <c r="AQ69" s="1" t="s">
        <v>82</v>
      </c>
      <c r="AR69" s="1" t="s">
        <v>82</v>
      </c>
      <c r="AS69" s="1" t="s">
        <v>82</v>
      </c>
      <c r="AT69" s="1" t="s">
        <v>82</v>
      </c>
      <c r="AU69" s="1" t="s">
        <v>82</v>
      </c>
      <c r="AV69" s="1" t="s">
        <v>80</v>
      </c>
      <c r="AW69" s="1" t="s">
        <v>74</v>
      </c>
      <c r="AX69" s="1" t="s">
        <v>84</v>
      </c>
      <c r="AY69" s="1" t="s">
        <v>89</v>
      </c>
      <c r="AZ69" s="1" t="s">
        <v>84</v>
      </c>
      <c r="BA69" s="1" t="s">
        <v>83</v>
      </c>
      <c r="BB69" s="1" t="s">
        <v>88</v>
      </c>
      <c r="BC69" s="1" t="s">
        <v>89</v>
      </c>
      <c r="BD69" s="1" t="s">
        <v>88</v>
      </c>
      <c r="BE69" s="1" t="s">
        <v>75</v>
      </c>
      <c r="BF69" s="1" t="s">
        <v>88</v>
      </c>
      <c r="BG69" s="1" t="s">
        <v>75</v>
      </c>
      <c r="BI69" s="1" t="s">
        <v>73</v>
      </c>
    </row>
    <row r="70" spans="1:61" ht="12.75" x14ac:dyDescent="0.2">
      <c r="A70" s="2">
        <v>42451.88628475694</v>
      </c>
      <c r="B70" s="1" t="s">
        <v>72</v>
      </c>
      <c r="C70" s="1" t="s">
        <v>91</v>
      </c>
      <c r="D70" s="1" t="s">
        <v>92</v>
      </c>
      <c r="E70" s="1">
        <v>1988</v>
      </c>
      <c r="F70" s="1" t="s">
        <v>64</v>
      </c>
      <c r="G70" s="1" t="s">
        <v>86</v>
      </c>
      <c r="H70" s="1" t="s">
        <v>77</v>
      </c>
      <c r="I70" s="1" t="s">
        <v>85</v>
      </c>
      <c r="J70" s="1" t="s">
        <v>77</v>
      </c>
      <c r="K70" s="1" t="s">
        <v>77</v>
      </c>
      <c r="L70" s="1" t="s">
        <v>78</v>
      </c>
      <c r="M70" s="1" t="s">
        <v>77</v>
      </c>
      <c r="N70" s="1" t="s">
        <v>77</v>
      </c>
      <c r="O70" s="1" t="s">
        <v>77</v>
      </c>
      <c r="P70" s="1" t="s">
        <v>77</v>
      </c>
      <c r="Q70" s="1" t="s">
        <v>78</v>
      </c>
      <c r="R70" s="1" t="s">
        <v>86</v>
      </c>
      <c r="S70" s="1" t="s">
        <v>78</v>
      </c>
      <c r="T70" s="1" t="s">
        <v>78</v>
      </c>
      <c r="U70" s="1" t="s">
        <v>73</v>
      </c>
      <c r="V70" s="1" t="s">
        <v>73</v>
      </c>
      <c r="W70" s="1" t="s">
        <v>78</v>
      </c>
      <c r="X70" s="1" t="s">
        <v>78</v>
      </c>
      <c r="Y70" s="1" t="s">
        <v>73</v>
      </c>
      <c r="Z70" s="1" t="s">
        <v>86</v>
      </c>
      <c r="AA70" s="1" t="s">
        <v>78</v>
      </c>
      <c r="AC70" s="1" t="s">
        <v>77</v>
      </c>
      <c r="AD70" s="1" t="s">
        <v>78</v>
      </c>
      <c r="AE70" s="1" t="s">
        <v>78</v>
      </c>
      <c r="AF70" s="1" t="s">
        <v>78</v>
      </c>
      <c r="AG70" s="1" t="s">
        <v>73</v>
      </c>
      <c r="AH70" s="1" t="s">
        <v>74</v>
      </c>
      <c r="AI70" s="1" t="s">
        <v>80</v>
      </c>
      <c r="AJ70" s="1" t="s">
        <v>74</v>
      </c>
      <c r="AK70" s="1" t="s">
        <v>87</v>
      </c>
      <c r="AL70" s="1" t="s">
        <v>81</v>
      </c>
      <c r="AM70" s="1" t="s">
        <v>81</v>
      </c>
      <c r="AN70" s="1" t="s">
        <v>80</v>
      </c>
      <c r="AO70" s="1" t="s">
        <v>81</v>
      </c>
      <c r="AP70" s="1" t="s">
        <v>80</v>
      </c>
      <c r="AQ70" s="1" t="s">
        <v>74</v>
      </c>
      <c r="AR70" s="1" t="s">
        <v>80</v>
      </c>
      <c r="AS70" s="1" t="s">
        <v>74</v>
      </c>
      <c r="AT70" s="1" t="s">
        <v>74</v>
      </c>
      <c r="AU70" s="1" t="s">
        <v>80</v>
      </c>
      <c r="AV70" s="1" t="s">
        <v>80</v>
      </c>
      <c r="AW70" s="1" t="s">
        <v>80</v>
      </c>
      <c r="AX70" s="1" t="s">
        <v>88</v>
      </c>
      <c r="AY70" s="1" t="s">
        <v>75</v>
      </c>
      <c r="AZ70" s="1" t="s">
        <v>75</v>
      </c>
      <c r="BA70" s="1" t="s">
        <v>84</v>
      </c>
      <c r="BB70" s="1" t="s">
        <v>75</v>
      </c>
      <c r="BC70" s="1" t="s">
        <v>75</v>
      </c>
      <c r="BD70" s="1" t="s">
        <v>75</v>
      </c>
      <c r="BE70" s="1" t="s">
        <v>83</v>
      </c>
      <c r="BF70" s="1" t="s">
        <v>83</v>
      </c>
      <c r="BG70" s="1" t="s">
        <v>83</v>
      </c>
      <c r="BI70" s="1" t="s">
        <v>73</v>
      </c>
    </row>
    <row r="71" spans="1:61" ht="12.75" x14ac:dyDescent="0.2">
      <c r="A71" s="2">
        <v>42451.916360578703</v>
      </c>
      <c r="B71" s="1" t="s">
        <v>72</v>
      </c>
      <c r="C71" s="1" t="s">
        <v>91</v>
      </c>
      <c r="E71" s="1">
        <v>1959</v>
      </c>
      <c r="F71" s="1" t="s">
        <v>64</v>
      </c>
      <c r="G71" s="1" t="s">
        <v>85</v>
      </c>
      <c r="H71" s="1" t="s">
        <v>73</v>
      </c>
      <c r="I71" s="1" t="s">
        <v>78</v>
      </c>
      <c r="J71" s="1" t="s">
        <v>77</v>
      </c>
      <c r="K71" s="1" t="s">
        <v>73</v>
      </c>
      <c r="L71" s="1" t="s">
        <v>77</v>
      </c>
      <c r="M71" s="1" t="s">
        <v>77</v>
      </c>
      <c r="N71" s="1" t="s">
        <v>77</v>
      </c>
      <c r="O71" s="1" t="s">
        <v>77</v>
      </c>
      <c r="P71" s="1" t="s">
        <v>78</v>
      </c>
      <c r="Q71" s="1" t="s">
        <v>73</v>
      </c>
      <c r="R71" s="1" t="s">
        <v>73</v>
      </c>
      <c r="S71" s="1" t="s">
        <v>73</v>
      </c>
      <c r="T71" s="1" t="s">
        <v>73</v>
      </c>
      <c r="U71" s="1" t="s">
        <v>78</v>
      </c>
      <c r="V71" s="1" t="s">
        <v>73</v>
      </c>
      <c r="W71" s="1" t="s">
        <v>73</v>
      </c>
      <c r="X71" s="1" t="s">
        <v>78</v>
      </c>
      <c r="Y71" s="1" t="s">
        <v>73</v>
      </c>
      <c r="Z71" s="1" t="s">
        <v>85</v>
      </c>
      <c r="AA71" s="1" t="s">
        <v>85</v>
      </c>
      <c r="AC71" s="1" t="s">
        <v>77</v>
      </c>
      <c r="AD71" s="1" t="s">
        <v>77</v>
      </c>
      <c r="AE71" s="1" t="s">
        <v>78</v>
      </c>
      <c r="AF71" s="1" t="s">
        <v>78</v>
      </c>
      <c r="AG71" s="1" t="s">
        <v>73</v>
      </c>
      <c r="AH71" s="1" t="s">
        <v>80</v>
      </c>
      <c r="AI71" s="1" t="s">
        <v>80</v>
      </c>
      <c r="AJ71" s="1" t="s">
        <v>80</v>
      </c>
      <c r="AK71" s="1" t="s">
        <v>80</v>
      </c>
      <c r="AL71" s="1" t="s">
        <v>74</v>
      </c>
      <c r="AM71" s="1" t="s">
        <v>80</v>
      </c>
      <c r="AN71" s="1" t="s">
        <v>87</v>
      </c>
      <c r="AO71" s="1" t="s">
        <v>80</v>
      </c>
      <c r="AP71" s="1" t="s">
        <v>74</v>
      </c>
      <c r="AQ71" s="1" t="s">
        <v>74</v>
      </c>
      <c r="AR71" s="1" t="s">
        <v>80</v>
      </c>
      <c r="AS71" s="1" t="s">
        <v>80</v>
      </c>
      <c r="AT71" s="1" t="s">
        <v>80</v>
      </c>
      <c r="AU71" s="1" t="s">
        <v>80</v>
      </c>
      <c r="AV71" s="1" t="s">
        <v>80</v>
      </c>
      <c r="AW71" s="1" t="s">
        <v>81</v>
      </c>
      <c r="AX71" s="1" t="s">
        <v>84</v>
      </c>
      <c r="AY71" s="1" t="s">
        <v>84</v>
      </c>
      <c r="AZ71" s="1" t="s">
        <v>84</v>
      </c>
      <c r="BA71" s="1" t="s">
        <v>88</v>
      </c>
      <c r="BB71" s="1" t="s">
        <v>83</v>
      </c>
      <c r="BC71" s="1" t="s">
        <v>88</v>
      </c>
      <c r="BD71" s="1" t="s">
        <v>88</v>
      </c>
      <c r="BE71" s="1" t="s">
        <v>88</v>
      </c>
      <c r="BF71" s="1" t="s">
        <v>88</v>
      </c>
      <c r="BG71" s="1" t="s">
        <v>89</v>
      </c>
      <c r="BI71" s="1" t="s">
        <v>73</v>
      </c>
    </row>
    <row r="72" spans="1:61" ht="12.75" x14ac:dyDescent="0.2">
      <c r="A72" s="2">
        <v>42452.701046793984</v>
      </c>
      <c r="B72" s="1" t="s">
        <v>72</v>
      </c>
      <c r="C72" s="1" t="s">
        <v>91</v>
      </c>
      <c r="D72" s="1" t="s">
        <v>92</v>
      </c>
      <c r="E72" s="1">
        <v>1974</v>
      </c>
      <c r="F72" s="1" t="s">
        <v>64</v>
      </c>
      <c r="G72" s="1" t="s">
        <v>77</v>
      </c>
      <c r="H72" s="1" t="s">
        <v>77</v>
      </c>
      <c r="I72" s="1" t="s">
        <v>78</v>
      </c>
      <c r="J72" s="1" t="s">
        <v>79</v>
      </c>
      <c r="K72" s="1" t="s">
        <v>77</v>
      </c>
      <c r="L72" s="1" t="s">
        <v>73</v>
      </c>
      <c r="M72" s="1" t="s">
        <v>77</v>
      </c>
      <c r="N72" s="1" t="s">
        <v>78</v>
      </c>
      <c r="O72" s="1" t="s">
        <v>77</v>
      </c>
      <c r="P72" s="1" t="s">
        <v>78</v>
      </c>
      <c r="Q72" s="1" t="s">
        <v>79</v>
      </c>
      <c r="R72" s="1" t="s">
        <v>79</v>
      </c>
      <c r="S72" s="1" t="s">
        <v>79</v>
      </c>
      <c r="T72" s="1" t="s">
        <v>86</v>
      </c>
      <c r="U72" s="1" t="s">
        <v>77</v>
      </c>
      <c r="V72" s="1" t="s">
        <v>77</v>
      </c>
      <c r="W72" s="1" t="s">
        <v>77</v>
      </c>
      <c r="X72" s="1" t="s">
        <v>77</v>
      </c>
      <c r="Y72" s="1" t="s">
        <v>77</v>
      </c>
      <c r="Z72" s="1" t="s">
        <v>78</v>
      </c>
      <c r="AA72" s="1" t="s">
        <v>85</v>
      </c>
      <c r="AC72" s="1" t="s">
        <v>78</v>
      </c>
      <c r="AD72" s="1" t="s">
        <v>78</v>
      </c>
      <c r="AE72" s="1" t="s">
        <v>78</v>
      </c>
      <c r="AF72" s="1" t="s">
        <v>78</v>
      </c>
      <c r="AG72" s="1" t="s">
        <v>77</v>
      </c>
      <c r="AH72" s="1" t="s">
        <v>80</v>
      </c>
      <c r="AI72" s="1" t="s">
        <v>87</v>
      </c>
      <c r="AJ72" s="1" t="s">
        <v>87</v>
      </c>
      <c r="AK72" s="1" t="s">
        <v>87</v>
      </c>
      <c r="AL72" s="1" t="s">
        <v>87</v>
      </c>
      <c r="AM72" s="1" t="s">
        <v>74</v>
      </c>
      <c r="AN72" s="1" t="s">
        <v>87</v>
      </c>
      <c r="AO72" s="1" t="s">
        <v>87</v>
      </c>
      <c r="AP72" s="1" t="s">
        <v>87</v>
      </c>
      <c r="AQ72" s="1" t="s">
        <v>74</v>
      </c>
      <c r="AR72" s="1" t="s">
        <v>80</v>
      </c>
      <c r="AS72" s="1" t="s">
        <v>74</v>
      </c>
      <c r="AT72" s="1" t="s">
        <v>74</v>
      </c>
      <c r="AU72" s="1" t="s">
        <v>74</v>
      </c>
      <c r="AV72" s="1" t="s">
        <v>87</v>
      </c>
      <c r="AW72" s="1" t="s">
        <v>80</v>
      </c>
      <c r="AX72" s="1" t="s">
        <v>83</v>
      </c>
      <c r="AY72" s="1" t="s">
        <v>83</v>
      </c>
      <c r="AZ72" s="1" t="s">
        <v>83</v>
      </c>
      <c r="BA72" s="1" t="s">
        <v>83</v>
      </c>
      <c r="BB72" s="1" t="s">
        <v>83</v>
      </c>
      <c r="BC72" s="1" t="s">
        <v>83</v>
      </c>
      <c r="BD72" s="1" t="s">
        <v>83</v>
      </c>
      <c r="BE72" s="1" t="s">
        <v>83</v>
      </c>
      <c r="BF72" s="1" t="s">
        <v>88</v>
      </c>
      <c r="BG72" s="1" t="s">
        <v>75</v>
      </c>
      <c r="BI72" s="1" t="s">
        <v>77</v>
      </c>
    </row>
    <row r="73" spans="1:61" ht="12.75" x14ac:dyDescent="0.2">
      <c r="A73" s="2">
        <v>42452.800948368051</v>
      </c>
      <c r="B73" s="1" t="s">
        <v>72</v>
      </c>
      <c r="C73" s="1" t="s">
        <v>91</v>
      </c>
      <c r="D73" s="1" t="s">
        <v>90</v>
      </c>
      <c r="E73" s="1">
        <v>1992</v>
      </c>
      <c r="F73" s="1" t="s">
        <v>64</v>
      </c>
      <c r="G73" s="1" t="s">
        <v>77</v>
      </c>
      <c r="H73" s="1" t="s">
        <v>77</v>
      </c>
      <c r="I73" s="1" t="s">
        <v>78</v>
      </c>
      <c r="J73" s="1" t="s">
        <v>79</v>
      </c>
      <c r="K73" s="1" t="s">
        <v>73</v>
      </c>
      <c r="L73" s="1" t="s">
        <v>79</v>
      </c>
      <c r="M73" s="1" t="s">
        <v>77</v>
      </c>
      <c r="N73" s="1" t="s">
        <v>73</v>
      </c>
      <c r="O73" s="1" t="s">
        <v>77</v>
      </c>
      <c r="P73" s="1" t="s">
        <v>77</v>
      </c>
      <c r="Q73" s="1" t="s">
        <v>78</v>
      </c>
      <c r="R73" s="1" t="s">
        <v>77</v>
      </c>
      <c r="S73" s="1" t="s">
        <v>86</v>
      </c>
      <c r="T73" s="1" t="s">
        <v>79</v>
      </c>
      <c r="U73" s="1" t="s">
        <v>77</v>
      </c>
      <c r="V73" s="1" t="s">
        <v>77</v>
      </c>
      <c r="W73" s="1" t="s">
        <v>79</v>
      </c>
      <c r="X73" s="1" t="s">
        <v>77</v>
      </c>
      <c r="Y73" s="1" t="s">
        <v>77</v>
      </c>
      <c r="Z73" s="1" t="s">
        <v>79</v>
      </c>
      <c r="AA73" s="1" t="s">
        <v>77</v>
      </c>
      <c r="AC73" s="1" t="s">
        <v>77</v>
      </c>
      <c r="AD73" s="1" t="s">
        <v>79</v>
      </c>
      <c r="AE73" s="1" t="s">
        <v>73</v>
      </c>
      <c r="AF73" s="1" t="s">
        <v>77</v>
      </c>
      <c r="AG73" s="1" t="s">
        <v>77</v>
      </c>
      <c r="AH73" s="1" t="s">
        <v>87</v>
      </c>
      <c r="AI73" s="1" t="s">
        <v>87</v>
      </c>
      <c r="AJ73" s="1" t="s">
        <v>80</v>
      </c>
      <c r="AK73" s="1" t="s">
        <v>87</v>
      </c>
      <c r="AL73" s="1" t="s">
        <v>80</v>
      </c>
      <c r="AM73" s="1" t="s">
        <v>80</v>
      </c>
      <c r="AN73" s="1" t="s">
        <v>80</v>
      </c>
      <c r="AO73" s="1" t="s">
        <v>74</v>
      </c>
      <c r="AP73" s="1" t="s">
        <v>74</v>
      </c>
      <c r="AQ73" s="1" t="s">
        <v>80</v>
      </c>
      <c r="AR73" s="1" t="s">
        <v>74</v>
      </c>
      <c r="AS73" s="1" t="s">
        <v>80</v>
      </c>
      <c r="AT73" s="1" t="s">
        <v>80</v>
      </c>
      <c r="AU73" s="1" t="s">
        <v>80</v>
      </c>
      <c r="AV73" s="1" t="s">
        <v>80</v>
      </c>
      <c r="AW73" s="1" t="s">
        <v>74</v>
      </c>
      <c r="AX73" s="1" t="s">
        <v>83</v>
      </c>
      <c r="AY73" s="1" t="s">
        <v>75</v>
      </c>
      <c r="AZ73" s="1" t="s">
        <v>75</v>
      </c>
      <c r="BA73" s="1" t="s">
        <v>83</v>
      </c>
      <c r="BB73" s="1" t="s">
        <v>75</v>
      </c>
      <c r="BC73" s="1" t="s">
        <v>83</v>
      </c>
      <c r="BD73" s="1" t="s">
        <v>88</v>
      </c>
      <c r="BE73" s="1" t="s">
        <v>83</v>
      </c>
      <c r="BF73" s="1" t="s">
        <v>75</v>
      </c>
      <c r="BG73" s="1" t="s">
        <v>75</v>
      </c>
      <c r="BI73" s="1" t="s">
        <v>73</v>
      </c>
    </row>
    <row r="74" spans="1:61" ht="12.75" x14ac:dyDescent="0.2">
      <c r="A74" s="2">
        <v>42453.577981134258</v>
      </c>
      <c r="B74" s="1" t="s">
        <v>72</v>
      </c>
      <c r="C74" s="1" t="s">
        <v>91</v>
      </c>
      <c r="D74" s="1" t="s">
        <v>90</v>
      </c>
      <c r="E74" s="1">
        <v>1992</v>
      </c>
      <c r="F74" s="1" t="s">
        <v>64</v>
      </c>
      <c r="G74" s="1" t="s">
        <v>78</v>
      </c>
      <c r="H74" s="1" t="s">
        <v>78</v>
      </c>
      <c r="I74" s="1" t="s">
        <v>78</v>
      </c>
      <c r="J74" s="1" t="s">
        <v>78</v>
      </c>
      <c r="K74" s="1" t="s">
        <v>78</v>
      </c>
      <c r="L74" s="1" t="s">
        <v>73</v>
      </c>
      <c r="M74" s="1" t="s">
        <v>78</v>
      </c>
      <c r="N74" s="1" t="s">
        <v>73</v>
      </c>
      <c r="O74" s="1" t="s">
        <v>86</v>
      </c>
      <c r="P74" s="1" t="s">
        <v>78</v>
      </c>
      <c r="Q74" s="1" t="s">
        <v>73</v>
      </c>
      <c r="R74" s="1" t="s">
        <v>73</v>
      </c>
      <c r="S74" s="1" t="s">
        <v>77</v>
      </c>
      <c r="T74" s="1" t="s">
        <v>73</v>
      </c>
      <c r="U74" s="1" t="s">
        <v>77</v>
      </c>
      <c r="V74" s="1" t="s">
        <v>77</v>
      </c>
      <c r="W74" s="1" t="s">
        <v>73</v>
      </c>
      <c r="X74" s="1" t="s">
        <v>78</v>
      </c>
      <c r="Y74" s="1" t="s">
        <v>78</v>
      </c>
      <c r="Z74" s="1" t="s">
        <v>78</v>
      </c>
      <c r="AA74" s="1" t="s">
        <v>78</v>
      </c>
      <c r="AC74" s="1" t="s">
        <v>78</v>
      </c>
      <c r="AD74" s="1" t="s">
        <v>73</v>
      </c>
      <c r="AE74" s="1" t="s">
        <v>78</v>
      </c>
      <c r="AF74" s="1" t="s">
        <v>78</v>
      </c>
      <c r="AG74" s="1" t="s">
        <v>73</v>
      </c>
      <c r="AH74" s="1" t="s">
        <v>80</v>
      </c>
      <c r="AI74" s="1" t="s">
        <v>80</v>
      </c>
      <c r="AJ74" s="1" t="s">
        <v>80</v>
      </c>
      <c r="AK74" s="1" t="s">
        <v>74</v>
      </c>
      <c r="AL74" s="1" t="s">
        <v>74</v>
      </c>
      <c r="AM74" s="1" t="s">
        <v>80</v>
      </c>
      <c r="AN74" s="1" t="s">
        <v>80</v>
      </c>
      <c r="AO74" s="1" t="s">
        <v>80</v>
      </c>
      <c r="AP74" s="1" t="s">
        <v>80</v>
      </c>
      <c r="AQ74" s="1" t="s">
        <v>80</v>
      </c>
      <c r="AR74" s="1" t="s">
        <v>80</v>
      </c>
      <c r="AS74" s="1" t="s">
        <v>80</v>
      </c>
      <c r="AT74" s="1" t="s">
        <v>80</v>
      </c>
      <c r="AU74" s="1" t="s">
        <v>80</v>
      </c>
      <c r="AV74" s="1" t="s">
        <v>74</v>
      </c>
      <c r="AW74" s="1" t="s">
        <v>82</v>
      </c>
      <c r="AX74" s="1" t="s">
        <v>84</v>
      </c>
      <c r="AY74" s="1" t="s">
        <v>75</v>
      </c>
      <c r="AZ74" s="1" t="s">
        <v>83</v>
      </c>
      <c r="BA74" s="1" t="s">
        <v>88</v>
      </c>
      <c r="BB74" s="1" t="s">
        <v>83</v>
      </c>
      <c r="BC74" s="1" t="s">
        <v>83</v>
      </c>
      <c r="BD74" s="1" t="s">
        <v>75</v>
      </c>
      <c r="BE74" s="1" t="s">
        <v>83</v>
      </c>
      <c r="BF74" s="1" t="s">
        <v>75</v>
      </c>
      <c r="BG74" s="1" t="s">
        <v>83</v>
      </c>
      <c r="BI74" s="1" t="s">
        <v>86</v>
      </c>
    </row>
    <row r="75" spans="1:61" ht="12.75" x14ac:dyDescent="0.2">
      <c r="A75" s="2">
        <v>42454.632352604167</v>
      </c>
      <c r="B75" s="1" t="s">
        <v>72</v>
      </c>
      <c r="C75" s="1" t="s">
        <v>91</v>
      </c>
      <c r="D75" s="1" t="s">
        <v>90</v>
      </c>
      <c r="E75" s="1">
        <v>1992</v>
      </c>
      <c r="F75" s="1" t="s">
        <v>64</v>
      </c>
      <c r="G75" s="1" t="s">
        <v>73</v>
      </c>
      <c r="H75" s="1" t="s">
        <v>77</v>
      </c>
      <c r="I75" s="1" t="s">
        <v>78</v>
      </c>
      <c r="J75" s="1" t="s">
        <v>73</v>
      </c>
      <c r="K75" s="1" t="s">
        <v>73</v>
      </c>
      <c r="L75" s="1" t="s">
        <v>73</v>
      </c>
      <c r="M75" s="1" t="s">
        <v>73</v>
      </c>
      <c r="N75" s="1" t="s">
        <v>77</v>
      </c>
      <c r="O75" s="1" t="s">
        <v>73</v>
      </c>
      <c r="P75" s="1" t="s">
        <v>77</v>
      </c>
      <c r="Q75" s="1" t="s">
        <v>77</v>
      </c>
      <c r="R75" s="1" t="s">
        <v>77</v>
      </c>
      <c r="S75" s="1" t="s">
        <v>77</v>
      </c>
      <c r="T75" s="1" t="s">
        <v>77</v>
      </c>
      <c r="U75" s="1" t="s">
        <v>77</v>
      </c>
      <c r="V75" s="1" t="s">
        <v>77</v>
      </c>
      <c r="W75" s="1" t="s">
        <v>77</v>
      </c>
      <c r="X75" s="1" t="s">
        <v>73</v>
      </c>
      <c r="Y75" s="1" t="s">
        <v>77</v>
      </c>
      <c r="Z75" s="1" t="s">
        <v>77</v>
      </c>
      <c r="AA75" s="1" t="s">
        <v>73</v>
      </c>
      <c r="AC75" s="1" t="s">
        <v>79</v>
      </c>
      <c r="AD75" s="1" t="s">
        <v>79</v>
      </c>
      <c r="AE75" s="1" t="s">
        <v>73</v>
      </c>
      <c r="AF75" s="1" t="s">
        <v>73</v>
      </c>
      <c r="AG75" s="1" t="s">
        <v>73</v>
      </c>
      <c r="AH75" s="1" t="s">
        <v>80</v>
      </c>
      <c r="AI75" s="1" t="s">
        <v>80</v>
      </c>
      <c r="AJ75" s="1" t="s">
        <v>74</v>
      </c>
      <c r="AK75" s="1" t="s">
        <v>74</v>
      </c>
      <c r="AL75" s="1" t="s">
        <v>74</v>
      </c>
      <c r="AM75" s="1" t="s">
        <v>74</v>
      </c>
      <c r="AN75" s="1" t="s">
        <v>74</v>
      </c>
      <c r="AO75" s="1" t="s">
        <v>74</v>
      </c>
      <c r="AP75" s="1" t="s">
        <v>74</v>
      </c>
      <c r="AQ75" s="1" t="s">
        <v>74</v>
      </c>
      <c r="AR75" s="1" t="s">
        <v>74</v>
      </c>
      <c r="AS75" s="1" t="s">
        <v>74</v>
      </c>
      <c r="AT75" s="1" t="s">
        <v>74</v>
      </c>
      <c r="AU75" s="1" t="s">
        <v>74</v>
      </c>
      <c r="AV75" s="1" t="s">
        <v>80</v>
      </c>
      <c r="AW75" s="1" t="s">
        <v>74</v>
      </c>
      <c r="AX75" s="1" t="s">
        <v>83</v>
      </c>
      <c r="AY75" s="1" t="s">
        <v>75</v>
      </c>
      <c r="AZ75" s="1" t="s">
        <v>83</v>
      </c>
      <c r="BA75" s="1" t="s">
        <v>83</v>
      </c>
      <c r="BB75" s="1" t="s">
        <v>75</v>
      </c>
      <c r="BC75" s="1" t="s">
        <v>83</v>
      </c>
      <c r="BD75" s="1" t="s">
        <v>83</v>
      </c>
      <c r="BE75" s="1" t="s">
        <v>75</v>
      </c>
      <c r="BF75" s="1" t="s">
        <v>75</v>
      </c>
      <c r="BG75" s="1" t="s">
        <v>75</v>
      </c>
      <c r="BI75" s="1" t="s">
        <v>73</v>
      </c>
    </row>
    <row r="76" spans="1:61" ht="12.75" x14ac:dyDescent="0.2">
      <c r="A76" s="2">
        <v>42455.329039236109</v>
      </c>
      <c r="B76" s="1" t="s">
        <v>72</v>
      </c>
      <c r="C76" s="1" t="s">
        <v>91</v>
      </c>
      <c r="D76" s="1" t="s">
        <v>92</v>
      </c>
      <c r="E76" s="1">
        <v>10</v>
      </c>
      <c r="F76" s="1" t="s">
        <v>64</v>
      </c>
      <c r="G76" s="1" t="s">
        <v>77</v>
      </c>
      <c r="H76" s="1" t="s">
        <v>77</v>
      </c>
      <c r="I76" s="1" t="s">
        <v>73</v>
      </c>
      <c r="J76" s="1" t="s">
        <v>77</v>
      </c>
      <c r="K76" s="1" t="s">
        <v>77</v>
      </c>
      <c r="L76" s="1" t="s">
        <v>77</v>
      </c>
      <c r="M76" s="1" t="s">
        <v>77</v>
      </c>
      <c r="N76" s="1" t="s">
        <v>73</v>
      </c>
      <c r="O76" s="1" t="s">
        <v>73</v>
      </c>
      <c r="P76" s="1" t="s">
        <v>73</v>
      </c>
      <c r="Q76" s="1" t="s">
        <v>77</v>
      </c>
      <c r="R76" s="1" t="s">
        <v>77</v>
      </c>
      <c r="S76" s="1" t="s">
        <v>73</v>
      </c>
      <c r="T76" s="1" t="s">
        <v>77</v>
      </c>
      <c r="U76" s="1" t="s">
        <v>77</v>
      </c>
      <c r="V76" s="1" t="s">
        <v>77</v>
      </c>
      <c r="W76" s="1" t="s">
        <v>73</v>
      </c>
      <c r="X76" s="1" t="s">
        <v>77</v>
      </c>
      <c r="Y76" s="1" t="s">
        <v>77</v>
      </c>
      <c r="Z76" s="1" t="s">
        <v>78</v>
      </c>
      <c r="AA76" s="1" t="s">
        <v>78</v>
      </c>
      <c r="AC76" s="1" t="s">
        <v>77</v>
      </c>
      <c r="AD76" s="1" t="s">
        <v>77</v>
      </c>
      <c r="AE76" s="1" t="s">
        <v>78</v>
      </c>
      <c r="AF76" s="1" t="s">
        <v>78</v>
      </c>
      <c r="AG76" s="1" t="s">
        <v>73</v>
      </c>
      <c r="AH76" s="1" t="s">
        <v>74</v>
      </c>
      <c r="AI76" s="1" t="s">
        <v>74</v>
      </c>
      <c r="AJ76" s="1" t="s">
        <v>81</v>
      </c>
      <c r="AK76" s="1" t="s">
        <v>80</v>
      </c>
      <c r="AL76" s="1" t="s">
        <v>74</v>
      </c>
      <c r="AM76" s="1" t="s">
        <v>81</v>
      </c>
      <c r="AN76" s="1" t="s">
        <v>74</v>
      </c>
      <c r="AO76" s="1" t="s">
        <v>74</v>
      </c>
      <c r="AP76" s="1" t="s">
        <v>74</v>
      </c>
      <c r="AQ76" s="1" t="s">
        <v>74</v>
      </c>
      <c r="AR76" s="1" t="s">
        <v>74</v>
      </c>
      <c r="AS76" s="1" t="s">
        <v>74</v>
      </c>
      <c r="AT76" s="1" t="s">
        <v>74</v>
      </c>
      <c r="AU76" s="1" t="s">
        <v>74</v>
      </c>
      <c r="AV76" s="1" t="s">
        <v>80</v>
      </c>
      <c r="AW76" s="1" t="s">
        <v>74</v>
      </c>
      <c r="AX76" s="1" t="s">
        <v>83</v>
      </c>
      <c r="AY76" s="1" t="s">
        <v>83</v>
      </c>
      <c r="AZ76" s="1" t="s">
        <v>83</v>
      </c>
      <c r="BA76" s="1" t="s">
        <v>88</v>
      </c>
      <c r="BB76" s="1" t="s">
        <v>83</v>
      </c>
      <c r="BC76" s="1" t="s">
        <v>83</v>
      </c>
      <c r="BD76" s="1" t="s">
        <v>83</v>
      </c>
      <c r="BE76" s="1" t="s">
        <v>83</v>
      </c>
      <c r="BF76" s="1" t="s">
        <v>83</v>
      </c>
      <c r="BG76" s="1" t="s">
        <v>75</v>
      </c>
      <c r="BI76" s="1" t="s">
        <v>78</v>
      </c>
    </row>
    <row r="77" spans="1:61" ht="12.75" x14ac:dyDescent="0.2">
      <c r="A77" s="2">
        <v>42455.636977546295</v>
      </c>
      <c r="B77" s="1" t="s">
        <v>72</v>
      </c>
      <c r="C77" s="1" t="s">
        <v>62</v>
      </c>
      <c r="D77" s="1" t="s">
        <v>92</v>
      </c>
      <c r="E77" s="1">
        <v>1974</v>
      </c>
      <c r="F77" s="1" t="s">
        <v>64</v>
      </c>
      <c r="G77" s="1" t="s">
        <v>78</v>
      </c>
      <c r="H77" s="1" t="s">
        <v>73</v>
      </c>
      <c r="I77" s="1" t="s">
        <v>73</v>
      </c>
      <c r="J77" s="1" t="s">
        <v>77</v>
      </c>
      <c r="K77" s="1" t="s">
        <v>73</v>
      </c>
      <c r="L77" s="1" t="s">
        <v>73</v>
      </c>
      <c r="M77" s="1" t="s">
        <v>73</v>
      </c>
      <c r="N77" s="1" t="s">
        <v>77</v>
      </c>
      <c r="O77" s="1" t="s">
        <v>73</v>
      </c>
      <c r="P77" s="1" t="s">
        <v>77</v>
      </c>
      <c r="Q77" s="1" t="s">
        <v>79</v>
      </c>
      <c r="R77" s="1" t="s">
        <v>79</v>
      </c>
      <c r="S77" s="1" t="s">
        <v>79</v>
      </c>
      <c r="T77" s="1" t="s">
        <v>77</v>
      </c>
      <c r="U77" s="1" t="s">
        <v>77</v>
      </c>
      <c r="V77" s="1" t="s">
        <v>73</v>
      </c>
      <c r="W77" s="1" t="s">
        <v>79</v>
      </c>
      <c r="X77" s="1" t="s">
        <v>78</v>
      </c>
      <c r="Y77" s="1" t="s">
        <v>77</v>
      </c>
      <c r="Z77" s="1" t="s">
        <v>78</v>
      </c>
      <c r="AA77" s="1" t="s">
        <v>73</v>
      </c>
      <c r="AC77" s="1" t="s">
        <v>77</v>
      </c>
      <c r="AD77" s="1" t="s">
        <v>73</v>
      </c>
      <c r="AE77" s="1" t="s">
        <v>85</v>
      </c>
      <c r="AF77" s="1" t="s">
        <v>78</v>
      </c>
      <c r="AG77" s="1" t="s">
        <v>78</v>
      </c>
      <c r="AH77" s="1" t="s">
        <v>80</v>
      </c>
      <c r="AI77" s="1" t="s">
        <v>80</v>
      </c>
      <c r="AJ77" s="1" t="s">
        <v>74</v>
      </c>
      <c r="AK77" s="1" t="s">
        <v>74</v>
      </c>
      <c r="AL77" s="1" t="s">
        <v>74</v>
      </c>
      <c r="AM77" s="1" t="s">
        <v>74</v>
      </c>
      <c r="AN77" s="1" t="s">
        <v>80</v>
      </c>
      <c r="AO77" s="1" t="s">
        <v>74</v>
      </c>
      <c r="AP77" s="1" t="s">
        <v>74</v>
      </c>
      <c r="AQ77" s="1" t="s">
        <v>82</v>
      </c>
      <c r="AR77" s="1" t="s">
        <v>82</v>
      </c>
      <c r="AS77" s="1" t="s">
        <v>74</v>
      </c>
      <c r="AT77" s="1" t="s">
        <v>82</v>
      </c>
      <c r="AU77" s="1" t="s">
        <v>74</v>
      </c>
      <c r="AV77" s="1" t="s">
        <v>80</v>
      </c>
      <c r="AW77" s="1" t="s">
        <v>80</v>
      </c>
      <c r="AX77" s="1" t="s">
        <v>83</v>
      </c>
      <c r="AY77" s="1" t="s">
        <v>83</v>
      </c>
      <c r="AZ77" s="1" t="s">
        <v>83</v>
      </c>
      <c r="BA77" s="1" t="s">
        <v>83</v>
      </c>
      <c r="BB77" s="1" t="s">
        <v>84</v>
      </c>
      <c r="BC77" s="1" t="s">
        <v>84</v>
      </c>
      <c r="BD77" s="1" t="s">
        <v>75</v>
      </c>
      <c r="BE77" s="1" t="s">
        <v>83</v>
      </c>
      <c r="BF77" s="1" t="s">
        <v>84</v>
      </c>
      <c r="BG77" s="1" t="s">
        <v>83</v>
      </c>
      <c r="BI77" s="1" t="s">
        <v>77</v>
      </c>
    </row>
    <row r="78" spans="1:61" ht="12.75" x14ac:dyDescent="0.2">
      <c r="A78" s="2">
        <v>42455.744235787039</v>
      </c>
      <c r="B78" s="1" t="s">
        <v>72</v>
      </c>
      <c r="C78" s="1" t="s">
        <v>91</v>
      </c>
      <c r="D78" s="1" t="s">
        <v>92</v>
      </c>
      <c r="E78" s="1">
        <v>1992</v>
      </c>
      <c r="F78" s="1" t="s">
        <v>64</v>
      </c>
      <c r="G78" s="1" t="s">
        <v>73</v>
      </c>
      <c r="H78" s="1" t="s">
        <v>73</v>
      </c>
      <c r="I78" s="1" t="s">
        <v>79</v>
      </c>
      <c r="J78" s="1" t="s">
        <v>77</v>
      </c>
      <c r="K78" s="1" t="s">
        <v>79</v>
      </c>
      <c r="L78" s="1" t="s">
        <v>79</v>
      </c>
      <c r="M78" s="1" t="s">
        <v>79</v>
      </c>
      <c r="N78" s="1" t="s">
        <v>78</v>
      </c>
      <c r="O78" s="1" t="s">
        <v>78</v>
      </c>
      <c r="P78" s="1" t="s">
        <v>79</v>
      </c>
      <c r="Q78" s="1" t="s">
        <v>79</v>
      </c>
      <c r="R78" s="1" t="s">
        <v>79</v>
      </c>
      <c r="S78" s="1" t="s">
        <v>79</v>
      </c>
      <c r="T78" s="1" t="s">
        <v>73</v>
      </c>
      <c r="U78" s="1" t="s">
        <v>73</v>
      </c>
      <c r="V78" s="1" t="s">
        <v>77</v>
      </c>
      <c r="W78" s="1" t="s">
        <v>77</v>
      </c>
      <c r="X78" s="1" t="s">
        <v>78</v>
      </c>
      <c r="Y78" s="1" t="s">
        <v>73</v>
      </c>
      <c r="Z78" s="1" t="s">
        <v>77</v>
      </c>
      <c r="AA78" s="1" t="s">
        <v>85</v>
      </c>
      <c r="AC78" s="1" t="s">
        <v>79</v>
      </c>
      <c r="AD78" s="1" t="s">
        <v>79</v>
      </c>
      <c r="AE78" s="1" t="s">
        <v>78</v>
      </c>
      <c r="AF78" s="1" t="s">
        <v>85</v>
      </c>
      <c r="AG78" s="1" t="s">
        <v>78</v>
      </c>
      <c r="AH78" s="1" t="s">
        <v>74</v>
      </c>
      <c r="AI78" s="1" t="s">
        <v>74</v>
      </c>
      <c r="AJ78" s="1" t="s">
        <v>87</v>
      </c>
      <c r="AK78" s="1" t="s">
        <v>87</v>
      </c>
      <c r="AL78" s="1" t="s">
        <v>80</v>
      </c>
      <c r="AM78" s="1" t="s">
        <v>81</v>
      </c>
      <c r="AN78" s="1" t="s">
        <v>74</v>
      </c>
      <c r="AO78" s="1" t="s">
        <v>74</v>
      </c>
      <c r="AP78" s="1" t="s">
        <v>74</v>
      </c>
      <c r="AQ78" s="1" t="s">
        <v>74</v>
      </c>
      <c r="AR78" s="1" t="s">
        <v>74</v>
      </c>
      <c r="AS78" s="1" t="s">
        <v>74</v>
      </c>
      <c r="AT78" s="1" t="s">
        <v>80</v>
      </c>
      <c r="AU78" s="1" t="s">
        <v>80</v>
      </c>
      <c r="AV78" s="1" t="s">
        <v>74</v>
      </c>
      <c r="AW78" s="1" t="s">
        <v>74</v>
      </c>
      <c r="AX78" s="1" t="s">
        <v>83</v>
      </c>
      <c r="AY78" s="1" t="s">
        <v>83</v>
      </c>
      <c r="AZ78" s="1" t="s">
        <v>83</v>
      </c>
      <c r="BA78" s="1" t="s">
        <v>84</v>
      </c>
      <c r="BB78" s="1" t="s">
        <v>83</v>
      </c>
      <c r="BC78" s="1" t="s">
        <v>83</v>
      </c>
      <c r="BD78" s="1" t="s">
        <v>83</v>
      </c>
      <c r="BE78" s="1" t="s">
        <v>88</v>
      </c>
      <c r="BF78" s="1" t="s">
        <v>88</v>
      </c>
      <c r="BG78" s="1" t="s">
        <v>75</v>
      </c>
      <c r="BI78" s="1" t="s">
        <v>77</v>
      </c>
    </row>
    <row r="79" spans="1:61" ht="12.75" x14ac:dyDescent="0.2">
      <c r="A79" s="2">
        <v>42457.824096412034</v>
      </c>
      <c r="B79" s="1" t="s">
        <v>72</v>
      </c>
      <c r="C79" s="1" t="s">
        <v>91</v>
      </c>
      <c r="D79" s="1" t="s">
        <v>90</v>
      </c>
      <c r="E79" s="1">
        <v>1991</v>
      </c>
      <c r="F79" s="1" t="s">
        <v>64</v>
      </c>
      <c r="G79" s="1" t="s">
        <v>73</v>
      </c>
      <c r="H79" s="1" t="s">
        <v>77</v>
      </c>
      <c r="I79" s="1" t="s">
        <v>78</v>
      </c>
      <c r="J79" s="1" t="s">
        <v>77</v>
      </c>
      <c r="K79" s="1" t="s">
        <v>73</v>
      </c>
      <c r="L79" s="1" t="s">
        <v>73</v>
      </c>
      <c r="M79" s="1" t="s">
        <v>77</v>
      </c>
      <c r="N79" s="1" t="s">
        <v>77</v>
      </c>
      <c r="O79" s="1" t="s">
        <v>77</v>
      </c>
      <c r="P79" s="1" t="s">
        <v>73</v>
      </c>
      <c r="Q79" s="1" t="s">
        <v>77</v>
      </c>
      <c r="R79" s="1" t="s">
        <v>77</v>
      </c>
      <c r="S79" s="1" t="s">
        <v>77</v>
      </c>
      <c r="T79" s="1" t="s">
        <v>77</v>
      </c>
      <c r="U79" s="1" t="s">
        <v>77</v>
      </c>
      <c r="V79" s="1" t="s">
        <v>77</v>
      </c>
      <c r="W79" s="1" t="s">
        <v>73</v>
      </c>
      <c r="X79" s="1" t="s">
        <v>78</v>
      </c>
      <c r="Y79" s="1" t="s">
        <v>73</v>
      </c>
      <c r="Z79" s="1" t="s">
        <v>78</v>
      </c>
      <c r="AA79" s="1" t="s">
        <v>85</v>
      </c>
      <c r="AC79" s="1" t="s">
        <v>77</v>
      </c>
      <c r="AD79" s="1" t="s">
        <v>77</v>
      </c>
      <c r="AE79" s="1" t="s">
        <v>78</v>
      </c>
      <c r="AF79" s="1" t="s">
        <v>78</v>
      </c>
      <c r="AG79" s="1" t="s">
        <v>73</v>
      </c>
      <c r="AH79" s="1" t="s">
        <v>87</v>
      </c>
      <c r="AI79" s="1" t="s">
        <v>80</v>
      </c>
      <c r="AJ79" s="1" t="s">
        <v>74</v>
      </c>
      <c r="AK79" s="1" t="s">
        <v>74</v>
      </c>
      <c r="AL79" s="1" t="s">
        <v>80</v>
      </c>
      <c r="AM79" s="1" t="s">
        <v>74</v>
      </c>
      <c r="AN79" s="1" t="s">
        <v>74</v>
      </c>
      <c r="AO79" s="1" t="s">
        <v>81</v>
      </c>
      <c r="AP79" s="1" t="s">
        <v>74</v>
      </c>
      <c r="AQ79" s="1" t="s">
        <v>81</v>
      </c>
      <c r="AR79" s="1" t="s">
        <v>81</v>
      </c>
      <c r="AS79" s="1" t="s">
        <v>81</v>
      </c>
      <c r="AT79" s="1" t="s">
        <v>81</v>
      </c>
      <c r="AU79" s="1" t="s">
        <v>81</v>
      </c>
      <c r="AV79" s="1" t="s">
        <v>80</v>
      </c>
      <c r="AW79" s="1" t="s">
        <v>80</v>
      </c>
      <c r="AX79" s="1" t="s">
        <v>84</v>
      </c>
      <c r="AY79" s="1" t="s">
        <v>83</v>
      </c>
      <c r="AZ79" s="1" t="s">
        <v>84</v>
      </c>
      <c r="BA79" s="1" t="s">
        <v>84</v>
      </c>
      <c r="BB79" s="1" t="s">
        <v>75</v>
      </c>
      <c r="BC79" s="1" t="s">
        <v>75</v>
      </c>
      <c r="BD79" s="1" t="s">
        <v>75</v>
      </c>
      <c r="BE79" s="1" t="s">
        <v>75</v>
      </c>
      <c r="BF79" s="1" t="s">
        <v>88</v>
      </c>
      <c r="BG79" s="1" t="s">
        <v>75</v>
      </c>
      <c r="BI79" s="1" t="s">
        <v>73</v>
      </c>
    </row>
    <row r="80" spans="1:61" ht="12.75" x14ac:dyDescent="0.2">
      <c r="A80" s="2">
        <v>42458.391208807865</v>
      </c>
      <c r="B80" s="1" t="s">
        <v>72</v>
      </c>
      <c r="C80" s="1" t="s">
        <v>91</v>
      </c>
      <c r="D80" s="1" t="s">
        <v>92</v>
      </c>
      <c r="E80" s="1">
        <v>1988</v>
      </c>
      <c r="F80" s="1" t="s">
        <v>64</v>
      </c>
      <c r="G80" s="1" t="s">
        <v>77</v>
      </c>
      <c r="H80" s="1" t="s">
        <v>73</v>
      </c>
      <c r="I80" s="1" t="s">
        <v>73</v>
      </c>
      <c r="J80" s="1" t="s">
        <v>73</v>
      </c>
      <c r="K80" s="1" t="s">
        <v>73</v>
      </c>
      <c r="L80" s="1" t="s">
        <v>77</v>
      </c>
      <c r="M80" s="1" t="s">
        <v>77</v>
      </c>
      <c r="N80" s="1" t="s">
        <v>78</v>
      </c>
      <c r="O80" s="1" t="s">
        <v>77</v>
      </c>
      <c r="P80" s="1" t="s">
        <v>77</v>
      </c>
      <c r="Q80" s="1" t="s">
        <v>77</v>
      </c>
      <c r="R80" s="1" t="s">
        <v>77</v>
      </c>
      <c r="S80" s="1" t="s">
        <v>77</v>
      </c>
      <c r="T80" s="1" t="s">
        <v>73</v>
      </c>
      <c r="U80" s="1" t="s">
        <v>73</v>
      </c>
      <c r="V80" s="1" t="s">
        <v>77</v>
      </c>
      <c r="W80" s="1" t="s">
        <v>73</v>
      </c>
      <c r="X80" s="1" t="s">
        <v>78</v>
      </c>
      <c r="Y80" s="1" t="s">
        <v>77</v>
      </c>
      <c r="Z80" s="1" t="s">
        <v>73</v>
      </c>
      <c r="AA80" s="1" t="s">
        <v>78</v>
      </c>
      <c r="AC80" s="1" t="s">
        <v>73</v>
      </c>
      <c r="AD80" s="1" t="s">
        <v>77</v>
      </c>
      <c r="AE80" s="1" t="s">
        <v>77</v>
      </c>
      <c r="AF80" s="1" t="s">
        <v>77</v>
      </c>
      <c r="AG80" s="1" t="s">
        <v>73</v>
      </c>
      <c r="AH80" s="1" t="s">
        <v>74</v>
      </c>
      <c r="AI80" s="1" t="s">
        <v>80</v>
      </c>
      <c r="AJ80" s="1" t="s">
        <v>74</v>
      </c>
      <c r="AK80" s="1" t="s">
        <v>80</v>
      </c>
      <c r="AL80" s="1" t="s">
        <v>74</v>
      </c>
      <c r="AM80" s="1" t="s">
        <v>74</v>
      </c>
      <c r="AN80" s="1" t="s">
        <v>80</v>
      </c>
      <c r="AO80" s="1" t="s">
        <v>74</v>
      </c>
      <c r="AP80" s="1" t="s">
        <v>74</v>
      </c>
      <c r="AQ80" s="1" t="s">
        <v>74</v>
      </c>
      <c r="AR80" s="1" t="s">
        <v>80</v>
      </c>
      <c r="AS80" s="1" t="s">
        <v>74</v>
      </c>
      <c r="AT80" s="1" t="s">
        <v>74</v>
      </c>
      <c r="AU80" s="1" t="s">
        <v>80</v>
      </c>
      <c r="AV80" s="1" t="s">
        <v>80</v>
      </c>
      <c r="AW80" s="1" t="s">
        <v>80</v>
      </c>
      <c r="AX80" s="1" t="s">
        <v>75</v>
      </c>
      <c r="AY80" s="1" t="s">
        <v>75</v>
      </c>
      <c r="AZ80" s="1" t="s">
        <v>83</v>
      </c>
      <c r="BA80" s="1" t="s">
        <v>84</v>
      </c>
      <c r="BB80" s="1" t="s">
        <v>83</v>
      </c>
      <c r="BC80" s="1" t="s">
        <v>83</v>
      </c>
      <c r="BD80" s="1" t="s">
        <v>89</v>
      </c>
      <c r="BE80" s="1" t="s">
        <v>83</v>
      </c>
      <c r="BF80" s="1" t="s">
        <v>83</v>
      </c>
      <c r="BG80" s="1" t="s">
        <v>84</v>
      </c>
      <c r="BI80" s="1" t="s">
        <v>79</v>
      </c>
    </row>
    <row r="81" spans="1:61" ht="12.75" x14ac:dyDescent="0.2">
      <c r="A81" s="2">
        <v>42458.595026226852</v>
      </c>
      <c r="B81" s="1" t="s">
        <v>72</v>
      </c>
      <c r="C81" s="1" t="s">
        <v>91</v>
      </c>
      <c r="D81" s="1" t="s">
        <v>92</v>
      </c>
      <c r="E81" s="1">
        <v>1991</v>
      </c>
      <c r="F81" s="1" t="s">
        <v>64</v>
      </c>
      <c r="G81" s="1" t="s">
        <v>77</v>
      </c>
      <c r="H81" s="1" t="s">
        <v>73</v>
      </c>
      <c r="I81" s="1" t="s">
        <v>77</v>
      </c>
      <c r="J81" s="1" t="s">
        <v>79</v>
      </c>
      <c r="K81" s="1" t="s">
        <v>77</v>
      </c>
      <c r="L81" s="1" t="s">
        <v>73</v>
      </c>
      <c r="M81" s="1" t="s">
        <v>77</v>
      </c>
      <c r="N81" s="1" t="s">
        <v>73</v>
      </c>
      <c r="O81" s="1" t="s">
        <v>73</v>
      </c>
      <c r="P81" s="1" t="s">
        <v>77</v>
      </c>
      <c r="Q81" s="1" t="s">
        <v>73</v>
      </c>
      <c r="R81" s="1" t="s">
        <v>79</v>
      </c>
      <c r="S81" s="1" t="s">
        <v>86</v>
      </c>
      <c r="T81" s="1" t="s">
        <v>77</v>
      </c>
      <c r="U81" s="1" t="s">
        <v>77</v>
      </c>
      <c r="V81" s="1" t="s">
        <v>79</v>
      </c>
      <c r="W81" s="1" t="s">
        <v>73</v>
      </c>
      <c r="X81" s="1" t="s">
        <v>73</v>
      </c>
      <c r="Y81" s="1" t="s">
        <v>79</v>
      </c>
      <c r="Z81" s="1" t="s">
        <v>79</v>
      </c>
      <c r="AA81" s="1" t="s">
        <v>86</v>
      </c>
      <c r="AC81" s="1" t="s">
        <v>77</v>
      </c>
      <c r="AD81" s="1" t="s">
        <v>73</v>
      </c>
      <c r="AE81" s="1" t="s">
        <v>73</v>
      </c>
      <c r="AF81" s="1" t="s">
        <v>77</v>
      </c>
      <c r="AG81" s="1" t="s">
        <v>73</v>
      </c>
      <c r="AH81" s="1" t="s">
        <v>80</v>
      </c>
      <c r="AI81" s="1" t="s">
        <v>80</v>
      </c>
      <c r="AJ81" s="1" t="s">
        <v>82</v>
      </c>
      <c r="AK81" s="1" t="s">
        <v>74</v>
      </c>
      <c r="AL81" s="1" t="s">
        <v>82</v>
      </c>
      <c r="AM81" s="1" t="s">
        <v>82</v>
      </c>
      <c r="AN81" s="1" t="s">
        <v>82</v>
      </c>
      <c r="AO81" s="1" t="s">
        <v>80</v>
      </c>
      <c r="AP81" s="1" t="s">
        <v>74</v>
      </c>
      <c r="AQ81" s="1" t="s">
        <v>74</v>
      </c>
      <c r="AR81" s="1" t="s">
        <v>74</v>
      </c>
      <c r="AS81" s="1" t="s">
        <v>80</v>
      </c>
      <c r="AT81" s="1" t="s">
        <v>80</v>
      </c>
      <c r="AU81" s="1" t="s">
        <v>80</v>
      </c>
      <c r="AV81" s="1" t="s">
        <v>81</v>
      </c>
      <c r="AW81" s="1" t="s">
        <v>74</v>
      </c>
      <c r="AX81" s="1" t="s">
        <v>84</v>
      </c>
      <c r="AY81" s="1" t="s">
        <v>75</v>
      </c>
      <c r="AZ81" s="1" t="s">
        <v>75</v>
      </c>
      <c r="BA81" s="1" t="s">
        <v>84</v>
      </c>
      <c r="BB81" s="1" t="s">
        <v>75</v>
      </c>
      <c r="BC81" s="1" t="s">
        <v>83</v>
      </c>
      <c r="BD81" s="1" t="s">
        <v>75</v>
      </c>
      <c r="BE81" s="1" t="s">
        <v>75</v>
      </c>
      <c r="BF81" s="1" t="s">
        <v>75</v>
      </c>
      <c r="BG81" s="1" t="s">
        <v>84</v>
      </c>
      <c r="BI81" s="1" t="s">
        <v>73</v>
      </c>
    </row>
    <row r="82" spans="1:61" ht="12.75" x14ac:dyDescent="0.2">
      <c r="A82" s="2">
        <v>42458.713897581023</v>
      </c>
      <c r="B82" s="1" t="s">
        <v>72</v>
      </c>
      <c r="C82" s="1" t="s">
        <v>91</v>
      </c>
      <c r="D82" s="1" t="s">
        <v>76</v>
      </c>
      <c r="E82" s="1">
        <v>1993</v>
      </c>
      <c r="F82" s="1" t="s">
        <v>64</v>
      </c>
      <c r="G82" s="1" t="s">
        <v>77</v>
      </c>
      <c r="H82" s="1" t="s">
        <v>77</v>
      </c>
      <c r="I82" s="1" t="s">
        <v>73</v>
      </c>
      <c r="J82" s="1" t="s">
        <v>77</v>
      </c>
      <c r="K82" s="1" t="s">
        <v>73</v>
      </c>
      <c r="L82" s="1" t="s">
        <v>77</v>
      </c>
      <c r="M82" s="1" t="s">
        <v>73</v>
      </c>
      <c r="N82" s="1" t="s">
        <v>78</v>
      </c>
      <c r="O82" s="1" t="s">
        <v>78</v>
      </c>
      <c r="P82" s="1" t="s">
        <v>73</v>
      </c>
      <c r="Q82" s="1" t="s">
        <v>77</v>
      </c>
      <c r="R82" s="1" t="s">
        <v>77</v>
      </c>
      <c r="S82" s="1" t="s">
        <v>77</v>
      </c>
      <c r="T82" s="1" t="s">
        <v>78</v>
      </c>
      <c r="U82" s="1" t="s">
        <v>78</v>
      </c>
      <c r="V82" s="1" t="s">
        <v>77</v>
      </c>
      <c r="W82" s="1" t="s">
        <v>77</v>
      </c>
      <c r="X82" s="1" t="s">
        <v>78</v>
      </c>
      <c r="Y82" s="1" t="s">
        <v>77</v>
      </c>
      <c r="Z82" s="1" t="s">
        <v>78</v>
      </c>
      <c r="AA82" s="1" t="s">
        <v>78</v>
      </c>
      <c r="AC82" s="1" t="s">
        <v>77</v>
      </c>
      <c r="AD82" s="1" t="s">
        <v>77</v>
      </c>
      <c r="AE82" s="1" t="s">
        <v>77</v>
      </c>
      <c r="AF82" s="1" t="s">
        <v>77</v>
      </c>
      <c r="AG82" s="1" t="s">
        <v>77</v>
      </c>
      <c r="AH82" s="1" t="s">
        <v>87</v>
      </c>
      <c r="AI82" s="1" t="s">
        <v>87</v>
      </c>
      <c r="AJ82" s="1" t="s">
        <v>74</v>
      </c>
      <c r="AK82" s="1" t="s">
        <v>80</v>
      </c>
      <c r="AL82" s="1" t="s">
        <v>80</v>
      </c>
      <c r="AM82" s="1" t="s">
        <v>74</v>
      </c>
      <c r="AN82" s="1" t="s">
        <v>74</v>
      </c>
      <c r="AO82" s="1" t="s">
        <v>74</v>
      </c>
      <c r="AP82" s="1" t="s">
        <v>74</v>
      </c>
      <c r="AQ82" s="1" t="s">
        <v>74</v>
      </c>
      <c r="AR82" s="1" t="s">
        <v>74</v>
      </c>
      <c r="AS82" s="1" t="s">
        <v>74</v>
      </c>
      <c r="AT82" s="1" t="s">
        <v>74</v>
      </c>
      <c r="AU82" s="1" t="s">
        <v>74</v>
      </c>
      <c r="AV82" s="1" t="s">
        <v>80</v>
      </c>
      <c r="AW82" s="1" t="s">
        <v>74</v>
      </c>
      <c r="AX82" s="1" t="s">
        <v>88</v>
      </c>
      <c r="AY82" s="1" t="s">
        <v>88</v>
      </c>
      <c r="AZ82" s="1" t="s">
        <v>88</v>
      </c>
      <c r="BA82" s="1" t="s">
        <v>83</v>
      </c>
      <c r="BB82" s="1" t="s">
        <v>88</v>
      </c>
      <c r="BC82" s="1" t="s">
        <v>75</v>
      </c>
      <c r="BD82" s="1" t="s">
        <v>88</v>
      </c>
      <c r="BE82" s="1" t="s">
        <v>83</v>
      </c>
      <c r="BF82" s="1" t="s">
        <v>75</v>
      </c>
      <c r="BG82" s="1" t="s">
        <v>83</v>
      </c>
      <c r="BI82" s="1" t="s">
        <v>77</v>
      </c>
    </row>
    <row r="83" spans="1:61" ht="12.75" x14ac:dyDescent="0.2">
      <c r="A83" s="2">
        <v>42458.719471145829</v>
      </c>
      <c r="B83" s="1" t="s">
        <v>72</v>
      </c>
      <c r="C83" s="1" t="s">
        <v>91</v>
      </c>
      <c r="D83" s="1" t="s">
        <v>90</v>
      </c>
      <c r="E83" s="1">
        <v>1989</v>
      </c>
      <c r="F83" s="1" t="s">
        <v>64</v>
      </c>
      <c r="G83" s="1" t="s">
        <v>73</v>
      </c>
      <c r="H83" s="1" t="s">
        <v>77</v>
      </c>
      <c r="I83" s="1" t="s">
        <v>86</v>
      </c>
      <c r="J83" s="1" t="s">
        <v>77</v>
      </c>
      <c r="K83" s="1" t="s">
        <v>77</v>
      </c>
      <c r="L83" s="1" t="s">
        <v>77</v>
      </c>
      <c r="M83" s="1" t="s">
        <v>77</v>
      </c>
      <c r="N83" s="1" t="s">
        <v>77</v>
      </c>
      <c r="O83" s="1" t="s">
        <v>77</v>
      </c>
      <c r="P83" s="1" t="s">
        <v>86</v>
      </c>
      <c r="Q83" s="1" t="s">
        <v>73</v>
      </c>
      <c r="R83" s="1" t="s">
        <v>73</v>
      </c>
      <c r="S83" s="1" t="s">
        <v>86</v>
      </c>
      <c r="T83" s="1" t="s">
        <v>78</v>
      </c>
      <c r="U83" s="1" t="s">
        <v>78</v>
      </c>
      <c r="V83" s="1" t="s">
        <v>78</v>
      </c>
      <c r="W83" s="1" t="s">
        <v>73</v>
      </c>
      <c r="X83" s="1" t="s">
        <v>73</v>
      </c>
      <c r="Y83" s="1" t="s">
        <v>79</v>
      </c>
      <c r="Z83" s="1" t="s">
        <v>78</v>
      </c>
      <c r="AA83" s="1" t="s">
        <v>73</v>
      </c>
      <c r="AC83" s="1" t="s">
        <v>77</v>
      </c>
      <c r="AD83" s="1" t="s">
        <v>77</v>
      </c>
      <c r="AE83" s="1" t="s">
        <v>78</v>
      </c>
      <c r="AF83" s="1" t="s">
        <v>78</v>
      </c>
      <c r="AG83" s="1" t="s">
        <v>73</v>
      </c>
      <c r="AH83" s="1" t="s">
        <v>80</v>
      </c>
      <c r="AI83" s="1" t="s">
        <v>80</v>
      </c>
      <c r="AJ83" s="1" t="s">
        <v>80</v>
      </c>
      <c r="AK83" s="1" t="s">
        <v>80</v>
      </c>
      <c r="AL83" s="1" t="s">
        <v>80</v>
      </c>
      <c r="AM83" s="1" t="s">
        <v>74</v>
      </c>
      <c r="AN83" s="1" t="s">
        <v>74</v>
      </c>
      <c r="AO83" s="1" t="s">
        <v>74</v>
      </c>
      <c r="AP83" s="1" t="s">
        <v>74</v>
      </c>
      <c r="AQ83" s="1" t="s">
        <v>74</v>
      </c>
      <c r="AR83" s="1" t="s">
        <v>74</v>
      </c>
      <c r="AS83" s="1" t="s">
        <v>74</v>
      </c>
      <c r="AT83" s="1" t="s">
        <v>74</v>
      </c>
      <c r="AU83" s="1" t="s">
        <v>74</v>
      </c>
      <c r="AV83" s="1" t="s">
        <v>80</v>
      </c>
      <c r="AW83" s="1" t="s">
        <v>80</v>
      </c>
      <c r="AX83" s="1" t="s">
        <v>83</v>
      </c>
      <c r="AY83" s="1" t="s">
        <v>83</v>
      </c>
      <c r="AZ83" s="1" t="s">
        <v>83</v>
      </c>
      <c r="BA83" s="1" t="s">
        <v>83</v>
      </c>
      <c r="BB83" s="1" t="s">
        <v>83</v>
      </c>
      <c r="BC83" s="1" t="s">
        <v>84</v>
      </c>
      <c r="BD83" s="1" t="s">
        <v>83</v>
      </c>
      <c r="BE83" s="1" t="s">
        <v>84</v>
      </c>
      <c r="BF83" s="1" t="s">
        <v>84</v>
      </c>
      <c r="BG83" s="1" t="s">
        <v>84</v>
      </c>
      <c r="BI83" s="1" t="s">
        <v>79</v>
      </c>
    </row>
    <row r="84" spans="1:61" ht="12.75" x14ac:dyDescent="0.2">
      <c r="A84" s="2">
        <v>42458.722426539352</v>
      </c>
      <c r="B84" s="1" t="s">
        <v>72</v>
      </c>
      <c r="C84" s="1" t="s">
        <v>91</v>
      </c>
      <c r="D84" s="1" t="s">
        <v>90</v>
      </c>
      <c r="E84" s="1">
        <v>1989</v>
      </c>
      <c r="F84" s="1" t="s">
        <v>64</v>
      </c>
      <c r="G84" s="1" t="s">
        <v>73</v>
      </c>
      <c r="H84" s="1" t="s">
        <v>77</v>
      </c>
      <c r="I84" s="1" t="s">
        <v>77</v>
      </c>
      <c r="J84" s="1" t="s">
        <v>77</v>
      </c>
      <c r="K84" s="1" t="s">
        <v>77</v>
      </c>
      <c r="L84" s="1" t="s">
        <v>73</v>
      </c>
      <c r="M84" s="1" t="s">
        <v>73</v>
      </c>
      <c r="N84" s="1" t="s">
        <v>73</v>
      </c>
      <c r="O84" s="1" t="s">
        <v>77</v>
      </c>
      <c r="P84" s="1" t="s">
        <v>77</v>
      </c>
      <c r="Q84" s="1" t="s">
        <v>78</v>
      </c>
      <c r="R84" s="1" t="s">
        <v>73</v>
      </c>
      <c r="S84" s="1" t="s">
        <v>86</v>
      </c>
      <c r="T84" s="1" t="s">
        <v>78</v>
      </c>
      <c r="U84" s="1" t="s">
        <v>78</v>
      </c>
      <c r="V84" s="1" t="s">
        <v>78</v>
      </c>
      <c r="W84" s="1" t="s">
        <v>73</v>
      </c>
      <c r="X84" s="1" t="s">
        <v>73</v>
      </c>
      <c r="Y84" s="1" t="s">
        <v>77</v>
      </c>
      <c r="Z84" s="1" t="s">
        <v>78</v>
      </c>
      <c r="AA84" s="1" t="s">
        <v>78</v>
      </c>
      <c r="AC84" s="1" t="s">
        <v>77</v>
      </c>
      <c r="AD84" s="1" t="s">
        <v>77</v>
      </c>
      <c r="AE84" s="1" t="s">
        <v>73</v>
      </c>
      <c r="AF84" s="1" t="s">
        <v>78</v>
      </c>
      <c r="AG84" s="1" t="s">
        <v>73</v>
      </c>
      <c r="AH84" s="1" t="s">
        <v>80</v>
      </c>
      <c r="AI84" s="1" t="s">
        <v>80</v>
      </c>
      <c r="AJ84" s="1" t="s">
        <v>80</v>
      </c>
      <c r="AK84" s="1" t="s">
        <v>80</v>
      </c>
      <c r="AL84" s="1" t="s">
        <v>80</v>
      </c>
      <c r="AM84" s="1" t="s">
        <v>74</v>
      </c>
      <c r="AN84" s="1" t="s">
        <v>74</v>
      </c>
      <c r="AO84" s="1" t="s">
        <v>74</v>
      </c>
      <c r="AP84" s="1" t="s">
        <v>74</v>
      </c>
      <c r="AQ84" s="1" t="s">
        <v>74</v>
      </c>
      <c r="AR84" s="1" t="s">
        <v>74</v>
      </c>
      <c r="AS84" s="1" t="s">
        <v>74</v>
      </c>
      <c r="AT84" s="1" t="s">
        <v>74</v>
      </c>
      <c r="AU84" s="1" t="s">
        <v>74</v>
      </c>
      <c r="AV84" s="1" t="s">
        <v>80</v>
      </c>
      <c r="AW84" s="1" t="s">
        <v>80</v>
      </c>
      <c r="AX84" s="1" t="s">
        <v>88</v>
      </c>
      <c r="AY84" s="1" t="s">
        <v>83</v>
      </c>
      <c r="AZ84" s="1" t="s">
        <v>83</v>
      </c>
      <c r="BA84" s="1" t="s">
        <v>83</v>
      </c>
      <c r="BB84" s="1" t="s">
        <v>83</v>
      </c>
      <c r="BC84" s="1" t="s">
        <v>84</v>
      </c>
      <c r="BD84" s="1" t="s">
        <v>83</v>
      </c>
      <c r="BE84" s="1" t="s">
        <v>84</v>
      </c>
      <c r="BF84" s="1" t="s">
        <v>89</v>
      </c>
      <c r="BG84" s="1" t="s">
        <v>84</v>
      </c>
      <c r="BI84" s="1" t="s">
        <v>79</v>
      </c>
    </row>
    <row r="85" spans="1:61" ht="12.75" x14ac:dyDescent="0.2">
      <c r="A85" s="2">
        <v>42458.838105150462</v>
      </c>
      <c r="B85" s="1" t="s">
        <v>72</v>
      </c>
      <c r="C85" s="1" t="s">
        <v>91</v>
      </c>
      <c r="D85" s="1" t="s">
        <v>92</v>
      </c>
      <c r="E85" s="1">
        <v>1991</v>
      </c>
      <c r="F85" s="1" t="s">
        <v>64</v>
      </c>
      <c r="G85" s="1" t="s">
        <v>73</v>
      </c>
      <c r="H85" s="1" t="s">
        <v>78</v>
      </c>
      <c r="I85" s="1" t="s">
        <v>73</v>
      </c>
      <c r="J85" s="1" t="s">
        <v>78</v>
      </c>
      <c r="K85" s="1" t="s">
        <v>78</v>
      </c>
      <c r="L85" s="1" t="s">
        <v>79</v>
      </c>
      <c r="M85" s="1" t="s">
        <v>77</v>
      </c>
      <c r="N85" s="1" t="s">
        <v>73</v>
      </c>
      <c r="O85" s="1" t="s">
        <v>73</v>
      </c>
      <c r="P85" s="1" t="s">
        <v>77</v>
      </c>
      <c r="Q85" s="1" t="s">
        <v>79</v>
      </c>
      <c r="R85" s="1" t="s">
        <v>77</v>
      </c>
      <c r="S85" s="1" t="s">
        <v>77</v>
      </c>
      <c r="T85" s="1" t="s">
        <v>78</v>
      </c>
      <c r="U85" s="1" t="s">
        <v>78</v>
      </c>
      <c r="V85" s="1" t="s">
        <v>73</v>
      </c>
      <c r="W85" s="1" t="s">
        <v>77</v>
      </c>
      <c r="X85" s="1" t="s">
        <v>78</v>
      </c>
      <c r="Y85" s="1" t="s">
        <v>77</v>
      </c>
      <c r="Z85" s="1" t="s">
        <v>85</v>
      </c>
      <c r="AA85" s="1" t="s">
        <v>85</v>
      </c>
      <c r="AC85" s="1" t="s">
        <v>77</v>
      </c>
      <c r="AD85" s="1" t="s">
        <v>79</v>
      </c>
      <c r="AE85" s="1" t="s">
        <v>85</v>
      </c>
      <c r="AF85" s="1" t="s">
        <v>85</v>
      </c>
      <c r="AG85" s="1" t="s">
        <v>77</v>
      </c>
      <c r="AH85" s="1" t="s">
        <v>87</v>
      </c>
      <c r="AI85" s="1" t="s">
        <v>87</v>
      </c>
      <c r="AJ85" s="1" t="s">
        <v>80</v>
      </c>
      <c r="AK85" s="1" t="s">
        <v>74</v>
      </c>
      <c r="AL85" s="1" t="s">
        <v>80</v>
      </c>
      <c r="AM85" s="1" t="s">
        <v>80</v>
      </c>
      <c r="AN85" s="1" t="s">
        <v>80</v>
      </c>
      <c r="AO85" s="1" t="s">
        <v>74</v>
      </c>
      <c r="AP85" s="1" t="s">
        <v>80</v>
      </c>
      <c r="AQ85" s="1" t="s">
        <v>80</v>
      </c>
      <c r="AR85" s="1" t="s">
        <v>80</v>
      </c>
      <c r="AS85" s="1" t="s">
        <v>74</v>
      </c>
      <c r="AT85" s="1" t="s">
        <v>74</v>
      </c>
      <c r="AU85" s="1" t="s">
        <v>80</v>
      </c>
      <c r="AV85" s="1" t="s">
        <v>87</v>
      </c>
      <c r="AW85" s="1" t="s">
        <v>80</v>
      </c>
      <c r="AX85" s="1" t="s">
        <v>84</v>
      </c>
      <c r="AY85" s="1" t="s">
        <v>88</v>
      </c>
      <c r="AZ85" s="1" t="s">
        <v>75</v>
      </c>
      <c r="BA85" s="1" t="s">
        <v>83</v>
      </c>
      <c r="BB85" s="1" t="s">
        <v>83</v>
      </c>
      <c r="BC85" s="1" t="s">
        <v>83</v>
      </c>
      <c r="BD85" s="1" t="s">
        <v>83</v>
      </c>
      <c r="BE85" s="1" t="s">
        <v>83</v>
      </c>
      <c r="BF85" s="1" t="s">
        <v>84</v>
      </c>
      <c r="BG85" s="1" t="s">
        <v>83</v>
      </c>
      <c r="BI85" s="1" t="s">
        <v>77</v>
      </c>
    </row>
    <row r="86" spans="1:61" ht="12.75" x14ac:dyDescent="0.2">
      <c r="A86" s="2">
        <v>42458.838661516202</v>
      </c>
      <c r="B86" s="1" t="s">
        <v>72</v>
      </c>
      <c r="C86" s="1" t="s">
        <v>62</v>
      </c>
      <c r="D86" s="1" t="s">
        <v>90</v>
      </c>
      <c r="E86" s="1">
        <v>1991</v>
      </c>
      <c r="F86" s="1" t="s">
        <v>64</v>
      </c>
      <c r="G86" s="1" t="s">
        <v>85</v>
      </c>
      <c r="H86" s="1" t="s">
        <v>85</v>
      </c>
      <c r="I86" s="1" t="s">
        <v>85</v>
      </c>
      <c r="J86" s="1" t="s">
        <v>85</v>
      </c>
      <c r="K86" s="1" t="s">
        <v>85</v>
      </c>
      <c r="L86" s="1" t="s">
        <v>78</v>
      </c>
      <c r="M86" s="1" t="s">
        <v>85</v>
      </c>
      <c r="N86" s="1" t="s">
        <v>78</v>
      </c>
      <c r="O86" s="1" t="s">
        <v>85</v>
      </c>
      <c r="P86" s="1" t="s">
        <v>78</v>
      </c>
      <c r="Q86" s="1" t="s">
        <v>79</v>
      </c>
      <c r="R86" s="1" t="s">
        <v>77</v>
      </c>
      <c r="S86" s="1" t="s">
        <v>77</v>
      </c>
      <c r="T86" s="1" t="s">
        <v>73</v>
      </c>
      <c r="U86" s="1" t="s">
        <v>78</v>
      </c>
      <c r="V86" s="1" t="s">
        <v>78</v>
      </c>
      <c r="W86" s="1" t="s">
        <v>85</v>
      </c>
      <c r="X86" s="1" t="s">
        <v>78</v>
      </c>
      <c r="Y86" s="1" t="s">
        <v>77</v>
      </c>
      <c r="Z86" s="1" t="s">
        <v>85</v>
      </c>
      <c r="AA86" s="1" t="s">
        <v>85</v>
      </c>
      <c r="AC86" s="1" t="s">
        <v>77</v>
      </c>
      <c r="AD86" s="1" t="s">
        <v>73</v>
      </c>
      <c r="AE86" s="1" t="s">
        <v>77</v>
      </c>
      <c r="AF86" s="1" t="s">
        <v>85</v>
      </c>
      <c r="AG86" s="1" t="s">
        <v>86</v>
      </c>
      <c r="AH86" s="1" t="s">
        <v>87</v>
      </c>
      <c r="AI86" s="1" t="s">
        <v>87</v>
      </c>
      <c r="AJ86" s="1" t="s">
        <v>87</v>
      </c>
      <c r="AK86" s="1" t="s">
        <v>87</v>
      </c>
      <c r="AL86" s="1" t="s">
        <v>87</v>
      </c>
      <c r="AM86" s="1" t="s">
        <v>74</v>
      </c>
      <c r="AN86" s="1" t="s">
        <v>81</v>
      </c>
      <c r="AO86" s="1" t="s">
        <v>82</v>
      </c>
      <c r="AP86" s="1" t="s">
        <v>81</v>
      </c>
      <c r="AQ86" s="1" t="s">
        <v>81</v>
      </c>
      <c r="AR86" s="1" t="s">
        <v>80</v>
      </c>
      <c r="AS86" s="1" t="s">
        <v>74</v>
      </c>
      <c r="AT86" s="1" t="s">
        <v>74</v>
      </c>
      <c r="AU86" s="1" t="s">
        <v>80</v>
      </c>
      <c r="AV86" s="1" t="s">
        <v>87</v>
      </c>
      <c r="AW86" s="1" t="s">
        <v>87</v>
      </c>
      <c r="AX86" s="1" t="s">
        <v>88</v>
      </c>
      <c r="AY86" s="1" t="s">
        <v>83</v>
      </c>
      <c r="AZ86" s="1" t="s">
        <v>75</v>
      </c>
      <c r="BA86" s="1" t="s">
        <v>83</v>
      </c>
      <c r="BB86" s="1" t="s">
        <v>83</v>
      </c>
      <c r="BC86" s="1" t="s">
        <v>84</v>
      </c>
      <c r="BD86" s="1" t="s">
        <v>75</v>
      </c>
      <c r="BE86" s="1" t="s">
        <v>84</v>
      </c>
      <c r="BF86" s="1" t="s">
        <v>75</v>
      </c>
      <c r="BG86" s="1" t="s">
        <v>83</v>
      </c>
      <c r="BI86" s="1" t="s">
        <v>79</v>
      </c>
    </row>
    <row r="87" spans="1:61" ht="12.75" x14ac:dyDescent="0.2">
      <c r="A87" s="2">
        <v>42458.842235902775</v>
      </c>
      <c r="B87" s="1" t="s">
        <v>72</v>
      </c>
      <c r="C87" s="1" t="s">
        <v>62</v>
      </c>
      <c r="D87" s="1" t="s">
        <v>90</v>
      </c>
      <c r="E87" s="1">
        <v>1991</v>
      </c>
      <c r="F87" s="1" t="s">
        <v>64</v>
      </c>
      <c r="G87" s="1" t="s">
        <v>85</v>
      </c>
      <c r="H87" s="1" t="s">
        <v>85</v>
      </c>
      <c r="I87" s="1" t="s">
        <v>85</v>
      </c>
      <c r="J87" s="1" t="s">
        <v>85</v>
      </c>
      <c r="K87" s="1" t="s">
        <v>85</v>
      </c>
      <c r="L87" s="1" t="s">
        <v>85</v>
      </c>
      <c r="M87" s="1" t="s">
        <v>85</v>
      </c>
      <c r="N87" s="1" t="s">
        <v>85</v>
      </c>
      <c r="O87" s="1" t="s">
        <v>85</v>
      </c>
      <c r="P87" s="1" t="s">
        <v>85</v>
      </c>
      <c r="Q87" s="1" t="s">
        <v>79</v>
      </c>
      <c r="R87" s="1" t="s">
        <v>77</v>
      </c>
      <c r="S87" s="1" t="s">
        <v>77</v>
      </c>
      <c r="T87" s="1" t="s">
        <v>73</v>
      </c>
      <c r="U87" s="1" t="s">
        <v>85</v>
      </c>
      <c r="V87" s="1" t="s">
        <v>78</v>
      </c>
      <c r="W87" s="1" t="s">
        <v>85</v>
      </c>
      <c r="X87" s="1" t="s">
        <v>73</v>
      </c>
      <c r="Y87" s="1" t="s">
        <v>77</v>
      </c>
      <c r="Z87" s="1" t="s">
        <v>85</v>
      </c>
      <c r="AA87" s="1" t="s">
        <v>85</v>
      </c>
      <c r="AC87" s="1" t="s">
        <v>79</v>
      </c>
      <c r="AD87" s="1" t="s">
        <v>77</v>
      </c>
      <c r="AE87" s="1" t="s">
        <v>73</v>
      </c>
      <c r="AF87" s="1" t="s">
        <v>78</v>
      </c>
      <c r="AG87" s="1" t="s">
        <v>85</v>
      </c>
      <c r="AH87" s="1" t="s">
        <v>87</v>
      </c>
      <c r="AI87" s="1" t="s">
        <v>87</v>
      </c>
      <c r="AJ87" s="1" t="s">
        <v>87</v>
      </c>
      <c r="AK87" s="1" t="s">
        <v>87</v>
      </c>
      <c r="AL87" s="1" t="s">
        <v>87</v>
      </c>
      <c r="AM87" s="1" t="s">
        <v>81</v>
      </c>
      <c r="AN87" s="1" t="s">
        <v>81</v>
      </c>
      <c r="AO87" s="1" t="s">
        <v>82</v>
      </c>
      <c r="AP87" s="1" t="s">
        <v>74</v>
      </c>
      <c r="AQ87" s="1" t="s">
        <v>82</v>
      </c>
      <c r="AR87" s="1" t="s">
        <v>80</v>
      </c>
      <c r="AS87" s="1" t="s">
        <v>74</v>
      </c>
      <c r="AT87" s="1" t="s">
        <v>81</v>
      </c>
      <c r="AU87" s="1" t="s">
        <v>81</v>
      </c>
      <c r="AV87" s="1" t="s">
        <v>80</v>
      </c>
      <c r="AW87" s="1" t="s">
        <v>80</v>
      </c>
      <c r="AX87" s="1" t="s">
        <v>83</v>
      </c>
      <c r="AY87" s="1" t="s">
        <v>84</v>
      </c>
      <c r="AZ87" s="1" t="s">
        <v>84</v>
      </c>
      <c r="BA87" s="1" t="s">
        <v>75</v>
      </c>
      <c r="BB87" s="1" t="s">
        <v>83</v>
      </c>
      <c r="BC87" s="1" t="s">
        <v>84</v>
      </c>
      <c r="BD87" s="1" t="s">
        <v>83</v>
      </c>
      <c r="BE87" s="1" t="s">
        <v>75</v>
      </c>
      <c r="BF87" s="1" t="s">
        <v>89</v>
      </c>
      <c r="BG87" s="1" t="s">
        <v>83</v>
      </c>
      <c r="BI87" s="1" t="s">
        <v>79</v>
      </c>
    </row>
    <row r="88" spans="1:61" ht="12.75" x14ac:dyDescent="0.2">
      <c r="A88" s="2">
        <v>42459.372060706017</v>
      </c>
      <c r="B88" s="1" t="s">
        <v>72</v>
      </c>
      <c r="C88" s="1" t="s">
        <v>91</v>
      </c>
      <c r="D88" s="1" t="s">
        <v>63</v>
      </c>
      <c r="E88" s="1">
        <v>1989</v>
      </c>
      <c r="F88" s="1" t="s">
        <v>64</v>
      </c>
      <c r="G88" s="1" t="s">
        <v>77</v>
      </c>
      <c r="H88" s="1" t="s">
        <v>77</v>
      </c>
      <c r="I88" s="1" t="s">
        <v>77</v>
      </c>
      <c r="J88" s="1" t="s">
        <v>77</v>
      </c>
      <c r="K88" s="1" t="s">
        <v>77</v>
      </c>
      <c r="L88" s="1" t="s">
        <v>77</v>
      </c>
      <c r="M88" s="1" t="s">
        <v>77</v>
      </c>
      <c r="N88" s="1" t="s">
        <v>77</v>
      </c>
      <c r="O88" s="1" t="s">
        <v>77</v>
      </c>
      <c r="P88" s="1" t="s">
        <v>77</v>
      </c>
      <c r="Q88" s="1" t="s">
        <v>78</v>
      </c>
      <c r="R88" s="1" t="s">
        <v>78</v>
      </c>
      <c r="S88" s="1" t="s">
        <v>73</v>
      </c>
      <c r="T88" s="1" t="s">
        <v>78</v>
      </c>
      <c r="U88" s="1" t="s">
        <v>78</v>
      </c>
      <c r="V88" s="1" t="s">
        <v>85</v>
      </c>
      <c r="W88" s="1" t="s">
        <v>79</v>
      </c>
      <c r="X88" s="1" t="s">
        <v>78</v>
      </c>
      <c r="Y88" s="1" t="s">
        <v>78</v>
      </c>
      <c r="Z88" s="1" t="s">
        <v>79</v>
      </c>
      <c r="AA88" s="1" t="s">
        <v>86</v>
      </c>
      <c r="AC88" s="1" t="s">
        <v>86</v>
      </c>
      <c r="AD88" s="1" t="s">
        <v>77</v>
      </c>
      <c r="AE88" s="1" t="s">
        <v>86</v>
      </c>
      <c r="AF88" s="1" t="s">
        <v>78</v>
      </c>
      <c r="AG88" s="1" t="s">
        <v>86</v>
      </c>
      <c r="AH88" s="1" t="s">
        <v>80</v>
      </c>
      <c r="AI88" s="1" t="s">
        <v>80</v>
      </c>
      <c r="AJ88" s="1" t="s">
        <v>80</v>
      </c>
      <c r="AK88" s="1" t="s">
        <v>80</v>
      </c>
      <c r="AL88" s="1" t="s">
        <v>80</v>
      </c>
      <c r="AM88" s="1" t="s">
        <v>80</v>
      </c>
      <c r="AN88" s="1" t="s">
        <v>80</v>
      </c>
      <c r="AO88" s="1" t="s">
        <v>80</v>
      </c>
      <c r="AP88" s="1" t="s">
        <v>80</v>
      </c>
      <c r="AQ88" s="1" t="s">
        <v>80</v>
      </c>
      <c r="AR88" s="1" t="s">
        <v>80</v>
      </c>
      <c r="AS88" s="1" t="s">
        <v>80</v>
      </c>
      <c r="AT88" s="1" t="s">
        <v>80</v>
      </c>
      <c r="AU88" s="1" t="s">
        <v>80</v>
      </c>
      <c r="AV88" s="1" t="s">
        <v>80</v>
      </c>
      <c r="AW88" s="1" t="s">
        <v>80</v>
      </c>
      <c r="AX88" s="1" t="s">
        <v>83</v>
      </c>
      <c r="AY88" s="1" t="s">
        <v>83</v>
      </c>
      <c r="AZ88" s="1" t="s">
        <v>83</v>
      </c>
      <c r="BA88" s="1" t="s">
        <v>83</v>
      </c>
      <c r="BB88" s="1" t="s">
        <v>83</v>
      </c>
      <c r="BC88" s="1" t="s">
        <v>83</v>
      </c>
      <c r="BD88" s="1" t="s">
        <v>83</v>
      </c>
      <c r="BE88" s="1" t="s">
        <v>83</v>
      </c>
      <c r="BF88" s="1" t="s">
        <v>83</v>
      </c>
      <c r="BG88" s="1" t="s">
        <v>83</v>
      </c>
      <c r="BI88" s="1" t="s">
        <v>86</v>
      </c>
    </row>
    <row r="89" spans="1:61" ht="12.75" x14ac:dyDescent="0.2">
      <c r="A89" s="2">
        <v>42461.541354699075</v>
      </c>
      <c r="B89" s="1" t="s">
        <v>72</v>
      </c>
      <c r="C89" s="1" t="s">
        <v>91</v>
      </c>
      <c r="D89" s="1" t="s">
        <v>92</v>
      </c>
      <c r="E89" s="1">
        <v>1991</v>
      </c>
      <c r="F89" s="1" t="s">
        <v>64</v>
      </c>
      <c r="G89" s="1" t="s">
        <v>77</v>
      </c>
      <c r="H89" s="1" t="s">
        <v>77</v>
      </c>
      <c r="I89" s="1" t="s">
        <v>73</v>
      </c>
      <c r="J89" s="1" t="s">
        <v>77</v>
      </c>
      <c r="K89" s="1" t="s">
        <v>78</v>
      </c>
      <c r="L89" s="1" t="s">
        <v>77</v>
      </c>
      <c r="M89" s="1" t="s">
        <v>73</v>
      </c>
      <c r="N89" s="1" t="s">
        <v>73</v>
      </c>
      <c r="O89" s="1" t="s">
        <v>73</v>
      </c>
      <c r="P89" s="1" t="s">
        <v>77</v>
      </c>
      <c r="Q89" s="1" t="s">
        <v>79</v>
      </c>
      <c r="R89" s="1" t="s">
        <v>79</v>
      </c>
      <c r="S89" s="1" t="s">
        <v>79</v>
      </c>
      <c r="T89" s="1" t="s">
        <v>77</v>
      </c>
      <c r="U89" s="1" t="s">
        <v>77</v>
      </c>
      <c r="V89" s="1" t="s">
        <v>73</v>
      </c>
      <c r="W89" s="1" t="s">
        <v>73</v>
      </c>
      <c r="X89" s="1" t="s">
        <v>78</v>
      </c>
      <c r="Y89" s="1" t="s">
        <v>77</v>
      </c>
      <c r="Z89" s="1" t="s">
        <v>78</v>
      </c>
      <c r="AA89" s="1" t="s">
        <v>78</v>
      </c>
      <c r="AC89" s="1" t="s">
        <v>77</v>
      </c>
      <c r="AD89" s="1" t="s">
        <v>77</v>
      </c>
      <c r="AE89" s="1" t="s">
        <v>78</v>
      </c>
      <c r="AF89" s="1" t="s">
        <v>78</v>
      </c>
      <c r="AG89" s="1" t="s">
        <v>78</v>
      </c>
      <c r="AH89" s="1" t="s">
        <v>87</v>
      </c>
      <c r="AI89" s="1" t="s">
        <v>80</v>
      </c>
      <c r="AJ89" s="1" t="s">
        <v>80</v>
      </c>
      <c r="AK89" s="1" t="s">
        <v>74</v>
      </c>
      <c r="AL89" s="1" t="s">
        <v>87</v>
      </c>
      <c r="AM89" s="1" t="s">
        <v>74</v>
      </c>
      <c r="AN89" s="1" t="s">
        <v>80</v>
      </c>
      <c r="AO89" s="1" t="s">
        <v>74</v>
      </c>
      <c r="AP89" s="1" t="s">
        <v>80</v>
      </c>
      <c r="AQ89" s="1" t="s">
        <v>80</v>
      </c>
      <c r="AR89" s="1" t="s">
        <v>80</v>
      </c>
      <c r="AS89" s="1" t="s">
        <v>80</v>
      </c>
      <c r="AT89" s="1" t="s">
        <v>80</v>
      </c>
      <c r="AU89" s="1" t="s">
        <v>80</v>
      </c>
      <c r="AV89" s="1" t="s">
        <v>87</v>
      </c>
      <c r="AW89" s="1" t="s">
        <v>80</v>
      </c>
      <c r="AX89" s="1" t="s">
        <v>84</v>
      </c>
      <c r="AY89" s="1" t="s">
        <v>83</v>
      </c>
      <c r="AZ89" s="1" t="s">
        <v>84</v>
      </c>
      <c r="BA89" s="1" t="s">
        <v>83</v>
      </c>
      <c r="BB89" s="1" t="s">
        <v>88</v>
      </c>
      <c r="BC89" s="1" t="s">
        <v>88</v>
      </c>
      <c r="BD89" s="1" t="s">
        <v>83</v>
      </c>
      <c r="BE89" s="1" t="s">
        <v>83</v>
      </c>
      <c r="BF89" s="1" t="s">
        <v>75</v>
      </c>
      <c r="BG89" s="1" t="s">
        <v>75</v>
      </c>
      <c r="BI89" s="1" t="s">
        <v>73</v>
      </c>
    </row>
    <row r="90" spans="1:61" ht="12.75" x14ac:dyDescent="0.2">
      <c r="A90" s="2">
        <v>42465.359643958334</v>
      </c>
      <c r="B90" s="1" t="s">
        <v>72</v>
      </c>
      <c r="C90" s="1" t="s">
        <v>91</v>
      </c>
      <c r="D90" s="1" t="s">
        <v>63</v>
      </c>
      <c r="E90" s="1">
        <v>1979</v>
      </c>
      <c r="F90" s="1" t="s">
        <v>71</v>
      </c>
      <c r="G90" s="1" t="s">
        <v>77</v>
      </c>
      <c r="H90" s="1" t="s">
        <v>77</v>
      </c>
      <c r="I90" s="1" t="s">
        <v>77</v>
      </c>
      <c r="J90" s="1" t="s">
        <v>77</v>
      </c>
      <c r="K90" s="1" t="s">
        <v>77</v>
      </c>
      <c r="L90" s="1" t="s">
        <v>77</v>
      </c>
      <c r="M90" s="1" t="s">
        <v>77</v>
      </c>
      <c r="N90" s="1" t="s">
        <v>77</v>
      </c>
      <c r="O90" s="1" t="s">
        <v>77</v>
      </c>
      <c r="P90" s="1" t="s">
        <v>77</v>
      </c>
      <c r="Q90" s="1" t="s">
        <v>78</v>
      </c>
      <c r="R90" s="1" t="s">
        <v>78</v>
      </c>
      <c r="S90" s="1" t="s">
        <v>77</v>
      </c>
      <c r="T90" s="1" t="s">
        <v>77</v>
      </c>
      <c r="U90" s="1" t="s">
        <v>73</v>
      </c>
      <c r="V90" s="1" t="s">
        <v>79</v>
      </c>
      <c r="W90" s="1" t="s">
        <v>79</v>
      </c>
      <c r="X90" s="1" t="s">
        <v>78</v>
      </c>
      <c r="Y90" s="1" t="s">
        <v>73</v>
      </c>
      <c r="Z90" s="1" t="s">
        <v>85</v>
      </c>
      <c r="AA90" s="1" t="s">
        <v>85</v>
      </c>
      <c r="AC90" s="1" t="s">
        <v>77</v>
      </c>
      <c r="AD90" s="1" t="s">
        <v>77</v>
      </c>
      <c r="AE90" s="1" t="s">
        <v>85</v>
      </c>
      <c r="AF90" s="1" t="s">
        <v>85</v>
      </c>
      <c r="AG90" s="1" t="s">
        <v>78</v>
      </c>
      <c r="AH90" s="1" t="s">
        <v>80</v>
      </c>
      <c r="AI90" s="1" t="s">
        <v>80</v>
      </c>
      <c r="AJ90" s="1" t="s">
        <v>80</v>
      </c>
      <c r="AK90" s="1" t="s">
        <v>87</v>
      </c>
      <c r="AL90" s="1" t="s">
        <v>74</v>
      </c>
      <c r="AM90" s="1" t="s">
        <v>74</v>
      </c>
      <c r="AN90" s="1" t="s">
        <v>74</v>
      </c>
      <c r="AO90" s="1" t="s">
        <v>74</v>
      </c>
      <c r="AP90" s="1" t="s">
        <v>74</v>
      </c>
      <c r="AQ90" s="1" t="s">
        <v>74</v>
      </c>
      <c r="AR90" s="1" t="s">
        <v>74</v>
      </c>
      <c r="AS90" s="1" t="s">
        <v>74</v>
      </c>
      <c r="AT90" s="1" t="s">
        <v>74</v>
      </c>
      <c r="AU90" s="1" t="s">
        <v>80</v>
      </c>
      <c r="AV90" s="1" t="s">
        <v>80</v>
      </c>
      <c r="AW90" s="1" t="s">
        <v>80</v>
      </c>
      <c r="AX90" s="1" t="s">
        <v>83</v>
      </c>
      <c r="AY90" s="1" t="s">
        <v>83</v>
      </c>
      <c r="AZ90" s="1" t="s">
        <v>84</v>
      </c>
      <c r="BA90" s="1" t="s">
        <v>83</v>
      </c>
      <c r="BB90" s="1" t="s">
        <v>83</v>
      </c>
      <c r="BC90" s="1" t="s">
        <v>88</v>
      </c>
      <c r="BD90" s="1" t="s">
        <v>83</v>
      </c>
      <c r="BE90" s="1" t="s">
        <v>88</v>
      </c>
      <c r="BF90" s="1" t="s">
        <v>83</v>
      </c>
      <c r="BG90" s="1" t="s">
        <v>75</v>
      </c>
      <c r="BI90" s="1" t="s">
        <v>77</v>
      </c>
    </row>
    <row r="91" spans="1:61" ht="12.75" x14ac:dyDescent="0.2">
      <c r="A91" s="2">
        <v>42467.83710326389</v>
      </c>
      <c r="B91" s="1" t="s">
        <v>72</v>
      </c>
      <c r="C91" s="1" t="s">
        <v>91</v>
      </c>
      <c r="D91" s="1" t="s">
        <v>92</v>
      </c>
      <c r="E91" s="1">
        <v>1991</v>
      </c>
      <c r="F91" s="1" t="s">
        <v>64</v>
      </c>
      <c r="G91" s="1" t="s">
        <v>79</v>
      </c>
      <c r="H91" s="1" t="s">
        <v>79</v>
      </c>
      <c r="I91" s="1" t="s">
        <v>77</v>
      </c>
      <c r="J91" s="1" t="s">
        <v>77</v>
      </c>
      <c r="K91" s="1" t="s">
        <v>77</v>
      </c>
      <c r="L91" s="1" t="s">
        <v>73</v>
      </c>
      <c r="M91" s="1" t="s">
        <v>73</v>
      </c>
      <c r="N91" s="1" t="s">
        <v>73</v>
      </c>
      <c r="O91" s="1" t="s">
        <v>73</v>
      </c>
      <c r="P91" s="1" t="s">
        <v>73</v>
      </c>
      <c r="Q91" s="1" t="s">
        <v>73</v>
      </c>
      <c r="R91" s="1" t="s">
        <v>77</v>
      </c>
      <c r="S91" s="1" t="s">
        <v>77</v>
      </c>
      <c r="T91" s="1" t="s">
        <v>73</v>
      </c>
      <c r="U91" s="1" t="s">
        <v>73</v>
      </c>
      <c r="V91" s="1" t="s">
        <v>77</v>
      </c>
      <c r="W91" s="1" t="s">
        <v>73</v>
      </c>
      <c r="X91" s="1" t="s">
        <v>73</v>
      </c>
      <c r="Y91" s="1" t="s">
        <v>73</v>
      </c>
      <c r="Z91" s="1" t="s">
        <v>73</v>
      </c>
      <c r="AA91" s="1" t="s">
        <v>73</v>
      </c>
      <c r="AC91" s="1" t="s">
        <v>77</v>
      </c>
      <c r="AD91" s="1" t="s">
        <v>79</v>
      </c>
      <c r="AE91" s="1" t="s">
        <v>73</v>
      </c>
      <c r="AF91" s="1" t="s">
        <v>77</v>
      </c>
      <c r="AG91" s="1" t="s">
        <v>73</v>
      </c>
      <c r="AH91" s="1" t="s">
        <v>81</v>
      </c>
      <c r="AI91" s="1" t="s">
        <v>74</v>
      </c>
      <c r="AJ91" s="1" t="s">
        <v>74</v>
      </c>
      <c r="AK91" s="1" t="s">
        <v>74</v>
      </c>
      <c r="AL91" s="1" t="s">
        <v>74</v>
      </c>
      <c r="AM91" s="1" t="s">
        <v>74</v>
      </c>
      <c r="AN91" s="1" t="s">
        <v>74</v>
      </c>
      <c r="AO91" s="1" t="s">
        <v>74</v>
      </c>
      <c r="AP91" s="1" t="s">
        <v>74</v>
      </c>
      <c r="AQ91" s="1" t="s">
        <v>74</v>
      </c>
      <c r="AR91" s="1" t="s">
        <v>74</v>
      </c>
      <c r="AS91" s="1" t="s">
        <v>80</v>
      </c>
      <c r="AT91" s="1" t="s">
        <v>81</v>
      </c>
      <c r="AU91" s="1" t="s">
        <v>74</v>
      </c>
      <c r="AV91" s="1" t="s">
        <v>74</v>
      </c>
      <c r="AW91" s="1" t="s">
        <v>81</v>
      </c>
      <c r="AX91" s="1" t="s">
        <v>75</v>
      </c>
      <c r="AY91" s="1" t="s">
        <v>75</v>
      </c>
      <c r="AZ91" s="1" t="s">
        <v>75</v>
      </c>
      <c r="BA91" s="1" t="s">
        <v>75</v>
      </c>
      <c r="BB91" s="1" t="s">
        <v>75</v>
      </c>
      <c r="BC91" s="1" t="s">
        <v>75</v>
      </c>
      <c r="BD91" s="1" t="s">
        <v>75</v>
      </c>
      <c r="BE91" s="1" t="s">
        <v>75</v>
      </c>
      <c r="BF91" s="1" t="s">
        <v>75</v>
      </c>
      <c r="BG91" s="1" t="s">
        <v>75</v>
      </c>
      <c r="BI91" s="1" t="s">
        <v>73</v>
      </c>
    </row>
    <row r="92" spans="1:61" ht="12.75" x14ac:dyDescent="0.2">
      <c r="A92" s="2">
        <v>42468.627065393521</v>
      </c>
      <c r="B92" s="1" t="s">
        <v>72</v>
      </c>
      <c r="C92" s="1" t="s">
        <v>62</v>
      </c>
      <c r="D92" s="1" t="s">
        <v>90</v>
      </c>
      <c r="E92" s="1">
        <v>1987</v>
      </c>
      <c r="F92" s="1" t="s">
        <v>64</v>
      </c>
      <c r="G92" s="1" t="s">
        <v>78</v>
      </c>
      <c r="H92" s="1" t="s">
        <v>73</v>
      </c>
      <c r="I92" s="1" t="s">
        <v>78</v>
      </c>
      <c r="J92" s="1" t="s">
        <v>79</v>
      </c>
      <c r="K92" s="1" t="s">
        <v>79</v>
      </c>
      <c r="L92" s="1" t="s">
        <v>78</v>
      </c>
      <c r="M92" s="1" t="s">
        <v>78</v>
      </c>
      <c r="N92" s="1" t="s">
        <v>78</v>
      </c>
      <c r="O92" s="1" t="s">
        <v>79</v>
      </c>
      <c r="P92" s="1" t="s">
        <v>79</v>
      </c>
      <c r="Q92" s="1" t="s">
        <v>78</v>
      </c>
      <c r="R92" s="1" t="s">
        <v>78</v>
      </c>
      <c r="S92" s="1" t="s">
        <v>78</v>
      </c>
      <c r="T92" s="1" t="s">
        <v>78</v>
      </c>
      <c r="U92" s="1" t="s">
        <v>78</v>
      </c>
      <c r="V92" s="1" t="s">
        <v>78</v>
      </c>
      <c r="W92" s="1" t="s">
        <v>78</v>
      </c>
      <c r="X92" s="1" t="s">
        <v>78</v>
      </c>
      <c r="Y92" s="1" t="s">
        <v>78</v>
      </c>
      <c r="Z92" s="1" t="s">
        <v>77</v>
      </c>
      <c r="AA92" s="1" t="s">
        <v>78</v>
      </c>
      <c r="AC92" s="1" t="s">
        <v>77</v>
      </c>
      <c r="AD92" s="1" t="s">
        <v>77</v>
      </c>
      <c r="AE92" s="1" t="s">
        <v>78</v>
      </c>
      <c r="AF92" s="1" t="s">
        <v>78</v>
      </c>
      <c r="AG92" s="1" t="s">
        <v>77</v>
      </c>
      <c r="AH92" s="1" t="s">
        <v>87</v>
      </c>
      <c r="AI92" s="1" t="s">
        <v>87</v>
      </c>
      <c r="AJ92" s="1" t="s">
        <v>87</v>
      </c>
      <c r="AK92" s="1" t="s">
        <v>87</v>
      </c>
      <c r="AL92" s="1" t="s">
        <v>80</v>
      </c>
      <c r="AM92" s="1" t="s">
        <v>80</v>
      </c>
      <c r="AN92" s="1" t="s">
        <v>80</v>
      </c>
      <c r="AO92" s="1" t="s">
        <v>80</v>
      </c>
      <c r="AP92" s="1" t="s">
        <v>80</v>
      </c>
      <c r="AQ92" s="1" t="s">
        <v>80</v>
      </c>
      <c r="AR92" s="1" t="s">
        <v>80</v>
      </c>
      <c r="AS92" s="1" t="s">
        <v>80</v>
      </c>
      <c r="AT92" s="1" t="s">
        <v>80</v>
      </c>
      <c r="AU92" s="1" t="s">
        <v>80</v>
      </c>
      <c r="AV92" s="1" t="s">
        <v>87</v>
      </c>
      <c r="AW92" s="1" t="s">
        <v>80</v>
      </c>
      <c r="AX92" s="1" t="s">
        <v>83</v>
      </c>
      <c r="AY92" s="1" t="s">
        <v>83</v>
      </c>
      <c r="AZ92" s="1" t="s">
        <v>89</v>
      </c>
      <c r="BA92" s="1" t="s">
        <v>89</v>
      </c>
      <c r="BB92" s="1" t="s">
        <v>89</v>
      </c>
      <c r="BC92" s="1" t="s">
        <v>89</v>
      </c>
      <c r="BD92" s="1" t="s">
        <v>89</v>
      </c>
      <c r="BE92" s="1" t="s">
        <v>88</v>
      </c>
      <c r="BF92" s="1" t="s">
        <v>75</v>
      </c>
      <c r="BG92" s="1" t="s">
        <v>75</v>
      </c>
      <c r="BI92" s="1" t="s">
        <v>77</v>
      </c>
    </row>
    <row r="93" spans="1:61" ht="12.75" x14ac:dyDescent="0.2">
      <c r="A93" s="2">
        <v>42470.615306504631</v>
      </c>
      <c r="B93" s="1" t="s">
        <v>72</v>
      </c>
      <c r="C93" s="1" t="s">
        <v>91</v>
      </c>
      <c r="D93" s="1" t="s">
        <v>90</v>
      </c>
      <c r="E93" s="1">
        <v>1985</v>
      </c>
      <c r="F93" s="1" t="s">
        <v>64</v>
      </c>
      <c r="G93" s="1" t="s">
        <v>78</v>
      </c>
      <c r="H93" s="1" t="s">
        <v>73</v>
      </c>
      <c r="I93" s="1" t="s">
        <v>78</v>
      </c>
      <c r="J93" s="1" t="s">
        <v>78</v>
      </c>
      <c r="K93" s="1" t="s">
        <v>85</v>
      </c>
      <c r="L93" s="1" t="s">
        <v>73</v>
      </c>
      <c r="M93" s="1" t="s">
        <v>77</v>
      </c>
      <c r="N93" s="1" t="s">
        <v>77</v>
      </c>
      <c r="O93" s="1" t="s">
        <v>73</v>
      </c>
      <c r="P93" s="1" t="s">
        <v>78</v>
      </c>
      <c r="Q93" s="1" t="s">
        <v>79</v>
      </c>
      <c r="R93" s="1" t="s">
        <v>79</v>
      </c>
      <c r="S93" s="1" t="s">
        <v>77</v>
      </c>
      <c r="T93" s="1" t="s">
        <v>73</v>
      </c>
      <c r="U93" s="1" t="s">
        <v>73</v>
      </c>
      <c r="V93" s="1" t="s">
        <v>73</v>
      </c>
      <c r="W93" s="1" t="s">
        <v>73</v>
      </c>
      <c r="X93" s="1" t="s">
        <v>78</v>
      </c>
      <c r="Y93" s="1" t="s">
        <v>77</v>
      </c>
      <c r="Z93" s="1" t="s">
        <v>85</v>
      </c>
      <c r="AA93" s="1" t="s">
        <v>85</v>
      </c>
      <c r="AC93" s="1" t="s">
        <v>79</v>
      </c>
      <c r="AD93" s="1" t="s">
        <v>79</v>
      </c>
      <c r="AE93" s="1" t="s">
        <v>78</v>
      </c>
      <c r="AF93" s="1" t="s">
        <v>73</v>
      </c>
      <c r="AG93" s="1" t="s">
        <v>86</v>
      </c>
      <c r="AH93" s="1" t="s">
        <v>87</v>
      </c>
      <c r="AI93" s="1" t="s">
        <v>87</v>
      </c>
      <c r="AJ93" s="1" t="s">
        <v>74</v>
      </c>
      <c r="AK93" s="1" t="s">
        <v>74</v>
      </c>
      <c r="AL93" s="1" t="s">
        <v>74</v>
      </c>
      <c r="AM93" s="1" t="s">
        <v>74</v>
      </c>
      <c r="AN93" s="1" t="s">
        <v>74</v>
      </c>
      <c r="AO93" s="1" t="s">
        <v>81</v>
      </c>
      <c r="AP93" s="1" t="s">
        <v>81</v>
      </c>
      <c r="AQ93" s="1" t="s">
        <v>81</v>
      </c>
      <c r="AR93" s="1" t="s">
        <v>81</v>
      </c>
      <c r="AS93" s="1" t="s">
        <v>81</v>
      </c>
      <c r="AT93" s="1" t="s">
        <v>74</v>
      </c>
      <c r="AU93" s="1" t="s">
        <v>74</v>
      </c>
      <c r="AV93" s="1" t="s">
        <v>74</v>
      </c>
      <c r="AW93" s="1" t="s">
        <v>82</v>
      </c>
      <c r="AX93" s="1" t="s">
        <v>88</v>
      </c>
      <c r="AY93" s="1" t="s">
        <v>83</v>
      </c>
      <c r="AZ93" s="1" t="s">
        <v>89</v>
      </c>
      <c r="BA93" s="1" t="s">
        <v>75</v>
      </c>
      <c r="BB93" s="1" t="s">
        <v>75</v>
      </c>
      <c r="BC93" s="1" t="s">
        <v>83</v>
      </c>
      <c r="BD93" s="1" t="s">
        <v>83</v>
      </c>
      <c r="BE93" s="1" t="s">
        <v>75</v>
      </c>
      <c r="BF93" s="1" t="s">
        <v>75</v>
      </c>
      <c r="BG93" s="1" t="s">
        <v>75</v>
      </c>
      <c r="BI93" s="1" t="s">
        <v>86</v>
      </c>
    </row>
    <row r="94" spans="1:61" ht="12.75" x14ac:dyDescent="0.2">
      <c r="A94" s="2">
        <v>42471.338323148149</v>
      </c>
      <c r="B94" s="1" t="s">
        <v>72</v>
      </c>
      <c r="C94" s="1" t="s">
        <v>62</v>
      </c>
      <c r="D94" s="1" t="s">
        <v>90</v>
      </c>
      <c r="E94" s="1">
        <v>30</v>
      </c>
      <c r="F94" s="1" t="s">
        <v>64</v>
      </c>
      <c r="G94" s="1" t="s">
        <v>73</v>
      </c>
      <c r="H94" s="1" t="s">
        <v>73</v>
      </c>
      <c r="I94" s="1" t="s">
        <v>73</v>
      </c>
      <c r="J94" s="1" t="s">
        <v>73</v>
      </c>
      <c r="K94" s="1" t="s">
        <v>77</v>
      </c>
      <c r="L94" s="1" t="s">
        <v>78</v>
      </c>
      <c r="M94" s="1" t="s">
        <v>78</v>
      </c>
      <c r="N94" s="1" t="s">
        <v>78</v>
      </c>
      <c r="O94" s="1" t="s">
        <v>78</v>
      </c>
      <c r="P94" s="1" t="s">
        <v>78</v>
      </c>
      <c r="Q94" s="1" t="s">
        <v>78</v>
      </c>
      <c r="R94" s="1" t="s">
        <v>78</v>
      </c>
      <c r="S94" s="1" t="s">
        <v>78</v>
      </c>
      <c r="T94" s="1" t="s">
        <v>78</v>
      </c>
      <c r="U94" s="1" t="s">
        <v>78</v>
      </c>
      <c r="V94" s="1" t="s">
        <v>78</v>
      </c>
      <c r="W94" s="1" t="s">
        <v>78</v>
      </c>
      <c r="X94" s="1" t="s">
        <v>78</v>
      </c>
      <c r="Y94" s="1" t="s">
        <v>78</v>
      </c>
      <c r="Z94" s="1" t="s">
        <v>78</v>
      </c>
      <c r="AA94" s="1" t="s">
        <v>78</v>
      </c>
      <c r="AC94" s="1" t="s">
        <v>77</v>
      </c>
      <c r="AD94" s="1" t="s">
        <v>77</v>
      </c>
      <c r="AE94" s="1" t="s">
        <v>73</v>
      </c>
      <c r="AF94" s="1" t="s">
        <v>73</v>
      </c>
      <c r="AG94" s="1" t="s">
        <v>77</v>
      </c>
      <c r="AH94" s="1" t="s">
        <v>80</v>
      </c>
      <c r="AI94" s="1" t="s">
        <v>80</v>
      </c>
      <c r="AJ94" s="1" t="s">
        <v>80</v>
      </c>
      <c r="AK94" s="1" t="s">
        <v>80</v>
      </c>
      <c r="AL94" s="1" t="s">
        <v>80</v>
      </c>
      <c r="AM94" s="1" t="s">
        <v>80</v>
      </c>
      <c r="AN94" s="1" t="s">
        <v>80</v>
      </c>
      <c r="AO94" s="1" t="s">
        <v>80</v>
      </c>
      <c r="AP94" s="1" t="s">
        <v>80</v>
      </c>
      <c r="AQ94" s="1" t="s">
        <v>80</v>
      </c>
      <c r="AR94" s="1" t="s">
        <v>80</v>
      </c>
      <c r="AS94" s="1" t="s">
        <v>80</v>
      </c>
      <c r="AT94" s="1" t="s">
        <v>80</v>
      </c>
      <c r="AU94" s="1" t="s">
        <v>80</v>
      </c>
      <c r="AV94" s="1" t="s">
        <v>80</v>
      </c>
      <c r="AW94" s="1" t="s">
        <v>80</v>
      </c>
      <c r="AX94" s="1" t="s">
        <v>83</v>
      </c>
      <c r="AY94" s="1" t="s">
        <v>83</v>
      </c>
      <c r="AZ94" s="1" t="s">
        <v>83</v>
      </c>
      <c r="BA94" s="1" t="s">
        <v>83</v>
      </c>
      <c r="BB94" s="1" t="s">
        <v>83</v>
      </c>
      <c r="BC94" s="1" t="s">
        <v>83</v>
      </c>
      <c r="BD94" s="1" t="s">
        <v>83</v>
      </c>
      <c r="BE94" s="1" t="s">
        <v>83</v>
      </c>
      <c r="BF94" s="1" t="s">
        <v>83</v>
      </c>
      <c r="BG94" s="1" t="s">
        <v>83</v>
      </c>
      <c r="BI94" s="1" t="s">
        <v>77</v>
      </c>
    </row>
    <row r="95" spans="1:61" ht="12.75" x14ac:dyDescent="0.2">
      <c r="A95" s="2">
        <v>42477.708228229167</v>
      </c>
      <c r="B95" s="1" t="s">
        <v>72</v>
      </c>
      <c r="C95" s="1" t="s">
        <v>91</v>
      </c>
      <c r="D95" s="1" t="s">
        <v>92</v>
      </c>
      <c r="E95" s="1">
        <v>1991</v>
      </c>
      <c r="F95" s="1" t="s">
        <v>64</v>
      </c>
      <c r="G95" s="1" t="s">
        <v>77</v>
      </c>
      <c r="H95" s="1" t="s">
        <v>77</v>
      </c>
      <c r="I95" s="1" t="s">
        <v>78</v>
      </c>
      <c r="J95" s="1" t="s">
        <v>77</v>
      </c>
      <c r="K95" s="1" t="s">
        <v>77</v>
      </c>
      <c r="L95" s="1" t="s">
        <v>73</v>
      </c>
      <c r="M95" s="1" t="s">
        <v>78</v>
      </c>
      <c r="N95" s="1" t="s">
        <v>78</v>
      </c>
      <c r="O95" s="1" t="s">
        <v>77</v>
      </c>
      <c r="P95" s="1" t="s">
        <v>86</v>
      </c>
      <c r="Q95" s="1" t="s">
        <v>79</v>
      </c>
      <c r="R95" s="1" t="s">
        <v>77</v>
      </c>
      <c r="S95" s="1" t="s">
        <v>86</v>
      </c>
      <c r="T95" s="1" t="s">
        <v>86</v>
      </c>
      <c r="U95" s="1" t="s">
        <v>79</v>
      </c>
      <c r="V95" s="1" t="s">
        <v>86</v>
      </c>
      <c r="W95" s="1" t="s">
        <v>79</v>
      </c>
      <c r="X95" s="1" t="s">
        <v>78</v>
      </c>
      <c r="Y95" s="1" t="s">
        <v>73</v>
      </c>
      <c r="Z95" s="1" t="s">
        <v>78</v>
      </c>
      <c r="AA95" s="1" t="s">
        <v>78</v>
      </c>
      <c r="AC95" s="1" t="s">
        <v>73</v>
      </c>
      <c r="AD95" s="1" t="s">
        <v>77</v>
      </c>
      <c r="AE95" s="1" t="s">
        <v>77</v>
      </c>
      <c r="AF95" s="1" t="s">
        <v>78</v>
      </c>
      <c r="AG95" s="1" t="s">
        <v>86</v>
      </c>
      <c r="AH95" s="1" t="s">
        <v>80</v>
      </c>
      <c r="AI95" s="1" t="s">
        <v>80</v>
      </c>
      <c r="AJ95" s="1" t="s">
        <v>74</v>
      </c>
      <c r="AK95" s="1" t="s">
        <v>74</v>
      </c>
      <c r="AL95" s="1" t="s">
        <v>74</v>
      </c>
      <c r="AM95" s="1" t="s">
        <v>74</v>
      </c>
      <c r="AN95" s="1" t="s">
        <v>74</v>
      </c>
      <c r="AO95" s="1" t="s">
        <v>74</v>
      </c>
      <c r="AP95" s="1" t="s">
        <v>74</v>
      </c>
      <c r="AQ95" s="1" t="s">
        <v>74</v>
      </c>
      <c r="AR95" s="1" t="s">
        <v>80</v>
      </c>
      <c r="AS95" s="1" t="s">
        <v>80</v>
      </c>
      <c r="AT95" s="1" t="s">
        <v>74</v>
      </c>
      <c r="AU95" s="1" t="s">
        <v>80</v>
      </c>
      <c r="AV95" s="1" t="s">
        <v>74</v>
      </c>
      <c r="AW95" s="1" t="s">
        <v>80</v>
      </c>
      <c r="AX95" s="1" t="s">
        <v>83</v>
      </c>
      <c r="AY95" s="1" t="s">
        <v>83</v>
      </c>
      <c r="AZ95" s="1" t="s">
        <v>83</v>
      </c>
      <c r="BA95" s="1" t="s">
        <v>88</v>
      </c>
      <c r="BB95" s="1" t="s">
        <v>75</v>
      </c>
      <c r="BC95" s="1" t="s">
        <v>83</v>
      </c>
      <c r="BD95" s="1" t="s">
        <v>84</v>
      </c>
      <c r="BE95" s="1" t="s">
        <v>75</v>
      </c>
      <c r="BF95" s="1" t="s">
        <v>83</v>
      </c>
      <c r="BG95" s="1" t="s">
        <v>75</v>
      </c>
      <c r="BI95" s="1" t="s">
        <v>73</v>
      </c>
    </row>
    <row r="96" spans="1:61" ht="12.75" x14ac:dyDescent="0.2">
      <c r="A96" s="2">
        <v>42478.885612048616</v>
      </c>
      <c r="B96" s="1" t="s">
        <v>72</v>
      </c>
      <c r="C96" s="1" t="s">
        <v>91</v>
      </c>
      <c r="D96" s="1" t="s">
        <v>76</v>
      </c>
      <c r="E96" s="1">
        <v>1989</v>
      </c>
      <c r="F96" s="1" t="s">
        <v>64</v>
      </c>
      <c r="G96" s="1" t="s">
        <v>77</v>
      </c>
      <c r="H96" s="1" t="s">
        <v>77</v>
      </c>
      <c r="I96" s="1" t="s">
        <v>77</v>
      </c>
      <c r="J96" s="1" t="s">
        <v>79</v>
      </c>
      <c r="K96" s="1" t="s">
        <v>77</v>
      </c>
      <c r="L96" s="1" t="s">
        <v>78</v>
      </c>
      <c r="M96" s="1" t="s">
        <v>78</v>
      </c>
      <c r="N96" s="1" t="s">
        <v>78</v>
      </c>
      <c r="O96" s="1" t="s">
        <v>78</v>
      </c>
      <c r="P96" s="1" t="s">
        <v>78</v>
      </c>
      <c r="Q96" s="1" t="s">
        <v>78</v>
      </c>
      <c r="R96" s="1" t="s">
        <v>78</v>
      </c>
      <c r="S96" s="1" t="s">
        <v>78</v>
      </c>
      <c r="T96" s="1" t="s">
        <v>78</v>
      </c>
      <c r="U96" s="1" t="s">
        <v>78</v>
      </c>
      <c r="V96" s="1" t="s">
        <v>78</v>
      </c>
      <c r="W96" s="1" t="s">
        <v>78</v>
      </c>
      <c r="X96" s="1" t="s">
        <v>78</v>
      </c>
      <c r="Y96" s="1" t="s">
        <v>78</v>
      </c>
      <c r="Z96" s="1" t="s">
        <v>78</v>
      </c>
      <c r="AA96" s="1" t="s">
        <v>78</v>
      </c>
      <c r="AC96" s="1" t="s">
        <v>86</v>
      </c>
      <c r="AD96" s="1" t="s">
        <v>79</v>
      </c>
      <c r="AE96" s="1" t="s">
        <v>79</v>
      </c>
      <c r="AF96" s="1" t="s">
        <v>79</v>
      </c>
      <c r="AG96" s="1" t="s">
        <v>77</v>
      </c>
      <c r="AH96" s="1" t="s">
        <v>80</v>
      </c>
      <c r="AI96" s="1" t="s">
        <v>80</v>
      </c>
      <c r="AJ96" s="1" t="s">
        <v>74</v>
      </c>
      <c r="AK96" s="1" t="s">
        <v>74</v>
      </c>
      <c r="AL96" s="1" t="s">
        <v>74</v>
      </c>
      <c r="AM96" s="1" t="s">
        <v>74</v>
      </c>
      <c r="AN96" s="1" t="s">
        <v>74</v>
      </c>
      <c r="AO96" s="1" t="s">
        <v>74</v>
      </c>
      <c r="AP96" s="1" t="s">
        <v>74</v>
      </c>
      <c r="AQ96" s="1" t="s">
        <v>74</v>
      </c>
      <c r="AR96" s="1" t="s">
        <v>74</v>
      </c>
      <c r="AS96" s="1" t="s">
        <v>74</v>
      </c>
      <c r="AT96" s="1" t="s">
        <v>74</v>
      </c>
      <c r="AU96" s="1" t="s">
        <v>80</v>
      </c>
      <c r="AV96" s="1" t="s">
        <v>80</v>
      </c>
      <c r="AW96" s="1" t="s">
        <v>74</v>
      </c>
      <c r="AX96" s="1" t="s">
        <v>83</v>
      </c>
      <c r="AY96" s="1" t="s">
        <v>84</v>
      </c>
      <c r="AZ96" s="1" t="s">
        <v>83</v>
      </c>
      <c r="BA96" s="1" t="s">
        <v>75</v>
      </c>
      <c r="BB96" s="1" t="s">
        <v>83</v>
      </c>
      <c r="BC96" s="1" t="s">
        <v>83</v>
      </c>
      <c r="BD96" s="1" t="s">
        <v>84</v>
      </c>
      <c r="BE96" s="1" t="s">
        <v>83</v>
      </c>
      <c r="BF96" s="1" t="s">
        <v>75</v>
      </c>
      <c r="BG96" s="1" t="s">
        <v>75</v>
      </c>
      <c r="BI96" s="1" t="s">
        <v>79</v>
      </c>
    </row>
    <row r="97" spans="1:61" ht="12.75" x14ac:dyDescent="0.2">
      <c r="A97" s="2">
        <v>42480.768673449071</v>
      </c>
      <c r="B97" s="1" t="s">
        <v>72</v>
      </c>
      <c r="C97" s="1" t="s">
        <v>62</v>
      </c>
      <c r="D97" s="1" t="s">
        <v>92</v>
      </c>
      <c r="E97" s="1">
        <v>1991</v>
      </c>
      <c r="F97" s="1" t="s">
        <v>64</v>
      </c>
      <c r="G97" s="1" t="s">
        <v>73</v>
      </c>
      <c r="H97" s="1" t="s">
        <v>73</v>
      </c>
      <c r="I97" s="1" t="s">
        <v>73</v>
      </c>
      <c r="J97" s="1" t="s">
        <v>73</v>
      </c>
      <c r="K97" s="1" t="s">
        <v>73</v>
      </c>
      <c r="L97" s="1" t="s">
        <v>77</v>
      </c>
      <c r="M97" s="1" t="s">
        <v>77</v>
      </c>
      <c r="N97" s="1" t="s">
        <v>77</v>
      </c>
      <c r="O97" s="1" t="s">
        <v>77</v>
      </c>
      <c r="P97" s="1" t="s">
        <v>77</v>
      </c>
      <c r="Q97" s="1" t="s">
        <v>73</v>
      </c>
      <c r="R97" s="1" t="s">
        <v>73</v>
      </c>
      <c r="S97" s="1" t="s">
        <v>73</v>
      </c>
      <c r="T97" s="1" t="s">
        <v>73</v>
      </c>
      <c r="U97" s="1" t="s">
        <v>73</v>
      </c>
      <c r="V97" s="1" t="s">
        <v>73</v>
      </c>
      <c r="W97" s="1" t="s">
        <v>73</v>
      </c>
      <c r="X97" s="1" t="s">
        <v>73</v>
      </c>
      <c r="Y97" s="1" t="s">
        <v>73</v>
      </c>
      <c r="Z97" s="1" t="s">
        <v>73</v>
      </c>
      <c r="AA97" s="1" t="s">
        <v>85</v>
      </c>
      <c r="AC97" s="1" t="s">
        <v>79</v>
      </c>
      <c r="AD97" s="1" t="s">
        <v>73</v>
      </c>
      <c r="AE97" s="1" t="s">
        <v>73</v>
      </c>
      <c r="AF97" s="1" t="s">
        <v>73</v>
      </c>
      <c r="AG97" s="1" t="s">
        <v>79</v>
      </c>
      <c r="AH97" s="1" t="s">
        <v>80</v>
      </c>
      <c r="AI97" s="1" t="s">
        <v>80</v>
      </c>
      <c r="AJ97" s="1" t="s">
        <v>80</v>
      </c>
      <c r="AK97" s="1" t="s">
        <v>80</v>
      </c>
      <c r="AL97" s="1" t="s">
        <v>87</v>
      </c>
      <c r="AM97" s="1" t="s">
        <v>74</v>
      </c>
      <c r="AN97" s="1" t="s">
        <v>82</v>
      </c>
      <c r="AO97" s="1" t="s">
        <v>82</v>
      </c>
      <c r="AP97" s="1" t="s">
        <v>74</v>
      </c>
      <c r="AQ97" s="1" t="s">
        <v>74</v>
      </c>
      <c r="AR97" s="1" t="s">
        <v>82</v>
      </c>
      <c r="AS97" s="1" t="s">
        <v>82</v>
      </c>
      <c r="AT97" s="1" t="s">
        <v>82</v>
      </c>
      <c r="AU97" s="1" t="s">
        <v>82</v>
      </c>
      <c r="AV97" s="1" t="s">
        <v>87</v>
      </c>
      <c r="AW97" s="1" t="s">
        <v>87</v>
      </c>
      <c r="AX97" s="1" t="s">
        <v>83</v>
      </c>
      <c r="AY97" s="1" t="s">
        <v>88</v>
      </c>
      <c r="AZ97" s="1" t="s">
        <v>88</v>
      </c>
      <c r="BA97" s="1" t="s">
        <v>88</v>
      </c>
      <c r="BB97" s="1" t="s">
        <v>75</v>
      </c>
      <c r="BC97" s="1" t="s">
        <v>88</v>
      </c>
      <c r="BD97" s="1" t="s">
        <v>88</v>
      </c>
      <c r="BE97" s="1" t="s">
        <v>88</v>
      </c>
      <c r="BF97" s="1" t="s">
        <v>75</v>
      </c>
      <c r="BG97" s="1" t="s">
        <v>88</v>
      </c>
      <c r="BI97" s="1" t="s">
        <v>79</v>
      </c>
    </row>
    <row r="98" spans="1:61" ht="13.5" thickBot="1" x14ac:dyDescent="0.25">
      <c r="A98" s="2">
        <v>42484.528518865744</v>
      </c>
      <c r="B98" s="1" t="s">
        <v>72</v>
      </c>
      <c r="C98" s="1" t="s">
        <v>91</v>
      </c>
      <c r="D98" s="1" t="s">
        <v>90</v>
      </c>
      <c r="E98" s="1">
        <v>1979</v>
      </c>
      <c r="F98" s="1" t="s">
        <v>64</v>
      </c>
      <c r="G98" s="1" t="s">
        <v>73</v>
      </c>
      <c r="H98" s="1" t="s">
        <v>86</v>
      </c>
      <c r="I98" s="1" t="s">
        <v>79</v>
      </c>
      <c r="J98" s="1" t="s">
        <v>79</v>
      </c>
      <c r="K98" s="1" t="s">
        <v>79</v>
      </c>
      <c r="L98" s="1" t="s">
        <v>79</v>
      </c>
      <c r="M98" s="1" t="s">
        <v>77</v>
      </c>
      <c r="N98" s="1" t="s">
        <v>77</v>
      </c>
      <c r="O98" s="1" t="s">
        <v>79</v>
      </c>
      <c r="P98" s="1" t="s">
        <v>79</v>
      </c>
      <c r="Q98" s="1" t="s">
        <v>78</v>
      </c>
      <c r="R98" s="1" t="s">
        <v>73</v>
      </c>
      <c r="S98" s="1" t="s">
        <v>79</v>
      </c>
      <c r="T98" s="1" t="s">
        <v>77</v>
      </c>
      <c r="U98" s="1" t="s">
        <v>79</v>
      </c>
      <c r="V98" s="1" t="s">
        <v>79</v>
      </c>
      <c r="W98" s="1" t="s">
        <v>79</v>
      </c>
      <c r="X98" s="1" t="s">
        <v>78</v>
      </c>
      <c r="Y98" s="1" t="s">
        <v>79</v>
      </c>
      <c r="Z98" s="1" t="s">
        <v>77</v>
      </c>
      <c r="AA98" s="1" t="s">
        <v>77</v>
      </c>
      <c r="AC98" s="1" t="s">
        <v>79</v>
      </c>
      <c r="AD98" s="1" t="s">
        <v>79</v>
      </c>
      <c r="AE98" s="1" t="s">
        <v>77</v>
      </c>
      <c r="AF98" s="1" t="s">
        <v>77</v>
      </c>
      <c r="AG98" s="1" t="s">
        <v>73</v>
      </c>
      <c r="AH98" s="1" t="s">
        <v>80</v>
      </c>
      <c r="AI98" s="1" t="s">
        <v>74</v>
      </c>
      <c r="AJ98" s="1" t="s">
        <v>74</v>
      </c>
      <c r="AK98" s="1" t="s">
        <v>74</v>
      </c>
      <c r="AL98" s="1" t="s">
        <v>80</v>
      </c>
      <c r="AM98" s="1" t="s">
        <v>81</v>
      </c>
      <c r="AN98" s="1" t="s">
        <v>74</v>
      </c>
      <c r="AO98" s="1" t="s">
        <v>81</v>
      </c>
      <c r="AP98" s="1" t="s">
        <v>81</v>
      </c>
      <c r="AQ98" s="1" t="s">
        <v>81</v>
      </c>
      <c r="AR98" s="1" t="s">
        <v>74</v>
      </c>
      <c r="AS98" s="1" t="s">
        <v>81</v>
      </c>
      <c r="AT98" s="1" t="s">
        <v>74</v>
      </c>
      <c r="AU98" s="1" t="s">
        <v>74</v>
      </c>
      <c r="AV98" s="1" t="s">
        <v>74</v>
      </c>
      <c r="AW98" s="1" t="s">
        <v>80</v>
      </c>
      <c r="AX98" s="1" t="s">
        <v>84</v>
      </c>
      <c r="AY98" s="1" t="s">
        <v>83</v>
      </c>
      <c r="AZ98" s="1" t="s">
        <v>83</v>
      </c>
      <c r="BA98" s="1" t="s">
        <v>84</v>
      </c>
      <c r="BB98" s="1" t="s">
        <v>75</v>
      </c>
      <c r="BC98" s="1" t="s">
        <v>83</v>
      </c>
      <c r="BD98" s="1" t="s">
        <v>83</v>
      </c>
      <c r="BE98" s="1" t="s">
        <v>83</v>
      </c>
      <c r="BF98" s="1" t="s">
        <v>83</v>
      </c>
      <c r="BG98" s="1" t="s">
        <v>83</v>
      </c>
      <c r="BI98" s="1" t="s">
        <v>73</v>
      </c>
    </row>
    <row r="99" spans="1:61" ht="15.75" customHeight="1" thickBot="1" x14ac:dyDescent="0.25">
      <c r="A99" s="10" t="s">
        <v>140</v>
      </c>
      <c r="B99" s="11" t="s">
        <v>72</v>
      </c>
      <c r="C99" s="11" t="s">
        <v>62</v>
      </c>
      <c r="D99" s="11" t="s">
        <v>92</v>
      </c>
      <c r="E99" s="10">
        <v>1991</v>
      </c>
      <c r="F99" s="11" t="s">
        <v>64</v>
      </c>
      <c r="G99" s="11" t="s">
        <v>73</v>
      </c>
      <c r="H99" s="11" t="s">
        <v>86</v>
      </c>
      <c r="I99" s="11" t="s">
        <v>78</v>
      </c>
      <c r="J99" s="11" t="s">
        <v>73</v>
      </c>
      <c r="K99" s="11" t="s">
        <v>78</v>
      </c>
      <c r="L99" s="11" t="s">
        <v>77</v>
      </c>
      <c r="M99" s="11" t="s">
        <v>73</v>
      </c>
      <c r="N99" s="11" t="s">
        <v>78</v>
      </c>
      <c r="O99" s="11" t="s">
        <v>85</v>
      </c>
      <c r="P99" s="11" t="s">
        <v>78</v>
      </c>
      <c r="Q99" s="11" t="s">
        <v>73</v>
      </c>
      <c r="R99" s="11" t="s">
        <v>77</v>
      </c>
      <c r="S99" s="11" t="s">
        <v>73</v>
      </c>
      <c r="T99" s="11" t="s">
        <v>78</v>
      </c>
      <c r="U99" s="11" t="s">
        <v>73</v>
      </c>
      <c r="V99" s="11" t="s">
        <v>78</v>
      </c>
      <c r="W99" s="11" t="s">
        <v>79</v>
      </c>
      <c r="X99" s="11" t="s">
        <v>79</v>
      </c>
      <c r="Y99" s="11" t="s">
        <v>79</v>
      </c>
      <c r="Z99" s="11" t="s">
        <v>78</v>
      </c>
      <c r="AA99" s="11" t="s">
        <v>85</v>
      </c>
      <c r="AB99" s="11"/>
      <c r="AC99" s="11" t="s">
        <v>79</v>
      </c>
      <c r="AD99" s="11" t="s">
        <v>79</v>
      </c>
      <c r="AE99" s="11" t="s">
        <v>78</v>
      </c>
      <c r="AF99" s="11" t="s">
        <v>86</v>
      </c>
      <c r="AG99" s="11" t="s">
        <v>86</v>
      </c>
      <c r="AH99" s="11" t="s">
        <v>87</v>
      </c>
      <c r="AI99" s="11" t="s">
        <v>87</v>
      </c>
      <c r="AJ99" s="11" t="s">
        <v>87</v>
      </c>
      <c r="AK99" s="11" t="s">
        <v>87</v>
      </c>
      <c r="AL99" s="11" t="s">
        <v>80</v>
      </c>
      <c r="AM99" s="11" t="s">
        <v>80</v>
      </c>
      <c r="AN99" s="11" t="s">
        <v>87</v>
      </c>
      <c r="AO99" s="11" t="s">
        <v>74</v>
      </c>
      <c r="AP99" s="11" t="s">
        <v>81</v>
      </c>
      <c r="AQ99" s="11" t="s">
        <v>82</v>
      </c>
      <c r="AR99" s="11" t="s">
        <v>74</v>
      </c>
      <c r="AS99" s="11" t="s">
        <v>80</v>
      </c>
      <c r="AT99" s="11" t="s">
        <v>80</v>
      </c>
      <c r="AU99" s="11" t="s">
        <v>87</v>
      </c>
      <c r="AV99" s="11" t="s">
        <v>87</v>
      </c>
      <c r="AW99" s="11" t="s">
        <v>80</v>
      </c>
      <c r="AX99" s="11" t="s">
        <v>84</v>
      </c>
      <c r="AY99" s="11" t="s">
        <v>88</v>
      </c>
      <c r="AZ99" s="11" t="s">
        <v>75</v>
      </c>
      <c r="BA99" s="11" t="s">
        <v>89</v>
      </c>
      <c r="BB99" s="11" t="s">
        <v>75</v>
      </c>
      <c r="BC99" s="11" t="s">
        <v>89</v>
      </c>
      <c r="BD99" s="11" t="s">
        <v>84</v>
      </c>
      <c r="BE99" s="11" t="s">
        <v>83</v>
      </c>
      <c r="BF99" s="11" t="s">
        <v>89</v>
      </c>
      <c r="BG99" s="11" t="s">
        <v>75</v>
      </c>
      <c r="BH99" s="11"/>
      <c r="BI99" s="11"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O113"/>
  <sheetViews>
    <sheetView zoomScale="70" zoomScaleNormal="70" workbookViewId="0"/>
  </sheetViews>
  <sheetFormatPr defaultRowHeight="12.75" x14ac:dyDescent="0.2"/>
  <cols>
    <col min="1" max="1" width="16" bestFit="1" customWidth="1"/>
    <col min="2" max="3" width="14.140625" bestFit="1" customWidth="1"/>
    <col min="5" max="5" width="15.140625" bestFit="1" customWidth="1"/>
    <col min="28" max="28" width="15" style="6" bestFit="1" customWidth="1"/>
    <col min="29" max="31" width="15" bestFit="1" customWidth="1"/>
    <col min="60" max="60" width="9.140625" style="6"/>
  </cols>
  <sheetData>
    <row r="1" spans="1:63" s="12" customFormat="1" ht="331.5" x14ac:dyDescent="0.2">
      <c r="A1" s="12" t="str">
        <f>'Form responses 1'!A1</f>
        <v>Timestamp</v>
      </c>
      <c r="B1" s="12" t="str">
        <f>'Form responses 1'!B1</f>
        <v>Are you ready to fill out the questionnaire?</v>
      </c>
      <c r="C1" s="12" t="str">
        <f>'Form responses 1'!C1</f>
        <v>Your sex?</v>
      </c>
      <c r="D1" s="12" t="str">
        <f>'Form responses 1'!D1</f>
        <v>Your current education level (concluded or underway)?</v>
      </c>
      <c r="E1" s="12" t="str">
        <f>'Form responses 1'!E1</f>
        <v>Year of birth?</v>
      </c>
      <c r="F1" s="12" t="str">
        <f>'Form responses 1'!F1</f>
        <v>Your current country?</v>
      </c>
      <c r="G1" s="12" t="str">
        <f>'Form responses 1'!G1</f>
        <v xml:space="preserve"> [I ... being observed in general?]</v>
      </c>
      <c r="H1" s="12" t="str">
        <f>'Form responses 1'!H1</f>
        <v xml:space="preserve"> [I ... being observed by humans (without any interference by machines/measurement devices – e.g. on the streets, in traffic, face to face)]</v>
      </c>
      <c r="I1" s="12" t="str">
        <f>'Form responses 1'!I1</f>
        <v xml:space="preserve"> [I ... being observed by machines/robots (without any human interference – e.g. speed radar, which sends invoices immediately)]</v>
      </c>
      <c r="J1" s="12" t="str">
        <f>'Form responses 1'!J1</f>
        <v xml:space="preserve"> [I ... being observed by humans aided by machines/measurement devices (e.g. doctors in controlled scenarios)]</v>
      </c>
      <c r="K1" s="12" t="str">
        <f>'Form responses 1'!K1</f>
        <v xml:space="preserve"> [I ... being observed through machines/robots preparing human decisions– e.g. infra-cameras as elements of an early warning system, in case of restricted areas before humans open barriers)]</v>
      </c>
      <c r="L1" s="12" t="str">
        <f>'Form responses 1'!L1</f>
        <v xml:space="preserve"> [I ... observing other people in general.]</v>
      </c>
      <c r="M1" s="12" t="str">
        <f>'Form responses 1'!M1</f>
        <v xml:space="preserve"> [I ... observing other people without any interference by machines/measurement devices – (e.g. on the streets, in traffic, face to face).]</v>
      </c>
      <c r="N1" s="12" t="str">
        <f>'Form responses 1'!N1</f>
        <v xml:space="preserve"> [I ... observing other people through machines/robots (without any human interference – e.g. speed radar, which sends invoices immediately).]</v>
      </c>
      <c r="O1" s="12" t="str">
        <f>'Form responses 1'!O1</f>
        <v xml:space="preserve"> [I ... observing other people aided by machines/measurement devices (e.g. doctors in control scenarios).]</v>
      </c>
      <c r="P1" s="12" t="str">
        <f>'Form responses 1'!P1</f>
        <v xml:space="preserve"> [I ... observing other people through machines/robots preparing human decisions– e.g. infra-cameras as elements of an early warning system, in case of restricted areas before humans open barriers).]</v>
      </c>
      <c r="Q1" s="12" t="str">
        <f>'Form responses 1'!Q1</f>
        <v>I ... being observed by [my parents, grandparents]</v>
      </c>
      <c r="R1" s="12" t="str">
        <f>'Form responses 1'!R1</f>
        <v>I ... being observed by [my brothers/sisters]</v>
      </c>
      <c r="S1" s="12" t="str">
        <f>'Form responses 1'!S1</f>
        <v>I ... being observed by [spouse (husband, wife)]</v>
      </c>
      <c r="T1" s="12" t="str">
        <f>'Form responses 1'!T1</f>
        <v>I ... being observed by [my employees]</v>
      </c>
      <c r="U1" s="12" t="str">
        <f>'Form responses 1'!U1</f>
        <v>I ... being observed by [my colleagues]</v>
      </c>
      <c r="V1" s="12" t="str">
        <f>'Form responses 1'!V1</f>
        <v>I ... being observed by [my bosses, superiors]</v>
      </c>
      <c r="W1" s="12" t="str">
        <f>'Form responses 1'!W1</f>
        <v>I ... being observed by [my teachers]</v>
      </c>
      <c r="X1" s="12" t="str">
        <f>'Form responses 1'!X1</f>
        <v>I ... being observed by [my neighbours]</v>
      </c>
      <c r="Y1" s="12" t="str">
        <f>'Form responses 1'!Y1</f>
        <v>I ... being observed by [my friends]</v>
      </c>
      <c r="Z1" s="12" t="str">
        <f>'Form responses 1'!Z1</f>
        <v>I ... being observed by [the government/authorities]</v>
      </c>
      <c r="AA1" s="12" t="str">
        <f>'Form responses 1'!AA1</f>
        <v>I ... being observed by [unknown people]</v>
      </c>
      <c r="AB1" s="16" t="str">
        <f>'Form responses 1'!AB1</f>
        <v>I ... being observed by [Row 12]</v>
      </c>
      <c r="AC1" s="12" t="str">
        <f>'Form responses 1'!AC1</f>
        <v xml:space="preserve"> [I ... using artificial intelligence instead of human experts (e.g. robot judgement: like the ABS in a car) to identify and/or correct problem-diagnoses and handling them.]</v>
      </c>
      <c r="AD1" s="12" t="str">
        <f>'Form responses 1'!AD1</f>
        <v xml:space="preserve"> [I ... using artificial intelligence for preparing decision scenarios for human experts (preparing assumed  facts based on online searches).]</v>
      </c>
      <c r="AE1" s="12" t="str">
        <f>'Form responses 1'!AE1</f>
        <v xml:space="preserve"> [I ... being influenced by wrong judgements of  human experts (e.g. wrong diagnoses by doctors).]</v>
      </c>
      <c r="AF1" s="12" t="str">
        <f>'Form responses 1'!AF1</f>
        <v xml:space="preserve"> [I ... being influenced by wrong judgements of  robots (e.g. wrong diagnoses by doctors) (e.g. wrong GPS navigation).]</v>
      </c>
      <c r="AG1" s="12" t="str">
        <f>'Form responses 1'!AG1</f>
        <v xml:space="preserve"> [I ... being cornered  e.g. by a chess-computer.]</v>
      </c>
      <c r="AH1" s="12" t="str">
        <f>'Form responses 1'!AH1</f>
        <v>HARDWARE-DENSITY: If were the one to make decisions, how many public cameras would you think are needed at ...   [Streets, public places]</v>
      </c>
      <c r="AI1" s="12" t="str">
        <f>'Form responses 1'!AI1</f>
        <v>HARDWARE-DENSITY: If were the one to make decisions, how many public cameras would you think are needed at ...   [Rail-stations]</v>
      </c>
      <c r="AJ1" s="12" t="str">
        <f>'Form responses 1'!AJ1</f>
        <v>HARDWARE-DENSITY: If were the one to make decisions, how many public cameras would you think are needed at ...   [Shops, markets]</v>
      </c>
      <c r="AK1" s="12" t="str">
        <f>'Form responses 1'!AK1</f>
        <v>HARDWARE-DENSITY: If were the one to make decisions, how many public cameras would you think are needed at ...   [Bankomats, ATMs]</v>
      </c>
      <c r="AL1" s="12" t="str">
        <f>'Form responses 1'!AL1</f>
        <v>HARDWARE-DENSITY: If were the one to make decisions, how many public cameras would you think are needed at ...   [Highways]</v>
      </c>
      <c r="AM1" s="12" t="str">
        <f>'Form responses 1'!AM1</f>
        <v>HARDWARE-DENSITY: If were the one to make decisions, how many public cameras would you think are needed at ...   [Restaurants, cinemas, theatres]</v>
      </c>
      <c r="AN1" s="12" t="str">
        <f>'Form responses 1'!AN1</f>
        <v>HARDWARE-DENSITY: If were the one to make decisions, how many public cameras would you think are needed at ...   [Schools: corridors, grounds]</v>
      </c>
      <c r="AO1" s="12" t="str">
        <f>'Form responses 1'!AO1</f>
        <v>HARDWARE-DENSITY: If were the one to make decisions, how many public cameras would you think are needed at ...   [Schools: classrooms]</v>
      </c>
      <c r="AP1" s="12" t="str">
        <f>'Form responses 1'!AP1</f>
        <v>HARDWARE-DENSITY: If were the one to make decisions, how many public cameras would you think are needed at ...   [Working places: corridors, grounds]</v>
      </c>
      <c r="AQ1" s="12" t="str">
        <f>'Form responses 1'!AQ1</f>
        <v>HARDWARE-DENSITY: If were the one to make decisions, how many public cameras would you think are needed at ...   [Working places: offices]</v>
      </c>
      <c r="AR1" s="12" t="str">
        <f>'Form responses 1'!AR1</f>
        <v>HARDWARE-DENSITY: If were the one to make decisions, how many public cameras would you think are needed at ...   [At your university: corridors, grounds]</v>
      </c>
      <c r="AS1" s="12" t="str">
        <f>'Form responses 1'!AS1</f>
        <v>HARDWARE-DENSITY: If were the one to make decisions, how many public cameras would you think are needed at ...   [At your university: lecture halls, seminar rooms]</v>
      </c>
      <c r="AT1" s="12" t="str">
        <f>'Form responses 1'!AT1</f>
        <v>HARDWARE-DENSITY: If were the one to make decisions, how many public cameras would you think are needed at ...   [At your university: offices]</v>
      </c>
      <c r="AU1" s="12" t="str">
        <f>'Form responses 1'!AU1</f>
        <v>HARDWARE-DENSITY: If were the one to make decisions, how many public cameras would you think are needed at ...   [At your university: laboratories]</v>
      </c>
      <c r="AV1" s="12" t="str">
        <f>'Form responses 1'!AV1</f>
        <v>HARDWARE-DENSITY: If were the one to make decisions, how many public cameras would you think are needed at ...   [On your street]</v>
      </c>
      <c r="AW1" s="12" t="str">
        <f>'Form responses 1'!AW1</f>
        <v>HARDWARE-DENSITY: If were the one to make decisions, how many public cameras would you think are needed at ...   [In your home (e.g. property safety cameras)]</v>
      </c>
      <c r="AX1" s="12" t="str">
        <f>'Form responses 1'!AX1</f>
        <v>CONSEQUENCES: Please, make your statements to following situations: [Only rule-breakers should be afraid of observations.]</v>
      </c>
      <c r="AY1" s="12" t="str">
        <f>'Form responses 1'!AY1</f>
        <v>CONSEQUENCES: Please, make your statements to following situations: [I tolerate being observed in return for the expected advantages of the observation of other people. ]</v>
      </c>
      <c r="AZ1" s="12" t="str">
        <f>'Form responses 1'!AZ1</f>
        <v>CONSEQUENCES: Please, make your statements to following situations: [I expect that the system tolerates a rational level  of rule-breaking case-by-case for certain people.]</v>
      </c>
      <c r="BA1" s="12" t="str">
        <f>'Form responses 1'!BA1</f>
        <v>CONSEQUENCES: Please, make your statements to following situations: [To not be observed is a fundamental human right.]</v>
      </c>
      <c r="BB1" s="12" t="str">
        <f>'Form responses 1'!BB1</f>
        <v>CONSEQUENCES: Please, make your statements to following situations: [Being observed only after consent is a fundamental human right.]</v>
      </c>
      <c r="BC1" s="12" t="str">
        <f>'Form responses 1'!BC1</f>
        <v>CONSEQUENCES: Please, make your statements to following situations: [Using observed information only after the observed approves of the aim of usage  is a fundamental human right.]</v>
      </c>
      <c r="BD1" s="12" t="str">
        <f>'Form responses 1'!BD1</f>
        <v>CONSEQUENCES: Please, make your statements to following situations: [Having observed information deleted  is a fundamental human right.]</v>
      </c>
      <c r="BE1" s="12" t="str">
        <f>'Form responses 1'!BE1</f>
        <v>CONSEQUENCES: Please, make your statements to following situations: [Accessing public information (e.g. statistics, constracts of governments) is a fundamental human right.]</v>
      </c>
      <c r="BF1" s="12" t="str">
        <f>'Form responses 1'!BF1</f>
        <v>CONSEQUENCES: Please, make your statements to following situations: [I expect  a 'received notification'  if I send (e)mails.]</v>
      </c>
      <c r="BG1" s="12" t="str">
        <f>'Form responses 1'!BG1</f>
        <v>CONSEQUENCES: Please, make your statements to following situations: [I usually disable/wish to disable the automatic 'received notification'  if I get (e)mails.]</v>
      </c>
      <c r="BH1" s="16" t="str">
        <f>'Form responses 1'!BH1</f>
        <v>CONSEQUENCES: Please, make your statements to following situations: [Row 11]</v>
      </c>
      <c r="BI1" s="12" t="e">
        <f>'Form responses 1'!#REF!</f>
        <v>#REF!</v>
      </c>
      <c r="BJ1" s="12" t="str">
        <f>'Form responses 1'!BI1</f>
        <v xml:space="preserve"> [I ... winning e.g. against a chess-computer.]</v>
      </c>
      <c r="BK1" s="13" t="s">
        <v>139</v>
      </c>
    </row>
    <row r="2" spans="1:63" s="6" customFormat="1" hidden="1" x14ac:dyDescent="0.2">
      <c r="A2" s="5">
        <f>'Form responses 1'!A2</f>
        <v>42404.606173796295</v>
      </c>
      <c r="B2" s="6">
        <f>IF(LEFT('Form responses 1'!B2,3)="Yes",1,0)</f>
        <v>1</v>
      </c>
      <c r="C2" s="6">
        <f>IF(LEFT('Form responses 1'!C2,3)="Mal",1,2)</f>
        <v>1</v>
      </c>
      <c r="D2" s="6" t="str">
        <f>'Form responses 1'!D2</f>
        <v>MA</v>
      </c>
      <c r="E2" s="6">
        <f>'Form responses 1'!E2</f>
        <v>1993</v>
      </c>
      <c r="F2" t="str">
        <f>'Form responses 1'!F2</f>
        <v>Hungary</v>
      </c>
      <c r="G2" t="s">
        <v>65</v>
      </c>
      <c r="H2" t="s">
        <v>66</v>
      </c>
      <c r="I2" t="s">
        <v>67</v>
      </c>
      <c r="J2" t="s">
        <v>68</v>
      </c>
      <c r="K2" t="s">
        <v>67</v>
      </c>
      <c r="L2" t="s">
        <v>66</v>
      </c>
      <c r="M2" t="s">
        <v>65</v>
      </c>
      <c r="N2" t="s">
        <v>66</v>
      </c>
      <c r="O2" t="s">
        <v>67</v>
      </c>
      <c r="P2" t="s">
        <v>68</v>
      </c>
      <c r="Q2" t="s">
        <v>65</v>
      </c>
      <c r="R2" t="s">
        <v>66</v>
      </c>
      <c r="S2" t="s">
        <v>67</v>
      </c>
      <c r="T2" t="s">
        <v>68</v>
      </c>
      <c r="U2" t="s">
        <v>67</v>
      </c>
      <c r="V2" t="s">
        <v>66</v>
      </c>
      <c r="W2" t="s">
        <v>65</v>
      </c>
      <c r="X2" t="s">
        <v>66</v>
      </c>
      <c r="Y2" t="s">
        <v>67</v>
      </c>
      <c r="Z2" t="s">
        <v>68</v>
      </c>
      <c r="AA2">
        <v>0</v>
      </c>
      <c r="AB2" s="6">
        <v>0</v>
      </c>
      <c r="AC2" t="s">
        <v>65</v>
      </c>
      <c r="AD2" t="s">
        <v>66</v>
      </c>
      <c r="AE2" t="s">
        <v>67</v>
      </c>
      <c r="AF2" t="s">
        <v>68</v>
      </c>
      <c r="AG2" t="s">
        <v>67</v>
      </c>
      <c r="AH2">
        <v>0</v>
      </c>
      <c r="AI2">
        <v>0</v>
      </c>
      <c r="AJ2">
        <v>0</v>
      </c>
      <c r="AK2">
        <v>0</v>
      </c>
      <c r="AL2">
        <v>0</v>
      </c>
      <c r="AM2">
        <v>0</v>
      </c>
      <c r="AN2">
        <v>0</v>
      </c>
      <c r="AO2">
        <v>0</v>
      </c>
      <c r="AP2">
        <v>0</v>
      </c>
      <c r="AQ2">
        <v>0</v>
      </c>
      <c r="AR2">
        <v>0</v>
      </c>
      <c r="AS2">
        <v>0</v>
      </c>
      <c r="AT2">
        <v>0</v>
      </c>
      <c r="AU2">
        <v>0</v>
      </c>
      <c r="AV2">
        <v>0</v>
      </c>
      <c r="AW2">
        <v>0</v>
      </c>
      <c r="AX2">
        <v>0</v>
      </c>
      <c r="AY2">
        <v>0</v>
      </c>
      <c r="AZ2">
        <v>0</v>
      </c>
      <c r="BA2">
        <v>0</v>
      </c>
      <c r="BB2">
        <v>0</v>
      </c>
      <c r="BC2">
        <v>0</v>
      </c>
      <c r="BD2">
        <v>0</v>
      </c>
      <c r="BE2">
        <v>0</v>
      </c>
      <c r="BF2">
        <v>0</v>
      </c>
      <c r="BG2">
        <v>0</v>
      </c>
      <c r="BH2" s="6">
        <v>0</v>
      </c>
      <c r="BI2" t="s">
        <v>69</v>
      </c>
      <c r="BJ2">
        <v>0</v>
      </c>
      <c r="BK2" s="6">
        <v>1</v>
      </c>
    </row>
    <row r="3" spans="1:63" s="6" customFormat="1" hidden="1" x14ac:dyDescent="0.2">
      <c r="A3" s="5">
        <f>'Form responses 1'!A3</f>
        <v>42404.614609976852</v>
      </c>
      <c r="B3" s="6">
        <f>IF(LEFT('Form responses 1'!B3,3)="Yes",1,0)</f>
        <v>1</v>
      </c>
      <c r="C3" s="6">
        <f>IF(LEFT('Form responses 1'!C3,3)="Mal",1,2)</f>
        <v>1</v>
      </c>
      <c r="D3" s="6" t="str">
        <f>'Form responses 1'!D3</f>
        <v>PhD</v>
      </c>
      <c r="E3" s="6">
        <f>'Form responses 1'!E3</f>
        <v>1966</v>
      </c>
      <c r="F3" t="str">
        <f>'Form responses 1'!F3</f>
        <v>Hungary</v>
      </c>
      <c r="G3" t="s">
        <v>66</v>
      </c>
      <c r="H3" t="s">
        <v>66</v>
      </c>
      <c r="I3" t="s">
        <v>66</v>
      </c>
      <c r="J3" t="s">
        <v>66</v>
      </c>
      <c r="K3" t="s">
        <v>66</v>
      </c>
      <c r="L3" t="s">
        <v>66</v>
      </c>
      <c r="M3" t="s">
        <v>66</v>
      </c>
      <c r="N3" t="s">
        <v>66</v>
      </c>
      <c r="O3" t="s">
        <v>66</v>
      </c>
      <c r="P3" t="s">
        <v>66</v>
      </c>
      <c r="Q3" t="s">
        <v>66</v>
      </c>
      <c r="R3" t="s">
        <v>66</v>
      </c>
      <c r="S3" t="s">
        <v>66</v>
      </c>
      <c r="T3" t="s">
        <v>66</v>
      </c>
      <c r="U3" t="s">
        <v>66</v>
      </c>
      <c r="V3" t="s">
        <v>66</v>
      </c>
      <c r="W3" t="s">
        <v>66</v>
      </c>
      <c r="X3" t="s">
        <v>66</v>
      </c>
      <c r="Y3" t="s">
        <v>66</v>
      </c>
      <c r="Z3" t="s">
        <v>66</v>
      </c>
      <c r="AA3">
        <v>0</v>
      </c>
      <c r="AB3" s="6">
        <v>0</v>
      </c>
      <c r="AC3" t="s">
        <v>66</v>
      </c>
      <c r="AD3" t="s">
        <v>66</v>
      </c>
      <c r="AE3" t="s">
        <v>66</v>
      </c>
      <c r="AF3" t="s">
        <v>66</v>
      </c>
      <c r="AG3" t="s">
        <v>66</v>
      </c>
      <c r="AH3">
        <v>0</v>
      </c>
      <c r="AI3">
        <v>0</v>
      </c>
      <c r="AJ3">
        <v>0</v>
      </c>
      <c r="AK3">
        <v>0</v>
      </c>
      <c r="AL3">
        <v>0</v>
      </c>
      <c r="AM3">
        <v>0</v>
      </c>
      <c r="AN3">
        <v>0</v>
      </c>
      <c r="AO3">
        <v>0</v>
      </c>
      <c r="AP3">
        <v>0</v>
      </c>
      <c r="AQ3">
        <v>0</v>
      </c>
      <c r="AR3">
        <v>0</v>
      </c>
      <c r="AS3">
        <v>0</v>
      </c>
      <c r="AT3">
        <v>0</v>
      </c>
      <c r="AU3">
        <v>0</v>
      </c>
      <c r="AV3">
        <v>0</v>
      </c>
      <c r="AW3">
        <v>0</v>
      </c>
      <c r="AX3">
        <v>0</v>
      </c>
      <c r="AY3">
        <v>0</v>
      </c>
      <c r="AZ3">
        <v>0</v>
      </c>
      <c r="BA3">
        <v>0</v>
      </c>
      <c r="BB3">
        <v>0</v>
      </c>
      <c r="BC3">
        <v>0</v>
      </c>
      <c r="BD3">
        <v>0</v>
      </c>
      <c r="BE3">
        <v>0</v>
      </c>
      <c r="BF3">
        <v>0</v>
      </c>
      <c r="BG3">
        <v>0</v>
      </c>
      <c r="BH3" s="6">
        <v>0</v>
      </c>
      <c r="BI3" t="s">
        <v>69</v>
      </c>
      <c r="BJ3">
        <v>0</v>
      </c>
      <c r="BK3" s="6">
        <v>1</v>
      </c>
    </row>
    <row r="4" spans="1:63" s="6" customFormat="1" hidden="1" x14ac:dyDescent="0.2">
      <c r="A4" s="5">
        <f>'Form responses 1'!A4</f>
        <v>42408.544740879632</v>
      </c>
      <c r="B4" s="6">
        <f>IF(LEFT('Form responses 1'!B4,3)="Yes",1,0)</f>
        <v>1</v>
      </c>
      <c r="C4" s="6">
        <f>IF(LEFT('Form responses 1'!C4,3)="Mal",1,2)</f>
        <v>1</v>
      </c>
      <c r="D4" s="6" t="str">
        <f>'Form responses 1'!D4</f>
        <v>PhD</v>
      </c>
      <c r="E4" s="6">
        <v>1975</v>
      </c>
      <c r="F4" s="7" t="s">
        <v>138</v>
      </c>
      <c r="G4" t="s">
        <v>66</v>
      </c>
      <c r="H4" t="s">
        <v>66</v>
      </c>
      <c r="I4" t="s">
        <v>66</v>
      </c>
      <c r="J4" t="s">
        <v>66</v>
      </c>
      <c r="K4" t="s">
        <v>66</v>
      </c>
      <c r="L4" t="s">
        <v>66</v>
      </c>
      <c r="M4" t="s">
        <v>66</v>
      </c>
      <c r="N4" t="s">
        <v>66</v>
      </c>
      <c r="O4" t="s">
        <v>66</v>
      </c>
      <c r="P4" t="s">
        <v>66</v>
      </c>
      <c r="Q4" t="s">
        <v>65</v>
      </c>
      <c r="R4" t="s">
        <v>65</v>
      </c>
      <c r="S4" t="s">
        <v>65</v>
      </c>
      <c r="T4" t="s">
        <v>65</v>
      </c>
      <c r="U4" t="s">
        <v>65</v>
      </c>
      <c r="V4" t="s">
        <v>65</v>
      </c>
      <c r="W4" t="s">
        <v>65</v>
      </c>
      <c r="X4" t="s">
        <v>65</v>
      </c>
      <c r="Y4" t="s">
        <v>65</v>
      </c>
      <c r="Z4" t="s">
        <v>65</v>
      </c>
      <c r="AA4">
        <v>0</v>
      </c>
      <c r="AB4" s="6">
        <v>0</v>
      </c>
      <c r="AC4" t="s">
        <v>65</v>
      </c>
      <c r="AD4" t="s">
        <v>65</v>
      </c>
      <c r="AE4" t="s">
        <v>65</v>
      </c>
      <c r="AF4" t="s">
        <v>65</v>
      </c>
      <c r="AG4" t="s">
        <v>65</v>
      </c>
      <c r="AH4">
        <v>0</v>
      </c>
      <c r="AI4">
        <v>0</v>
      </c>
      <c r="AJ4">
        <v>0</v>
      </c>
      <c r="AK4">
        <v>0</v>
      </c>
      <c r="AL4">
        <v>0</v>
      </c>
      <c r="AM4">
        <v>0</v>
      </c>
      <c r="AN4">
        <v>0</v>
      </c>
      <c r="AO4">
        <v>0</v>
      </c>
      <c r="AP4">
        <v>0</v>
      </c>
      <c r="AQ4">
        <v>0</v>
      </c>
      <c r="AR4">
        <v>0</v>
      </c>
      <c r="AS4">
        <v>0</v>
      </c>
      <c r="AT4">
        <v>0</v>
      </c>
      <c r="AU4">
        <v>0</v>
      </c>
      <c r="AV4">
        <v>0</v>
      </c>
      <c r="AW4">
        <v>0</v>
      </c>
      <c r="AX4">
        <v>0</v>
      </c>
      <c r="AY4">
        <v>0</v>
      </c>
      <c r="AZ4">
        <v>0</v>
      </c>
      <c r="BA4">
        <v>0</v>
      </c>
      <c r="BB4">
        <v>0</v>
      </c>
      <c r="BC4">
        <v>0</v>
      </c>
      <c r="BD4">
        <v>0</v>
      </c>
      <c r="BE4">
        <v>0</v>
      </c>
      <c r="BF4">
        <v>0</v>
      </c>
      <c r="BG4">
        <v>0</v>
      </c>
      <c r="BH4" s="6">
        <v>0</v>
      </c>
      <c r="BI4" t="s">
        <v>69</v>
      </c>
      <c r="BJ4">
        <v>0</v>
      </c>
      <c r="BK4" s="6">
        <v>1</v>
      </c>
    </row>
    <row r="5" spans="1:63" s="6" customFormat="1" hidden="1" x14ac:dyDescent="0.2">
      <c r="A5" s="5">
        <f>'Form responses 1'!A5</f>
        <v>42431.411920659724</v>
      </c>
      <c r="B5" s="6">
        <f>IF(LEFT('Form responses 1'!B5,3)="Yes",1,0)</f>
        <v>1</v>
      </c>
      <c r="C5" s="6">
        <f>IF(LEFT('Form responses 1'!C5,3)="Mal",1,2)</f>
        <v>1</v>
      </c>
      <c r="D5" s="6" t="str">
        <f>'Form responses 1'!D5</f>
        <v>PhD</v>
      </c>
      <c r="E5" s="6">
        <f>'Form responses 1'!E5</f>
        <v>1966</v>
      </c>
      <c r="F5" s="6" t="str">
        <f>'Form responses 1'!F5</f>
        <v>Hungary</v>
      </c>
      <c r="G5">
        <v>3</v>
      </c>
      <c r="H5">
        <v>3</v>
      </c>
      <c r="I5">
        <v>3</v>
      </c>
      <c r="J5">
        <v>3</v>
      </c>
      <c r="K5">
        <v>3</v>
      </c>
      <c r="L5">
        <v>3</v>
      </c>
      <c r="M5">
        <v>3</v>
      </c>
      <c r="N5">
        <v>3</v>
      </c>
      <c r="O5">
        <v>3</v>
      </c>
      <c r="P5">
        <v>3</v>
      </c>
      <c r="Q5">
        <v>3</v>
      </c>
      <c r="R5">
        <v>3</v>
      </c>
      <c r="S5">
        <v>3</v>
      </c>
      <c r="T5">
        <v>3</v>
      </c>
      <c r="U5">
        <v>3</v>
      </c>
      <c r="V5">
        <v>3</v>
      </c>
      <c r="W5">
        <v>3</v>
      </c>
      <c r="X5">
        <v>3</v>
      </c>
      <c r="Y5">
        <v>3</v>
      </c>
      <c r="Z5">
        <v>3</v>
      </c>
      <c r="AA5">
        <v>3</v>
      </c>
      <c r="AB5" s="6">
        <v>0</v>
      </c>
      <c r="AC5">
        <v>3</v>
      </c>
      <c r="AD5">
        <v>3</v>
      </c>
      <c r="AE5">
        <v>3</v>
      </c>
      <c r="AF5">
        <v>3</v>
      </c>
      <c r="AG5">
        <v>3</v>
      </c>
      <c r="AH5">
        <v>3</v>
      </c>
      <c r="AI5">
        <v>3</v>
      </c>
      <c r="AJ5">
        <v>3</v>
      </c>
      <c r="AK5">
        <v>3</v>
      </c>
      <c r="AL5">
        <v>3</v>
      </c>
      <c r="AM5">
        <v>3</v>
      </c>
      <c r="AN5">
        <v>3</v>
      </c>
      <c r="AO5">
        <v>3</v>
      </c>
      <c r="AP5">
        <v>3</v>
      </c>
      <c r="AQ5">
        <v>3</v>
      </c>
      <c r="AR5">
        <v>3</v>
      </c>
      <c r="AS5">
        <v>3</v>
      </c>
      <c r="AT5">
        <v>3</v>
      </c>
      <c r="AU5">
        <v>3</v>
      </c>
      <c r="AV5">
        <v>3</v>
      </c>
      <c r="AW5">
        <v>3</v>
      </c>
      <c r="AX5">
        <v>3</v>
      </c>
      <c r="AY5">
        <v>3</v>
      </c>
      <c r="AZ5">
        <v>3</v>
      </c>
      <c r="BA5">
        <v>3</v>
      </c>
      <c r="BB5">
        <v>3</v>
      </c>
      <c r="BC5">
        <v>3</v>
      </c>
      <c r="BD5">
        <v>3</v>
      </c>
      <c r="BE5">
        <v>3</v>
      </c>
      <c r="BF5">
        <v>3</v>
      </c>
      <c r="BG5">
        <v>3</v>
      </c>
      <c r="BH5" s="6">
        <v>0</v>
      </c>
      <c r="BI5" t="s">
        <v>69</v>
      </c>
      <c r="BJ5">
        <v>3</v>
      </c>
      <c r="BK5" s="6">
        <v>1</v>
      </c>
    </row>
    <row r="6" spans="1:63" s="6" customFormat="1" hidden="1" x14ac:dyDescent="0.2">
      <c r="A6" s="5">
        <f>'Form responses 1'!A6</f>
        <v>42431.864984942134</v>
      </c>
      <c r="B6" s="6">
        <f>IF(LEFT('Form responses 1'!B6,3)="Yes",1,0)</f>
        <v>1</v>
      </c>
      <c r="C6" s="6">
        <f>IF(LEFT('Form responses 1'!C6,3)="Mal",1,2)</f>
        <v>1</v>
      </c>
      <c r="D6" s="6" t="str">
        <f>'Form responses 1'!D6</f>
        <v>BA</v>
      </c>
      <c r="E6" s="6">
        <f>'Form responses 1'!E6</f>
        <v>1991</v>
      </c>
      <c r="F6" s="6" t="str">
        <f>'Form responses 1'!F6</f>
        <v>Hungary</v>
      </c>
      <c r="G6">
        <v>4</v>
      </c>
      <c r="H6">
        <v>3</v>
      </c>
      <c r="I6">
        <v>2</v>
      </c>
      <c r="J6">
        <v>3</v>
      </c>
      <c r="K6">
        <v>3</v>
      </c>
      <c r="L6">
        <v>5</v>
      </c>
      <c r="M6">
        <v>4</v>
      </c>
      <c r="N6">
        <v>3</v>
      </c>
      <c r="O6">
        <v>4</v>
      </c>
      <c r="P6">
        <v>4</v>
      </c>
      <c r="Q6">
        <v>4</v>
      </c>
      <c r="R6">
        <v>4</v>
      </c>
      <c r="S6">
        <v>4</v>
      </c>
      <c r="T6">
        <v>4</v>
      </c>
      <c r="U6">
        <v>4</v>
      </c>
      <c r="V6">
        <v>4</v>
      </c>
      <c r="W6">
        <v>4</v>
      </c>
      <c r="X6">
        <v>2</v>
      </c>
      <c r="Y6">
        <v>3</v>
      </c>
      <c r="Z6">
        <v>2</v>
      </c>
      <c r="AA6">
        <v>2</v>
      </c>
      <c r="AB6" s="6">
        <v>0</v>
      </c>
      <c r="AC6">
        <v>4</v>
      </c>
      <c r="AD6">
        <v>3</v>
      </c>
      <c r="AE6">
        <v>3</v>
      </c>
      <c r="AF6">
        <v>3</v>
      </c>
      <c r="AG6">
        <v>2</v>
      </c>
      <c r="AH6">
        <v>4</v>
      </c>
      <c r="AI6">
        <v>4</v>
      </c>
      <c r="AJ6">
        <v>4</v>
      </c>
      <c r="AK6">
        <v>4</v>
      </c>
      <c r="AL6">
        <v>3</v>
      </c>
      <c r="AM6">
        <v>2</v>
      </c>
      <c r="AN6">
        <v>2</v>
      </c>
      <c r="AO6">
        <v>2</v>
      </c>
      <c r="AP6">
        <v>2</v>
      </c>
      <c r="AQ6">
        <v>3</v>
      </c>
      <c r="AR6">
        <v>2</v>
      </c>
      <c r="AS6">
        <v>1</v>
      </c>
      <c r="AT6">
        <v>2</v>
      </c>
      <c r="AU6">
        <v>2</v>
      </c>
      <c r="AV6">
        <v>3</v>
      </c>
      <c r="AW6">
        <v>4</v>
      </c>
      <c r="AX6">
        <v>4</v>
      </c>
      <c r="AY6">
        <v>2</v>
      </c>
      <c r="AZ6">
        <v>3</v>
      </c>
      <c r="BA6">
        <v>3</v>
      </c>
      <c r="BB6">
        <v>3</v>
      </c>
      <c r="BC6">
        <v>3</v>
      </c>
      <c r="BD6">
        <v>3</v>
      </c>
      <c r="BE6">
        <v>3</v>
      </c>
      <c r="BF6">
        <v>2</v>
      </c>
      <c r="BG6">
        <v>3</v>
      </c>
      <c r="BH6" s="6">
        <v>0</v>
      </c>
      <c r="BI6" t="s">
        <v>69</v>
      </c>
      <c r="BJ6">
        <v>2</v>
      </c>
      <c r="BK6" s="6">
        <v>1</v>
      </c>
    </row>
    <row r="7" spans="1:63" x14ac:dyDescent="0.2">
      <c r="A7" s="4">
        <f>'Form responses 1'!A7</f>
        <v>42436.329103148149</v>
      </c>
      <c r="B7">
        <f>IF(LEFT('Form responses 1'!B7,3)="Yes",1,0)</f>
        <v>1</v>
      </c>
      <c r="C7">
        <f>IF(LEFT('Form responses 1'!C7,3)="Mal",1,2)</f>
        <v>1</v>
      </c>
      <c r="D7" t="str">
        <f>'Form responses 1'!D7</f>
        <v>PhD</v>
      </c>
      <c r="E7">
        <f>'Form responses 1'!E7</f>
        <v>1966</v>
      </c>
      <c r="F7" t="str">
        <f>'Form responses 1'!F7</f>
        <v>Hungary</v>
      </c>
      <c r="G7">
        <v>3</v>
      </c>
      <c r="H7">
        <v>3</v>
      </c>
      <c r="I7">
        <v>3</v>
      </c>
      <c r="J7">
        <v>3</v>
      </c>
      <c r="K7">
        <v>3</v>
      </c>
      <c r="L7">
        <v>3</v>
      </c>
      <c r="M7">
        <v>3</v>
      </c>
      <c r="N7">
        <v>3</v>
      </c>
      <c r="O7">
        <v>3</v>
      </c>
      <c r="P7">
        <v>3</v>
      </c>
      <c r="Q7">
        <v>3</v>
      </c>
      <c r="R7">
        <v>3</v>
      </c>
      <c r="S7">
        <v>3</v>
      </c>
      <c r="T7">
        <v>3</v>
      </c>
      <c r="U7">
        <v>3</v>
      </c>
      <c r="V7">
        <v>3</v>
      </c>
      <c r="W7">
        <v>3</v>
      </c>
      <c r="X7">
        <v>3</v>
      </c>
      <c r="Y7">
        <v>3</v>
      </c>
      <c r="Z7">
        <v>3</v>
      </c>
      <c r="AA7">
        <v>3</v>
      </c>
      <c r="AB7" s="6">
        <v>0</v>
      </c>
      <c r="AC7">
        <v>3</v>
      </c>
      <c r="AD7">
        <v>3</v>
      </c>
      <c r="AE7">
        <v>3</v>
      </c>
      <c r="AF7">
        <v>3</v>
      </c>
      <c r="AG7">
        <v>3</v>
      </c>
      <c r="AH7">
        <v>3</v>
      </c>
      <c r="AI7">
        <v>3</v>
      </c>
      <c r="AJ7">
        <v>3</v>
      </c>
      <c r="AK7">
        <v>3</v>
      </c>
      <c r="AL7">
        <v>3</v>
      </c>
      <c r="AM7">
        <v>3</v>
      </c>
      <c r="AN7">
        <v>3</v>
      </c>
      <c r="AO7">
        <v>3</v>
      </c>
      <c r="AP7">
        <v>3</v>
      </c>
      <c r="AQ7">
        <v>3</v>
      </c>
      <c r="AR7">
        <v>3</v>
      </c>
      <c r="AS7">
        <v>3</v>
      </c>
      <c r="AT7">
        <v>3</v>
      </c>
      <c r="AU7">
        <v>3</v>
      </c>
      <c r="AV7">
        <v>3</v>
      </c>
      <c r="AW7">
        <v>3</v>
      </c>
      <c r="AX7">
        <v>3</v>
      </c>
      <c r="AY7">
        <v>3</v>
      </c>
      <c r="AZ7">
        <v>3</v>
      </c>
      <c r="BA7">
        <v>3</v>
      </c>
      <c r="BB7">
        <v>3</v>
      </c>
      <c r="BC7">
        <v>3</v>
      </c>
      <c r="BD7">
        <v>3</v>
      </c>
      <c r="BE7">
        <v>3</v>
      </c>
      <c r="BF7">
        <v>3</v>
      </c>
      <c r="BG7">
        <v>3</v>
      </c>
      <c r="BH7" s="6">
        <v>0</v>
      </c>
      <c r="BI7" t="s">
        <v>69</v>
      </c>
      <c r="BJ7">
        <v>3</v>
      </c>
    </row>
    <row r="8" spans="1:63" s="6" customFormat="1" hidden="1" x14ac:dyDescent="0.2">
      <c r="A8" s="5">
        <f>'Form responses 1'!A8</f>
        <v>42438.302888009261</v>
      </c>
      <c r="B8" s="6">
        <f>IF(LEFT('Form responses 1'!B8,3)="Yes",1,0)</f>
        <v>1</v>
      </c>
      <c r="C8" s="6">
        <f>IF(LEFT('Form responses 1'!C8,3)="Mal",1,2)</f>
        <v>1</v>
      </c>
      <c r="D8" s="6" t="str">
        <f>'Form responses 1'!D8</f>
        <v>MA</v>
      </c>
      <c r="E8" s="6">
        <f>'Form responses 1'!E8</f>
        <v>1993</v>
      </c>
      <c r="F8" s="6" t="str">
        <f>'Form responses 1'!F8</f>
        <v>Hungary</v>
      </c>
      <c r="G8">
        <v>1</v>
      </c>
      <c r="H8">
        <v>2</v>
      </c>
      <c r="I8">
        <v>3</v>
      </c>
      <c r="J8">
        <v>4</v>
      </c>
      <c r="K8">
        <v>5</v>
      </c>
      <c r="L8" t="s">
        <v>142</v>
      </c>
      <c r="M8">
        <v>5</v>
      </c>
      <c r="N8">
        <v>4</v>
      </c>
      <c r="O8">
        <v>3</v>
      </c>
      <c r="P8">
        <v>2</v>
      </c>
      <c r="Q8">
        <v>1</v>
      </c>
      <c r="R8">
        <v>2</v>
      </c>
      <c r="S8">
        <v>3</v>
      </c>
      <c r="T8">
        <v>4</v>
      </c>
      <c r="U8">
        <v>5</v>
      </c>
      <c r="V8" t="s">
        <v>142</v>
      </c>
      <c r="W8">
        <v>5</v>
      </c>
      <c r="X8">
        <v>4</v>
      </c>
      <c r="Y8">
        <v>3</v>
      </c>
      <c r="Z8">
        <v>2</v>
      </c>
      <c r="AA8">
        <v>1</v>
      </c>
      <c r="AB8" s="6">
        <v>0</v>
      </c>
      <c r="AC8" t="s">
        <v>142</v>
      </c>
      <c r="AD8">
        <v>5</v>
      </c>
      <c r="AE8">
        <v>4</v>
      </c>
      <c r="AF8">
        <v>3</v>
      </c>
      <c r="AG8">
        <v>2</v>
      </c>
      <c r="AH8">
        <v>1</v>
      </c>
      <c r="AI8">
        <v>2</v>
      </c>
      <c r="AJ8">
        <v>3</v>
      </c>
      <c r="AK8">
        <v>4</v>
      </c>
      <c r="AL8">
        <v>5</v>
      </c>
      <c r="AM8">
        <v>4</v>
      </c>
      <c r="AN8">
        <v>3</v>
      </c>
      <c r="AO8">
        <v>2</v>
      </c>
      <c r="AP8">
        <v>1</v>
      </c>
      <c r="AQ8">
        <v>2</v>
      </c>
      <c r="AR8">
        <v>3</v>
      </c>
      <c r="AS8">
        <v>4</v>
      </c>
      <c r="AT8">
        <v>5</v>
      </c>
      <c r="AU8">
        <v>4</v>
      </c>
      <c r="AV8">
        <v>3</v>
      </c>
      <c r="AW8">
        <v>2</v>
      </c>
      <c r="AX8">
        <v>5</v>
      </c>
      <c r="AY8">
        <v>4</v>
      </c>
      <c r="AZ8">
        <v>3</v>
      </c>
      <c r="BA8">
        <v>2</v>
      </c>
      <c r="BB8">
        <v>1</v>
      </c>
      <c r="BC8">
        <v>2</v>
      </c>
      <c r="BD8">
        <v>3</v>
      </c>
      <c r="BE8">
        <v>4</v>
      </c>
      <c r="BF8">
        <v>5</v>
      </c>
      <c r="BG8">
        <v>4</v>
      </c>
      <c r="BH8" s="6">
        <v>0</v>
      </c>
      <c r="BI8" t="s">
        <v>69</v>
      </c>
      <c r="BJ8">
        <v>1</v>
      </c>
      <c r="BK8" s="6">
        <v>1</v>
      </c>
    </row>
    <row r="9" spans="1:63" x14ac:dyDescent="0.2">
      <c r="A9" s="4">
        <f>'Form responses 1'!A9</f>
        <v>42438.337161493051</v>
      </c>
      <c r="B9">
        <f>IF(LEFT('Form responses 1'!B9,3)="Yes",1,0)</f>
        <v>1</v>
      </c>
      <c r="C9">
        <f>IF(LEFT('Form responses 1'!C9,3)="Mal",1,2)</f>
        <v>1</v>
      </c>
      <c r="D9" t="str">
        <f>'Form responses 1'!D9</f>
        <v>BSC</v>
      </c>
      <c r="E9">
        <f>'Form responses 1'!E9</f>
        <v>1994</v>
      </c>
      <c r="F9" t="str">
        <f>'Form responses 1'!F9</f>
        <v>Hungary</v>
      </c>
      <c r="G9">
        <v>4</v>
      </c>
      <c r="H9">
        <v>2</v>
      </c>
      <c r="I9">
        <v>5</v>
      </c>
      <c r="J9">
        <v>4</v>
      </c>
      <c r="K9">
        <v>5</v>
      </c>
      <c r="L9">
        <v>4</v>
      </c>
      <c r="M9">
        <v>2</v>
      </c>
      <c r="N9">
        <v>5</v>
      </c>
      <c r="O9">
        <v>4</v>
      </c>
      <c r="P9">
        <v>5</v>
      </c>
      <c r="Q9">
        <v>2</v>
      </c>
      <c r="R9">
        <v>2</v>
      </c>
      <c r="S9" t="s">
        <v>142</v>
      </c>
      <c r="T9" t="s">
        <v>142</v>
      </c>
      <c r="U9" t="s">
        <v>142</v>
      </c>
      <c r="V9" t="s">
        <v>142</v>
      </c>
      <c r="W9">
        <v>3</v>
      </c>
      <c r="X9">
        <v>2</v>
      </c>
      <c r="Y9">
        <v>2</v>
      </c>
      <c r="Z9">
        <v>4</v>
      </c>
      <c r="AA9">
        <v>3</v>
      </c>
      <c r="AB9" s="6">
        <v>0</v>
      </c>
      <c r="AC9">
        <v>5</v>
      </c>
      <c r="AD9">
        <v>5</v>
      </c>
      <c r="AE9">
        <v>2</v>
      </c>
      <c r="AF9">
        <v>4</v>
      </c>
      <c r="AG9">
        <v>5</v>
      </c>
      <c r="AH9">
        <v>3</v>
      </c>
      <c r="AI9">
        <v>4</v>
      </c>
      <c r="AJ9">
        <v>4</v>
      </c>
      <c r="AK9">
        <v>4</v>
      </c>
      <c r="AL9">
        <v>3</v>
      </c>
      <c r="AM9">
        <v>2</v>
      </c>
      <c r="AN9">
        <v>2</v>
      </c>
      <c r="AO9">
        <v>2</v>
      </c>
      <c r="AP9">
        <v>1</v>
      </c>
      <c r="AQ9">
        <v>2</v>
      </c>
      <c r="AR9">
        <v>1</v>
      </c>
      <c r="AS9">
        <v>2</v>
      </c>
      <c r="AT9">
        <v>2</v>
      </c>
      <c r="AU9">
        <v>3</v>
      </c>
      <c r="AV9">
        <v>2</v>
      </c>
      <c r="AW9">
        <v>2</v>
      </c>
      <c r="AX9">
        <v>5</v>
      </c>
      <c r="AY9">
        <v>5</v>
      </c>
      <c r="AZ9">
        <v>4</v>
      </c>
      <c r="BA9">
        <v>2</v>
      </c>
      <c r="BB9">
        <v>3</v>
      </c>
      <c r="BC9">
        <v>3</v>
      </c>
      <c r="BD9">
        <v>3</v>
      </c>
      <c r="BE9">
        <v>5</v>
      </c>
      <c r="BF9">
        <v>4</v>
      </c>
      <c r="BG9">
        <v>2</v>
      </c>
      <c r="BH9" s="6">
        <v>0</v>
      </c>
      <c r="BI9">
        <v>0</v>
      </c>
      <c r="BJ9">
        <v>3</v>
      </c>
    </row>
    <row r="10" spans="1:63" x14ac:dyDescent="0.2">
      <c r="A10" s="4">
        <f>'Form responses 1'!A10</f>
        <v>42438.353709791671</v>
      </c>
      <c r="B10">
        <f>IF(LEFT('Form responses 1'!B10,3)="Yes",1,0)</f>
        <v>1</v>
      </c>
      <c r="C10">
        <f>IF(LEFT('Form responses 1'!C10,3)="Mal",1,2)</f>
        <v>1</v>
      </c>
      <c r="D10" t="str">
        <f>'Form responses 1'!D10</f>
        <v>BA</v>
      </c>
      <c r="E10">
        <f>'Form responses 1'!E10</f>
        <v>1985</v>
      </c>
      <c r="F10" t="str">
        <f>'Form responses 1'!F10</f>
        <v>Hungary</v>
      </c>
      <c r="G10">
        <v>4</v>
      </c>
      <c r="H10">
        <v>2</v>
      </c>
      <c r="I10">
        <v>4</v>
      </c>
      <c r="J10">
        <v>4</v>
      </c>
      <c r="K10">
        <v>4</v>
      </c>
      <c r="L10">
        <v>4</v>
      </c>
      <c r="M10">
        <v>2</v>
      </c>
      <c r="N10">
        <v>4</v>
      </c>
      <c r="O10">
        <v>4</v>
      </c>
      <c r="P10">
        <v>4</v>
      </c>
      <c r="Q10">
        <v>4</v>
      </c>
      <c r="R10">
        <v>4</v>
      </c>
      <c r="S10">
        <v>4</v>
      </c>
      <c r="T10">
        <v>4</v>
      </c>
      <c r="U10">
        <v>4</v>
      </c>
      <c r="V10">
        <v>4</v>
      </c>
      <c r="W10">
        <v>4</v>
      </c>
      <c r="X10">
        <v>2</v>
      </c>
      <c r="Y10">
        <v>2</v>
      </c>
      <c r="Z10">
        <v>4</v>
      </c>
      <c r="AA10">
        <v>2</v>
      </c>
      <c r="AB10" s="6">
        <v>0</v>
      </c>
      <c r="AC10">
        <v>5</v>
      </c>
      <c r="AD10">
        <v>4</v>
      </c>
      <c r="AE10">
        <v>5</v>
      </c>
      <c r="AF10">
        <v>4</v>
      </c>
      <c r="AG10" t="s">
        <v>142</v>
      </c>
      <c r="AH10">
        <v>4</v>
      </c>
      <c r="AI10">
        <v>4</v>
      </c>
      <c r="AJ10">
        <v>4</v>
      </c>
      <c r="AK10">
        <v>4</v>
      </c>
      <c r="AL10">
        <v>4</v>
      </c>
      <c r="AM10">
        <v>3</v>
      </c>
      <c r="AN10">
        <v>3</v>
      </c>
      <c r="AO10">
        <v>3</v>
      </c>
      <c r="AP10">
        <v>4</v>
      </c>
      <c r="AQ10">
        <v>4</v>
      </c>
      <c r="AR10">
        <v>3</v>
      </c>
      <c r="AS10">
        <v>3</v>
      </c>
      <c r="AT10">
        <v>3</v>
      </c>
      <c r="AU10">
        <v>4</v>
      </c>
      <c r="AV10">
        <v>4</v>
      </c>
      <c r="AW10">
        <v>4</v>
      </c>
      <c r="AX10">
        <v>4</v>
      </c>
      <c r="AY10">
        <v>4</v>
      </c>
      <c r="AZ10">
        <v>4</v>
      </c>
      <c r="BA10">
        <v>2</v>
      </c>
      <c r="BB10">
        <v>2</v>
      </c>
      <c r="BC10">
        <v>2</v>
      </c>
      <c r="BD10">
        <v>4</v>
      </c>
      <c r="BE10">
        <v>4</v>
      </c>
      <c r="BF10">
        <v>5</v>
      </c>
      <c r="BG10">
        <v>5</v>
      </c>
      <c r="BH10" s="6">
        <v>0</v>
      </c>
      <c r="BI10">
        <v>0</v>
      </c>
      <c r="BJ10" t="s">
        <v>142</v>
      </c>
    </row>
    <row r="11" spans="1:63" x14ac:dyDescent="0.2">
      <c r="A11" s="4">
        <f>'Form responses 1'!A11</f>
        <v>42438.360866493051</v>
      </c>
      <c r="B11">
        <f>IF(LEFT('Form responses 1'!B11,3)="Yes",1,0)</f>
        <v>1</v>
      </c>
      <c r="C11">
        <f>IF(LEFT('Form responses 1'!C11,3)="Mal",1,2)</f>
        <v>1</v>
      </c>
      <c r="D11" t="str">
        <f>'Form responses 1'!D11</f>
        <v>MA</v>
      </c>
      <c r="E11" s="6">
        <v>1979</v>
      </c>
      <c r="F11" t="str">
        <f>'Form responses 1'!F11</f>
        <v>Hungary</v>
      </c>
      <c r="G11">
        <v>4</v>
      </c>
      <c r="H11">
        <v>4</v>
      </c>
      <c r="I11" t="s">
        <v>142</v>
      </c>
      <c r="J11" t="s">
        <v>142</v>
      </c>
      <c r="K11" t="s">
        <v>142</v>
      </c>
      <c r="L11">
        <v>4</v>
      </c>
      <c r="M11">
        <v>3</v>
      </c>
      <c r="N11">
        <v>3</v>
      </c>
      <c r="O11">
        <v>3</v>
      </c>
      <c r="P11">
        <v>3</v>
      </c>
      <c r="Q11" t="s">
        <v>142</v>
      </c>
      <c r="R11" t="s">
        <v>142</v>
      </c>
      <c r="S11">
        <v>4</v>
      </c>
      <c r="T11">
        <v>2</v>
      </c>
      <c r="U11">
        <v>2</v>
      </c>
      <c r="V11">
        <v>3</v>
      </c>
      <c r="W11" t="s">
        <v>142</v>
      </c>
      <c r="X11" t="s">
        <v>142</v>
      </c>
      <c r="Y11">
        <v>3</v>
      </c>
      <c r="Z11">
        <v>4</v>
      </c>
      <c r="AA11" t="s">
        <v>142</v>
      </c>
      <c r="AB11" s="6">
        <v>0</v>
      </c>
      <c r="AC11">
        <v>4</v>
      </c>
      <c r="AD11">
        <v>4</v>
      </c>
      <c r="AE11">
        <v>1</v>
      </c>
      <c r="AF11">
        <v>1</v>
      </c>
      <c r="AG11">
        <v>3</v>
      </c>
      <c r="AH11">
        <v>5</v>
      </c>
      <c r="AI11">
        <v>5</v>
      </c>
      <c r="AJ11">
        <v>5</v>
      </c>
      <c r="AK11">
        <v>5</v>
      </c>
      <c r="AL11">
        <v>5</v>
      </c>
      <c r="AM11">
        <v>5</v>
      </c>
      <c r="AN11">
        <v>5</v>
      </c>
      <c r="AO11">
        <v>5</v>
      </c>
      <c r="AP11">
        <v>5</v>
      </c>
      <c r="AQ11">
        <v>5</v>
      </c>
      <c r="AR11">
        <v>5</v>
      </c>
      <c r="AS11">
        <v>5</v>
      </c>
      <c r="AT11">
        <v>5</v>
      </c>
      <c r="AU11">
        <v>5</v>
      </c>
      <c r="AV11">
        <v>5</v>
      </c>
      <c r="AW11">
        <v>5</v>
      </c>
      <c r="AX11">
        <v>4</v>
      </c>
      <c r="AY11">
        <v>3</v>
      </c>
      <c r="AZ11">
        <v>3</v>
      </c>
      <c r="BA11">
        <v>2</v>
      </c>
      <c r="BB11">
        <v>3</v>
      </c>
      <c r="BC11">
        <v>3</v>
      </c>
      <c r="BD11">
        <v>4</v>
      </c>
      <c r="BE11">
        <v>5</v>
      </c>
      <c r="BF11">
        <v>4</v>
      </c>
      <c r="BG11">
        <v>3</v>
      </c>
      <c r="BH11" s="6">
        <v>0</v>
      </c>
      <c r="BI11">
        <v>0</v>
      </c>
      <c r="BJ11">
        <v>3</v>
      </c>
    </row>
    <row r="12" spans="1:63" x14ac:dyDescent="0.2">
      <c r="A12" s="4">
        <f>'Form responses 1'!A12</f>
        <v>42438.420993715277</v>
      </c>
      <c r="B12">
        <f>IF(LEFT('Form responses 1'!B12,3)="Yes",1,0)</f>
        <v>1</v>
      </c>
      <c r="C12">
        <f>IF(LEFT('Form responses 1'!C12,3)="Mal",1,2)</f>
        <v>1</v>
      </c>
      <c r="D12" t="str">
        <f>'Form responses 1'!D12</f>
        <v>BSC</v>
      </c>
      <c r="E12">
        <f>'Form responses 1'!E12</f>
        <v>1990</v>
      </c>
      <c r="F12" t="str">
        <f>'Form responses 1'!F12</f>
        <v>Hungary</v>
      </c>
      <c r="G12">
        <v>4</v>
      </c>
      <c r="H12">
        <v>3</v>
      </c>
      <c r="I12">
        <v>3</v>
      </c>
      <c r="J12">
        <v>3</v>
      </c>
      <c r="K12">
        <v>3</v>
      </c>
      <c r="L12">
        <v>3</v>
      </c>
      <c r="M12">
        <v>4</v>
      </c>
      <c r="N12">
        <v>3</v>
      </c>
      <c r="O12">
        <v>3</v>
      </c>
      <c r="P12">
        <v>3</v>
      </c>
      <c r="Q12">
        <v>4</v>
      </c>
      <c r="R12">
        <v>3</v>
      </c>
      <c r="S12">
        <v>3</v>
      </c>
      <c r="T12">
        <v>4</v>
      </c>
      <c r="U12">
        <v>3</v>
      </c>
      <c r="V12">
        <v>3</v>
      </c>
      <c r="W12">
        <v>4</v>
      </c>
      <c r="X12">
        <v>3</v>
      </c>
      <c r="Y12">
        <v>3</v>
      </c>
      <c r="Z12">
        <v>4</v>
      </c>
      <c r="AA12">
        <v>3</v>
      </c>
      <c r="AB12" s="6">
        <v>0</v>
      </c>
      <c r="AC12">
        <v>4</v>
      </c>
      <c r="AD12">
        <v>3</v>
      </c>
      <c r="AE12">
        <v>3</v>
      </c>
      <c r="AF12">
        <v>4</v>
      </c>
      <c r="AG12">
        <v>4</v>
      </c>
      <c r="AH12">
        <v>3</v>
      </c>
      <c r="AI12">
        <v>4</v>
      </c>
      <c r="AJ12">
        <v>3</v>
      </c>
      <c r="AK12">
        <v>4</v>
      </c>
      <c r="AL12">
        <v>4</v>
      </c>
      <c r="AM12">
        <v>3</v>
      </c>
      <c r="AN12">
        <v>3</v>
      </c>
      <c r="AO12">
        <v>3</v>
      </c>
      <c r="AP12">
        <v>3</v>
      </c>
      <c r="AQ12">
        <v>4</v>
      </c>
      <c r="AR12">
        <v>3</v>
      </c>
      <c r="AS12">
        <v>3</v>
      </c>
      <c r="AT12">
        <v>3</v>
      </c>
      <c r="AU12">
        <v>3</v>
      </c>
      <c r="AV12">
        <v>4</v>
      </c>
      <c r="AW12">
        <v>3</v>
      </c>
      <c r="AX12">
        <v>3</v>
      </c>
      <c r="AY12">
        <v>4</v>
      </c>
      <c r="AZ12">
        <v>4</v>
      </c>
      <c r="BA12">
        <v>3</v>
      </c>
      <c r="BB12">
        <v>3</v>
      </c>
      <c r="BC12">
        <v>3</v>
      </c>
      <c r="BD12">
        <v>3</v>
      </c>
      <c r="BE12">
        <v>3</v>
      </c>
      <c r="BF12">
        <v>4</v>
      </c>
      <c r="BG12">
        <v>3</v>
      </c>
      <c r="BH12" s="6">
        <v>0</v>
      </c>
      <c r="BI12">
        <v>0</v>
      </c>
      <c r="BJ12">
        <v>3</v>
      </c>
    </row>
    <row r="13" spans="1:63" x14ac:dyDescent="0.2">
      <c r="A13" s="4">
        <f>'Form responses 1'!A13</f>
        <v>42438.433709629629</v>
      </c>
      <c r="B13">
        <f>IF(LEFT('Form responses 1'!B13,3)="Yes",1,0)</f>
        <v>1</v>
      </c>
      <c r="C13">
        <f>IF(LEFT('Form responses 1'!C13,3)="Mal",1,2)</f>
        <v>1</v>
      </c>
      <c r="D13" t="str">
        <f>'Form responses 1'!D13</f>
        <v>BSC</v>
      </c>
      <c r="E13">
        <f>'Form responses 1'!E13</f>
        <v>1991</v>
      </c>
      <c r="F13" t="str">
        <f>'Form responses 1'!F13</f>
        <v>Hungary</v>
      </c>
      <c r="G13">
        <v>5</v>
      </c>
      <c r="H13">
        <v>4</v>
      </c>
      <c r="I13">
        <v>4</v>
      </c>
      <c r="J13">
        <v>4</v>
      </c>
      <c r="K13">
        <v>4</v>
      </c>
      <c r="L13">
        <v>3</v>
      </c>
      <c r="M13">
        <v>4</v>
      </c>
      <c r="N13">
        <v>3</v>
      </c>
      <c r="O13">
        <v>4</v>
      </c>
      <c r="P13">
        <v>4</v>
      </c>
      <c r="Q13">
        <v>4</v>
      </c>
      <c r="R13">
        <v>3</v>
      </c>
      <c r="S13">
        <v>4</v>
      </c>
      <c r="T13">
        <v>3</v>
      </c>
      <c r="U13">
        <v>3</v>
      </c>
      <c r="V13">
        <v>4</v>
      </c>
      <c r="W13">
        <v>5</v>
      </c>
      <c r="X13">
        <v>3</v>
      </c>
      <c r="Y13">
        <v>4</v>
      </c>
      <c r="Z13">
        <v>3</v>
      </c>
      <c r="AA13">
        <v>2</v>
      </c>
      <c r="AB13" s="6">
        <v>0</v>
      </c>
      <c r="AC13">
        <v>4</v>
      </c>
      <c r="AD13">
        <v>4</v>
      </c>
      <c r="AE13">
        <v>3</v>
      </c>
      <c r="AF13">
        <v>4</v>
      </c>
      <c r="AG13">
        <v>4</v>
      </c>
      <c r="AH13">
        <v>3</v>
      </c>
      <c r="AI13">
        <v>4</v>
      </c>
      <c r="AJ13">
        <v>4</v>
      </c>
      <c r="AK13">
        <v>4</v>
      </c>
      <c r="AL13">
        <v>4</v>
      </c>
      <c r="AM13">
        <v>3</v>
      </c>
      <c r="AN13">
        <v>4</v>
      </c>
      <c r="AO13">
        <v>3</v>
      </c>
      <c r="AP13">
        <v>4</v>
      </c>
      <c r="AQ13">
        <v>3</v>
      </c>
      <c r="AR13">
        <v>3</v>
      </c>
      <c r="AS13">
        <v>3</v>
      </c>
      <c r="AT13">
        <v>3</v>
      </c>
      <c r="AU13">
        <v>4</v>
      </c>
      <c r="AV13">
        <v>3</v>
      </c>
      <c r="AW13">
        <v>3</v>
      </c>
      <c r="AX13">
        <v>2</v>
      </c>
      <c r="AY13">
        <v>3</v>
      </c>
      <c r="AZ13">
        <v>2</v>
      </c>
      <c r="BA13">
        <v>3</v>
      </c>
      <c r="BB13">
        <v>2</v>
      </c>
      <c r="BC13">
        <v>4</v>
      </c>
      <c r="BD13">
        <v>4</v>
      </c>
      <c r="BE13">
        <v>3</v>
      </c>
      <c r="BF13">
        <v>4</v>
      </c>
      <c r="BG13">
        <v>3</v>
      </c>
      <c r="BH13" s="6">
        <v>0</v>
      </c>
      <c r="BI13">
        <v>0</v>
      </c>
      <c r="BJ13">
        <v>3</v>
      </c>
    </row>
    <row r="14" spans="1:63" x14ac:dyDescent="0.2">
      <c r="A14" s="4">
        <f>'Form responses 1'!A14</f>
        <v>42438.482763032407</v>
      </c>
      <c r="B14">
        <f>IF(LEFT('Form responses 1'!B14,3)="Yes",1,0)</f>
        <v>1</v>
      </c>
      <c r="C14">
        <f>IF(LEFT('Form responses 1'!C14,3)="Mal",1,2)</f>
        <v>1</v>
      </c>
      <c r="D14" t="str">
        <f>'Form responses 1'!D14</f>
        <v>BSC</v>
      </c>
      <c r="E14">
        <f>'Form responses 1'!E14</f>
        <v>1985</v>
      </c>
      <c r="F14" t="str">
        <f>'Form responses 1'!F14</f>
        <v>Hungary</v>
      </c>
      <c r="G14">
        <v>3</v>
      </c>
      <c r="H14">
        <v>2</v>
      </c>
      <c r="I14">
        <v>5</v>
      </c>
      <c r="J14">
        <v>5</v>
      </c>
      <c r="K14">
        <v>5</v>
      </c>
      <c r="L14">
        <v>5</v>
      </c>
      <c r="M14">
        <v>2</v>
      </c>
      <c r="N14">
        <v>4</v>
      </c>
      <c r="O14">
        <v>5</v>
      </c>
      <c r="P14">
        <v>5</v>
      </c>
      <c r="Q14">
        <v>2</v>
      </c>
      <c r="R14">
        <v>3</v>
      </c>
      <c r="S14">
        <v>2</v>
      </c>
      <c r="T14">
        <v>2</v>
      </c>
      <c r="U14">
        <v>4</v>
      </c>
      <c r="V14">
        <v>5</v>
      </c>
      <c r="W14">
        <v>5</v>
      </c>
      <c r="X14">
        <v>2</v>
      </c>
      <c r="Y14">
        <v>3</v>
      </c>
      <c r="Z14">
        <v>2</v>
      </c>
      <c r="AA14">
        <v>1</v>
      </c>
      <c r="AB14" s="6">
        <v>0</v>
      </c>
      <c r="AC14">
        <v>5</v>
      </c>
      <c r="AD14">
        <v>5</v>
      </c>
      <c r="AE14">
        <v>2</v>
      </c>
      <c r="AF14">
        <v>2</v>
      </c>
      <c r="AG14">
        <v>4</v>
      </c>
      <c r="AH14">
        <v>5</v>
      </c>
      <c r="AI14">
        <v>4</v>
      </c>
      <c r="AJ14">
        <v>3</v>
      </c>
      <c r="AK14">
        <v>3</v>
      </c>
      <c r="AL14">
        <v>4</v>
      </c>
      <c r="AM14">
        <v>3</v>
      </c>
      <c r="AN14">
        <v>4</v>
      </c>
      <c r="AO14">
        <v>4</v>
      </c>
      <c r="AP14">
        <v>4</v>
      </c>
      <c r="AQ14">
        <v>4</v>
      </c>
      <c r="AR14">
        <v>4</v>
      </c>
      <c r="AS14">
        <v>4</v>
      </c>
      <c r="AT14">
        <v>4</v>
      </c>
      <c r="AU14">
        <v>4</v>
      </c>
      <c r="AV14">
        <v>4</v>
      </c>
      <c r="AW14">
        <v>3</v>
      </c>
      <c r="AX14">
        <v>5</v>
      </c>
      <c r="AY14">
        <v>4</v>
      </c>
      <c r="AZ14">
        <v>4</v>
      </c>
      <c r="BA14">
        <v>1</v>
      </c>
      <c r="BB14">
        <v>1</v>
      </c>
      <c r="BC14">
        <v>2</v>
      </c>
      <c r="BD14">
        <v>2</v>
      </c>
      <c r="BE14">
        <v>5</v>
      </c>
      <c r="BF14">
        <v>5</v>
      </c>
      <c r="BG14">
        <v>1</v>
      </c>
      <c r="BH14" s="6">
        <v>0</v>
      </c>
      <c r="BI14">
        <v>0</v>
      </c>
      <c r="BJ14">
        <v>4</v>
      </c>
    </row>
    <row r="15" spans="1:63" x14ac:dyDescent="0.2">
      <c r="A15" s="4">
        <f>'Form responses 1'!A15</f>
        <v>42438.566622314815</v>
      </c>
      <c r="B15">
        <f>IF(LEFT('Form responses 1'!B15,3)="Yes",1,0)</f>
        <v>1</v>
      </c>
      <c r="C15">
        <f>IF(LEFT('Form responses 1'!C15,3)="Mal",1,2)</f>
        <v>2</v>
      </c>
      <c r="D15" t="str">
        <f>'Form responses 1'!D15</f>
        <v>PhD</v>
      </c>
      <c r="E15">
        <f>'Form responses 1'!E15</f>
        <v>1973</v>
      </c>
      <c r="F15" t="str">
        <f>'Form responses 1'!F15</f>
        <v>Hungary</v>
      </c>
      <c r="G15" t="s">
        <v>142</v>
      </c>
      <c r="H15" t="s">
        <v>142</v>
      </c>
      <c r="I15" t="s">
        <v>142</v>
      </c>
      <c r="J15" t="s">
        <v>142</v>
      </c>
      <c r="K15" t="s">
        <v>142</v>
      </c>
      <c r="L15" t="s">
        <v>142</v>
      </c>
      <c r="M15" t="s">
        <v>142</v>
      </c>
      <c r="N15" t="s">
        <v>142</v>
      </c>
      <c r="O15" t="s">
        <v>142</v>
      </c>
      <c r="P15" t="s">
        <v>142</v>
      </c>
      <c r="Q15" t="s">
        <v>142</v>
      </c>
      <c r="R15">
        <v>4</v>
      </c>
      <c r="S15">
        <v>4</v>
      </c>
      <c r="T15">
        <v>2</v>
      </c>
      <c r="U15">
        <v>2</v>
      </c>
      <c r="V15">
        <v>3</v>
      </c>
      <c r="W15">
        <v>3</v>
      </c>
      <c r="X15">
        <v>2</v>
      </c>
      <c r="Y15">
        <v>3</v>
      </c>
      <c r="Z15">
        <v>1</v>
      </c>
      <c r="AA15">
        <v>1</v>
      </c>
      <c r="AB15" s="6">
        <v>0</v>
      </c>
      <c r="AC15">
        <v>2</v>
      </c>
      <c r="AD15">
        <v>4</v>
      </c>
      <c r="AE15">
        <v>2</v>
      </c>
      <c r="AF15">
        <v>2</v>
      </c>
      <c r="AG15">
        <v>1</v>
      </c>
      <c r="AH15">
        <v>4</v>
      </c>
      <c r="AI15">
        <v>4</v>
      </c>
      <c r="AJ15">
        <v>4</v>
      </c>
      <c r="AK15">
        <v>4</v>
      </c>
      <c r="AL15">
        <v>4</v>
      </c>
      <c r="AM15">
        <v>3</v>
      </c>
      <c r="AN15">
        <v>3</v>
      </c>
      <c r="AO15">
        <v>3</v>
      </c>
      <c r="AP15">
        <v>3</v>
      </c>
      <c r="AQ15">
        <v>3</v>
      </c>
      <c r="AR15">
        <v>3</v>
      </c>
      <c r="AS15">
        <v>3</v>
      </c>
      <c r="AT15">
        <v>3</v>
      </c>
      <c r="AU15">
        <v>3</v>
      </c>
      <c r="AV15">
        <v>4</v>
      </c>
      <c r="AW15">
        <v>3</v>
      </c>
      <c r="AX15">
        <v>4</v>
      </c>
      <c r="AY15">
        <v>3</v>
      </c>
      <c r="AZ15">
        <v>2</v>
      </c>
      <c r="BA15">
        <v>2</v>
      </c>
      <c r="BB15">
        <v>3</v>
      </c>
      <c r="BC15">
        <v>3</v>
      </c>
      <c r="BD15">
        <v>4</v>
      </c>
      <c r="BE15">
        <v>3</v>
      </c>
      <c r="BF15">
        <v>3</v>
      </c>
      <c r="BG15">
        <v>3</v>
      </c>
      <c r="BH15" s="6">
        <v>0</v>
      </c>
      <c r="BI15">
        <v>0</v>
      </c>
      <c r="BJ15">
        <v>1</v>
      </c>
    </row>
    <row r="16" spans="1:63" x14ac:dyDescent="0.2">
      <c r="A16" s="4">
        <f>'Form responses 1'!A16</f>
        <v>42438.58450271991</v>
      </c>
      <c r="B16">
        <f>IF(LEFT('Form responses 1'!B16,3)="Yes",1,0)</f>
        <v>1</v>
      </c>
      <c r="C16">
        <f>IF(LEFT('Form responses 1'!C16,3)="Mal",1,2)</f>
        <v>1</v>
      </c>
      <c r="D16" t="str">
        <f>'Form responses 1'!D16</f>
        <v>MSC</v>
      </c>
      <c r="E16">
        <f>'Form responses 1'!E16</f>
        <v>1987</v>
      </c>
      <c r="F16" t="str">
        <f>'Form responses 1'!F16</f>
        <v>Hungary</v>
      </c>
      <c r="G16">
        <v>4</v>
      </c>
      <c r="H16">
        <v>3</v>
      </c>
      <c r="I16">
        <v>3</v>
      </c>
      <c r="J16">
        <v>3</v>
      </c>
      <c r="K16">
        <v>3</v>
      </c>
      <c r="L16">
        <v>4</v>
      </c>
      <c r="M16">
        <v>3</v>
      </c>
      <c r="N16">
        <v>3</v>
      </c>
      <c r="O16">
        <v>3</v>
      </c>
      <c r="P16">
        <v>3</v>
      </c>
      <c r="Q16">
        <v>4</v>
      </c>
      <c r="R16">
        <v>4</v>
      </c>
      <c r="S16">
        <v>4</v>
      </c>
      <c r="T16">
        <v>4</v>
      </c>
      <c r="U16">
        <v>4</v>
      </c>
      <c r="V16">
        <v>4</v>
      </c>
      <c r="W16">
        <v>4</v>
      </c>
      <c r="X16">
        <v>3</v>
      </c>
      <c r="Y16">
        <v>4</v>
      </c>
      <c r="Z16">
        <v>3</v>
      </c>
      <c r="AA16">
        <v>1</v>
      </c>
      <c r="AB16" s="6">
        <v>0</v>
      </c>
      <c r="AC16">
        <v>4</v>
      </c>
      <c r="AD16">
        <v>4</v>
      </c>
      <c r="AE16">
        <v>2</v>
      </c>
      <c r="AF16">
        <v>2</v>
      </c>
      <c r="AG16">
        <v>3</v>
      </c>
      <c r="AH16">
        <v>4</v>
      </c>
      <c r="AI16">
        <v>4</v>
      </c>
      <c r="AJ16">
        <v>4</v>
      </c>
      <c r="AK16">
        <v>4</v>
      </c>
      <c r="AL16">
        <v>4</v>
      </c>
      <c r="AM16">
        <v>3</v>
      </c>
      <c r="AN16">
        <v>4</v>
      </c>
      <c r="AO16">
        <v>4</v>
      </c>
      <c r="AP16">
        <v>4</v>
      </c>
      <c r="AQ16">
        <v>3</v>
      </c>
      <c r="AR16">
        <v>4</v>
      </c>
      <c r="AS16">
        <v>4</v>
      </c>
      <c r="AT16">
        <v>3</v>
      </c>
      <c r="AU16">
        <v>4</v>
      </c>
      <c r="AV16">
        <v>4</v>
      </c>
      <c r="AW16">
        <v>4</v>
      </c>
      <c r="AX16">
        <v>4</v>
      </c>
      <c r="AY16">
        <v>4</v>
      </c>
      <c r="AZ16">
        <v>2</v>
      </c>
      <c r="BA16">
        <v>3</v>
      </c>
      <c r="BB16">
        <v>3</v>
      </c>
      <c r="BC16">
        <v>4</v>
      </c>
      <c r="BD16">
        <v>3</v>
      </c>
      <c r="BE16">
        <v>4</v>
      </c>
      <c r="BF16">
        <v>3</v>
      </c>
      <c r="BG16">
        <v>5</v>
      </c>
      <c r="BH16" s="6">
        <v>0</v>
      </c>
      <c r="BI16">
        <v>0</v>
      </c>
      <c r="BJ16">
        <v>3</v>
      </c>
    </row>
    <row r="17" spans="1:62" x14ac:dyDescent="0.2">
      <c r="A17" s="4">
        <f>'Form responses 1'!A17</f>
        <v>42438.603305474535</v>
      </c>
      <c r="B17">
        <f>IF(LEFT('Form responses 1'!B17,3)="Yes",1,0)</f>
        <v>1</v>
      </c>
      <c r="C17">
        <f>IF(LEFT('Form responses 1'!C17,3)="Mal",1,2)</f>
        <v>1</v>
      </c>
      <c r="D17" s="7" t="s">
        <v>138</v>
      </c>
      <c r="E17">
        <f>'Form responses 1'!E17</f>
        <v>1988</v>
      </c>
      <c r="F17" t="str">
        <f>'Form responses 1'!F17</f>
        <v>Hungary</v>
      </c>
      <c r="G17">
        <v>2</v>
      </c>
      <c r="H17">
        <v>3</v>
      </c>
      <c r="I17">
        <v>3</v>
      </c>
      <c r="J17">
        <v>4</v>
      </c>
      <c r="K17">
        <v>3</v>
      </c>
      <c r="L17">
        <v>2</v>
      </c>
      <c r="M17">
        <v>3</v>
      </c>
      <c r="N17">
        <v>3</v>
      </c>
      <c r="O17">
        <v>4</v>
      </c>
      <c r="P17">
        <v>4</v>
      </c>
      <c r="Q17">
        <v>4</v>
      </c>
      <c r="R17">
        <v>4</v>
      </c>
      <c r="S17">
        <v>4</v>
      </c>
      <c r="T17">
        <v>3</v>
      </c>
      <c r="U17">
        <v>4</v>
      </c>
      <c r="V17">
        <v>3</v>
      </c>
      <c r="W17">
        <v>4</v>
      </c>
      <c r="X17">
        <v>3</v>
      </c>
      <c r="Y17">
        <v>4</v>
      </c>
      <c r="Z17">
        <v>2</v>
      </c>
      <c r="AA17">
        <v>2</v>
      </c>
      <c r="AB17" s="6">
        <v>0</v>
      </c>
      <c r="AC17">
        <v>4</v>
      </c>
      <c r="AD17">
        <v>4</v>
      </c>
      <c r="AE17">
        <v>4</v>
      </c>
      <c r="AF17">
        <v>2</v>
      </c>
      <c r="AG17">
        <v>4</v>
      </c>
      <c r="AH17">
        <v>4</v>
      </c>
      <c r="AI17">
        <v>5</v>
      </c>
      <c r="AJ17">
        <v>3</v>
      </c>
      <c r="AK17">
        <v>4</v>
      </c>
      <c r="AL17">
        <v>5</v>
      </c>
      <c r="AM17">
        <v>3</v>
      </c>
      <c r="AN17">
        <v>2</v>
      </c>
      <c r="AO17">
        <v>1</v>
      </c>
      <c r="AP17">
        <v>2</v>
      </c>
      <c r="AQ17">
        <v>1</v>
      </c>
      <c r="AR17">
        <v>2</v>
      </c>
      <c r="AS17">
        <v>2</v>
      </c>
      <c r="AT17">
        <v>3</v>
      </c>
      <c r="AU17">
        <v>4</v>
      </c>
      <c r="AV17">
        <v>3</v>
      </c>
      <c r="AW17">
        <v>3</v>
      </c>
      <c r="AX17">
        <v>2</v>
      </c>
      <c r="AY17">
        <v>3</v>
      </c>
      <c r="AZ17">
        <v>1</v>
      </c>
      <c r="BA17">
        <v>2</v>
      </c>
      <c r="BB17">
        <v>3</v>
      </c>
      <c r="BC17">
        <v>3</v>
      </c>
      <c r="BD17">
        <v>5</v>
      </c>
      <c r="BE17">
        <v>2</v>
      </c>
      <c r="BF17">
        <v>2</v>
      </c>
      <c r="BG17">
        <v>4</v>
      </c>
      <c r="BH17" s="6">
        <v>0</v>
      </c>
      <c r="BI17">
        <v>0</v>
      </c>
      <c r="BJ17">
        <v>4</v>
      </c>
    </row>
    <row r="18" spans="1:62" x14ac:dyDescent="0.2">
      <c r="A18" s="4">
        <f>'Form responses 1'!A18</f>
        <v>42438.711664699076</v>
      </c>
      <c r="B18">
        <f>IF(LEFT('Form responses 1'!B18,3)="Yes",1,0)</f>
        <v>1</v>
      </c>
      <c r="C18">
        <f>IF(LEFT('Form responses 1'!C18,3)="Mal",1,2)</f>
        <v>1</v>
      </c>
      <c r="D18" t="str">
        <f>'Form responses 1'!D18</f>
        <v>BSC</v>
      </c>
      <c r="E18">
        <f>'Form responses 1'!E18</f>
        <v>1978</v>
      </c>
      <c r="F18" t="str">
        <f>'Form responses 1'!F18</f>
        <v>Hungary</v>
      </c>
      <c r="G18">
        <v>2</v>
      </c>
      <c r="H18">
        <v>3</v>
      </c>
      <c r="I18">
        <v>4</v>
      </c>
      <c r="J18">
        <v>4</v>
      </c>
      <c r="K18">
        <v>4</v>
      </c>
      <c r="L18">
        <v>4</v>
      </c>
      <c r="M18">
        <v>2</v>
      </c>
      <c r="N18">
        <v>4</v>
      </c>
      <c r="O18">
        <v>4</v>
      </c>
      <c r="P18">
        <v>5</v>
      </c>
      <c r="Q18">
        <v>4</v>
      </c>
      <c r="R18">
        <v>5</v>
      </c>
      <c r="S18">
        <v>5</v>
      </c>
      <c r="T18">
        <v>4</v>
      </c>
      <c r="U18">
        <v>3</v>
      </c>
      <c r="V18">
        <v>4</v>
      </c>
      <c r="W18">
        <v>5</v>
      </c>
      <c r="X18">
        <v>3</v>
      </c>
      <c r="Y18">
        <v>4</v>
      </c>
      <c r="Z18">
        <v>4</v>
      </c>
      <c r="AA18">
        <v>2</v>
      </c>
      <c r="AB18" s="6">
        <v>0</v>
      </c>
      <c r="AC18">
        <v>5</v>
      </c>
      <c r="AD18">
        <v>5</v>
      </c>
      <c r="AE18">
        <v>3</v>
      </c>
      <c r="AF18">
        <v>5</v>
      </c>
      <c r="AG18">
        <v>4</v>
      </c>
      <c r="AH18">
        <v>5</v>
      </c>
      <c r="AI18">
        <v>5</v>
      </c>
      <c r="AJ18">
        <v>5</v>
      </c>
      <c r="AK18">
        <v>5</v>
      </c>
      <c r="AL18">
        <v>5</v>
      </c>
      <c r="AM18">
        <v>3</v>
      </c>
      <c r="AN18">
        <v>5</v>
      </c>
      <c r="AO18">
        <v>4</v>
      </c>
      <c r="AP18">
        <v>3</v>
      </c>
      <c r="AQ18">
        <v>3</v>
      </c>
      <c r="AR18">
        <v>4</v>
      </c>
      <c r="AS18">
        <v>4</v>
      </c>
      <c r="AT18">
        <v>4</v>
      </c>
      <c r="AU18">
        <v>4</v>
      </c>
      <c r="AV18">
        <v>5</v>
      </c>
      <c r="AW18">
        <v>1</v>
      </c>
      <c r="AX18">
        <v>5</v>
      </c>
      <c r="AY18">
        <v>4</v>
      </c>
      <c r="AZ18">
        <v>4</v>
      </c>
      <c r="BA18">
        <v>5</v>
      </c>
      <c r="BB18">
        <v>4</v>
      </c>
      <c r="BC18">
        <v>4</v>
      </c>
      <c r="BD18">
        <v>3</v>
      </c>
      <c r="BE18">
        <v>4</v>
      </c>
      <c r="BF18">
        <v>4</v>
      </c>
      <c r="BG18">
        <v>4</v>
      </c>
      <c r="BH18" s="6">
        <v>0</v>
      </c>
      <c r="BI18">
        <v>0</v>
      </c>
      <c r="BJ18">
        <v>5</v>
      </c>
    </row>
    <row r="19" spans="1:62" x14ac:dyDescent="0.2">
      <c r="A19" s="4">
        <f>'Form responses 1'!A19</f>
        <v>42438.716433587964</v>
      </c>
      <c r="B19">
        <f>IF(LEFT('Form responses 1'!B19,3)="Yes",1,0)</f>
        <v>1</v>
      </c>
      <c r="C19">
        <f>IF(LEFT('Form responses 1'!C19,3)="Mal",1,2)</f>
        <v>1</v>
      </c>
      <c r="D19" t="str">
        <f>'Form responses 1'!D19</f>
        <v>BSC</v>
      </c>
      <c r="E19">
        <f>'Form responses 1'!E19</f>
        <v>1991</v>
      </c>
      <c r="F19" t="str">
        <f>'Form responses 1'!F19</f>
        <v>Hungary</v>
      </c>
      <c r="G19">
        <v>3</v>
      </c>
      <c r="H19">
        <v>2</v>
      </c>
      <c r="I19">
        <v>3</v>
      </c>
      <c r="J19">
        <v>2</v>
      </c>
      <c r="K19">
        <v>3</v>
      </c>
      <c r="L19">
        <v>1</v>
      </c>
      <c r="M19">
        <v>1</v>
      </c>
      <c r="N19">
        <v>1</v>
      </c>
      <c r="O19">
        <v>1</v>
      </c>
      <c r="P19">
        <v>3</v>
      </c>
      <c r="Q19">
        <v>2</v>
      </c>
      <c r="R19">
        <v>3</v>
      </c>
      <c r="S19">
        <v>3</v>
      </c>
      <c r="T19">
        <v>2</v>
      </c>
      <c r="U19">
        <v>1</v>
      </c>
      <c r="V19">
        <v>2</v>
      </c>
      <c r="W19">
        <v>2</v>
      </c>
      <c r="X19">
        <v>2</v>
      </c>
      <c r="Y19">
        <v>3</v>
      </c>
      <c r="Z19">
        <v>2</v>
      </c>
      <c r="AA19">
        <v>1</v>
      </c>
      <c r="AB19" s="6">
        <v>0</v>
      </c>
      <c r="AC19">
        <v>5</v>
      </c>
      <c r="AD19">
        <v>4</v>
      </c>
      <c r="AE19">
        <v>3</v>
      </c>
      <c r="AF19">
        <v>3</v>
      </c>
      <c r="AG19" t="s">
        <v>142</v>
      </c>
      <c r="AH19">
        <v>5</v>
      </c>
      <c r="AI19">
        <v>4</v>
      </c>
      <c r="AJ19">
        <v>3</v>
      </c>
      <c r="AK19">
        <v>5</v>
      </c>
      <c r="AL19">
        <v>4</v>
      </c>
      <c r="AM19">
        <v>4</v>
      </c>
      <c r="AN19">
        <v>5</v>
      </c>
      <c r="AO19">
        <v>4</v>
      </c>
      <c r="AP19">
        <v>4</v>
      </c>
      <c r="AQ19">
        <v>4</v>
      </c>
      <c r="AR19">
        <v>3</v>
      </c>
      <c r="AS19">
        <v>3</v>
      </c>
      <c r="AT19">
        <v>5</v>
      </c>
      <c r="AU19">
        <v>5</v>
      </c>
      <c r="AV19">
        <v>5</v>
      </c>
      <c r="AW19">
        <v>4</v>
      </c>
      <c r="AX19">
        <v>4</v>
      </c>
      <c r="AY19">
        <v>3</v>
      </c>
      <c r="AZ19">
        <v>4</v>
      </c>
      <c r="BA19">
        <v>2</v>
      </c>
      <c r="BB19">
        <v>2</v>
      </c>
      <c r="BC19">
        <v>2</v>
      </c>
      <c r="BD19">
        <v>2</v>
      </c>
      <c r="BE19">
        <v>2</v>
      </c>
      <c r="BF19">
        <v>1</v>
      </c>
      <c r="BG19">
        <v>5</v>
      </c>
      <c r="BH19" s="6">
        <v>0</v>
      </c>
      <c r="BI19">
        <v>0</v>
      </c>
      <c r="BJ19" t="s">
        <v>142</v>
      </c>
    </row>
    <row r="20" spans="1:62" x14ac:dyDescent="0.2">
      <c r="A20" s="4">
        <f>'Form responses 1'!A20</f>
        <v>42438.777433229166</v>
      </c>
      <c r="B20">
        <f>IF(LEFT('Form responses 1'!B20,3)="Yes",1,0)</f>
        <v>1</v>
      </c>
      <c r="C20">
        <f>IF(LEFT('Form responses 1'!C20,3)="Mal",1,2)</f>
        <v>2</v>
      </c>
      <c r="D20" t="str">
        <f>'Form responses 1'!D20</f>
        <v>BSC</v>
      </c>
      <c r="E20">
        <f>'Form responses 1'!E20</f>
        <v>1982</v>
      </c>
      <c r="F20" t="str">
        <f>'Form responses 1'!F20</f>
        <v>Hungary</v>
      </c>
      <c r="G20">
        <v>5</v>
      </c>
      <c r="H20">
        <v>4</v>
      </c>
      <c r="I20">
        <v>3</v>
      </c>
      <c r="J20">
        <v>4</v>
      </c>
      <c r="K20">
        <v>5</v>
      </c>
      <c r="L20">
        <v>5</v>
      </c>
      <c r="M20">
        <v>4</v>
      </c>
      <c r="N20">
        <v>3</v>
      </c>
      <c r="O20">
        <v>5</v>
      </c>
      <c r="P20">
        <v>3</v>
      </c>
      <c r="Q20">
        <v>4</v>
      </c>
      <c r="R20">
        <v>4</v>
      </c>
      <c r="S20">
        <v>4</v>
      </c>
      <c r="T20">
        <v>3</v>
      </c>
      <c r="U20">
        <v>3</v>
      </c>
      <c r="V20">
        <v>4</v>
      </c>
      <c r="W20">
        <v>3</v>
      </c>
      <c r="X20">
        <v>2</v>
      </c>
      <c r="Y20">
        <v>4</v>
      </c>
      <c r="Z20">
        <v>3</v>
      </c>
      <c r="AA20">
        <v>3</v>
      </c>
      <c r="AB20" s="6">
        <v>0</v>
      </c>
      <c r="AC20">
        <v>4</v>
      </c>
      <c r="AD20">
        <v>4</v>
      </c>
      <c r="AE20">
        <v>2</v>
      </c>
      <c r="AF20">
        <v>2</v>
      </c>
      <c r="AG20">
        <v>3</v>
      </c>
      <c r="AH20">
        <v>4</v>
      </c>
      <c r="AI20">
        <v>4</v>
      </c>
      <c r="AJ20">
        <v>4</v>
      </c>
      <c r="AK20">
        <v>4</v>
      </c>
      <c r="AL20">
        <v>4</v>
      </c>
      <c r="AM20">
        <v>3</v>
      </c>
      <c r="AN20">
        <v>4</v>
      </c>
      <c r="AO20">
        <v>4</v>
      </c>
      <c r="AP20">
        <v>4</v>
      </c>
      <c r="AQ20">
        <v>4</v>
      </c>
      <c r="AR20">
        <v>4</v>
      </c>
      <c r="AS20">
        <v>4</v>
      </c>
      <c r="AT20">
        <v>4</v>
      </c>
      <c r="AU20">
        <v>4</v>
      </c>
      <c r="AV20">
        <v>4</v>
      </c>
      <c r="AW20">
        <v>3</v>
      </c>
      <c r="AX20">
        <v>4</v>
      </c>
      <c r="AY20">
        <v>4</v>
      </c>
      <c r="AZ20">
        <v>4</v>
      </c>
      <c r="BA20">
        <v>2</v>
      </c>
      <c r="BB20">
        <v>3</v>
      </c>
      <c r="BC20">
        <v>4</v>
      </c>
      <c r="BD20">
        <v>4</v>
      </c>
      <c r="BE20">
        <v>4</v>
      </c>
      <c r="BF20">
        <v>4</v>
      </c>
      <c r="BG20">
        <v>4</v>
      </c>
      <c r="BH20" s="6">
        <v>0</v>
      </c>
      <c r="BI20">
        <v>0</v>
      </c>
      <c r="BJ20">
        <v>3</v>
      </c>
    </row>
    <row r="21" spans="1:62" x14ac:dyDescent="0.2">
      <c r="A21" s="4">
        <f>'Form responses 1'!A21</f>
        <v>42438.788401967591</v>
      </c>
      <c r="B21">
        <f>IF(LEFT('Form responses 1'!B21,3)="Yes",1,0)</f>
        <v>1</v>
      </c>
      <c r="C21">
        <f>IF(LEFT('Form responses 1'!C21,3)="Mal",1,2)</f>
        <v>2</v>
      </c>
      <c r="D21" t="str">
        <f>'Form responses 1'!D21</f>
        <v>MA</v>
      </c>
      <c r="E21">
        <f>'Form responses 1'!E21</f>
        <v>1984</v>
      </c>
      <c r="F21" t="str">
        <f>'Form responses 1'!F21</f>
        <v>Hungary</v>
      </c>
      <c r="G21">
        <v>3</v>
      </c>
      <c r="H21">
        <v>4</v>
      </c>
      <c r="I21">
        <v>2</v>
      </c>
      <c r="J21">
        <v>3</v>
      </c>
      <c r="K21">
        <v>2</v>
      </c>
      <c r="L21">
        <v>3</v>
      </c>
      <c r="M21">
        <v>4</v>
      </c>
      <c r="N21">
        <v>2</v>
      </c>
      <c r="O21">
        <v>3</v>
      </c>
      <c r="P21">
        <v>3</v>
      </c>
      <c r="Q21">
        <v>3</v>
      </c>
      <c r="R21" t="s">
        <v>142</v>
      </c>
      <c r="S21">
        <v>4</v>
      </c>
      <c r="T21">
        <v>2</v>
      </c>
      <c r="U21" t="s">
        <v>142</v>
      </c>
      <c r="V21" t="s">
        <v>142</v>
      </c>
      <c r="W21">
        <v>2</v>
      </c>
      <c r="X21">
        <v>2</v>
      </c>
      <c r="Y21">
        <v>3</v>
      </c>
      <c r="Z21">
        <v>1</v>
      </c>
      <c r="AA21">
        <v>1</v>
      </c>
      <c r="AB21" s="6">
        <v>0</v>
      </c>
      <c r="AC21">
        <v>2</v>
      </c>
      <c r="AD21">
        <v>2</v>
      </c>
      <c r="AE21" t="s">
        <v>142</v>
      </c>
      <c r="AF21">
        <v>1</v>
      </c>
      <c r="AG21">
        <v>1</v>
      </c>
      <c r="AH21">
        <v>3</v>
      </c>
      <c r="AI21">
        <v>3</v>
      </c>
      <c r="AJ21">
        <v>4</v>
      </c>
      <c r="AK21">
        <v>5</v>
      </c>
      <c r="AL21">
        <v>5</v>
      </c>
      <c r="AM21">
        <v>2</v>
      </c>
      <c r="AN21">
        <v>3</v>
      </c>
      <c r="AO21">
        <v>1</v>
      </c>
      <c r="AP21">
        <v>2</v>
      </c>
      <c r="AQ21">
        <v>1</v>
      </c>
      <c r="AR21">
        <v>2</v>
      </c>
      <c r="AS21">
        <v>1</v>
      </c>
      <c r="AT21">
        <v>1</v>
      </c>
      <c r="AU21">
        <v>2</v>
      </c>
      <c r="AV21">
        <v>3</v>
      </c>
      <c r="AW21">
        <v>3</v>
      </c>
      <c r="AX21">
        <v>2</v>
      </c>
      <c r="AY21">
        <v>4</v>
      </c>
      <c r="AZ21">
        <v>3</v>
      </c>
      <c r="BA21">
        <v>4</v>
      </c>
      <c r="BB21">
        <v>4</v>
      </c>
      <c r="BC21">
        <v>4</v>
      </c>
      <c r="BD21">
        <v>2</v>
      </c>
      <c r="BE21">
        <v>3</v>
      </c>
      <c r="BF21">
        <v>1</v>
      </c>
      <c r="BG21">
        <v>1</v>
      </c>
      <c r="BH21" s="6">
        <v>0</v>
      </c>
      <c r="BI21">
        <v>0</v>
      </c>
      <c r="BJ21">
        <v>5</v>
      </c>
    </row>
    <row r="22" spans="1:62" x14ac:dyDescent="0.2">
      <c r="A22" s="4">
        <f>'Form responses 1'!A22</f>
        <v>42438.85127240741</v>
      </c>
      <c r="B22">
        <f>IF(LEFT('Form responses 1'!B22,3)="Yes",1,0)</f>
        <v>1</v>
      </c>
      <c r="C22">
        <f>IF(LEFT('Form responses 1'!C22,3)="Mal",1,2)</f>
        <v>2</v>
      </c>
      <c r="D22" t="str">
        <f>'Form responses 1'!D22</f>
        <v>BA</v>
      </c>
      <c r="E22">
        <f>'Form responses 1'!E22</f>
        <v>1987</v>
      </c>
      <c r="F22" t="str">
        <f>'Form responses 1'!F22</f>
        <v>Hungary</v>
      </c>
      <c r="G22">
        <v>4</v>
      </c>
      <c r="H22">
        <v>4</v>
      </c>
      <c r="I22">
        <v>5</v>
      </c>
      <c r="J22">
        <v>4</v>
      </c>
      <c r="K22">
        <v>4</v>
      </c>
      <c r="L22">
        <v>4</v>
      </c>
      <c r="M22">
        <v>2</v>
      </c>
      <c r="N22">
        <v>4</v>
      </c>
      <c r="O22">
        <v>4</v>
      </c>
      <c r="P22">
        <v>5</v>
      </c>
      <c r="Q22">
        <v>1</v>
      </c>
      <c r="R22">
        <v>2</v>
      </c>
      <c r="S22">
        <v>2</v>
      </c>
      <c r="T22">
        <v>4</v>
      </c>
      <c r="U22">
        <v>4</v>
      </c>
      <c r="V22">
        <v>4</v>
      </c>
      <c r="W22">
        <v>5</v>
      </c>
      <c r="X22">
        <v>3</v>
      </c>
      <c r="Y22">
        <v>4</v>
      </c>
      <c r="Z22">
        <v>5</v>
      </c>
      <c r="AA22">
        <v>3</v>
      </c>
      <c r="AB22" s="6">
        <v>0</v>
      </c>
      <c r="AC22">
        <v>4</v>
      </c>
      <c r="AD22">
        <v>4</v>
      </c>
      <c r="AE22">
        <v>4</v>
      </c>
      <c r="AF22">
        <v>1</v>
      </c>
      <c r="AG22">
        <v>3</v>
      </c>
      <c r="AH22">
        <v>5</v>
      </c>
      <c r="AI22">
        <v>5</v>
      </c>
      <c r="AJ22">
        <v>5</v>
      </c>
      <c r="AK22">
        <v>5</v>
      </c>
      <c r="AL22">
        <v>5</v>
      </c>
      <c r="AM22">
        <v>4</v>
      </c>
      <c r="AN22">
        <v>5</v>
      </c>
      <c r="AO22">
        <v>4</v>
      </c>
      <c r="AP22">
        <v>3</v>
      </c>
      <c r="AQ22">
        <v>3</v>
      </c>
      <c r="AR22">
        <v>3</v>
      </c>
      <c r="AS22">
        <v>3</v>
      </c>
      <c r="AT22">
        <v>4</v>
      </c>
      <c r="AU22">
        <v>5</v>
      </c>
      <c r="AV22">
        <v>1</v>
      </c>
      <c r="AW22">
        <v>1</v>
      </c>
      <c r="AX22">
        <v>1</v>
      </c>
      <c r="AY22">
        <v>3</v>
      </c>
      <c r="AZ22">
        <v>4</v>
      </c>
      <c r="BA22">
        <v>3</v>
      </c>
      <c r="BB22">
        <v>3</v>
      </c>
      <c r="BC22">
        <v>3</v>
      </c>
      <c r="BD22">
        <v>3</v>
      </c>
      <c r="BE22">
        <v>4</v>
      </c>
      <c r="BF22">
        <v>4</v>
      </c>
      <c r="BG22">
        <v>4</v>
      </c>
      <c r="BH22" s="6">
        <v>0</v>
      </c>
      <c r="BI22">
        <v>0</v>
      </c>
      <c r="BJ22">
        <v>4</v>
      </c>
    </row>
    <row r="23" spans="1:62" x14ac:dyDescent="0.2">
      <c r="A23" s="4">
        <f>'Form responses 1'!A23</f>
        <v>42438.884918009258</v>
      </c>
      <c r="B23">
        <f>IF(LEFT('Form responses 1'!B23,3)="Yes",1,0)</f>
        <v>1</v>
      </c>
      <c r="C23">
        <f>IF(LEFT('Form responses 1'!C23,3)="Mal",1,2)</f>
        <v>1</v>
      </c>
      <c r="D23" t="str">
        <f>'Form responses 1'!D23</f>
        <v>MSC</v>
      </c>
      <c r="E23">
        <f>'Form responses 1'!E23</f>
        <v>1988</v>
      </c>
      <c r="F23" t="str">
        <f>'Form responses 1'!F23</f>
        <v>Hungary</v>
      </c>
      <c r="G23">
        <v>2</v>
      </c>
      <c r="H23">
        <v>2</v>
      </c>
      <c r="I23">
        <v>2</v>
      </c>
      <c r="J23">
        <v>2</v>
      </c>
      <c r="K23">
        <v>2</v>
      </c>
      <c r="L23">
        <v>4</v>
      </c>
      <c r="M23">
        <v>4</v>
      </c>
      <c r="N23">
        <v>4</v>
      </c>
      <c r="O23">
        <v>4</v>
      </c>
      <c r="P23">
        <v>4</v>
      </c>
      <c r="Q23">
        <v>4</v>
      </c>
      <c r="R23">
        <v>4</v>
      </c>
      <c r="S23">
        <v>4</v>
      </c>
      <c r="T23">
        <v>2</v>
      </c>
      <c r="U23">
        <v>2</v>
      </c>
      <c r="V23">
        <v>2</v>
      </c>
      <c r="W23">
        <v>4</v>
      </c>
      <c r="X23">
        <v>2</v>
      </c>
      <c r="Y23">
        <v>4</v>
      </c>
      <c r="Z23">
        <v>2</v>
      </c>
      <c r="AA23">
        <v>2</v>
      </c>
      <c r="AB23" s="6">
        <v>0</v>
      </c>
      <c r="AC23">
        <v>4</v>
      </c>
      <c r="AD23">
        <v>4</v>
      </c>
      <c r="AE23">
        <v>2</v>
      </c>
      <c r="AF23">
        <v>2</v>
      </c>
      <c r="AG23">
        <v>2</v>
      </c>
      <c r="AH23">
        <v>5</v>
      </c>
      <c r="AI23">
        <v>5</v>
      </c>
      <c r="AJ23">
        <v>5</v>
      </c>
      <c r="AK23">
        <v>5</v>
      </c>
      <c r="AL23">
        <v>5</v>
      </c>
      <c r="AM23">
        <v>5</v>
      </c>
      <c r="AN23">
        <v>5</v>
      </c>
      <c r="AO23">
        <v>5</v>
      </c>
      <c r="AP23">
        <v>5</v>
      </c>
      <c r="AQ23">
        <v>5</v>
      </c>
      <c r="AR23">
        <v>5</v>
      </c>
      <c r="AS23">
        <v>5</v>
      </c>
      <c r="AT23">
        <v>5</v>
      </c>
      <c r="AU23">
        <v>5</v>
      </c>
      <c r="AV23">
        <v>5</v>
      </c>
      <c r="AW23">
        <v>5</v>
      </c>
      <c r="AX23">
        <v>2</v>
      </c>
      <c r="AY23">
        <v>2</v>
      </c>
      <c r="AZ23">
        <v>3</v>
      </c>
      <c r="BA23">
        <v>4</v>
      </c>
      <c r="BB23">
        <v>4</v>
      </c>
      <c r="BC23">
        <v>2</v>
      </c>
      <c r="BD23">
        <v>2</v>
      </c>
      <c r="BE23">
        <v>4</v>
      </c>
      <c r="BF23">
        <v>4</v>
      </c>
      <c r="BG23">
        <v>4</v>
      </c>
      <c r="BH23" s="6">
        <v>0</v>
      </c>
      <c r="BI23">
        <v>0</v>
      </c>
      <c r="BJ23">
        <v>2</v>
      </c>
    </row>
    <row r="24" spans="1:62" x14ac:dyDescent="0.2">
      <c r="A24" s="4">
        <f>'Form responses 1'!A24</f>
        <v>42438.894982060185</v>
      </c>
      <c r="B24">
        <f>IF(LEFT('Form responses 1'!B24,3)="Yes",1,0)</f>
        <v>1</v>
      </c>
      <c r="C24">
        <f>IF(LEFT('Form responses 1'!C24,3)="Mal",1,2)</f>
        <v>1</v>
      </c>
      <c r="D24" t="str">
        <f>'Form responses 1'!D24</f>
        <v>BA</v>
      </c>
      <c r="E24">
        <f>'Form responses 1'!E24</f>
        <v>1986</v>
      </c>
      <c r="F24" t="str">
        <f>'Form responses 1'!F24</f>
        <v>Hungary</v>
      </c>
      <c r="G24">
        <v>2</v>
      </c>
      <c r="H24">
        <v>3</v>
      </c>
      <c r="I24">
        <v>3</v>
      </c>
      <c r="J24">
        <v>3</v>
      </c>
      <c r="K24">
        <v>4</v>
      </c>
      <c r="L24">
        <v>4</v>
      </c>
      <c r="M24">
        <v>3</v>
      </c>
      <c r="N24">
        <v>3</v>
      </c>
      <c r="O24">
        <v>3</v>
      </c>
      <c r="P24">
        <v>4</v>
      </c>
      <c r="Q24">
        <v>2</v>
      </c>
      <c r="R24">
        <v>2</v>
      </c>
      <c r="S24">
        <v>3</v>
      </c>
      <c r="T24">
        <v>1</v>
      </c>
      <c r="U24">
        <v>2</v>
      </c>
      <c r="V24">
        <v>4</v>
      </c>
      <c r="W24">
        <v>4</v>
      </c>
      <c r="X24">
        <v>1</v>
      </c>
      <c r="Y24">
        <v>4</v>
      </c>
      <c r="Z24">
        <v>2</v>
      </c>
      <c r="AA24">
        <v>1</v>
      </c>
      <c r="AB24" s="6">
        <v>0</v>
      </c>
      <c r="AC24">
        <v>4</v>
      </c>
      <c r="AD24">
        <v>5</v>
      </c>
      <c r="AE24">
        <v>4</v>
      </c>
      <c r="AF24">
        <v>4</v>
      </c>
      <c r="AG24">
        <v>4</v>
      </c>
      <c r="AH24">
        <v>3</v>
      </c>
      <c r="AI24">
        <v>4</v>
      </c>
      <c r="AJ24">
        <v>3</v>
      </c>
      <c r="AK24">
        <v>4</v>
      </c>
      <c r="AL24">
        <v>3</v>
      </c>
      <c r="AM24">
        <v>3</v>
      </c>
      <c r="AN24">
        <v>3</v>
      </c>
      <c r="AO24">
        <v>1</v>
      </c>
      <c r="AP24">
        <v>2</v>
      </c>
      <c r="AQ24">
        <v>1</v>
      </c>
      <c r="AR24">
        <v>3</v>
      </c>
      <c r="AS24">
        <v>2</v>
      </c>
      <c r="AT24">
        <v>1</v>
      </c>
      <c r="AU24">
        <v>4</v>
      </c>
      <c r="AV24">
        <v>3</v>
      </c>
      <c r="AW24">
        <v>3</v>
      </c>
      <c r="AX24">
        <v>2</v>
      </c>
      <c r="AY24">
        <v>3</v>
      </c>
      <c r="AZ24">
        <v>4</v>
      </c>
      <c r="BA24">
        <v>2</v>
      </c>
      <c r="BB24">
        <v>4</v>
      </c>
      <c r="BC24">
        <v>4</v>
      </c>
      <c r="BD24">
        <v>4</v>
      </c>
      <c r="BE24">
        <v>5</v>
      </c>
      <c r="BF24">
        <v>3</v>
      </c>
      <c r="BG24">
        <v>4</v>
      </c>
      <c r="BH24" s="6">
        <v>0</v>
      </c>
      <c r="BI24">
        <v>0</v>
      </c>
      <c r="BJ24">
        <v>5</v>
      </c>
    </row>
    <row r="25" spans="1:62" x14ac:dyDescent="0.2">
      <c r="A25" s="4">
        <f>'Form responses 1'!A25</f>
        <v>42438.919188460648</v>
      </c>
      <c r="B25">
        <f>IF(LEFT('Form responses 1'!B25,3)="Yes",1,0)</f>
        <v>1</v>
      </c>
      <c r="C25">
        <f>IF(LEFT('Form responses 1'!C25,3)="Mal",1,2)</f>
        <v>1</v>
      </c>
      <c r="D25" t="str">
        <f>'Form responses 1'!D25</f>
        <v>MSC</v>
      </c>
      <c r="E25">
        <f>'Form responses 1'!E25</f>
        <v>1987</v>
      </c>
      <c r="F25" t="str">
        <f>'Form responses 1'!F25</f>
        <v>Hungary</v>
      </c>
      <c r="G25" t="s">
        <v>142</v>
      </c>
      <c r="H25">
        <v>3</v>
      </c>
      <c r="I25">
        <v>2</v>
      </c>
      <c r="J25">
        <v>4</v>
      </c>
      <c r="K25">
        <v>3</v>
      </c>
      <c r="L25">
        <v>4</v>
      </c>
      <c r="M25">
        <v>3</v>
      </c>
      <c r="N25">
        <v>4</v>
      </c>
      <c r="O25">
        <v>4</v>
      </c>
      <c r="P25">
        <v>4</v>
      </c>
      <c r="Q25">
        <v>2</v>
      </c>
      <c r="R25">
        <v>3</v>
      </c>
      <c r="S25">
        <v>3</v>
      </c>
      <c r="T25">
        <v>1</v>
      </c>
      <c r="U25">
        <v>2</v>
      </c>
      <c r="V25">
        <v>2</v>
      </c>
      <c r="W25">
        <v>2</v>
      </c>
      <c r="X25">
        <v>2</v>
      </c>
      <c r="Y25">
        <v>3</v>
      </c>
      <c r="Z25">
        <v>4</v>
      </c>
      <c r="AA25">
        <v>2</v>
      </c>
      <c r="AB25" s="6">
        <v>0</v>
      </c>
      <c r="AC25">
        <v>3</v>
      </c>
      <c r="AD25">
        <v>5</v>
      </c>
      <c r="AE25">
        <v>2</v>
      </c>
      <c r="AF25">
        <v>2</v>
      </c>
      <c r="AG25">
        <v>3</v>
      </c>
      <c r="AH25">
        <v>4</v>
      </c>
      <c r="AI25">
        <v>4</v>
      </c>
      <c r="AJ25">
        <v>3</v>
      </c>
      <c r="AK25">
        <v>3</v>
      </c>
      <c r="AL25">
        <v>3</v>
      </c>
      <c r="AM25">
        <v>3</v>
      </c>
      <c r="AN25">
        <v>3</v>
      </c>
      <c r="AO25">
        <v>3</v>
      </c>
      <c r="AP25">
        <v>3</v>
      </c>
      <c r="AQ25">
        <v>3</v>
      </c>
      <c r="AR25">
        <v>3</v>
      </c>
      <c r="AS25">
        <v>3</v>
      </c>
      <c r="AT25">
        <v>3</v>
      </c>
      <c r="AU25">
        <v>3</v>
      </c>
      <c r="AV25">
        <v>3</v>
      </c>
      <c r="AW25">
        <v>3</v>
      </c>
      <c r="AX25">
        <v>4</v>
      </c>
      <c r="AY25">
        <v>4</v>
      </c>
      <c r="AZ25">
        <v>4</v>
      </c>
      <c r="BA25">
        <v>2</v>
      </c>
      <c r="BB25">
        <v>3</v>
      </c>
      <c r="BC25">
        <v>5</v>
      </c>
      <c r="BD25">
        <v>5</v>
      </c>
      <c r="BE25">
        <v>5</v>
      </c>
      <c r="BF25">
        <v>2</v>
      </c>
      <c r="BG25">
        <v>4</v>
      </c>
      <c r="BH25" s="6">
        <v>0</v>
      </c>
      <c r="BI25">
        <v>0</v>
      </c>
      <c r="BJ25">
        <v>3</v>
      </c>
    </row>
    <row r="26" spans="1:62" x14ac:dyDescent="0.2">
      <c r="A26" s="4">
        <f>'Form responses 1'!A26</f>
        <v>42438.984672037041</v>
      </c>
      <c r="B26">
        <f>IF(LEFT('Form responses 1'!B26,3)="Yes",1,0)</f>
        <v>1</v>
      </c>
      <c r="C26">
        <f>IF(LEFT('Form responses 1'!C26,3)="Mal",1,2)</f>
        <v>1</v>
      </c>
      <c r="D26" t="str">
        <f>'Form responses 1'!D26</f>
        <v>BA</v>
      </c>
      <c r="E26">
        <f>'Form responses 1'!E26</f>
        <v>1983</v>
      </c>
      <c r="F26" t="str">
        <f>'Form responses 1'!F26</f>
        <v>Hungary</v>
      </c>
      <c r="G26">
        <v>1</v>
      </c>
      <c r="H26">
        <v>1</v>
      </c>
      <c r="I26">
        <v>1</v>
      </c>
      <c r="J26">
        <v>1</v>
      </c>
      <c r="K26">
        <v>1</v>
      </c>
      <c r="L26">
        <v>1</v>
      </c>
      <c r="M26">
        <v>1</v>
      </c>
      <c r="N26">
        <v>1</v>
      </c>
      <c r="O26">
        <v>1</v>
      </c>
      <c r="P26">
        <v>1</v>
      </c>
      <c r="Q26">
        <v>4</v>
      </c>
      <c r="R26">
        <v>4</v>
      </c>
      <c r="S26">
        <v>4</v>
      </c>
      <c r="T26">
        <v>3</v>
      </c>
      <c r="U26">
        <v>3</v>
      </c>
      <c r="V26">
        <v>3</v>
      </c>
      <c r="W26">
        <v>4</v>
      </c>
      <c r="X26">
        <v>1</v>
      </c>
      <c r="Y26">
        <v>4</v>
      </c>
      <c r="Z26">
        <v>1</v>
      </c>
      <c r="AA26">
        <v>1</v>
      </c>
      <c r="AB26" s="6">
        <v>0</v>
      </c>
      <c r="AC26">
        <v>4</v>
      </c>
      <c r="AD26">
        <v>5</v>
      </c>
      <c r="AE26">
        <v>1</v>
      </c>
      <c r="AF26">
        <v>1</v>
      </c>
      <c r="AG26">
        <v>3</v>
      </c>
      <c r="AH26">
        <v>2</v>
      </c>
      <c r="AI26">
        <v>3</v>
      </c>
      <c r="AJ26">
        <v>3</v>
      </c>
      <c r="AK26">
        <v>3</v>
      </c>
      <c r="AL26">
        <v>1</v>
      </c>
      <c r="AM26">
        <v>1</v>
      </c>
      <c r="AN26">
        <v>3</v>
      </c>
      <c r="AO26">
        <v>1</v>
      </c>
      <c r="AP26">
        <v>1</v>
      </c>
      <c r="AQ26">
        <v>1</v>
      </c>
      <c r="AR26">
        <v>1</v>
      </c>
      <c r="AS26">
        <v>1</v>
      </c>
      <c r="AT26">
        <v>1</v>
      </c>
      <c r="AU26">
        <v>1</v>
      </c>
      <c r="AV26">
        <v>3</v>
      </c>
      <c r="AW26">
        <v>3</v>
      </c>
      <c r="AX26">
        <v>1</v>
      </c>
      <c r="AY26">
        <v>1</v>
      </c>
      <c r="AZ26">
        <v>4</v>
      </c>
      <c r="BA26">
        <v>5</v>
      </c>
      <c r="BB26">
        <v>5</v>
      </c>
      <c r="BC26">
        <v>4</v>
      </c>
      <c r="BD26">
        <v>5</v>
      </c>
      <c r="BE26">
        <v>3</v>
      </c>
      <c r="BF26">
        <v>3</v>
      </c>
      <c r="BG26">
        <v>3</v>
      </c>
      <c r="BH26" s="6">
        <v>0</v>
      </c>
      <c r="BI26">
        <v>0</v>
      </c>
      <c r="BJ26">
        <v>3</v>
      </c>
    </row>
    <row r="27" spans="1:62" x14ac:dyDescent="0.2">
      <c r="A27" s="4">
        <f>'Form responses 1'!A27</f>
        <v>42439.329653680557</v>
      </c>
      <c r="B27">
        <f>IF(LEFT('Form responses 1'!B27,3)="Yes",1,0)</f>
        <v>1</v>
      </c>
      <c r="C27">
        <f>IF(LEFT('Form responses 1'!C27,3)="Mal",1,2)</f>
        <v>1</v>
      </c>
      <c r="D27" t="str">
        <f>'Form responses 1'!D27</f>
        <v>BSC</v>
      </c>
      <c r="E27">
        <f>'Form responses 1'!E27</f>
        <v>1988</v>
      </c>
      <c r="F27" s="7" t="s">
        <v>138</v>
      </c>
      <c r="G27">
        <v>3</v>
      </c>
      <c r="H27">
        <v>1</v>
      </c>
      <c r="I27">
        <v>3</v>
      </c>
      <c r="J27">
        <v>4</v>
      </c>
      <c r="K27">
        <v>4</v>
      </c>
      <c r="L27">
        <v>3</v>
      </c>
      <c r="M27">
        <v>3</v>
      </c>
      <c r="N27">
        <v>4</v>
      </c>
      <c r="O27">
        <v>3</v>
      </c>
      <c r="P27">
        <v>4</v>
      </c>
      <c r="Q27">
        <v>1</v>
      </c>
      <c r="R27">
        <v>1</v>
      </c>
      <c r="S27">
        <v>1</v>
      </c>
      <c r="T27">
        <v>1</v>
      </c>
      <c r="U27">
        <v>4</v>
      </c>
      <c r="V27">
        <v>3</v>
      </c>
      <c r="W27">
        <v>1</v>
      </c>
      <c r="X27">
        <v>1</v>
      </c>
      <c r="Y27">
        <v>3</v>
      </c>
      <c r="Z27">
        <v>4</v>
      </c>
      <c r="AA27">
        <v>1</v>
      </c>
      <c r="AB27" s="6">
        <v>0</v>
      </c>
      <c r="AC27">
        <v>4</v>
      </c>
      <c r="AD27">
        <v>4</v>
      </c>
      <c r="AE27" t="s">
        <v>142</v>
      </c>
      <c r="AF27">
        <v>3</v>
      </c>
      <c r="AG27">
        <v>3</v>
      </c>
      <c r="AH27">
        <v>5</v>
      </c>
      <c r="AI27">
        <v>5</v>
      </c>
      <c r="AJ27">
        <v>3</v>
      </c>
      <c r="AK27">
        <v>3</v>
      </c>
      <c r="AL27">
        <v>2</v>
      </c>
      <c r="AM27">
        <v>3</v>
      </c>
      <c r="AN27">
        <v>5</v>
      </c>
      <c r="AO27">
        <v>5</v>
      </c>
      <c r="AP27">
        <v>5</v>
      </c>
      <c r="AQ27">
        <v>3</v>
      </c>
      <c r="AR27">
        <v>5</v>
      </c>
      <c r="AS27">
        <v>5</v>
      </c>
      <c r="AT27">
        <v>5</v>
      </c>
      <c r="AU27">
        <v>5</v>
      </c>
      <c r="AV27">
        <v>5</v>
      </c>
      <c r="AW27">
        <v>3</v>
      </c>
      <c r="AX27">
        <v>5</v>
      </c>
      <c r="AY27">
        <v>4</v>
      </c>
      <c r="AZ27">
        <v>1</v>
      </c>
      <c r="BA27">
        <v>5</v>
      </c>
      <c r="BB27">
        <v>1</v>
      </c>
      <c r="BC27">
        <v>1</v>
      </c>
      <c r="BD27">
        <v>5</v>
      </c>
      <c r="BE27">
        <v>5</v>
      </c>
      <c r="BF27">
        <v>1</v>
      </c>
      <c r="BG27">
        <v>5</v>
      </c>
      <c r="BH27" s="6">
        <v>0</v>
      </c>
      <c r="BI27">
        <v>0</v>
      </c>
      <c r="BJ27">
        <v>1</v>
      </c>
    </row>
    <row r="28" spans="1:62" x14ac:dyDescent="0.2">
      <c r="A28" s="4">
        <f>'Form responses 1'!A28</f>
        <v>42439.338386400465</v>
      </c>
      <c r="B28">
        <f>IF(LEFT('Form responses 1'!B28,3)="Yes",1,0)</f>
        <v>1</v>
      </c>
      <c r="C28">
        <f>IF(LEFT('Form responses 1'!C28,3)="Mal",1,2)</f>
        <v>2</v>
      </c>
      <c r="D28" t="str">
        <f>'Form responses 1'!D28</f>
        <v>MSC</v>
      </c>
      <c r="E28">
        <f>'Form responses 1'!E28</f>
        <v>1984</v>
      </c>
      <c r="F28" s="7" t="s">
        <v>138</v>
      </c>
      <c r="G28">
        <v>4</v>
      </c>
      <c r="H28">
        <v>3</v>
      </c>
      <c r="I28">
        <v>3</v>
      </c>
      <c r="J28">
        <v>2</v>
      </c>
      <c r="K28">
        <v>3</v>
      </c>
      <c r="L28">
        <v>4</v>
      </c>
      <c r="M28">
        <v>4</v>
      </c>
      <c r="N28">
        <v>3</v>
      </c>
      <c r="O28">
        <v>3</v>
      </c>
      <c r="P28">
        <v>3</v>
      </c>
      <c r="Q28">
        <v>5</v>
      </c>
      <c r="R28">
        <v>5</v>
      </c>
      <c r="S28">
        <v>5</v>
      </c>
      <c r="T28">
        <v>4</v>
      </c>
      <c r="U28">
        <v>4</v>
      </c>
      <c r="V28">
        <v>4</v>
      </c>
      <c r="W28">
        <v>4</v>
      </c>
      <c r="X28">
        <v>4</v>
      </c>
      <c r="Y28">
        <v>5</v>
      </c>
      <c r="Z28">
        <v>2</v>
      </c>
      <c r="AA28">
        <v>2</v>
      </c>
      <c r="AB28" s="6">
        <v>0</v>
      </c>
      <c r="AC28">
        <v>4</v>
      </c>
      <c r="AD28">
        <v>4</v>
      </c>
      <c r="AE28">
        <v>1</v>
      </c>
      <c r="AF28">
        <v>2</v>
      </c>
      <c r="AG28">
        <v>2</v>
      </c>
      <c r="AH28">
        <v>4</v>
      </c>
      <c r="AI28">
        <v>4</v>
      </c>
      <c r="AJ28">
        <v>4</v>
      </c>
      <c r="AK28">
        <v>4</v>
      </c>
      <c r="AL28">
        <v>3</v>
      </c>
      <c r="AM28">
        <v>3</v>
      </c>
      <c r="AN28">
        <v>3</v>
      </c>
      <c r="AO28">
        <v>2</v>
      </c>
      <c r="AP28">
        <v>3</v>
      </c>
      <c r="AQ28">
        <v>2</v>
      </c>
      <c r="AR28">
        <v>2</v>
      </c>
      <c r="AS28">
        <v>2</v>
      </c>
      <c r="AT28">
        <v>1</v>
      </c>
      <c r="AU28">
        <v>3</v>
      </c>
      <c r="AV28">
        <v>4</v>
      </c>
      <c r="AW28">
        <v>1</v>
      </c>
      <c r="AX28">
        <v>4</v>
      </c>
      <c r="AY28">
        <v>4</v>
      </c>
      <c r="AZ28">
        <v>3</v>
      </c>
      <c r="BA28">
        <v>4</v>
      </c>
      <c r="BB28">
        <v>3</v>
      </c>
      <c r="BC28">
        <v>3</v>
      </c>
      <c r="BD28">
        <v>3</v>
      </c>
      <c r="BE28">
        <v>4</v>
      </c>
      <c r="BF28">
        <v>3</v>
      </c>
      <c r="BG28">
        <v>3</v>
      </c>
      <c r="BH28" s="6">
        <v>0</v>
      </c>
      <c r="BI28">
        <v>0</v>
      </c>
      <c r="BJ28">
        <v>3</v>
      </c>
    </row>
    <row r="29" spans="1:62" x14ac:dyDescent="0.2">
      <c r="A29" s="4">
        <f>'Form responses 1'!A29</f>
        <v>42439.770768784721</v>
      </c>
      <c r="B29">
        <f>IF(LEFT('Form responses 1'!B29,3)="Yes",1,0)</f>
        <v>1</v>
      </c>
      <c r="C29">
        <f>IF(LEFT('Form responses 1'!C29,3)="Mal",1,2)</f>
        <v>1</v>
      </c>
      <c r="D29" t="str">
        <f>'Form responses 1'!D29</f>
        <v>PhD</v>
      </c>
      <c r="E29">
        <f>'Form responses 1'!E29</f>
        <v>1969</v>
      </c>
      <c r="F29" s="7" t="s">
        <v>138</v>
      </c>
      <c r="G29">
        <v>2</v>
      </c>
      <c r="H29">
        <v>2</v>
      </c>
      <c r="I29">
        <v>2</v>
      </c>
      <c r="J29">
        <v>2</v>
      </c>
      <c r="K29">
        <v>2</v>
      </c>
      <c r="L29">
        <v>2</v>
      </c>
      <c r="M29">
        <v>2</v>
      </c>
      <c r="N29">
        <v>2</v>
      </c>
      <c r="O29">
        <v>2</v>
      </c>
      <c r="P29">
        <v>2</v>
      </c>
      <c r="Q29">
        <v>2</v>
      </c>
      <c r="R29">
        <v>2</v>
      </c>
      <c r="S29">
        <v>2</v>
      </c>
      <c r="T29">
        <v>2</v>
      </c>
      <c r="U29">
        <v>2</v>
      </c>
      <c r="V29">
        <v>2</v>
      </c>
      <c r="W29">
        <v>2</v>
      </c>
      <c r="X29">
        <v>2</v>
      </c>
      <c r="Y29">
        <v>2</v>
      </c>
      <c r="Z29">
        <v>2</v>
      </c>
      <c r="AA29">
        <v>2</v>
      </c>
      <c r="AB29" s="6">
        <v>0</v>
      </c>
      <c r="AC29">
        <v>3</v>
      </c>
      <c r="AD29">
        <v>3</v>
      </c>
      <c r="AE29">
        <v>3</v>
      </c>
      <c r="AF29">
        <v>3</v>
      </c>
      <c r="AG29">
        <v>3</v>
      </c>
      <c r="AH29">
        <v>3</v>
      </c>
      <c r="AI29">
        <v>3</v>
      </c>
      <c r="AJ29">
        <v>3</v>
      </c>
      <c r="AK29">
        <v>3</v>
      </c>
      <c r="AL29">
        <v>3</v>
      </c>
      <c r="AM29">
        <v>3</v>
      </c>
      <c r="AN29">
        <v>3</v>
      </c>
      <c r="AO29">
        <v>3</v>
      </c>
      <c r="AP29">
        <v>3</v>
      </c>
      <c r="AQ29">
        <v>3</v>
      </c>
      <c r="AR29">
        <v>3</v>
      </c>
      <c r="AS29">
        <v>3</v>
      </c>
      <c r="AT29">
        <v>3</v>
      </c>
      <c r="AU29">
        <v>3</v>
      </c>
      <c r="AV29">
        <v>3</v>
      </c>
      <c r="AW29">
        <v>3</v>
      </c>
      <c r="AX29">
        <v>3</v>
      </c>
      <c r="AY29">
        <v>3</v>
      </c>
      <c r="AZ29">
        <v>3</v>
      </c>
      <c r="BA29">
        <v>3</v>
      </c>
      <c r="BB29">
        <v>3</v>
      </c>
      <c r="BC29">
        <v>3</v>
      </c>
      <c r="BD29">
        <v>3</v>
      </c>
      <c r="BE29">
        <v>3</v>
      </c>
      <c r="BF29">
        <v>3</v>
      </c>
      <c r="BG29">
        <v>3</v>
      </c>
      <c r="BH29" s="6">
        <v>0</v>
      </c>
      <c r="BI29">
        <v>0</v>
      </c>
      <c r="BJ29">
        <v>3</v>
      </c>
    </row>
    <row r="30" spans="1:62" x14ac:dyDescent="0.2">
      <c r="A30" s="4">
        <f>'Form responses 1'!A30</f>
        <v>42440.620511041663</v>
      </c>
      <c r="B30">
        <f>IF(LEFT('Form responses 1'!B30,3)="Yes",1,0)</f>
        <v>1</v>
      </c>
      <c r="C30">
        <f>IF(LEFT('Form responses 1'!C30,3)="Mal",1,2)</f>
        <v>1</v>
      </c>
      <c r="D30" t="str">
        <f>'Form responses 1'!D30</f>
        <v>MA</v>
      </c>
      <c r="E30">
        <f>'Form responses 1'!E30</f>
        <v>1981</v>
      </c>
      <c r="F30" t="str">
        <f>'Form responses 1'!F30</f>
        <v>Hungary</v>
      </c>
      <c r="G30">
        <v>3</v>
      </c>
      <c r="H30">
        <v>3</v>
      </c>
      <c r="I30">
        <v>4</v>
      </c>
      <c r="J30">
        <v>5</v>
      </c>
      <c r="K30">
        <v>4</v>
      </c>
      <c r="L30" t="s">
        <v>142</v>
      </c>
      <c r="M30">
        <v>3</v>
      </c>
      <c r="N30">
        <v>4</v>
      </c>
      <c r="O30">
        <v>5</v>
      </c>
      <c r="P30">
        <v>3</v>
      </c>
      <c r="Q30">
        <v>3</v>
      </c>
      <c r="R30">
        <v>3</v>
      </c>
      <c r="S30">
        <v>3</v>
      </c>
      <c r="T30">
        <v>1</v>
      </c>
      <c r="U30">
        <v>1</v>
      </c>
      <c r="V30">
        <v>1</v>
      </c>
      <c r="W30">
        <v>3</v>
      </c>
      <c r="X30">
        <v>2</v>
      </c>
      <c r="Y30">
        <v>3</v>
      </c>
      <c r="Z30">
        <v>1</v>
      </c>
      <c r="AA30">
        <v>1</v>
      </c>
      <c r="AB30" s="6">
        <v>0</v>
      </c>
      <c r="AC30">
        <v>4</v>
      </c>
      <c r="AD30">
        <v>5</v>
      </c>
      <c r="AE30">
        <v>2</v>
      </c>
      <c r="AF30">
        <v>2</v>
      </c>
      <c r="AG30">
        <v>4</v>
      </c>
      <c r="AH30">
        <v>4</v>
      </c>
      <c r="AI30">
        <v>4</v>
      </c>
      <c r="AJ30">
        <v>2</v>
      </c>
      <c r="AK30">
        <v>5</v>
      </c>
      <c r="AL30">
        <v>4</v>
      </c>
      <c r="AM30">
        <v>2</v>
      </c>
      <c r="AN30">
        <v>4</v>
      </c>
      <c r="AO30">
        <v>3</v>
      </c>
      <c r="AP30">
        <v>4</v>
      </c>
      <c r="AQ30">
        <v>3</v>
      </c>
      <c r="AR30">
        <v>4</v>
      </c>
      <c r="AS30">
        <v>3</v>
      </c>
      <c r="AT30">
        <v>3</v>
      </c>
      <c r="AU30">
        <v>4</v>
      </c>
      <c r="AV30">
        <v>4</v>
      </c>
      <c r="AW30">
        <v>3</v>
      </c>
      <c r="AX30">
        <v>4</v>
      </c>
      <c r="AY30">
        <v>4</v>
      </c>
      <c r="AZ30">
        <v>4</v>
      </c>
      <c r="BA30">
        <v>2</v>
      </c>
      <c r="BB30">
        <v>3</v>
      </c>
      <c r="BC30">
        <v>2</v>
      </c>
      <c r="BD30">
        <v>4</v>
      </c>
      <c r="BE30">
        <v>5</v>
      </c>
      <c r="BF30">
        <v>4</v>
      </c>
      <c r="BG30">
        <v>4</v>
      </c>
      <c r="BH30" s="6">
        <v>0</v>
      </c>
      <c r="BI30">
        <v>0</v>
      </c>
      <c r="BJ30">
        <v>5</v>
      </c>
    </row>
    <row r="31" spans="1:62" x14ac:dyDescent="0.2">
      <c r="A31" s="4">
        <f>'Form responses 1'!A31</f>
        <v>42440.770879618052</v>
      </c>
      <c r="B31">
        <f>IF(LEFT('Form responses 1'!B31,3)="Yes",1,0)</f>
        <v>1</v>
      </c>
      <c r="C31">
        <f>IF(LEFT('Form responses 1'!C31,3)="Mal",1,2)</f>
        <v>2</v>
      </c>
      <c r="D31" t="str">
        <f>'Form responses 1'!D31</f>
        <v>MA</v>
      </c>
      <c r="E31">
        <f>'Form responses 1'!E31</f>
        <v>1982</v>
      </c>
      <c r="F31" t="str">
        <f>'Form responses 1'!F31</f>
        <v>Hungary</v>
      </c>
      <c r="G31">
        <v>1</v>
      </c>
      <c r="H31">
        <v>3</v>
      </c>
      <c r="I31">
        <v>2</v>
      </c>
      <c r="J31">
        <v>4</v>
      </c>
      <c r="K31">
        <v>4</v>
      </c>
      <c r="L31">
        <v>4</v>
      </c>
      <c r="M31">
        <v>2</v>
      </c>
      <c r="N31">
        <v>2</v>
      </c>
      <c r="O31">
        <v>2</v>
      </c>
      <c r="P31">
        <v>2</v>
      </c>
      <c r="Q31">
        <v>3</v>
      </c>
      <c r="R31">
        <v>3</v>
      </c>
      <c r="S31">
        <v>3</v>
      </c>
      <c r="T31">
        <v>1</v>
      </c>
      <c r="U31">
        <v>1</v>
      </c>
      <c r="V31">
        <v>1</v>
      </c>
      <c r="W31">
        <v>2</v>
      </c>
      <c r="X31">
        <v>2</v>
      </c>
      <c r="Y31">
        <v>2</v>
      </c>
      <c r="Z31">
        <v>2</v>
      </c>
      <c r="AA31">
        <v>2</v>
      </c>
      <c r="AB31" s="6">
        <v>0</v>
      </c>
      <c r="AC31">
        <v>3</v>
      </c>
      <c r="AD31">
        <v>3</v>
      </c>
      <c r="AE31">
        <v>3</v>
      </c>
      <c r="AF31">
        <v>3</v>
      </c>
      <c r="AG31">
        <v>3</v>
      </c>
      <c r="AH31">
        <v>4</v>
      </c>
      <c r="AI31">
        <v>3</v>
      </c>
      <c r="AJ31">
        <v>4</v>
      </c>
      <c r="AK31">
        <v>4</v>
      </c>
      <c r="AL31">
        <v>3</v>
      </c>
      <c r="AM31">
        <v>3</v>
      </c>
      <c r="AN31">
        <v>4</v>
      </c>
      <c r="AO31">
        <v>3</v>
      </c>
      <c r="AP31">
        <v>3</v>
      </c>
      <c r="AQ31">
        <v>3</v>
      </c>
      <c r="AR31">
        <v>3</v>
      </c>
      <c r="AS31">
        <v>3</v>
      </c>
      <c r="AT31">
        <v>3</v>
      </c>
      <c r="AU31">
        <v>3</v>
      </c>
      <c r="AV31">
        <v>4</v>
      </c>
      <c r="AW31">
        <v>3</v>
      </c>
      <c r="AX31">
        <v>1</v>
      </c>
      <c r="AY31">
        <v>2</v>
      </c>
      <c r="AZ31">
        <v>3</v>
      </c>
      <c r="BA31">
        <v>3</v>
      </c>
      <c r="BB31">
        <v>3</v>
      </c>
      <c r="BC31">
        <v>3</v>
      </c>
      <c r="BD31">
        <v>3</v>
      </c>
      <c r="BE31">
        <v>3</v>
      </c>
      <c r="BF31">
        <v>3</v>
      </c>
      <c r="BG31">
        <v>3</v>
      </c>
      <c r="BH31" s="6">
        <v>0</v>
      </c>
      <c r="BI31">
        <v>0</v>
      </c>
      <c r="BJ31">
        <v>3</v>
      </c>
    </row>
    <row r="32" spans="1:62" x14ac:dyDescent="0.2">
      <c r="A32" s="4">
        <f>'Form responses 1'!A32</f>
        <v>42440.836880243056</v>
      </c>
      <c r="B32">
        <f>IF(LEFT('Form responses 1'!B32,3)="Yes",1,0)</f>
        <v>1</v>
      </c>
      <c r="C32">
        <f>IF(LEFT('Form responses 1'!C32,3)="Mal",1,2)</f>
        <v>1</v>
      </c>
      <c r="D32" t="str">
        <f>'Form responses 1'!D32</f>
        <v>BSC</v>
      </c>
      <c r="E32">
        <f>'Form responses 1'!E32</f>
        <v>1986</v>
      </c>
      <c r="F32" t="str">
        <f>'Form responses 1'!F32</f>
        <v>Hungary</v>
      </c>
      <c r="G32">
        <v>2</v>
      </c>
      <c r="H32">
        <v>2</v>
      </c>
      <c r="I32">
        <v>2</v>
      </c>
      <c r="J32">
        <v>2</v>
      </c>
      <c r="K32">
        <v>4</v>
      </c>
      <c r="L32">
        <v>3</v>
      </c>
      <c r="M32">
        <v>3</v>
      </c>
      <c r="N32">
        <v>2</v>
      </c>
      <c r="O32">
        <v>2</v>
      </c>
      <c r="P32">
        <v>4</v>
      </c>
      <c r="Q32">
        <v>2</v>
      </c>
      <c r="R32">
        <v>2</v>
      </c>
      <c r="S32">
        <v>2</v>
      </c>
      <c r="T32">
        <v>3</v>
      </c>
      <c r="U32">
        <v>3</v>
      </c>
      <c r="V32">
        <v>3</v>
      </c>
      <c r="W32">
        <v>3</v>
      </c>
      <c r="X32">
        <v>2</v>
      </c>
      <c r="Y32">
        <v>2</v>
      </c>
      <c r="Z32">
        <v>2</v>
      </c>
      <c r="AA32">
        <v>2</v>
      </c>
      <c r="AB32" s="6">
        <v>0</v>
      </c>
      <c r="AC32">
        <v>5</v>
      </c>
      <c r="AD32">
        <v>5</v>
      </c>
      <c r="AE32">
        <v>4</v>
      </c>
      <c r="AF32">
        <v>5</v>
      </c>
      <c r="AG32">
        <v>4</v>
      </c>
      <c r="AH32">
        <v>4</v>
      </c>
      <c r="AI32">
        <v>4</v>
      </c>
      <c r="AJ32">
        <v>4</v>
      </c>
      <c r="AK32">
        <v>5</v>
      </c>
      <c r="AL32">
        <v>3</v>
      </c>
      <c r="AM32">
        <v>3</v>
      </c>
      <c r="AN32">
        <v>4</v>
      </c>
      <c r="AO32">
        <v>4</v>
      </c>
      <c r="AP32">
        <v>3</v>
      </c>
      <c r="AQ32">
        <v>3</v>
      </c>
      <c r="AR32">
        <v>3</v>
      </c>
      <c r="AS32">
        <v>3</v>
      </c>
      <c r="AT32">
        <v>3</v>
      </c>
      <c r="AU32">
        <v>3</v>
      </c>
      <c r="AV32">
        <v>4</v>
      </c>
      <c r="AW32">
        <v>4</v>
      </c>
      <c r="AX32">
        <v>4</v>
      </c>
      <c r="AY32">
        <v>4</v>
      </c>
      <c r="AZ32">
        <v>4</v>
      </c>
      <c r="BA32">
        <v>3</v>
      </c>
      <c r="BB32">
        <v>2</v>
      </c>
      <c r="BC32">
        <v>3</v>
      </c>
      <c r="BD32">
        <v>3</v>
      </c>
      <c r="BE32">
        <v>4</v>
      </c>
      <c r="BF32">
        <v>3</v>
      </c>
      <c r="BG32">
        <v>3</v>
      </c>
      <c r="BH32" s="6">
        <v>0</v>
      </c>
      <c r="BI32">
        <v>0</v>
      </c>
      <c r="BJ32">
        <v>3</v>
      </c>
    </row>
    <row r="33" spans="1:62" x14ac:dyDescent="0.2">
      <c r="A33" s="4">
        <f>'Form responses 1'!A33</f>
        <v>42440.925971747682</v>
      </c>
      <c r="B33">
        <f>IF(LEFT('Form responses 1'!B33,3)="Yes",1,0)</f>
        <v>1</v>
      </c>
      <c r="C33">
        <f>IF(LEFT('Form responses 1'!C33,3)="Mal",1,2)</f>
        <v>1</v>
      </c>
      <c r="D33" t="str">
        <f>'Form responses 1'!D33</f>
        <v>PhD</v>
      </c>
      <c r="E33">
        <f>'Form responses 1'!E33</f>
        <v>1972</v>
      </c>
      <c r="F33" t="str">
        <f>'Form responses 1'!F33</f>
        <v>Hungary</v>
      </c>
      <c r="G33">
        <v>2</v>
      </c>
      <c r="H33">
        <v>3</v>
      </c>
      <c r="I33">
        <v>2</v>
      </c>
      <c r="J33">
        <v>3</v>
      </c>
      <c r="K33">
        <v>3</v>
      </c>
      <c r="L33">
        <v>3</v>
      </c>
      <c r="M33">
        <v>3</v>
      </c>
      <c r="N33">
        <v>4</v>
      </c>
      <c r="O33">
        <v>4</v>
      </c>
      <c r="P33">
        <v>4</v>
      </c>
      <c r="Q33">
        <v>2</v>
      </c>
      <c r="R33">
        <v>3</v>
      </c>
      <c r="S33">
        <v>3</v>
      </c>
      <c r="T33">
        <v>2</v>
      </c>
      <c r="U33">
        <v>2</v>
      </c>
      <c r="V33">
        <v>2</v>
      </c>
      <c r="W33">
        <v>2</v>
      </c>
      <c r="X33">
        <v>2</v>
      </c>
      <c r="Y33">
        <v>2</v>
      </c>
      <c r="Z33">
        <v>2</v>
      </c>
      <c r="AA33">
        <v>2</v>
      </c>
      <c r="AB33" s="6">
        <v>0</v>
      </c>
      <c r="AC33">
        <v>4</v>
      </c>
      <c r="AD33">
        <v>4</v>
      </c>
      <c r="AE33">
        <v>2</v>
      </c>
      <c r="AF33">
        <v>2</v>
      </c>
      <c r="AG33">
        <v>2</v>
      </c>
      <c r="AH33">
        <v>5</v>
      </c>
      <c r="AI33">
        <v>5</v>
      </c>
      <c r="AJ33">
        <v>5</v>
      </c>
      <c r="AK33">
        <v>5</v>
      </c>
      <c r="AL33">
        <v>5</v>
      </c>
      <c r="AM33">
        <v>5</v>
      </c>
      <c r="AN33">
        <v>5</v>
      </c>
      <c r="AO33">
        <v>5</v>
      </c>
      <c r="AP33">
        <v>5</v>
      </c>
      <c r="AQ33">
        <v>5</v>
      </c>
      <c r="AR33">
        <v>5</v>
      </c>
      <c r="AS33">
        <v>5</v>
      </c>
      <c r="AT33">
        <v>5</v>
      </c>
      <c r="AU33">
        <v>5</v>
      </c>
      <c r="AV33">
        <v>5</v>
      </c>
      <c r="AW33">
        <v>4</v>
      </c>
      <c r="AX33">
        <v>4</v>
      </c>
      <c r="AY33">
        <v>4</v>
      </c>
      <c r="AZ33">
        <v>3</v>
      </c>
      <c r="BA33">
        <v>4</v>
      </c>
      <c r="BB33">
        <v>4</v>
      </c>
      <c r="BC33">
        <v>3</v>
      </c>
      <c r="BD33">
        <v>3</v>
      </c>
      <c r="BE33">
        <v>4</v>
      </c>
      <c r="BF33">
        <v>4</v>
      </c>
      <c r="BG33">
        <v>3</v>
      </c>
      <c r="BH33" s="6">
        <v>0</v>
      </c>
      <c r="BI33">
        <v>0</v>
      </c>
      <c r="BJ33">
        <v>3</v>
      </c>
    </row>
    <row r="34" spans="1:62" x14ac:dyDescent="0.2">
      <c r="A34" s="4">
        <f>'Form responses 1'!A34</f>
        <v>42442.766874282403</v>
      </c>
      <c r="B34">
        <f>IF(LEFT('Form responses 1'!B34,3)="Yes",1,0)</f>
        <v>1</v>
      </c>
      <c r="C34">
        <f>IF(LEFT('Form responses 1'!C34,3)="Mal",1,2)</f>
        <v>1</v>
      </c>
      <c r="D34" t="str">
        <f>'Form responses 1'!D34</f>
        <v>PhD</v>
      </c>
      <c r="E34">
        <f>'Form responses 1'!E34</f>
        <v>1987</v>
      </c>
      <c r="F34" t="str">
        <f>'Form responses 1'!F34</f>
        <v>Hungary</v>
      </c>
      <c r="G34">
        <v>3</v>
      </c>
      <c r="H34">
        <v>4</v>
      </c>
      <c r="I34">
        <v>4</v>
      </c>
      <c r="J34">
        <v>4</v>
      </c>
      <c r="K34">
        <v>4</v>
      </c>
      <c r="L34">
        <v>3</v>
      </c>
      <c r="M34">
        <v>3</v>
      </c>
      <c r="N34">
        <v>3</v>
      </c>
      <c r="O34">
        <v>3</v>
      </c>
      <c r="P34">
        <v>3</v>
      </c>
      <c r="Q34">
        <v>5</v>
      </c>
      <c r="R34">
        <v>5</v>
      </c>
      <c r="S34">
        <v>5</v>
      </c>
      <c r="T34">
        <v>5</v>
      </c>
      <c r="U34">
        <v>5</v>
      </c>
      <c r="V34">
        <v>5</v>
      </c>
      <c r="W34">
        <v>5</v>
      </c>
      <c r="X34">
        <v>3</v>
      </c>
      <c r="Y34">
        <v>5</v>
      </c>
      <c r="Z34">
        <v>3</v>
      </c>
      <c r="AA34">
        <v>3</v>
      </c>
      <c r="AB34" s="6">
        <v>0</v>
      </c>
      <c r="AC34">
        <v>4</v>
      </c>
      <c r="AD34">
        <v>4</v>
      </c>
      <c r="AE34">
        <v>1</v>
      </c>
      <c r="AF34">
        <v>1</v>
      </c>
      <c r="AG34">
        <v>3</v>
      </c>
      <c r="AH34">
        <v>4</v>
      </c>
      <c r="AI34">
        <v>4</v>
      </c>
      <c r="AJ34">
        <v>4</v>
      </c>
      <c r="AK34">
        <v>4</v>
      </c>
      <c r="AL34">
        <v>4</v>
      </c>
      <c r="AM34">
        <v>4</v>
      </c>
      <c r="AN34">
        <v>4</v>
      </c>
      <c r="AO34">
        <v>4</v>
      </c>
      <c r="AP34">
        <v>4</v>
      </c>
      <c r="AQ34">
        <v>4</v>
      </c>
      <c r="AR34">
        <v>4</v>
      </c>
      <c r="AS34">
        <v>4</v>
      </c>
      <c r="AT34">
        <v>4</v>
      </c>
      <c r="AU34">
        <v>4</v>
      </c>
      <c r="AV34">
        <v>4</v>
      </c>
      <c r="AW34">
        <v>4</v>
      </c>
      <c r="AX34">
        <v>1</v>
      </c>
      <c r="AY34">
        <v>5</v>
      </c>
      <c r="AZ34">
        <v>3</v>
      </c>
      <c r="BA34">
        <v>3</v>
      </c>
      <c r="BB34">
        <v>3</v>
      </c>
      <c r="BC34">
        <v>4</v>
      </c>
      <c r="BD34">
        <v>4</v>
      </c>
      <c r="BE34">
        <v>5</v>
      </c>
      <c r="BF34">
        <v>3</v>
      </c>
      <c r="BG34">
        <v>3</v>
      </c>
      <c r="BH34" s="6">
        <v>0</v>
      </c>
      <c r="BI34">
        <v>0</v>
      </c>
      <c r="BJ34">
        <v>3</v>
      </c>
    </row>
    <row r="35" spans="1:62" x14ac:dyDescent="0.2">
      <c r="A35" s="4">
        <f>'Form responses 1'!A35</f>
        <v>42443.69333804398</v>
      </c>
      <c r="B35">
        <f>IF(LEFT('Form responses 1'!B35,3)="Yes",1,0)</f>
        <v>1</v>
      </c>
      <c r="C35">
        <f>IF(LEFT('Form responses 1'!C35,3)="Mal",1,2)</f>
        <v>1</v>
      </c>
      <c r="D35" t="str">
        <f>'Form responses 1'!D35</f>
        <v>BSC</v>
      </c>
      <c r="E35">
        <f>'Form responses 1'!E35</f>
        <v>1992</v>
      </c>
      <c r="F35" t="str">
        <f>'Form responses 1'!F35</f>
        <v>Hungary</v>
      </c>
      <c r="G35">
        <v>4</v>
      </c>
      <c r="H35">
        <v>2</v>
      </c>
      <c r="I35">
        <v>4</v>
      </c>
      <c r="J35">
        <v>4</v>
      </c>
      <c r="K35">
        <v>5</v>
      </c>
      <c r="L35">
        <v>3</v>
      </c>
      <c r="M35">
        <v>4</v>
      </c>
      <c r="N35">
        <v>4</v>
      </c>
      <c r="O35">
        <v>4</v>
      </c>
      <c r="P35">
        <v>4</v>
      </c>
      <c r="Q35">
        <v>3</v>
      </c>
      <c r="R35">
        <v>4</v>
      </c>
      <c r="S35">
        <v>4</v>
      </c>
      <c r="T35">
        <v>4</v>
      </c>
      <c r="U35">
        <v>4</v>
      </c>
      <c r="V35">
        <v>5</v>
      </c>
      <c r="W35">
        <v>4</v>
      </c>
      <c r="X35">
        <v>3</v>
      </c>
      <c r="Y35">
        <v>4</v>
      </c>
      <c r="Z35">
        <v>3</v>
      </c>
      <c r="AA35">
        <v>3</v>
      </c>
      <c r="AB35" s="6">
        <v>0</v>
      </c>
      <c r="AC35">
        <v>4</v>
      </c>
      <c r="AD35">
        <v>4</v>
      </c>
      <c r="AE35">
        <v>4</v>
      </c>
      <c r="AF35">
        <v>3</v>
      </c>
      <c r="AG35">
        <v>4</v>
      </c>
      <c r="AH35">
        <v>5</v>
      </c>
      <c r="AI35">
        <v>5</v>
      </c>
      <c r="AJ35">
        <v>5</v>
      </c>
      <c r="AK35">
        <v>5</v>
      </c>
      <c r="AL35">
        <v>5</v>
      </c>
      <c r="AM35">
        <v>5</v>
      </c>
      <c r="AN35">
        <v>5</v>
      </c>
      <c r="AO35">
        <v>5</v>
      </c>
      <c r="AP35">
        <v>5</v>
      </c>
      <c r="AQ35">
        <v>5</v>
      </c>
      <c r="AR35">
        <v>5</v>
      </c>
      <c r="AS35">
        <v>5</v>
      </c>
      <c r="AT35">
        <v>5</v>
      </c>
      <c r="AU35">
        <v>5</v>
      </c>
      <c r="AV35">
        <v>5</v>
      </c>
      <c r="AW35">
        <v>5</v>
      </c>
      <c r="AX35">
        <v>3</v>
      </c>
      <c r="AY35">
        <v>4</v>
      </c>
      <c r="AZ35">
        <v>4</v>
      </c>
      <c r="BA35">
        <v>3</v>
      </c>
      <c r="BB35">
        <v>3</v>
      </c>
      <c r="BC35">
        <v>4</v>
      </c>
      <c r="BD35">
        <v>4</v>
      </c>
      <c r="BE35">
        <v>4</v>
      </c>
      <c r="BF35">
        <v>4</v>
      </c>
      <c r="BG35">
        <v>3</v>
      </c>
      <c r="BH35" s="6">
        <v>0</v>
      </c>
      <c r="BI35">
        <v>0</v>
      </c>
      <c r="BJ35">
        <v>3</v>
      </c>
    </row>
    <row r="36" spans="1:62" x14ac:dyDescent="0.2">
      <c r="A36" s="4">
        <f>'Form responses 1'!A36</f>
        <v>42446.420865462962</v>
      </c>
      <c r="B36">
        <f>IF(LEFT('Form responses 1'!B36,3)="Yes",1,0)</f>
        <v>1</v>
      </c>
      <c r="C36">
        <f>IF(LEFT('Form responses 1'!C36,3)="Mal",1,2)</f>
        <v>2</v>
      </c>
      <c r="D36" t="str">
        <f>'Form responses 1'!D36</f>
        <v>BA</v>
      </c>
      <c r="E36" s="7" t="s">
        <v>138</v>
      </c>
      <c r="F36" s="7" t="s">
        <v>138</v>
      </c>
      <c r="G36">
        <v>2</v>
      </c>
      <c r="H36">
        <v>4</v>
      </c>
      <c r="I36">
        <v>3</v>
      </c>
      <c r="J36">
        <v>1</v>
      </c>
      <c r="K36">
        <v>4</v>
      </c>
      <c r="L36">
        <v>2</v>
      </c>
      <c r="M36">
        <v>3</v>
      </c>
      <c r="N36">
        <v>5</v>
      </c>
      <c r="O36">
        <v>1</v>
      </c>
      <c r="P36">
        <v>3</v>
      </c>
      <c r="Q36">
        <v>1</v>
      </c>
      <c r="R36">
        <v>1</v>
      </c>
      <c r="S36">
        <v>1</v>
      </c>
      <c r="T36">
        <v>1</v>
      </c>
      <c r="U36">
        <v>1</v>
      </c>
      <c r="V36">
        <v>1</v>
      </c>
      <c r="W36">
        <v>1</v>
      </c>
      <c r="X36">
        <v>1</v>
      </c>
      <c r="Y36">
        <v>1</v>
      </c>
      <c r="Z36">
        <v>1</v>
      </c>
      <c r="AA36">
        <v>1</v>
      </c>
      <c r="AB36" s="6">
        <v>0</v>
      </c>
      <c r="AC36">
        <v>1</v>
      </c>
      <c r="AD36">
        <v>1</v>
      </c>
      <c r="AE36">
        <v>1</v>
      </c>
      <c r="AF36">
        <v>1</v>
      </c>
      <c r="AG36">
        <v>1</v>
      </c>
      <c r="AH36">
        <v>1</v>
      </c>
      <c r="AI36">
        <v>1</v>
      </c>
      <c r="AJ36">
        <v>1</v>
      </c>
      <c r="AK36">
        <v>1</v>
      </c>
      <c r="AL36">
        <v>1</v>
      </c>
      <c r="AM36">
        <v>1</v>
      </c>
      <c r="AN36">
        <v>1</v>
      </c>
      <c r="AO36">
        <v>1</v>
      </c>
      <c r="AP36">
        <v>1</v>
      </c>
      <c r="AQ36">
        <v>1</v>
      </c>
      <c r="AR36">
        <v>1</v>
      </c>
      <c r="AS36">
        <v>1</v>
      </c>
      <c r="AT36">
        <v>1</v>
      </c>
      <c r="AU36">
        <v>1</v>
      </c>
      <c r="AV36">
        <v>1</v>
      </c>
      <c r="AW36">
        <v>1</v>
      </c>
      <c r="AX36">
        <v>1</v>
      </c>
      <c r="AY36">
        <v>1</v>
      </c>
      <c r="AZ36">
        <v>1</v>
      </c>
      <c r="BA36">
        <v>1</v>
      </c>
      <c r="BB36">
        <v>1</v>
      </c>
      <c r="BC36">
        <v>1</v>
      </c>
      <c r="BD36">
        <v>1</v>
      </c>
      <c r="BE36">
        <v>1</v>
      </c>
      <c r="BF36">
        <v>1</v>
      </c>
      <c r="BG36">
        <v>1</v>
      </c>
      <c r="BH36" s="6">
        <v>0</v>
      </c>
      <c r="BI36" t="s">
        <v>97</v>
      </c>
      <c r="BJ36">
        <v>1</v>
      </c>
    </row>
    <row r="37" spans="1:62" x14ac:dyDescent="0.2">
      <c r="A37" s="4">
        <f>'Form responses 1'!A37</f>
        <v>42446.446023784723</v>
      </c>
      <c r="B37">
        <f>IF(LEFT('Form responses 1'!B37,3)="Yes",1,0)</f>
        <v>1</v>
      </c>
      <c r="C37">
        <f>IF(LEFT('Form responses 1'!C37,3)="Mal",1,2)</f>
        <v>1</v>
      </c>
      <c r="D37" t="str">
        <f>'Form responses 1'!D37</f>
        <v>BSC</v>
      </c>
      <c r="E37">
        <f>'Form responses 1'!E37</f>
        <v>1992</v>
      </c>
      <c r="F37" t="str">
        <f>'Form responses 1'!F37</f>
        <v>Hungary</v>
      </c>
      <c r="G37">
        <v>4</v>
      </c>
      <c r="H37">
        <v>4</v>
      </c>
      <c r="I37">
        <v>4</v>
      </c>
      <c r="J37">
        <v>4</v>
      </c>
      <c r="K37">
        <v>4</v>
      </c>
      <c r="L37">
        <v>2</v>
      </c>
      <c r="M37">
        <v>2</v>
      </c>
      <c r="N37">
        <v>2</v>
      </c>
      <c r="O37">
        <v>2</v>
      </c>
      <c r="P37">
        <v>2</v>
      </c>
      <c r="Q37">
        <v>5</v>
      </c>
      <c r="R37">
        <v>5</v>
      </c>
      <c r="S37">
        <v>5</v>
      </c>
      <c r="T37">
        <v>1</v>
      </c>
      <c r="U37">
        <v>2</v>
      </c>
      <c r="V37">
        <v>1</v>
      </c>
      <c r="W37">
        <v>2</v>
      </c>
      <c r="X37">
        <v>1</v>
      </c>
      <c r="Y37">
        <v>4</v>
      </c>
      <c r="Z37">
        <v>1</v>
      </c>
      <c r="AA37">
        <v>1</v>
      </c>
      <c r="AB37" s="6">
        <v>0</v>
      </c>
      <c r="AC37">
        <v>5</v>
      </c>
      <c r="AD37">
        <v>5</v>
      </c>
      <c r="AE37">
        <v>1</v>
      </c>
      <c r="AF37">
        <v>1</v>
      </c>
      <c r="AG37">
        <v>5</v>
      </c>
      <c r="AH37">
        <v>5</v>
      </c>
      <c r="AI37">
        <v>5</v>
      </c>
      <c r="AJ37">
        <v>5</v>
      </c>
      <c r="AK37">
        <v>5</v>
      </c>
      <c r="AL37">
        <v>2</v>
      </c>
      <c r="AM37">
        <v>2</v>
      </c>
      <c r="AN37">
        <v>5</v>
      </c>
      <c r="AO37">
        <v>5</v>
      </c>
      <c r="AP37">
        <v>2</v>
      </c>
      <c r="AQ37">
        <v>2</v>
      </c>
      <c r="AR37">
        <v>3</v>
      </c>
      <c r="AS37">
        <v>5</v>
      </c>
      <c r="AT37">
        <v>4</v>
      </c>
      <c r="AU37">
        <v>4</v>
      </c>
      <c r="AV37">
        <v>5</v>
      </c>
      <c r="AW37">
        <v>4</v>
      </c>
      <c r="AX37">
        <v>5</v>
      </c>
      <c r="AY37">
        <v>4</v>
      </c>
      <c r="AZ37">
        <v>4</v>
      </c>
      <c r="BA37">
        <v>3</v>
      </c>
      <c r="BB37">
        <v>2</v>
      </c>
      <c r="BC37">
        <v>4</v>
      </c>
      <c r="BD37">
        <v>2</v>
      </c>
      <c r="BE37">
        <v>5</v>
      </c>
      <c r="BF37">
        <v>5</v>
      </c>
      <c r="BG37">
        <v>1</v>
      </c>
      <c r="BH37" s="6">
        <v>0</v>
      </c>
      <c r="BI37">
        <v>0</v>
      </c>
      <c r="BJ37">
        <v>5</v>
      </c>
    </row>
    <row r="38" spans="1:62" x14ac:dyDescent="0.2">
      <c r="A38" s="4">
        <f>'Form responses 1'!A38</f>
        <v>42446.456452372688</v>
      </c>
      <c r="B38">
        <f>IF(LEFT('Form responses 1'!B38,3)="Yes",1,0)</f>
        <v>1</v>
      </c>
      <c r="C38">
        <f>IF(LEFT('Form responses 1'!C38,3)="Mal",1,2)</f>
        <v>1</v>
      </c>
      <c r="D38" t="str">
        <f>'Form responses 1'!D38</f>
        <v>PhD</v>
      </c>
      <c r="E38">
        <f>'Form responses 1'!E38</f>
        <v>1991</v>
      </c>
      <c r="F38" t="str">
        <f>'Form responses 1'!F38</f>
        <v>Hungary</v>
      </c>
      <c r="G38">
        <v>4</v>
      </c>
      <c r="H38">
        <v>4</v>
      </c>
      <c r="I38">
        <v>5</v>
      </c>
      <c r="J38">
        <v>5</v>
      </c>
      <c r="K38">
        <v>3</v>
      </c>
      <c r="L38">
        <v>3</v>
      </c>
      <c r="M38">
        <v>3</v>
      </c>
      <c r="N38">
        <v>3</v>
      </c>
      <c r="O38">
        <v>3</v>
      </c>
      <c r="P38">
        <v>3</v>
      </c>
      <c r="Q38">
        <v>5</v>
      </c>
      <c r="R38">
        <v>4</v>
      </c>
      <c r="S38">
        <v>4</v>
      </c>
      <c r="T38">
        <v>5</v>
      </c>
      <c r="U38">
        <v>3</v>
      </c>
      <c r="V38">
        <v>4</v>
      </c>
      <c r="W38">
        <v>4</v>
      </c>
      <c r="X38">
        <v>3</v>
      </c>
      <c r="Y38">
        <v>4</v>
      </c>
      <c r="Z38">
        <v>1</v>
      </c>
      <c r="AA38">
        <v>2</v>
      </c>
      <c r="AB38" s="6">
        <v>0</v>
      </c>
      <c r="AC38">
        <v>4</v>
      </c>
      <c r="AD38">
        <v>2</v>
      </c>
      <c r="AE38">
        <v>1</v>
      </c>
      <c r="AF38">
        <v>2</v>
      </c>
      <c r="AG38">
        <v>3</v>
      </c>
      <c r="AH38">
        <v>4</v>
      </c>
      <c r="AI38">
        <v>5</v>
      </c>
      <c r="AJ38">
        <v>3</v>
      </c>
      <c r="AK38">
        <v>5</v>
      </c>
      <c r="AL38">
        <v>4</v>
      </c>
      <c r="AM38">
        <v>3</v>
      </c>
      <c r="AN38">
        <v>3</v>
      </c>
      <c r="AO38">
        <v>3</v>
      </c>
      <c r="AP38">
        <v>3</v>
      </c>
      <c r="AQ38">
        <v>3</v>
      </c>
      <c r="AR38">
        <v>3</v>
      </c>
      <c r="AS38">
        <v>3</v>
      </c>
      <c r="AT38">
        <v>3</v>
      </c>
      <c r="AU38">
        <v>3</v>
      </c>
      <c r="AV38">
        <v>4</v>
      </c>
      <c r="AW38">
        <v>3</v>
      </c>
      <c r="AX38">
        <v>4</v>
      </c>
      <c r="AY38">
        <v>5</v>
      </c>
      <c r="AZ38">
        <v>4</v>
      </c>
      <c r="BA38">
        <v>2</v>
      </c>
      <c r="BB38">
        <v>3</v>
      </c>
      <c r="BC38">
        <v>2</v>
      </c>
      <c r="BD38">
        <v>3</v>
      </c>
      <c r="BE38">
        <v>5</v>
      </c>
      <c r="BF38">
        <v>4</v>
      </c>
      <c r="BG38">
        <v>2</v>
      </c>
      <c r="BH38" s="6">
        <v>0</v>
      </c>
      <c r="BI38">
        <v>0</v>
      </c>
      <c r="BJ38">
        <v>3</v>
      </c>
    </row>
    <row r="39" spans="1:62" x14ac:dyDescent="0.2">
      <c r="A39" s="4">
        <f>'Form responses 1'!A39</f>
        <v>42446.527387222217</v>
      </c>
      <c r="B39">
        <f>IF(LEFT('Form responses 1'!B39,3)="Yes",1,0)</f>
        <v>1</v>
      </c>
      <c r="C39">
        <f>IF(LEFT('Form responses 1'!C39,3)="Mal",1,2)</f>
        <v>1</v>
      </c>
      <c r="D39" t="str">
        <f>'Form responses 1'!D39</f>
        <v>BA</v>
      </c>
      <c r="E39">
        <f>'Form responses 1'!E39</f>
        <v>1990</v>
      </c>
      <c r="F39" t="str">
        <f>'Form responses 1'!F39</f>
        <v>Hungary</v>
      </c>
      <c r="G39">
        <v>2</v>
      </c>
      <c r="H39">
        <v>3</v>
      </c>
      <c r="I39">
        <v>4</v>
      </c>
      <c r="J39">
        <v>3</v>
      </c>
      <c r="K39">
        <v>4</v>
      </c>
      <c r="L39">
        <v>5</v>
      </c>
      <c r="M39">
        <v>4</v>
      </c>
      <c r="N39">
        <v>4</v>
      </c>
      <c r="O39">
        <v>2</v>
      </c>
      <c r="P39">
        <v>2</v>
      </c>
      <c r="Q39">
        <v>4</v>
      </c>
      <c r="R39">
        <v>4</v>
      </c>
      <c r="S39">
        <v>4</v>
      </c>
      <c r="T39">
        <v>3</v>
      </c>
      <c r="U39">
        <v>2</v>
      </c>
      <c r="V39">
        <v>2</v>
      </c>
      <c r="W39">
        <v>2</v>
      </c>
      <c r="X39">
        <v>2</v>
      </c>
      <c r="Y39">
        <v>4</v>
      </c>
      <c r="Z39">
        <v>1</v>
      </c>
      <c r="AA39">
        <v>1</v>
      </c>
      <c r="AB39" s="6">
        <v>0</v>
      </c>
      <c r="AC39">
        <v>4</v>
      </c>
      <c r="AD39">
        <v>4</v>
      </c>
      <c r="AE39">
        <v>4</v>
      </c>
      <c r="AF39">
        <v>2</v>
      </c>
      <c r="AG39">
        <v>2</v>
      </c>
      <c r="AH39">
        <v>3</v>
      </c>
      <c r="AI39">
        <v>4</v>
      </c>
      <c r="AJ39">
        <v>4</v>
      </c>
      <c r="AK39">
        <v>4</v>
      </c>
      <c r="AL39">
        <v>2</v>
      </c>
      <c r="AM39">
        <v>2</v>
      </c>
      <c r="AN39">
        <v>2</v>
      </c>
      <c r="AO39">
        <v>2</v>
      </c>
      <c r="AP39">
        <v>2</v>
      </c>
      <c r="AQ39">
        <v>2</v>
      </c>
      <c r="AR39">
        <v>2</v>
      </c>
      <c r="AS39">
        <v>2</v>
      </c>
      <c r="AT39">
        <v>2</v>
      </c>
      <c r="AU39">
        <v>2</v>
      </c>
      <c r="AV39">
        <v>2</v>
      </c>
      <c r="AW39">
        <v>3</v>
      </c>
      <c r="AX39">
        <v>3</v>
      </c>
      <c r="AY39">
        <v>2</v>
      </c>
      <c r="AZ39">
        <v>3</v>
      </c>
      <c r="BA39">
        <v>4</v>
      </c>
      <c r="BB39">
        <v>4</v>
      </c>
      <c r="BC39">
        <v>4</v>
      </c>
      <c r="BD39">
        <v>3</v>
      </c>
      <c r="BE39">
        <v>3</v>
      </c>
      <c r="BF39">
        <v>2</v>
      </c>
      <c r="BG39">
        <v>2</v>
      </c>
      <c r="BH39" s="6">
        <v>0</v>
      </c>
      <c r="BI39">
        <v>0</v>
      </c>
      <c r="BJ39">
        <v>2</v>
      </c>
    </row>
    <row r="40" spans="1:62" x14ac:dyDescent="0.2">
      <c r="A40" s="4">
        <f>'Form responses 1'!A40</f>
        <v>42446.612378229169</v>
      </c>
      <c r="B40">
        <f>IF(LEFT('Form responses 1'!B40,3)="Yes",1,0)</f>
        <v>1</v>
      </c>
      <c r="C40">
        <f>IF(LEFT('Form responses 1'!C40,3)="Mal",1,2)</f>
        <v>1</v>
      </c>
      <c r="D40" s="7" t="s">
        <v>138</v>
      </c>
      <c r="E40">
        <f>'Form responses 1'!E40</f>
        <v>1996</v>
      </c>
      <c r="F40" s="7" t="s">
        <v>138</v>
      </c>
      <c r="G40">
        <v>5</v>
      </c>
      <c r="H40">
        <v>5</v>
      </c>
      <c r="I40">
        <v>5</v>
      </c>
      <c r="J40">
        <v>4</v>
      </c>
      <c r="K40">
        <v>5</v>
      </c>
      <c r="L40">
        <v>5</v>
      </c>
      <c r="M40">
        <v>5</v>
      </c>
      <c r="N40">
        <v>5</v>
      </c>
      <c r="O40">
        <v>5</v>
      </c>
      <c r="P40">
        <v>5</v>
      </c>
      <c r="Q40">
        <v>3</v>
      </c>
      <c r="R40">
        <v>2</v>
      </c>
      <c r="S40" t="s">
        <v>142</v>
      </c>
      <c r="T40">
        <v>5</v>
      </c>
      <c r="U40">
        <v>5</v>
      </c>
      <c r="V40">
        <v>5</v>
      </c>
      <c r="W40">
        <v>5</v>
      </c>
      <c r="X40">
        <v>2</v>
      </c>
      <c r="Y40">
        <v>5</v>
      </c>
      <c r="Z40">
        <v>3</v>
      </c>
      <c r="AA40">
        <v>1</v>
      </c>
      <c r="AB40" s="6">
        <v>0</v>
      </c>
      <c r="AC40">
        <v>5</v>
      </c>
      <c r="AD40">
        <v>5</v>
      </c>
      <c r="AE40">
        <v>5</v>
      </c>
      <c r="AF40">
        <v>5</v>
      </c>
      <c r="AG40">
        <v>5</v>
      </c>
      <c r="AH40">
        <v>4</v>
      </c>
      <c r="AI40">
        <v>4</v>
      </c>
      <c r="AJ40">
        <v>4</v>
      </c>
      <c r="AK40">
        <v>4</v>
      </c>
      <c r="AL40">
        <v>4</v>
      </c>
      <c r="AM40">
        <v>4</v>
      </c>
      <c r="AN40">
        <v>3</v>
      </c>
      <c r="AO40">
        <v>4</v>
      </c>
      <c r="AP40">
        <v>4</v>
      </c>
      <c r="AQ40">
        <v>4</v>
      </c>
      <c r="AR40">
        <v>4</v>
      </c>
      <c r="AS40">
        <v>3</v>
      </c>
      <c r="AT40">
        <v>4</v>
      </c>
      <c r="AU40">
        <v>3</v>
      </c>
      <c r="AV40">
        <v>3</v>
      </c>
      <c r="AW40">
        <v>4</v>
      </c>
      <c r="AX40">
        <v>5</v>
      </c>
      <c r="AY40">
        <v>4</v>
      </c>
      <c r="AZ40">
        <v>4</v>
      </c>
      <c r="BA40">
        <v>4</v>
      </c>
      <c r="BB40">
        <v>5</v>
      </c>
      <c r="BC40">
        <v>4</v>
      </c>
      <c r="BD40">
        <v>5</v>
      </c>
      <c r="BE40">
        <v>5</v>
      </c>
      <c r="BF40">
        <v>4</v>
      </c>
      <c r="BG40">
        <v>4</v>
      </c>
      <c r="BH40" s="6">
        <v>0</v>
      </c>
      <c r="BI40">
        <v>0</v>
      </c>
      <c r="BJ40">
        <v>5</v>
      </c>
    </row>
    <row r="41" spans="1:62" x14ac:dyDescent="0.2">
      <c r="A41" s="4">
        <f>'Form responses 1'!A41</f>
        <v>42447.673525451391</v>
      </c>
      <c r="B41">
        <f>IF(LEFT('Form responses 1'!B41,3)="Yes",1,0)</f>
        <v>1</v>
      </c>
      <c r="C41">
        <f>IF(LEFT('Form responses 1'!C41,3)="Mal",1,2)</f>
        <v>2</v>
      </c>
      <c r="D41" t="str">
        <f>'Form responses 1'!D41</f>
        <v>BSC</v>
      </c>
      <c r="E41">
        <f>'Form responses 1'!E41</f>
        <v>1989</v>
      </c>
      <c r="F41" t="str">
        <f>'Form responses 1'!F41</f>
        <v>Hungary</v>
      </c>
      <c r="G41">
        <v>2</v>
      </c>
      <c r="H41">
        <v>2</v>
      </c>
      <c r="I41">
        <v>2</v>
      </c>
      <c r="J41">
        <v>2</v>
      </c>
      <c r="K41">
        <v>2</v>
      </c>
      <c r="L41">
        <v>2</v>
      </c>
      <c r="M41">
        <v>2</v>
      </c>
      <c r="N41">
        <v>1</v>
      </c>
      <c r="O41">
        <v>2</v>
      </c>
      <c r="P41">
        <v>2</v>
      </c>
      <c r="Q41">
        <v>2</v>
      </c>
      <c r="R41">
        <v>2</v>
      </c>
      <c r="S41">
        <v>2</v>
      </c>
      <c r="T41">
        <v>1</v>
      </c>
      <c r="U41">
        <v>2</v>
      </c>
      <c r="V41">
        <v>1</v>
      </c>
      <c r="W41">
        <v>1</v>
      </c>
      <c r="X41">
        <v>2</v>
      </c>
      <c r="Y41">
        <v>2</v>
      </c>
      <c r="Z41">
        <v>2</v>
      </c>
      <c r="AA41">
        <v>1</v>
      </c>
      <c r="AB41" s="6">
        <v>0</v>
      </c>
      <c r="AC41">
        <v>5</v>
      </c>
      <c r="AD41">
        <v>5</v>
      </c>
      <c r="AE41">
        <v>2</v>
      </c>
      <c r="AF41">
        <v>2</v>
      </c>
      <c r="AG41" t="s">
        <v>142</v>
      </c>
      <c r="AH41">
        <v>4</v>
      </c>
      <c r="AI41">
        <v>3</v>
      </c>
      <c r="AJ41">
        <v>3</v>
      </c>
      <c r="AK41">
        <v>5</v>
      </c>
      <c r="AL41">
        <v>3</v>
      </c>
      <c r="AM41">
        <v>3</v>
      </c>
      <c r="AN41">
        <v>2</v>
      </c>
      <c r="AO41">
        <v>1</v>
      </c>
      <c r="AP41">
        <v>2</v>
      </c>
      <c r="AQ41">
        <v>1</v>
      </c>
      <c r="AR41">
        <v>2</v>
      </c>
      <c r="AS41">
        <v>2</v>
      </c>
      <c r="AT41">
        <v>1</v>
      </c>
      <c r="AU41">
        <v>4</v>
      </c>
      <c r="AV41">
        <v>3</v>
      </c>
      <c r="AW41">
        <v>3</v>
      </c>
      <c r="AX41">
        <v>2</v>
      </c>
      <c r="AY41">
        <v>2</v>
      </c>
      <c r="AZ41">
        <v>2</v>
      </c>
      <c r="BA41">
        <v>4</v>
      </c>
      <c r="BB41">
        <v>4</v>
      </c>
      <c r="BC41">
        <v>4</v>
      </c>
      <c r="BD41">
        <v>4</v>
      </c>
      <c r="BE41">
        <v>5</v>
      </c>
      <c r="BF41">
        <v>2</v>
      </c>
      <c r="BG41">
        <v>5</v>
      </c>
      <c r="BH41" s="6">
        <v>0</v>
      </c>
      <c r="BI41">
        <v>0</v>
      </c>
      <c r="BJ41" t="s">
        <v>142</v>
      </c>
    </row>
    <row r="42" spans="1:62" x14ac:dyDescent="0.2">
      <c r="A42" s="4">
        <f>'Form responses 1'!A42</f>
        <v>42447.709738483798</v>
      </c>
      <c r="B42">
        <f>IF(LEFT('Form responses 1'!B42,3)="Yes",1,0)</f>
        <v>1</v>
      </c>
      <c r="C42">
        <f>IF(LEFT('Form responses 1'!C42,3)="Mal",1,2)</f>
        <v>2</v>
      </c>
      <c r="D42" t="str">
        <f>'Form responses 1'!D42</f>
        <v>BA</v>
      </c>
      <c r="E42">
        <f>'Form responses 1'!E42</f>
        <v>1977</v>
      </c>
      <c r="F42" t="str">
        <f>'Form responses 1'!F42</f>
        <v>Hungary</v>
      </c>
      <c r="G42">
        <v>2</v>
      </c>
      <c r="H42">
        <v>3</v>
      </c>
      <c r="I42">
        <v>2</v>
      </c>
      <c r="J42">
        <v>4</v>
      </c>
      <c r="K42">
        <v>4</v>
      </c>
      <c r="L42">
        <v>2</v>
      </c>
      <c r="M42">
        <v>3</v>
      </c>
      <c r="N42">
        <v>2</v>
      </c>
      <c r="O42">
        <v>4</v>
      </c>
      <c r="P42">
        <v>4</v>
      </c>
      <c r="Q42">
        <v>4</v>
      </c>
      <c r="R42">
        <v>4</v>
      </c>
      <c r="S42">
        <v>4</v>
      </c>
      <c r="T42">
        <v>2</v>
      </c>
      <c r="U42">
        <v>1</v>
      </c>
      <c r="V42">
        <v>4</v>
      </c>
      <c r="W42">
        <v>3</v>
      </c>
      <c r="X42">
        <v>1</v>
      </c>
      <c r="Y42">
        <v>4</v>
      </c>
      <c r="Z42">
        <v>2</v>
      </c>
      <c r="AA42">
        <v>1</v>
      </c>
      <c r="AB42" s="6">
        <v>0</v>
      </c>
      <c r="AC42">
        <v>4</v>
      </c>
      <c r="AD42">
        <v>2</v>
      </c>
      <c r="AE42">
        <v>2</v>
      </c>
      <c r="AF42">
        <v>2</v>
      </c>
      <c r="AG42">
        <v>3</v>
      </c>
      <c r="AH42">
        <v>5</v>
      </c>
      <c r="AI42">
        <v>4</v>
      </c>
      <c r="AJ42">
        <v>3</v>
      </c>
      <c r="AK42">
        <v>4</v>
      </c>
      <c r="AL42">
        <v>3</v>
      </c>
      <c r="AM42">
        <v>2</v>
      </c>
      <c r="AN42">
        <v>4</v>
      </c>
      <c r="AO42">
        <v>2</v>
      </c>
      <c r="AP42">
        <v>3</v>
      </c>
      <c r="AQ42">
        <v>2</v>
      </c>
      <c r="AR42">
        <v>3</v>
      </c>
      <c r="AS42">
        <v>2</v>
      </c>
      <c r="AT42">
        <v>2</v>
      </c>
      <c r="AU42">
        <v>2</v>
      </c>
      <c r="AV42">
        <v>4</v>
      </c>
      <c r="AW42">
        <v>4</v>
      </c>
      <c r="AX42">
        <v>2</v>
      </c>
      <c r="AY42">
        <v>4</v>
      </c>
      <c r="AZ42">
        <v>5</v>
      </c>
      <c r="BA42">
        <v>2</v>
      </c>
      <c r="BB42">
        <v>3</v>
      </c>
      <c r="BC42">
        <v>4</v>
      </c>
      <c r="BD42">
        <v>2</v>
      </c>
      <c r="BE42">
        <v>4</v>
      </c>
      <c r="BF42">
        <v>1</v>
      </c>
      <c r="BG42">
        <v>5</v>
      </c>
      <c r="BH42" s="6">
        <v>0</v>
      </c>
      <c r="BI42">
        <v>0</v>
      </c>
      <c r="BJ42">
        <v>4</v>
      </c>
    </row>
    <row r="43" spans="1:62" x14ac:dyDescent="0.2">
      <c r="A43" s="4">
        <f>'Form responses 1'!A43</f>
        <v>42447.820413217589</v>
      </c>
      <c r="B43">
        <f>IF(LEFT('Form responses 1'!B43,3)="Yes",1,0)</f>
        <v>1</v>
      </c>
      <c r="C43">
        <f>IF(LEFT('Form responses 1'!C43,3)="Mal",1,2)</f>
        <v>1</v>
      </c>
      <c r="D43" t="str">
        <f>'Form responses 1'!D43</f>
        <v>MA</v>
      </c>
      <c r="E43">
        <f>'Form responses 1'!E43</f>
        <v>1979</v>
      </c>
      <c r="F43" t="str">
        <f>'Form responses 1'!F43</f>
        <v>Hungary</v>
      </c>
      <c r="G43">
        <v>2</v>
      </c>
      <c r="H43">
        <v>2</v>
      </c>
      <c r="I43">
        <v>2</v>
      </c>
      <c r="J43">
        <v>2</v>
      </c>
      <c r="K43">
        <v>2</v>
      </c>
      <c r="L43">
        <v>3</v>
      </c>
      <c r="M43">
        <v>3</v>
      </c>
      <c r="N43">
        <v>3</v>
      </c>
      <c r="O43">
        <v>3</v>
      </c>
      <c r="P43">
        <v>3</v>
      </c>
      <c r="Q43">
        <v>3</v>
      </c>
      <c r="R43">
        <v>3</v>
      </c>
      <c r="S43">
        <v>4</v>
      </c>
      <c r="T43">
        <v>2</v>
      </c>
      <c r="U43">
        <v>2</v>
      </c>
      <c r="V43">
        <v>2</v>
      </c>
      <c r="W43">
        <v>2</v>
      </c>
      <c r="X43">
        <v>2</v>
      </c>
      <c r="Y43">
        <v>3</v>
      </c>
      <c r="Z43">
        <v>1</v>
      </c>
      <c r="AA43">
        <v>1</v>
      </c>
      <c r="AB43" s="6">
        <v>0</v>
      </c>
      <c r="AC43">
        <v>3</v>
      </c>
      <c r="AD43">
        <v>3</v>
      </c>
      <c r="AE43">
        <v>2</v>
      </c>
      <c r="AF43">
        <v>2</v>
      </c>
      <c r="AG43">
        <v>3</v>
      </c>
      <c r="AH43">
        <v>2</v>
      </c>
      <c r="AI43">
        <v>2</v>
      </c>
      <c r="AJ43">
        <v>1</v>
      </c>
      <c r="AK43">
        <v>2</v>
      </c>
      <c r="AL43">
        <v>2</v>
      </c>
      <c r="AM43">
        <v>1</v>
      </c>
      <c r="AN43">
        <v>1</v>
      </c>
      <c r="AO43">
        <v>1</v>
      </c>
      <c r="AP43">
        <v>1</v>
      </c>
      <c r="AQ43">
        <v>1</v>
      </c>
      <c r="AR43">
        <v>1</v>
      </c>
      <c r="AS43">
        <v>1</v>
      </c>
      <c r="AT43">
        <v>1</v>
      </c>
      <c r="AU43">
        <v>1</v>
      </c>
      <c r="AV43">
        <v>1</v>
      </c>
      <c r="AW43">
        <v>2</v>
      </c>
      <c r="AX43">
        <v>2</v>
      </c>
      <c r="AY43">
        <v>2</v>
      </c>
      <c r="AZ43">
        <v>3</v>
      </c>
      <c r="BA43">
        <v>3</v>
      </c>
      <c r="BB43">
        <v>3</v>
      </c>
      <c r="BC43">
        <v>4</v>
      </c>
      <c r="BD43">
        <v>5</v>
      </c>
      <c r="BE43">
        <v>5</v>
      </c>
      <c r="BF43">
        <v>4</v>
      </c>
      <c r="BG43">
        <v>4</v>
      </c>
      <c r="BH43" s="6">
        <v>0</v>
      </c>
      <c r="BI43">
        <v>0</v>
      </c>
      <c r="BJ43">
        <v>3</v>
      </c>
    </row>
    <row r="44" spans="1:62" x14ac:dyDescent="0.2">
      <c r="A44" s="4">
        <f>'Form responses 1'!A44</f>
        <v>42448.084987083334</v>
      </c>
      <c r="B44">
        <f>IF(LEFT('Form responses 1'!B44,3)="Yes",1,0)</f>
        <v>1</v>
      </c>
      <c r="C44">
        <f>IF(LEFT('Form responses 1'!C44,3)="Mal",1,2)</f>
        <v>1</v>
      </c>
      <c r="D44" t="str">
        <f>'Form responses 1'!D44</f>
        <v>MA</v>
      </c>
      <c r="E44">
        <f>'Form responses 1'!E44</f>
        <v>1980</v>
      </c>
      <c r="F44" t="str">
        <f>'Form responses 1'!F44</f>
        <v>Hungary</v>
      </c>
      <c r="G44">
        <v>3</v>
      </c>
      <c r="H44">
        <v>3</v>
      </c>
      <c r="I44">
        <v>5</v>
      </c>
      <c r="J44">
        <v>3</v>
      </c>
      <c r="K44">
        <v>5</v>
      </c>
      <c r="L44">
        <v>5</v>
      </c>
      <c r="M44">
        <v>5</v>
      </c>
      <c r="N44">
        <v>5</v>
      </c>
      <c r="O44">
        <v>5</v>
      </c>
      <c r="P44">
        <v>5</v>
      </c>
      <c r="Q44">
        <v>2</v>
      </c>
      <c r="R44">
        <v>2</v>
      </c>
      <c r="S44" t="s">
        <v>142</v>
      </c>
      <c r="T44">
        <v>5</v>
      </c>
      <c r="U44">
        <v>5</v>
      </c>
      <c r="V44">
        <v>5</v>
      </c>
      <c r="W44" t="s">
        <v>142</v>
      </c>
      <c r="X44">
        <v>1</v>
      </c>
      <c r="Y44">
        <v>5</v>
      </c>
      <c r="Z44">
        <v>2</v>
      </c>
      <c r="AA44">
        <v>2</v>
      </c>
      <c r="AB44" s="6">
        <v>0</v>
      </c>
      <c r="AC44">
        <v>5</v>
      </c>
      <c r="AD44">
        <v>5</v>
      </c>
      <c r="AE44">
        <v>1</v>
      </c>
      <c r="AF44">
        <v>2</v>
      </c>
      <c r="AG44">
        <v>5</v>
      </c>
      <c r="AH44">
        <v>4</v>
      </c>
      <c r="AI44">
        <v>5</v>
      </c>
      <c r="AJ44">
        <v>3</v>
      </c>
      <c r="AK44">
        <v>5</v>
      </c>
      <c r="AL44">
        <v>3</v>
      </c>
      <c r="AM44">
        <v>3</v>
      </c>
      <c r="AN44">
        <v>4</v>
      </c>
      <c r="AO44">
        <v>3</v>
      </c>
      <c r="AP44">
        <v>3</v>
      </c>
      <c r="AQ44">
        <v>3</v>
      </c>
      <c r="AR44">
        <v>3</v>
      </c>
      <c r="AS44">
        <v>3</v>
      </c>
      <c r="AT44">
        <v>3</v>
      </c>
      <c r="AU44">
        <v>3</v>
      </c>
      <c r="AV44">
        <v>4</v>
      </c>
      <c r="AW44">
        <v>3</v>
      </c>
      <c r="AX44">
        <v>4</v>
      </c>
      <c r="AY44">
        <v>5</v>
      </c>
      <c r="AZ44">
        <v>3</v>
      </c>
      <c r="BA44">
        <v>1</v>
      </c>
      <c r="BB44">
        <v>1</v>
      </c>
      <c r="BC44">
        <v>2</v>
      </c>
      <c r="BD44">
        <v>3</v>
      </c>
      <c r="BE44">
        <v>5</v>
      </c>
      <c r="BF44">
        <v>3</v>
      </c>
      <c r="BG44">
        <v>3</v>
      </c>
      <c r="BH44" s="6">
        <v>0</v>
      </c>
      <c r="BI44" t="s">
        <v>99</v>
      </c>
      <c r="BJ44">
        <v>5</v>
      </c>
    </row>
    <row r="45" spans="1:62" x14ac:dyDescent="0.2">
      <c r="A45" s="4">
        <f>'Form responses 1'!A45</f>
        <v>42448.847894444443</v>
      </c>
      <c r="B45">
        <f>IF(LEFT('Form responses 1'!B45,3)="Yes",1,0)</f>
        <v>1</v>
      </c>
      <c r="C45">
        <f>IF(LEFT('Form responses 1'!C45,3)="Mal",1,2)</f>
        <v>2</v>
      </c>
      <c r="D45" t="str">
        <f>'Form responses 1'!D45</f>
        <v>MSC</v>
      </c>
      <c r="E45">
        <f>'Form responses 1'!E45</f>
        <v>1983</v>
      </c>
      <c r="F45" t="str">
        <f>'Form responses 1'!F45</f>
        <v>Hungary</v>
      </c>
      <c r="G45">
        <v>2</v>
      </c>
      <c r="H45">
        <v>2</v>
      </c>
      <c r="I45">
        <v>3</v>
      </c>
      <c r="J45">
        <v>4</v>
      </c>
      <c r="K45">
        <v>4</v>
      </c>
      <c r="L45">
        <v>5</v>
      </c>
      <c r="M45">
        <v>4</v>
      </c>
      <c r="N45">
        <v>4</v>
      </c>
      <c r="O45">
        <v>5</v>
      </c>
      <c r="P45">
        <v>4</v>
      </c>
      <c r="Q45">
        <v>2</v>
      </c>
      <c r="R45">
        <v>2</v>
      </c>
      <c r="S45">
        <v>4</v>
      </c>
      <c r="T45">
        <v>2</v>
      </c>
      <c r="U45">
        <v>2</v>
      </c>
      <c r="V45">
        <v>2</v>
      </c>
      <c r="W45">
        <v>3</v>
      </c>
      <c r="X45">
        <v>2</v>
      </c>
      <c r="Y45">
        <v>3</v>
      </c>
      <c r="Z45">
        <v>3</v>
      </c>
      <c r="AA45">
        <v>1</v>
      </c>
      <c r="AB45" s="6">
        <v>0</v>
      </c>
      <c r="AC45">
        <v>3</v>
      </c>
      <c r="AD45">
        <v>3</v>
      </c>
      <c r="AE45">
        <v>1</v>
      </c>
      <c r="AF45">
        <v>1</v>
      </c>
      <c r="AG45">
        <v>4</v>
      </c>
      <c r="AH45">
        <v>5</v>
      </c>
      <c r="AI45">
        <v>5</v>
      </c>
      <c r="AJ45">
        <v>5</v>
      </c>
      <c r="AK45">
        <v>5</v>
      </c>
      <c r="AL45">
        <v>5</v>
      </c>
      <c r="AM45">
        <v>4</v>
      </c>
      <c r="AN45">
        <v>4</v>
      </c>
      <c r="AO45">
        <v>4</v>
      </c>
      <c r="AP45">
        <v>3</v>
      </c>
      <c r="AQ45">
        <v>3</v>
      </c>
      <c r="AR45">
        <v>4</v>
      </c>
      <c r="AS45">
        <v>4</v>
      </c>
      <c r="AT45">
        <v>4</v>
      </c>
      <c r="AU45">
        <v>4</v>
      </c>
      <c r="AV45">
        <v>5</v>
      </c>
      <c r="AW45">
        <v>2</v>
      </c>
      <c r="AX45">
        <v>2</v>
      </c>
      <c r="AY45">
        <v>3</v>
      </c>
      <c r="AZ45">
        <v>3</v>
      </c>
      <c r="BA45">
        <v>2</v>
      </c>
      <c r="BB45">
        <v>4</v>
      </c>
      <c r="BC45">
        <v>4</v>
      </c>
      <c r="BD45">
        <v>3</v>
      </c>
      <c r="BE45">
        <v>4</v>
      </c>
      <c r="BF45">
        <v>4</v>
      </c>
      <c r="BG45">
        <v>3</v>
      </c>
      <c r="BH45" s="6">
        <v>0</v>
      </c>
      <c r="BI45" t="s">
        <v>100</v>
      </c>
      <c r="BJ45">
        <v>4</v>
      </c>
    </row>
    <row r="46" spans="1:62" x14ac:dyDescent="0.2">
      <c r="A46" s="4">
        <f>'Form responses 1'!A46</f>
        <v>42448.85337099537</v>
      </c>
      <c r="B46">
        <f>IF(LEFT('Form responses 1'!B46,3)="Yes",1,0)</f>
        <v>1</v>
      </c>
      <c r="C46">
        <f>IF(LEFT('Form responses 1'!C46,3)="Mal",1,2)</f>
        <v>1</v>
      </c>
      <c r="D46" t="str">
        <f>'Form responses 1'!D46</f>
        <v>BSC</v>
      </c>
      <c r="E46">
        <f>'Form responses 1'!E46</f>
        <v>1945</v>
      </c>
      <c r="F46" t="str">
        <f>'Form responses 1'!F46</f>
        <v>Hungary</v>
      </c>
      <c r="G46">
        <v>2</v>
      </c>
      <c r="H46">
        <v>2</v>
      </c>
      <c r="I46">
        <v>2</v>
      </c>
      <c r="J46">
        <v>3</v>
      </c>
      <c r="K46">
        <v>3</v>
      </c>
      <c r="L46">
        <v>3</v>
      </c>
      <c r="M46">
        <v>4</v>
      </c>
      <c r="N46">
        <v>4</v>
      </c>
      <c r="O46">
        <v>4</v>
      </c>
      <c r="P46">
        <v>4</v>
      </c>
      <c r="Q46">
        <v>1</v>
      </c>
      <c r="R46">
        <v>1</v>
      </c>
      <c r="S46">
        <v>2</v>
      </c>
      <c r="T46">
        <v>2</v>
      </c>
      <c r="U46">
        <v>2</v>
      </c>
      <c r="V46">
        <v>2</v>
      </c>
      <c r="W46">
        <v>2</v>
      </c>
      <c r="X46">
        <v>2</v>
      </c>
      <c r="Y46">
        <v>2</v>
      </c>
      <c r="Z46">
        <v>2</v>
      </c>
      <c r="AA46">
        <v>2</v>
      </c>
      <c r="AB46" s="6">
        <v>0</v>
      </c>
      <c r="AC46">
        <v>4</v>
      </c>
      <c r="AD46">
        <v>4</v>
      </c>
      <c r="AE46">
        <v>2</v>
      </c>
      <c r="AF46">
        <v>2</v>
      </c>
      <c r="AG46">
        <v>4</v>
      </c>
      <c r="AH46">
        <v>4</v>
      </c>
      <c r="AI46">
        <v>4</v>
      </c>
      <c r="AJ46">
        <v>4</v>
      </c>
      <c r="AK46">
        <v>4</v>
      </c>
      <c r="AL46">
        <v>4</v>
      </c>
      <c r="AM46">
        <v>4</v>
      </c>
      <c r="AN46">
        <v>4</v>
      </c>
      <c r="AO46">
        <v>4</v>
      </c>
      <c r="AP46">
        <v>4</v>
      </c>
      <c r="AQ46">
        <v>4</v>
      </c>
      <c r="AR46">
        <v>4</v>
      </c>
      <c r="AS46">
        <v>3</v>
      </c>
      <c r="AT46">
        <v>3</v>
      </c>
      <c r="AU46">
        <v>4</v>
      </c>
      <c r="AV46">
        <v>4</v>
      </c>
      <c r="AW46">
        <v>4</v>
      </c>
      <c r="AX46">
        <v>3</v>
      </c>
      <c r="AY46">
        <v>3</v>
      </c>
      <c r="AZ46">
        <v>3</v>
      </c>
      <c r="BA46">
        <v>2</v>
      </c>
      <c r="BB46">
        <v>4</v>
      </c>
      <c r="BC46">
        <v>3</v>
      </c>
      <c r="BD46">
        <v>4</v>
      </c>
      <c r="BE46">
        <v>4</v>
      </c>
      <c r="BF46">
        <v>3</v>
      </c>
      <c r="BG46">
        <v>3</v>
      </c>
      <c r="BH46" s="6">
        <v>0</v>
      </c>
      <c r="BI46" t="s">
        <v>100</v>
      </c>
      <c r="BJ46">
        <v>4</v>
      </c>
    </row>
    <row r="47" spans="1:62" x14ac:dyDescent="0.2">
      <c r="A47" s="4">
        <f>'Form responses 1'!A47</f>
        <v>42449.828917361112</v>
      </c>
      <c r="B47">
        <f>IF(LEFT('Form responses 1'!B47,3)="Yes",1,0)</f>
        <v>1</v>
      </c>
      <c r="C47">
        <f>IF(LEFT('Form responses 1'!C47,3)="Mal",1,2)</f>
        <v>1</v>
      </c>
      <c r="D47" t="str">
        <f>'Form responses 1'!D47</f>
        <v>MSC</v>
      </c>
      <c r="E47">
        <f>'Form responses 1'!E47</f>
        <v>1990</v>
      </c>
      <c r="F47" t="str">
        <f>'Form responses 1'!F47</f>
        <v>Hungary</v>
      </c>
      <c r="G47">
        <v>2</v>
      </c>
      <c r="H47" t="s">
        <v>142</v>
      </c>
      <c r="I47">
        <v>4</v>
      </c>
      <c r="J47">
        <v>5</v>
      </c>
      <c r="K47">
        <v>5</v>
      </c>
      <c r="L47">
        <v>4</v>
      </c>
      <c r="M47">
        <v>3</v>
      </c>
      <c r="N47">
        <v>5</v>
      </c>
      <c r="O47" t="s">
        <v>142</v>
      </c>
      <c r="P47">
        <v>5</v>
      </c>
      <c r="Q47">
        <v>4</v>
      </c>
      <c r="R47">
        <v>4</v>
      </c>
      <c r="S47">
        <v>3</v>
      </c>
      <c r="T47">
        <v>4</v>
      </c>
      <c r="U47">
        <v>2</v>
      </c>
      <c r="V47">
        <v>4</v>
      </c>
      <c r="W47">
        <v>4</v>
      </c>
      <c r="X47">
        <v>1</v>
      </c>
      <c r="Y47">
        <v>3</v>
      </c>
      <c r="Z47">
        <v>4</v>
      </c>
      <c r="AA47">
        <v>2</v>
      </c>
      <c r="AB47" s="6">
        <v>0</v>
      </c>
      <c r="AC47">
        <v>2</v>
      </c>
      <c r="AD47">
        <v>4</v>
      </c>
      <c r="AE47">
        <v>2</v>
      </c>
      <c r="AF47">
        <v>2</v>
      </c>
      <c r="AG47">
        <v>4</v>
      </c>
      <c r="AH47">
        <v>5</v>
      </c>
      <c r="AI47">
        <v>4</v>
      </c>
      <c r="AJ47">
        <v>3</v>
      </c>
      <c r="AK47">
        <v>3</v>
      </c>
      <c r="AL47">
        <v>4</v>
      </c>
      <c r="AM47">
        <v>3</v>
      </c>
      <c r="AN47">
        <v>4</v>
      </c>
      <c r="AO47">
        <v>4</v>
      </c>
      <c r="AP47">
        <v>3</v>
      </c>
      <c r="AQ47">
        <v>4</v>
      </c>
      <c r="AR47">
        <v>3</v>
      </c>
      <c r="AS47">
        <v>3</v>
      </c>
      <c r="AT47">
        <v>3</v>
      </c>
      <c r="AU47">
        <v>4</v>
      </c>
      <c r="AV47">
        <v>4</v>
      </c>
      <c r="AW47">
        <v>4</v>
      </c>
      <c r="AX47">
        <v>4</v>
      </c>
      <c r="AY47">
        <v>4</v>
      </c>
      <c r="AZ47">
        <v>5</v>
      </c>
      <c r="BA47">
        <v>4</v>
      </c>
      <c r="BB47">
        <v>3</v>
      </c>
      <c r="BC47">
        <v>5</v>
      </c>
      <c r="BD47">
        <v>3</v>
      </c>
      <c r="BE47">
        <v>4</v>
      </c>
      <c r="BF47">
        <v>3</v>
      </c>
      <c r="BG47">
        <v>4</v>
      </c>
      <c r="BH47" s="6">
        <v>0</v>
      </c>
      <c r="BI47" t="s">
        <v>101</v>
      </c>
      <c r="BJ47">
        <v>4</v>
      </c>
    </row>
    <row r="48" spans="1:62" x14ac:dyDescent="0.2">
      <c r="A48" s="4">
        <f>'Form responses 1'!A48</f>
        <v>42449.855439421299</v>
      </c>
      <c r="B48">
        <f>IF(LEFT('Form responses 1'!B48,3)="Yes",1,0)</f>
        <v>1</v>
      </c>
      <c r="C48">
        <f>IF(LEFT('Form responses 1'!C48,3)="Mal",1,2)</f>
        <v>2</v>
      </c>
      <c r="D48" t="str">
        <f>'Form responses 1'!D48</f>
        <v>MSC</v>
      </c>
      <c r="E48">
        <f>'Form responses 1'!E48</f>
        <v>1992</v>
      </c>
      <c r="F48" t="str">
        <f>'Form responses 1'!F48</f>
        <v>Hungary</v>
      </c>
      <c r="G48">
        <v>3</v>
      </c>
      <c r="H48">
        <v>4</v>
      </c>
      <c r="I48">
        <v>2</v>
      </c>
      <c r="J48" t="s">
        <v>142</v>
      </c>
      <c r="K48" t="s">
        <v>142</v>
      </c>
      <c r="L48">
        <v>5</v>
      </c>
      <c r="M48">
        <v>5</v>
      </c>
      <c r="N48">
        <v>3</v>
      </c>
      <c r="O48" t="s">
        <v>142</v>
      </c>
      <c r="P48" t="s">
        <v>142</v>
      </c>
      <c r="Q48">
        <v>5</v>
      </c>
      <c r="R48">
        <v>5</v>
      </c>
      <c r="S48">
        <v>5</v>
      </c>
      <c r="T48">
        <v>3</v>
      </c>
      <c r="U48">
        <v>3</v>
      </c>
      <c r="V48">
        <v>3</v>
      </c>
      <c r="W48">
        <v>3</v>
      </c>
      <c r="X48">
        <v>2</v>
      </c>
      <c r="Y48">
        <v>5</v>
      </c>
      <c r="Z48">
        <v>1</v>
      </c>
      <c r="AA48">
        <v>1</v>
      </c>
      <c r="AB48" s="6">
        <v>0</v>
      </c>
      <c r="AC48">
        <v>4</v>
      </c>
      <c r="AD48">
        <v>4</v>
      </c>
      <c r="AE48">
        <v>1</v>
      </c>
      <c r="AF48">
        <v>2</v>
      </c>
      <c r="AG48">
        <v>2</v>
      </c>
      <c r="AH48">
        <v>5</v>
      </c>
      <c r="AI48">
        <v>4</v>
      </c>
      <c r="AJ48">
        <v>5</v>
      </c>
      <c r="AK48">
        <v>5</v>
      </c>
      <c r="AL48">
        <v>3</v>
      </c>
      <c r="AM48">
        <v>4</v>
      </c>
      <c r="AN48">
        <v>3</v>
      </c>
      <c r="AO48">
        <v>1</v>
      </c>
      <c r="AP48">
        <v>2</v>
      </c>
      <c r="AQ48">
        <v>2</v>
      </c>
      <c r="AR48">
        <v>3</v>
      </c>
      <c r="AS48">
        <v>1</v>
      </c>
      <c r="AT48">
        <v>2</v>
      </c>
      <c r="AU48">
        <v>5</v>
      </c>
      <c r="AV48">
        <v>3</v>
      </c>
      <c r="AW48">
        <v>2</v>
      </c>
      <c r="AX48">
        <v>2</v>
      </c>
      <c r="AY48">
        <v>3</v>
      </c>
      <c r="AZ48">
        <v>2</v>
      </c>
      <c r="BA48">
        <v>4</v>
      </c>
      <c r="BB48">
        <v>5</v>
      </c>
      <c r="BC48">
        <v>5</v>
      </c>
      <c r="BD48">
        <v>3</v>
      </c>
      <c r="BE48">
        <v>1</v>
      </c>
      <c r="BF48">
        <v>2</v>
      </c>
      <c r="BG48">
        <v>4</v>
      </c>
      <c r="BH48" s="6">
        <v>0</v>
      </c>
      <c r="BI48" t="s">
        <v>102</v>
      </c>
      <c r="BJ48">
        <v>2</v>
      </c>
    </row>
    <row r="49" spans="1:62" x14ac:dyDescent="0.2">
      <c r="A49" s="4">
        <f>'Form responses 1'!A49</f>
        <v>42449.895125995376</v>
      </c>
      <c r="B49">
        <f>IF(LEFT('Form responses 1'!B49,3)="Yes",1,0)</f>
        <v>1</v>
      </c>
      <c r="C49">
        <f>IF(LEFT('Form responses 1'!C49,3)="Mal",1,2)</f>
        <v>1</v>
      </c>
      <c r="D49" t="str">
        <f>'Form responses 1'!D49</f>
        <v>BSC</v>
      </c>
      <c r="E49">
        <f>'Form responses 1'!E49</f>
        <v>1993</v>
      </c>
      <c r="F49" t="str">
        <f>'Form responses 1'!F49</f>
        <v>Hungary</v>
      </c>
      <c r="G49">
        <v>2</v>
      </c>
      <c r="H49">
        <v>3</v>
      </c>
      <c r="I49">
        <v>3</v>
      </c>
      <c r="J49">
        <v>4</v>
      </c>
      <c r="K49">
        <v>4</v>
      </c>
      <c r="L49">
        <v>3</v>
      </c>
      <c r="M49">
        <v>4</v>
      </c>
      <c r="N49">
        <v>3</v>
      </c>
      <c r="O49">
        <v>4</v>
      </c>
      <c r="P49">
        <v>2</v>
      </c>
      <c r="Q49">
        <v>5</v>
      </c>
      <c r="R49">
        <v>5</v>
      </c>
      <c r="S49">
        <v>5</v>
      </c>
      <c r="T49">
        <v>4</v>
      </c>
      <c r="U49">
        <v>4</v>
      </c>
      <c r="V49">
        <v>5</v>
      </c>
      <c r="W49">
        <v>5</v>
      </c>
      <c r="X49">
        <v>4</v>
      </c>
      <c r="Y49">
        <v>5</v>
      </c>
      <c r="Z49">
        <v>2</v>
      </c>
      <c r="AA49">
        <v>1</v>
      </c>
      <c r="AB49" s="6">
        <v>0</v>
      </c>
      <c r="AC49">
        <v>4</v>
      </c>
      <c r="AD49">
        <v>5</v>
      </c>
      <c r="AE49">
        <v>5</v>
      </c>
      <c r="AF49">
        <v>4</v>
      </c>
      <c r="AG49">
        <v>3</v>
      </c>
      <c r="AH49">
        <v>5</v>
      </c>
      <c r="AI49">
        <v>5</v>
      </c>
      <c r="AJ49">
        <v>4</v>
      </c>
      <c r="AK49">
        <v>5</v>
      </c>
      <c r="AL49">
        <v>3</v>
      </c>
      <c r="AM49">
        <v>2</v>
      </c>
      <c r="AN49">
        <v>3</v>
      </c>
      <c r="AO49">
        <v>2</v>
      </c>
      <c r="AP49">
        <v>2</v>
      </c>
      <c r="AQ49">
        <v>2</v>
      </c>
      <c r="AR49">
        <v>3</v>
      </c>
      <c r="AS49">
        <v>3</v>
      </c>
      <c r="AT49">
        <v>4</v>
      </c>
      <c r="AU49">
        <v>5</v>
      </c>
      <c r="AV49">
        <v>3</v>
      </c>
      <c r="AW49">
        <v>1</v>
      </c>
      <c r="AX49">
        <v>5</v>
      </c>
      <c r="AY49">
        <v>4</v>
      </c>
      <c r="AZ49">
        <v>4</v>
      </c>
      <c r="BA49">
        <v>4</v>
      </c>
      <c r="BB49">
        <v>4</v>
      </c>
      <c r="BC49">
        <v>5</v>
      </c>
      <c r="BD49">
        <v>3</v>
      </c>
      <c r="BE49">
        <v>3</v>
      </c>
      <c r="BF49">
        <v>5</v>
      </c>
      <c r="BG49">
        <v>1</v>
      </c>
      <c r="BH49" s="6">
        <v>0</v>
      </c>
      <c r="BI49" t="s">
        <v>103</v>
      </c>
      <c r="BJ49">
        <v>4</v>
      </c>
    </row>
    <row r="50" spans="1:62" x14ac:dyDescent="0.2">
      <c r="A50" s="4">
        <f>'Form responses 1'!A50</f>
        <v>42450.421324421295</v>
      </c>
      <c r="B50">
        <f>IF(LEFT('Form responses 1'!B50,3)="Yes",1,0)</f>
        <v>1</v>
      </c>
      <c r="C50">
        <f>IF(LEFT('Form responses 1'!C50,3)="Mal",1,2)</f>
        <v>1</v>
      </c>
      <c r="D50" t="str">
        <f>'Form responses 1'!D50</f>
        <v>MSC</v>
      </c>
      <c r="E50">
        <f>'Form responses 1'!E50</f>
        <v>1987</v>
      </c>
      <c r="F50" t="str">
        <f>'Form responses 1'!F50</f>
        <v>Hungary</v>
      </c>
      <c r="G50">
        <v>2</v>
      </c>
      <c r="H50">
        <v>4</v>
      </c>
      <c r="I50">
        <v>2</v>
      </c>
      <c r="J50">
        <v>4</v>
      </c>
      <c r="K50">
        <v>3</v>
      </c>
      <c r="L50">
        <v>3</v>
      </c>
      <c r="M50">
        <v>4</v>
      </c>
      <c r="N50">
        <v>3</v>
      </c>
      <c r="O50">
        <v>3</v>
      </c>
      <c r="P50">
        <v>3</v>
      </c>
      <c r="Q50">
        <v>5</v>
      </c>
      <c r="R50">
        <v>5</v>
      </c>
      <c r="S50">
        <v>5</v>
      </c>
      <c r="T50">
        <v>4</v>
      </c>
      <c r="U50">
        <v>4</v>
      </c>
      <c r="V50">
        <v>4</v>
      </c>
      <c r="W50">
        <v>3</v>
      </c>
      <c r="X50">
        <v>3</v>
      </c>
      <c r="Y50">
        <v>5</v>
      </c>
      <c r="Z50">
        <v>2</v>
      </c>
      <c r="AA50">
        <v>1</v>
      </c>
      <c r="AB50" s="6">
        <v>0</v>
      </c>
      <c r="AC50">
        <v>5</v>
      </c>
      <c r="AD50">
        <v>5</v>
      </c>
      <c r="AE50">
        <v>1</v>
      </c>
      <c r="AF50">
        <v>2</v>
      </c>
      <c r="AG50">
        <v>3</v>
      </c>
      <c r="AH50">
        <v>4</v>
      </c>
      <c r="AI50">
        <v>5</v>
      </c>
      <c r="AJ50">
        <v>3</v>
      </c>
      <c r="AK50">
        <v>3</v>
      </c>
      <c r="AL50">
        <v>3</v>
      </c>
      <c r="AM50">
        <v>3</v>
      </c>
      <c r="AN50">
        <v>3</v>
      </c>
      <c r="AO50">
        <v>1</v>
      </c>
      <c r="AP50">
        <v>2</v>
      </c>
      <c r="AQ50">
        <v>1</v>
      </c>
      <c r="AR50">
        <v>2</v>
      </c>
      <c r="AS50">
        <v>1</v>
      </c>
      <c r="AT50">
        <v>1</v>
      </c>
      <c r="AU50">
        <v>2</v>
      </c>
      <c r="AV50">
        <v>5</v>
      </c>
      <c r="AW50">
        <v>1</v>
      </c>
      <c r="AX50">
        <v>3</v>
      </c>
      <c r="AY50">
        <v>4</v>
      </c>
      <c r="AZ50">
        <v>3</v>
      </c>
      <c r="BA50">
        <v>2</v>
      </c>
      <c r="BB50">
        <v>4</v>
      </c>
      <c r="BC50">
        <v>4</v>
      </c>
      <c r="BD50">
        <v>5</v>
      </c>
      <c r="BE50">
        <v>5</v>
      </c>
      <c r="BF50">
        <v>3</v>
      </c>
      <c r="BG50">
        <v>4</v>
      </c>
      <c r="BH50" s="6">
        <v>0</v>
      </c>
      <c r="BI50" t="s">
        <v>104</v>
      </c>
      <c r="BJ50">
        <v>4</v>
      </c>
    </row>
    <row r="51" spans="1:62" x14ac:dyDescent="0.2">
      <c r="A51" s="4">
        <f>'Form responses 1'!A51</f>
        <v>42450.861371921295</v>
      </c>
      <c r="B51">
        <f>IF(LEFT('Form responses 1'!B51,3)="Yes",1,0)</f>
        <v>1</v>
      </c>
      <c r="C51">
        <f>IF(LEFT('Form responses 1'!C51,3)="Mal",1,2)</f>
        <v>1</v>
      </c>
      <c r="D51" t="str">
        <f>'Form responses 1'!D51</f>
        <v>MSC</v>
      </c>
      <c r="E51">
        <f>'Form responses 1'!E51</f>
        <v>1987</v>
      </c>
      <c r="F51" t="str">
        <f>'Form responses 1'!F51</f>
        <v>Hungary</v>
      </c>
      <c r="G51">
        <v>4</v>
      </c>
      <c r="H51">
        <v>4</v>
      </c>
      <c r="I51">
        <v>2</v>
      </c>
      <c r="J51">
        <v>4</v>
      </c>
      <c r="K51">
        <v>4</v>
      </c>
      <c r="L51">
        <v>5</v>
      </c>
      <c r="M51">
        <v>4</v>
      </c>
      <c r="N51">
        <v>5</v>
      </c>
      <c r="O51">
        <v>3</v>
      </c>
      <c r="P51">
        <v>2</v>
      </c>
      <c r="Q51">
        <v>4</v>
      </c>
      <c r="R51" t="s">
        <v>142</v>
      </c>
      <c r="S51" t="s">
        <v>142</v>
      </c>
      <c r="T51" t="s">
        <v>142</v>
      </c>
      <c r="U51">
        <v>3</v>
      </c>
      <c r="V51">
        <v>4</v>
      </c>
      <c r="W51">
        <v>4</v>
      </c>
      <c r="X51">
        <v>3</v>
      </c>
      <c r="Y51">
        <v>4</v>
      </c>
      <c r="Z51">
        <v>3</v>
      </c>
      <c r="AA51">
        <v>4</v>
      </c>
      <c r="AB51" s="6">
        <v>0</v>
      </c>
      <c r="AC51">
        <v>4</v>
      </c>
      <c r="AD51">
        <v>4</v>
      </c>
      <c r="AE51">
        <v>3</v>
      </c>
      <c r="AF51">
        <v>3</v>
      </c>
      <c r="AG51">
        <v>3</v>
      </c>
      <c r="AH51">
        <v>3</v>
      </c>
      <c r="AI51">
        <v>4</v>
      </c>
      <c r="AJ51">
        <v>4</v>
      </c>
      <c r="AK51">
        <v>5</v>
      </c>
      <c r="AL51">
        <v>5</v>
      </c>
      <c r="AM51">
        <v>2</v>
      </c>
      <c r="AN51">
        <v>5</v>
      </c>
      <c r="AO51">
        <v>1</v>
      </c>
      <c r="AP51">
        <v>3</v>
      </c>
      <c r="AQ51">
        <v>1</v>
      </c>
      <c r="AR51">
        <v>1</v>
      </c>
      <c r="AS51">
        <v>1</v>
      </c>
      <c r="AT51">
        <v>2</v>
      </c>
      <c r="AU51">
        <v>4</v>
      </c>
      <c r="AV51">
        <v>5</v>
      </c>
      <c r="AW51">
        <v>4</v>
      </c>
      <c r="AX51">
        <v>3</v>
      </c>
      <c r="AY51">
        <v>4</v>
      </c>
      <c r="AZ51">
        <v>3</v>
      </c>
      <c r="BA51">
        <v>3</v>
      </c>
      <c r="BB51">
        <v>3</v>
      </c>
      <c r="BC51">
        <v>4</v>
      </c>
      <c r="BD51">
        <v>4</v>
      </c>
      <c r="BE51">
        <v>3</v>
      </c>
      <c r="BF51">
        <v>3</v>
      </c>
      <c r="BG51">
        <v>4</v>
      </c>
      <c r="BH51" s="6">
        <v>0</v>
      </c>
      <c r="BI51" t="s">
        <v>105</v>
      </c>
      <c r="BJ51">
        <v>3</v>
      </c>
    </row>
    <row r="52" spans="1:62" x14ac:dyDescent="0.2">
      <c r="A52" s="4">
        <f>'Form responses 1'!A52</f>
        <v>42450.862100983795</v>
      </c>
      <c r="B52">
        <f>IF(LEFT('Form responses 1'!B52,3)="Yes",1,0)</f>
        <v>1</v>
      </c>
      <c r="C52">
        <f>IF(LEFT('Form responses 1'!C52,3)="Mal",1,2)</f>
        <v>1</v>
      </c>
      <c r="D52" t="str">
        <f>'Form responses 1'!D52</f>
        <v>MSC</v>
      </c>
      <c r="E52">
        <f>'Form responses 1'!E52</f>
        <v>1990</v>
      </c>
      <c r="F52" t="str">
        <f>'Form responses 1'!F52</f>
        <v>Hungary</v>
      </c>
      <c r="G52">
        <v>5</v>
      </c>
      <c r="H52">
        <v>4</v>
      </c>
      <c r="I52">
        <v>4</v>
      </c>
      <c r="J52">
        <v>5</v>
      </c>
      <c r="K52">
        <v>4</v>
      </c>
      <c r="L52">
        <v>5</v>
      </c>
      <c r="M52">
        <v>4</v>
      </c>
      <c r="N52">
        <v>3</v>
      </c>
      <c r="O52">
        <v>5</v>
      </c>
      <c r="P52">
        <v>5</v>
      </c>
      <c r="Q52">
        <v>4</v>
      </c>
      <c r="R52">
        <v>4</v>
      </c>
      <c r="S52">
        <v>1</v>
      </c>
      <c r="T52">
        <v>2</v>
      </c>
      <c r="U52">
        <v>4</v>
      </c>
      <c r="V52">
        <v>4</v>
      </c>
      <c r="W52">
        <v>4</v>
      </c>
      <c r="X52">
        <v>4</v>
      </c>
      <c r="Y52">
        <v>3</v>
      </c>
      <c r="Z52">
        <v>2</v>
      </c>
      <c r="AA52">
        <v>4</v>
      </c>
      <c r="AB52" s="6">
        <v>0</v>
      </c>
      <c r="AC52">
        <v>4</v>
      </c>
      <c r="AD52">
        <v>4</v>
      </c>
      <c r="AE52">
        <v>5</v>
      </c>
      <c r="AF52">
        <v>5</v>
      </c>
      <c r="AG52">
        <v>5</v>
      </c>
      <c r="AH52">
        <v>3</v>
      </c>
      <c r="AI52">
        <v>5</v>
      </c>
      <c r="AJ52">
        <v>5</v>
      </c>
      <c r="AK52">
        <v>4</v>
      </c>
      <c r="AL52">
        <v>3</v>
      </c>
      <c r="AM52">
        <v>3</v>
      </c>
      <c r="AN52">
        <v>5</v>
      </c>
      <c r="AO52">
        <v>5</v>
      </c>
      <c r="AP52">
        <v>5</v>
      </c>
      <c r="AQ52">
        <v>5</v>
      </c>
      <c r="AR52">
        <v>4</v>
      </c>
      <c r="AS52">
        <v>3</v>
      </c>
      <c r="AT52">
        <v>5</v>
      </c>
      <c r="AU52">
        <v>4</v>
      </c>
      <c r="AV52">
        <v>4</v>
      </c>
      <c r="AW52">
        <v>4</v>
      </c>
      <c r="AX52">
        <v>4</v>
      </c>
      <c r="AY52">
        <v>2</v>
      </c>
      <c r="AZ52">
        <v>3</v>
      </c>
      <c r="BA52">
        <v>4</v>
      </c>
      <c r="BB52">
        <v>2</v>
      </c>
      <c r="BC52">
        <v>3</v>
      </c>
      <c r="BD52">
        <v>4</v>
      </c>
      <c r="BE52">
        <v>4</v>
      </c>
      <c r="BF52">
        <v>4</v>
      </c>
      <c r="BG52">
        <v>4</v>
      </c>
      <c r="BH52" s="6">
        <v>0</v>
      </c>
      <c r="BI52" t="s">
        <v>106</v>
      </c>
      <c r="BJ52">
        <v>5</v>
      </c>
    </row>
    <row r="53" spans="1:62" x14ac:dyDescent="0.2">
      <c r="A53" s="4">
        <f>'Form responses 1'!A53</f>
        <v>42450.876241886574</v>
      </c>
      <c r="B53">
        <f>IF(LEFT('Form responses 1'!B53,3)="Yes",1,0)</f>
        <v>1</v>
      </c>
      <c r="C53">
        <f>IF(LEFT('Form responses 1'!C53,3)="Mal",1,2)</f>
        <v>1</v>
      </c>
      <c r="D53" t="str">
        <f>'Form responses 1'!D53</f>
        <v>MSC</v>
      </c>
      <c r="E53">
        <f>'Form responses 1'!E53</f>
        <v>1989</v>
      </c>
      <c r="F53" t="str">
        <f>'Form responses 1'!F53</f>
        <v>Hungary</v>
      </c>
      <c r="G53">
        <v>1</v>
      </c>
      <c r="H53">
        <v>2</v>
      </c>
      <c r="I53">
        <v>3</v>
      </c>
      <c r="J53">
        <v>3</v>
      </c>
      <c r="K53">
        <v>4</v>
      </c>
      <c r="L53">
        <v>5</v>
      </c>
      <c r="M53">
        <v>4</v>
      </c>
      <c r="N53">
        <v>5</v>
      </c>
      <c r="O53">
        <v>5</v>
      </c>
      <c r="P53">
        <v>5</v>
      </c>
      <c r="Q53">
        <v>2</v>
      </c>
      <c r="R53">
        <v>3</v>
      </c>
      <c r="S53">
        <v>1</v>
      </c>
      <c r="T53">
        <v>1</v>
      </c>
      <c r="U53">
        <v>3</v>
      </c>
      <c r="V53">
        <v>4</v>
      </c>
      <c r="W53">
        <v>1</v>
      </c>
      <c r="X53">
        <v>1</v>
      </c>
      <c r="Y53">
        <v>3</v>
      </c>
      <c r="Z53">
        <v>1</v>
      </c>
      <c r="AA53">
        <v>1</v>
      </c>
      <c r="AB53" s="6">
        <v>0</v>
      </c>
      <c r="AC53">
        <v>5</v>
      </c>
      <c r="AD53">
        <v>5</v>
      </c>
      <c r="AE53">
        <v>1</v>
      </c>
      <c r="AF53">
        <v>2</v>
      </c>
      <c r="AG53">
        <v>5</v>
      </c>
      <c r="AH53">
        <v>4</v>
      </c>
      <c r="AI53">
        <v>5</v>
      </c>
      <c r="AJ53">
        <v>4</v>
      </c>
      <c r="AK53">
        <v>5</v>
      </c>
      <c r="AL53">
        <v>2</v>
      </c>
      <c r="AM53">
        <v>2</v>
      </c>
      <c r="AN53">
        <v>3</v>
      </c>
      <c r="AO53">
        <v>3</v>
      </c>
      <c r="AP53">
        <v>2</v>
      </c>
      <c r="AQ53">
        <v>4</v>
      </c>
      <c r="AR53">
        <v>4</v>
      </c>
      <c r="AS53">
        <v>4</v>
      </c>
      <c r="AT53">
        <v>4</v>
      </c>
      <c r="AU53">
        <v>3</v>
      </c>
      <c r="AV53">
        <v>4</v>
      </c>
      <c r="AW53">
        <v>4</v>
      </c>
      <c r="AX53">
        <v>1</v>
      </c>
      <c r="AY53">
        <v>4</v>
      </c>
      <c r="AZ53">
        <v>4</v>
      </c>
      <c r="BA53">
        <v>2</v>
      </c>
      <c r="BB53">
        <v>4</v>
      </c>
      <c r="BC53">
        <v>3</v>
      </c>
      <c r="BD53">
        <v>4</v>
      </c>
      <c r="BE53">
        <v>4</v>
      </c>
      <c r="BF53">
        <v>4</v>
      </c>
      <c r="BG53">
        <v>4</v>
      </c>
      <c r="BH53" s="6">
        <v>0</v>
      </c>
      <c r="BI53">
        <v>0</v>
      </c>
      <c r="BJ53">
        <v>3</v>
      </c>
    </row>
    <row r="54" spans="1:62" x14ac:dyDescent="0.2">
      <c r="A54" s="4">
        <f>'Form responses 1'!A54</f>
        <v>42450.879843773146</v>
      </c>
      <c r="B54">
        <f>IF(LEFT('Form responses 1'!B54,3)="Yes",1,0)</f>
        <v>1</v>
      </c>
      <c r="C54">
        <f>IF(LEFT('Form responses 1'!C54,3)="Mal",1,2)</f>
        <v>1</v>
      </c>
      <c r="D54" t="str">
        <f>'Form responses 1'!D54</f>
        <v>MSC</v>
      </c>
      <c r="E54">
        <f>'Form responses 1'!E54</f>
        <v>1982</v>
      </c>
      <c r="F54" t="str">
        <f>'Form responses 1'!F54</f>
        <v>Hungary</v>
      </c>
      <c r="G54">
        <v>2</v>
      </c>
      <c r="H54">
        <v>2</v>
      </c>
      <c r="I54">
        <v>3</v>
      </c>
      <c r="J54">
        <v>2</v>
      </c>
      <c r="K54">
        <v>3</v>
      </c>
      <c r="L54">
        <v>2</v>
      </c>
      <c r="M54">
        <v>2</v>
      </c>
      <c r="N54">
        <v>3</v>
      </c>
      <c r="O54">
        <v>4</v>
      </c>
      <c r="P54">
        <v>5</v>
      </c>
      <c r="Q54">
        <v>5</v>
      </c>
      <c r="R54">
        <v>5</v>
      </c>
      <c r="S54">
        <v>4</v>
      </c>
      <c r="T54">
        <v>2</v>
      </c>
      <c r="U54">
        <v>2</v>
      </c>
      <c r="V54">
        <v>2</v>
      </c>
      <c r="W54">
        <v>3</v>
      </c>
      <c r="X54">
        <v>1</v>
      </c>
      <c r="Y54">
        <v>4</v>
      </c>
      <c r="Z54">
        <v>1</v>
      </c>
      <c r="AA54">
        <v>1</v>
      </c>
      <c r="AB54" s="6">
        <v>0</v>
      </c>
      <c r="AC54">
        <v>4</v>
      </c>
      <c r="AD54">
        <v>5</v>
      </c>
      <c r="AE54">
        <v>3</v>
      </c>
      <c r="AF54">
        <v>2</v>
      </c>
      <c r="AG54">
        <v>4</v>
      </c>
      <c r="AH54">
        <v>5</v>
      </c>
      <c r="AI54">
        <v>5</v>
      </c>
      <c r="AJ54">
        <v>4</v>
      </c>
      <c r="AK54">
        <v>5</v>
      </c>
      <c r="AL54">
        <v>4</v>
      </c>
      <c r="AM54">
        <v>3</v>
      </c>
      <c r="AN54">
        <v>4</v>
      </c>
      <c r="AO54">
        <v>4</v>
      </c>
      <c r="AP54">
        <v>3</v>
      </c>
      <c r="AQ54">
        <v>2</v>
      </c>
      <c r="AR54">
        <v>3</v>
      </c>
      <c r="AS54">
        <v>3</v>
      </c>
      <c r="AT54">
        <v>3</v>
      </c>
      <c r="AU54">
        <v>3</v>
      </c>
      <c r="AV54">
        <v>4</v>
      </c>
      <c r="AW54">
        <v>3</v>
      </c>
      <c r="AX54">
        <v>2</v>
      </c>
      <c r="AY54">
        <v>3</v>
      </c>
      <c r="AZ54">
        <v>4</v>
      </c>
      <c r="BA54">
        <v>3</v>
      </c>
      <c r="BB54">
        <v>4</v>
      </c>
      <c r="BC54">
        <v>2</v>
      </c>
      <c r="BD54">
        <v>5</v>
      </c>
      <c r="BE54">
        <v>2</v>
      </c>
      <c r="BF54">
        <v>3</v>
      </c>
      <c r="BG54">
        <v>4</v>
      </c>
      <c r="BH54" s="6">
        <v>0</v>
      </c>
      <c r="BI54" t="s">
        <v>107</v>
      </c>
      <c r="BJ54">
        <v>3</v>
      </c>
    </row>
    <row r="55" spans="1:62" x14ac:dyDescent="0.2">
      <c r="A55" s="4">
        <f>'Form responses 1'!A55</f>
        <v>42451.018931064813</v>
      </c>
      <c r="B55">
        <f>IF(LEFT('Form responses 1'!B55,3)="Yes",1,0)</f>
        <v>1</v>
      </c>
      <c r="C55">
        <f>IF(LEFT('Form responses 1'!C55,3)="Mal",1,2)</f>
        <v>1</v>
      </c>
      <c r="D55" t="str">
        <f>'Form responses 1'!D55</f>
        <v>MA</v>
      </c>
      <c r="E55">
        <f>'Form responses 1'!E55</f>
        <v>1993</v>
      </c>
      <c r="F55" t="str">
        <f>'Form responses 1'!F55</f>
        <v>Hungary</v>
      </c>
      <c r="G55">
        <v>4</v>
      </c>
      <c r="H55">
        <v>4</v>
      </c>
      <c r="I55">
        <v>4</v>
      </c>
      <c r="J55">
        <v>5</v>
      </c>
      <c r="K55">
        <v>5</v>
      </c>
      <c r="L55">
        <v>5</v>
      </c>
      <c r="M55">
        <v>4</v>
      </c>
      <c r="N55">
        <v>3</v>
      </c>
      <c r="O55">
        <v>5</v>
      </c>
      <c r="P55">
        <v>5</v>
      </c>
      <c r="Q55">
        <v>4</v>
      </c>
      <c r="R55">
        <v>4</v>
      </c>
      <c r="S55" t="s">
        <v>142</v>
      </c>
      <c r="T55">
        <v>3</v>
      </c>
      <c r="U55">
        <v>3</v>
      </c>
      <c r="V55">
        <v>5</v>
      </c>
      <c r="W55">
        <v>5</v>
      </c>
      <c r="X55">
        <v>2</v>
      </c>
      <c r="Y55">
        <v>4</v>
      </c>
      <c r="Z55">
        <v>4</v>
      </c>
      <c r="AA55">
        <v>3</v>
      </c>
      <c r="AB55" s="6">
        <v>0</v>
      </c>
      <c r="AC55">
        <v>4</v>
      </c>
      <c r="AD55">
        <v>5</v>
      </c>
      <c r="AE55">
        <v>1</v>
      </c>
      <c r="AF55">
        <v>2</v>
      </c>
      <c r="AG55">
        <v>5</v>
      </c>
      <c r="AH55">
        <v>5</v>
      </c>
      <c r="AI55">
        <v>5</v>
      </c>
      <c r="AJ55">
        <v>5</v>
      </c>
      <c r="AK55">
        <v>5</v>
      </c>
      <c r="AL55">
        <v>5</v>
      </c>
      <c r="AM55">
        <v>3</v>
      </c>
      <c r="AN55">
        <v>5</v>
      </c>
      <c r="AO55">
        <v>4</v>
      </c>
      <c r="AP55">
        <v>5</v>
      </c>
      <c r="AQ55">
        <v>4</v>
      </c>
      <c r="AR55">
        <v>5</v>
      </c>
      <c r="AS55">
        <v>5</v>
      </c>
      <c r="AT55">
        <v>4</v>
      </c>
      <c r="AU55">
        <v>5</v>
      </c>
      <c r="AV55">
        <v>5</v>
      </c>
      <c r="AW55">
        <v>4</v>
      </c>
      <c r="AX55">
        <v>4</v>
      </c>
      <c r="AY55">
        <v>5</v>
      </c>
      <c r="AZ55">
        <v>4</v>
      </c>
      <c r="BA55">
        <v>1</v>
      </c>
      <c r="BB55">
        <v>3</v>
      </c>
      <c r="BC55">
        <v>4</v>
      </c>
      <c r="BD55">
        <v>3</v>
      </c>
      <c r="BE55">
        <v>5</v>
      </c>
      <c r="BF55">
        <v>5</v>
      </c>
      <c r="BG55">
        <v>1</v>
      </c>
      <c r="BH55" s="6">
        <v>0</v>
      </c>
      <c r="BI55">
        <v>0</v>
      </c>
      <c r="BJ55">
        <v>4</v>
      </c>
    </row>
    <row r="56" spans="1:62" x14ac:dyDescent="0.2">
      <c r="A56" s="4">
        <f>'Form responses 1'!A56</f>
        <v>42451.422303495376</v>
      </c>
      <c r="B56">
        <f>IF(LEFT('Form responses 1'!B56,3)="Yes",1,0)</f>
        <v>1</v>
      </c>
      <c r="C56">
        <f>IF(LEFT('Form responses 1'!C56,3)="Mal",1,2)</f>
        <v>2</v>
      </c>
      <c r="D56" t="str">
        <f>'Form responses 1'!D56</f>
        <v>BA</v>
      </c>
      <c r="E56">
        <f>'Form responses 1'!E56</f>
        <v>1990</v>
      </c>
      <c r="F56" t="str">
        <f>'Form responses 1'!F56</f>
        <v>Hungary</v>
      </c>
      <c r="G56">
        <v>5</v>
      </c>
      <c r="H56">
        <v>4</v>
      </c>
      <c r="I56">
        <v>5</v>
      </c>
      <c r="J56">
        <v>5</v>
      </c>
      <c r="K56">
        <v>5</v>
      </c>
      <c r="L56">
        <v>4</v>
      </c>
      <c r="M56">
        <v>4</v>
      </c>
      <c r="N56">
        <v>3</v>
      </c>
      <c r="O56">
        <v>4</v>
      </c>
      <c r="P56">
        <v>2</v>
      </c>
      <c r="Q56">
        <v>5</v>
      </c>
      <c r="R56">
        <v>5</v>
      </c>
      <c r="S56">
        <v>5</v>
      </c>
      <c r="T56">
        <v>2</v>
      </c>
      <c r="U56">
        <v>3</v>
      </c>
      <c r="V56">
        <v>3</v>
      </c>
      <c r="W56">
        <v>4</v>
      </c>
      <c r="X56">
        <v>1</v>
      </c>
      <c r="Y56">
        <v>4</v>
      </c>
      <c r="Z56">
        <v>3</v>
      </c>
      <c r="AA56">
        <v>1</v>
      </c>
      <c r="AB56" s="6">
        <v>0</v>
      </c>
      <c r="AC56">
        <v>4</v>
      </c>
      <c r="AD56">
        <v>2</v>
      </c>
      <c r="AE56">
        <v>4</v>
      </c>
      <c r="AF56">
        <v>3</v>
      </c>
      <c r="AG56">
        <v>4</v>
      </c>
      <c r="AH56">
        <v>3</v>
      </c>
      <c r="AI56">
        <v>3</v>
      </c>
      <c r="AJ56">
        <v>3</v>
      </c>
      <c r="AK56">
        <v>3</v>
      </c>
      <c r="AL56">
        <v>3</v>
      </c>
      <c r="AM56">
        <v>3</v>
      </c>
      <c r="AN56">
        <v>3</v>
      </c>
      <c r="AO56">
        <v>3</v>
      </c>
      <c r="AP56">
        <v>4</v>
      </c>
      <c r="AQ56">
        <v>4</v>
      </c>
      <c r="AR56">
        <v>4</v>
      </c>
      <c r="AS56">
        <v>4</v>
      </c>
      <c r="AT56">
        <v>3</v>
      </c>
      <c r="AU56">
        <v>3</v>
      </c>
      <c r="AV56">
        <v>3</v>
      </c>
      <c r="AW56">
        <v>4</v>
      </c>
      <c r="AX56">
        <v>4</v>
      </c>
      <c r="AY56">
        <v>5</v>
      </c>
      <c r="AZ56">
        <v>4</v>
      </c>
      <c r="BA56">
        <v>3</v>
      </c>
      <c r="BB56">
        <v>4</v>
      </c>
      <c r="BC56">
        <v>4</v>
      </c>
      <c r="BD56">
        <v>3</v>
      </c>
      <c r="BE56">
        <v>4</v>
      </c>
      <c r="BF56">
        <v>4</v>
      </c>
      <c r="BG56">
        <v>3</v>
      </c>
      <c r="BH56" s="6">
        <v>0</v>
      </c>
      <c r="BI56">
        <v>0</v>
      </c>
      <c r="BJ56">
        <v>3</v>
      </c>
    </row>
    <row r="57" spans="1:62" x14ac:dyDescent="0.2">
      <c r="A57" s="4">
        <f>'Form responses 1'!A57</f>
        <v>42451.436409965274</v>
      </c>
      <c r="B57">
        <f>IF(LEFT('Form responses 1'!B57,3)="Yes",1,0)</f>
        <v>1</v>
      </c>
      <c r="C57">
        <f>IF(LEFT('Form responses 1'!C57,3)="Mal",1,2)</f>
        <v>2</v>
      </c>
      <c r="D57" t="str">
        <f>'Form responses 1'!D57</f>
        <v>BA</v>
      </c>
      <c r="E57">
        <f>'Form responses 1'!E57</f>
        <v>1990</v>
      </c>
      <c r="F57" t="str">
        <f>'Form responses 1'!F57</f>
        <v>Hungary</v>
      </c>
      <c r="G57">
        <v>4</v>
      </c>
      <c r="H57">
        <v>3</v>
      </c>
      <c r="I57">
        <v>4</v>
      </c>
      <c r="J57">
        <v>4</v>
      </c>
      <c r="K57">
        <v>3</v>
      </c>
      <c r="L57">
        <v>4</v>
      </c>
      <c r="M57">
        <v>3</v>
      </c>
      <c r="N57">
        <v>4</v>
      </c>
      <c r="O57">
        <v>4</v>
      </c>
      <c r="P57">
        <v>5</v>
      </c>
      <c r="Q57">
        <v>5</v>
      </c>
      <c r="R57">
        <v>5</v>
      </c>
      <c r="S57">
        <v>4</v>
      </c>
      <c r="T57">
        <v>2</v>
      </c>
      <c r="U57">
        <v>2</v>
      </c>
      <c r="V57">
        <v>2</v>
      </c>
      <c r="W57">
        <v>3</v>
      </c>
      <c r="X57">
        <v>2</v>
      </c>
      <c r="Y57">
        <v>2</v>
      </c>
      <c r="Z57">
        <v>3</v>
      </c>
      <c r="AA57">
        <v>1</v>
      </c>
      <c r="AB57" s="6">
        <v>0</v>
      </c>
      <c r="AC57">
        <v>4</v>
      </c>
      <c r="AD57">
        <v>3</v>
      </c>
      <c r="AE57">
        <v>5</v>
      </c>
      <c r="AF57">
        <v>3</v>
      </c>
      <c r="AG57">
        <v>4</v>
      </c>
      <c r="AH57">
        <v>2</v>
      </c>
      <c r="AI57">
        <v>2</v>
      </c>
      <c r="AJ57">
        <v>3</v>
      </c>
      <c r="AK57">
        <v>3</v>
      </c>
      <c r="AL57">
        <v>3</v>
      </c>
      <c r="AM57">
        <v>4</v>
      </c>
      <c r="AN57">
        <v>4</v>
      </c>
      <c r="AO57">
        <v>2</v>
      </c>
      <c r="AP57">
        <v>3</v>
      </c>
      <c r="AQ57">
        <v>2</v>
      </c>
      <c r="AR57">
        <v>4</v>
      </c>
      <c r="AS57">
        <v>4</v>
      </c>
      <c r="AT57">
        <v>3</v>
      </c>
      <c r="AU57">
        <v>3</v>
      </c>
      <c r="AV57">
        <v>2</v>
      </c>
      <c r="AW57">
        <v>3</v>
      </c>
      <c r="AX57">
        <v>3</v>
      </c>
      <c r="AY57">
        <v>2</v>
      </c>
      <c r="AZ57">
        <v>3</v>
      </c>
      <c r="BA57">
        <v>3</v>
      </c>
      <c r="BB57">
        <v>4</v>
      </c>
      <c r="BC57">
        <v>3</v>
      </c>
      <c r="BD57">
        <v>3</v>
      </c>
      <c r="BE57">
        <v>2</v>
      </c>
      <c r="BF57">
        <v>3</v>
      </c>
      <c r="BG57">
        <v>3</v>
      </c>
      <c r="BH57" s="6">
        <v>0</v>
      </c>
      <c r="BI57" t="s">
        <v>108</v>
      </c>
      <c r="BJ57">
        <v>4</v>
      </c>
    </row>
    <row r="58" spans="1:62" x14ac:dyDescent="0.2">
      <c r="A58" s="4">
        <f>'Form responses 1'!A58</f>
        <v>42451.461993784724</v>
      </c>
      <c r="B58">
        <f>IF(LEFT('Form responses 1'!B58,3)="Yes",1,0)</f>
        <v>1</v>
      </c>
      <c r="C58">
        <f>IF(LEFT('Form responses 1'!C58,3)="Mal",1,2)</f>
        <v>2</v>
      </c>
      <c r="D58" t="str">
        <f>'Form responses 1'!D58</f>
        <v>MSC</v>
      </c>
      <c r="E58">
        <f>'Form responses 1'!E58</f>
        <v>1993</v>
      </c>
      <c r="F58" t="str">
        <f>'Form responses 1'!F58</f>
        <v>Hungary</v>
      </c>
      <c r="G58">
        <v>4</v>
      </c>
      <c r="H58">
        <v>3</v>
      </c>
      <c r="I58">
        <v>3</v>
      </c>
      <c r="J58">
        <v>3</v>
      </c>
      <c r="K58">
        <v>4</v>
      </c>
      <c r="L58">
        <v>2</v>
      </c>
      <c r="M58">
        <v>2</v>
      </c>
      <c r="N58">
        <v>2</v>
      </c>
      <c r="O58">
        <v>2</v>
      </c>
      <c r="P58">
        <v>2</v>
      </c>
      <c r="Q58" t="s">
        <v>142</v>
      </c>
      <c r="R58" t="s">
        <v>142</v>
      </c>
      <c r="S58" t="s">
        <v>142</v>
      </c>
      <c r="T58" t="s">
        <v>142</v>
      </c>
      <c r="U58" t="s">
        <v>142</v>
      </c>
      <c r="V58" t="s">
        <v>142</v>
      </c>
      <c r="W58" t="s">
        <v>142</v>
      </c>
      <c r="X58" t="s">
        <v>142</v>
      </c>
      <c r="Y58" t="s">
        <v>142</v>
      </c>
      <c r="Z58" t="s">
        <v>142</v>
      </c>
      <c r="AA58" t="s">
        <v>142</v>
      </c>
      <c r="AB58" s="6">
        <v>0</v>
      </c>
      <c r="AC58">
        <v>2</v>
      </c>
      <c r="AD58">
        <v>3</v>
      </c>
      <c r="AE58" t="s">
        <v>142</v>
      </c>
      <c r="AF58" t="s">
        <v>142</v>
      </c>
      <c r="AG58" t="s">
        <v>142</v>
      </c>
      <c r="AH58">
        <v>4</v>
      </c>
      <c r="AI58">
        <v>4</v>
      </c>
      <c r="AJ58">
        <v>3</v>
      </c>
      <c r="AK58">
        <v>4</v>
      </c>
      <c r="AL58">
        <v>4</v>
      </c>
      <c r="AM58">
        <v>3</v>
      </c>
      <c r="AN58">
        <v>3</v>
      </c>
      <c r="AO58">
        <v>3</v>
      </c>
      <c r="AP58">
        <v>3</v>
      </c>
      <c r="AQ58">
        <v>3</v>
      </c>
      <c r="AR58">
        <v>3</v>
      </c>
      <c r="AS58">
        <v>3</v>
      </c>
      <c r="AT58">
        <v>3</v>
      </c>
      <c r="AU58">
        <v>3</v>
      </c>
      <c r="AV58">
        <v>5</v>
      </c>
      <c r="AW58">
        <v>3</v>
      </c>
      <c r="AX58">
        <v>3</v>
      </c>
      <c r="AY58">
        <v>2</v>
      </c>
      <c r="AZ58">
        <v>3</v>
      </c>
      <c r="BA58">
        <v>3</v>
      </c>
      <c r="BB58">
        <v>3</v>
      </c>
      <c r="BC58">
        <v>3</v>
      </c>
      <c r="BD58">
        <v>3</v>
      </c>
      <c r="BE58">
        <v>4</v>
      </c>
      <c r="BF58">
        <v>4</v>
      </c>
      <c r="BG58">
        <v>3</v>
      </c>
      <c r="BH58" s="6">
        <v>0</v>
      </c>
      <c r="BI58" t="s">
        <v>109</v>
      </c>
      <c r="BJ58" t="s">
        <v>142</v>
      </c>
    </row>
    <row r="59" spans="1:62" x14ac:dyDescent="0.2">
      <c r="A59" s="4">
        <f>'Form responses 1'!A59</f>
        <v>42451.505831863426</v>
      </c>
      <c r="B59">
        <f>IF(LEFT('Form responses 1'!B59,3)="Yes",1,0)</f>
        <v>1</v>
      </c>
      <c r="C59">
        <f>IF(LEFT('Form responses 1'!C59,3)="Mal",1,2)</f>
        <v>2</v>
      </c>
      <c r="D59" t="str">
        <f>'Form responses 1'!D59</f>
        <v>MSC</v>
      </c>
      <c r="E59">
        <f>'Form responses 1'!E59</f>
        <v>1991</v>
      </c>
      <c r="F59" t="str">
        <f>'Form responses 1'!F59</f>
        <v>Hungary</v>
      </c>
      <c r="G59">
        <v>2</v>
      </c>
      <c r="H59">
        <v>2</v>
      </c>
      <c r="I59">
        <v>2</v>
      </c>
      <c r="J59">
        <v>2</v>
      </c>
      <c r="K59">
        <v>2</v>
      </c>
      <c r="L59">
        <v>3</v>
      </c>
      <c r="M59">
        <v>3</v>
      </c>
      <c r="N59">
        <v>3</v>
      </c>
      <c r="O59">
        <v>3</v>
      </c>
      <c r="P59">
        <v>3</v>
      </c>
      <c r="Q59">
        <v>4</v>
      </c>
      <c r="R59">
        <v>3</v>
      </c>
      <c r="S59">
        <v>4</v>
      </c>
      <c r="T59">
        <v>3</v>
      </c>
      <c r="U59">
        <v>3</v>
      </c>
      <c r="V59">
        <v>3</v>
      </c>
      <c r="W59">
        <v>4</v>
      </c>
      <c r="X59">
        <v>2</v>
      </c>
      <c r="Y59">
        <v>4</v>
      </c>
      <c r="Z59">
        <v>2</v>
      </c>
      <c r="AA59">
        <v>2</v>
      </c>
      <c r="AB59" s="6">
        <v>0</v>
      </c>
      <c r="AC59">
        <v>4</v>
      </c>
      <c r="AD59">
        <v>4</v>
      </c>
      <c r="AE59">
        <v>1</v>
      </c>
      <c r="AF59">
        <v>2</v>
      </c>
      <c r="AG59">
        <v>4</v>
      </c>
      <c r="AH59">
        <v>5</v>
      </c>
      <c r="AI59">
        <v>5</v>
      </c>
      <c r="AJ59">
        <v>5</v>
      </c>
      <c r="AK59">
        <v>5</v>
      </c>
      <c r="AL59">
        <v>5</v>
      </c>
      <c r="AM59">
        <v>4</v>
      </c>
      <c r="AN59">
        <v>4</v>
      </c>
      <c r="AO59">
        <v>4</v>
      </c>
      <c r="AP59">
        <v>2</v>
      </c>
      <c r="AQ59">
        <v>2</v>
      </c>
      <c r="AR59">
        <v>3</v>
      </c>
      <c r="AS59">
        <v>3</v>
      </c>
      <c r="AT59">
        <v>3</v>
      </c>
      <c r="AU59">
        <v>3</v>
      </c>
      <c r="AV59">
        <v>5</v>
      </c>
      <c r="AW59">
        <v>4</v>
      </c>
      <c r="AX59">
        <v>4</v>
      </c>
      <c r="AY59">
        <v>4</v>
      </c>
      <c r="AZ59">
        <v>2</v>
      </c>
      <c r="BA59">
        <v>4</v>
      </c>
      <c r="BB59">
        <v>4</v>
      </c>
      <c r="BC59">
        <v>4</v>
      </c>
      <c r="BD59">
        <v>4</v>
      </c>
      <c r="BE59">
        <v>4</v>
      </c>
      <c r="BF59">
        <v>3</v>
      </c>
      <c r="BG59">
        <v>3</v>
      </c>
      <c r="BH59" s="6">
        <v>0</v>
      </c>
      <c r="BI59" t="s">
        <v>110</v>
      </c>
      <c r="BJ59">
        <v>4</v>
      </c>
    </row>
    <row r="60" spans="1:62" x14ac:dyDescent="0.2">
      <c r="A60" s="4">
        <f>'Form responses 1'!A60</f>
        <v>42451.516677071762</v>
      </c>
      <c r="B60">
        <f>IF(LEFT('Form responses 1'!B60,3)="Yes",1,0)</f>
        <v>1</v>
      </c>
      <c r="C60">
        <f>IF(LEFT('Form responses 1'!C60,3)="Mal",1,2)</f>
        <v>2</v>
      </c>
      <c r="D60" t="str">
        <f>'Form responses 1'!D60</f>
        <v>BSC</v>
      </c>
      <c r="E60">
        <f>'Form responses 1'!E60</f>
        <v>1975</v>
      </c>
      <c r="F60" t="str">
        <f>'Form responses 1'!F60</f>
        <v>Hungary</v>
      </c>
      <c r="G60">
        <v>2</v>
      </c>
      <c r="H60">
        <v>2</v>
      </c>
      <c r="I60">
        <v>1</v>
      </c>
      <c r="J60">
        <v>4</v>
      </c>
      <c r="K60">
        <v>1</v>
      </c>
      <c r="L60">
        <v>2</v>
      </c>
      <c r="M60">
        <v>3</v>
      </c>
      <c r="N60">
        <v>1</v>
      </c>
      <c r="O60">
        <v>4</v>
      </c>
      <c r="P60">
        <v>1</v>
      </c>
      <c r="Q60" t="s">
        <v>142</v>
      </c>
      <c r="R60" t="s">
        <v>142</v>
      </c>
      <c r="S60" t="s">
        <v>142</v>
      </c>
      <c r="T60">
        <v>2</v>
      </c>
      <c r="U60">
        <v>2</v>
      </c>
      <c r="V60">
        <v>2</v>
      </c>
      <c r="W60">
        <v>2</v>
      </c>
      <c r="X60">
        <v>2</v>
      </c>
      <c r="Y60">
        <v>2</v>
      </c>
      <c r="Z60">
        <v>2</v>
      </c>
      <c r="AA60">
        <v>1</v>
      </c>
      <c r="AB60" s="6">
        <v>0</v>
      </c>
      <c r="AC60">
        <v>2</v>
      </c>
      <c r="AD60">
        <v>2</v>
      </c>
      <c r="AE60">
        <v>2</v>
      </c>
      <c r="AF60">
        <v>1</v>
      </c>
      <c r="AG60">
        <v>1</v>
      </c>
      <c r="AH60">
        <v>3</v>
      </c>
      <c r="AI60">
        <v>3</v>
      </c>
      <c r="AJ60">
        <v>2</v>
      </c>
      <c r="AK60">
        <v>3</v>
      </c>
      <c r="AL60">
        <v>2</v>
      </c>
      <c r="AM60">
        <v>1</v>
      </c>
      <c r="AN60">
        <v>2</v>
      </c>
      <c r="AO60">
        <v>1</v>
      </c>
      <c r="AP60">
        <v>1</v>
      </c>
      <c r="AQ60">
        <v>1</v>
      </c>
      <c r="AR60">
        <v>2</v>
      </c>
      <c r="AS60">
        <v>1</v>
      </c>
      <c r="AT60">
        <v>1</v>
      </c>
      <c r="AU60">
        <v>2</v>
      </c>
      <c r="AV60">
        <v>2</v>
      </c>
      <c r="AW60">
        <v>1</v>
      </c>
      <c r="AX60">
        <v>2</v>
      </c>
      <c r="AY60">
        <v>2</v>
      </c>
      <c r="AZ60">
        <v>2</v>
      </c>
      <c r="BA60">
        <v>2</v>
      </c>
      <c r="BB60">
        <v>2</v>
      </c>
      <c r="BC60">
        <v>2</v>
      </c>
      <c r="BD60">
        <v>2</v>
      </c>
      <c r="BE60">
        <v>2</v>
      </c>
      <c r="BF60">
        <v>3</v>
      </c>
      <c r="BG60">
        <v>1</v>
      </c>
      <c r="BH60" s="6">
        <v>0</v>
      </c>
      <c r="BI60" t="s">
        <v>111</v>
      </c>
      <c r="BJ60">
        <v>3</v>
      </c>
    </row>
    <row r="61" spans="1:62" x14ac:dyDescent="0.2">
      <c r="A61" s="4">
        <f>'Form responses 1'!A61</f>
        <v>42451.526244479166</v>
      </c>
      <c r="B61">
        <f>IF(LEFT('Form responses 1'!B61,3)="Yes",1,0)</f>
        <v>1</v>
      </c>
      <c r="C61">
        <f>IF(LEFT('Form responses 1'!C61,3)="Mal",1,2)</f>
        <v>1</v>
      </c>
      <c r="D61" t="str">
        <f>'Form responses 1'!D61</f>
        <v>MSC</v>
      </c>
      <c r="E61">
        <f>'Form responses 1'!E61</f>
        <v>1985</v>
      </c>
      <c r="F61" t="str">
        <f>'Form responses 1'!F61</f>
        <v>Hungary</v>
      </c>
      <c r="G61">
        <v>4</v>
      </c>
      <c r="H61">
        <v>5</v>
      </c>
      <c r="I61">
        <v>5</v>
      </c>
      <c r="J61">
        <v>4</v>
      </c>
      <c r="K61">
        <v>5</v>
      </c>
      <c r="L61">
        <v>5</v>
      </c>
      <c r="M61">
        <v>4</v>
      </c>
      <c r="N61">
        <v>5</v>
      </c>
      <c r="O61">
        <v>5</v>
      </c>
      <c r="P61">
        <v>4</v>
      </c>
      <c r="Q61">
        <v>5</v>
      </c>
      <c r="R61">
        <v>5</v>
      </c>
      <c r="S61">
        <v>5</v>
      </c>
      <c r="T61">
        <v>5</v>
      </c>
      <c r="U61">
        <v>4</v>
      </c>
      <c r="V61">
        <v>5</v>
      </c>
      <c r="W61">
        <v>4</v>
      </c>
      <c r="X61">
        <v>3</v>
      </c>
      <c r="Y61">
        <v>5</v>
      </c>
      <c r="Z61">
        <v>4</v>
      </c>
      <c r="AA61">
        <v>3</v>
      </c>
      <c r="AB61" s="6">
        <v>0</v>
      </c>
      <c r="AC61">
        <v>5</v>
      </c>
      <c r="AD61">
        <v>4</v>
      </c>
      <c r="AE61">
        <v>4</v>
      </c>
      <c r="AF61">
        <v>5</v>
      </c>
      <c r="AG61">
        <v>4</v>
      </c>
      <c r="AH61">
        <v>4</v>
      </c>
      <c r="AI61">
        <v>3</v>
      </c>
      <c r="AJ61">
        <v>4</v>
      </c>
      <c r="AK61">
        <v>4</v>
      </c>
      <c r="AL61">
        <v>2</v>
      </c>
      <c r="AM61">
        <v>4</v>
      </c>
      <c r="AN61">
        <v>4</v>
      </c>
      <c r="AO61">
        <v>3</v>
      </c>
      <c r="AP61">
        <v>4</v>
      </c>
      <c r="AQ61">
        <v>4</v>
      </c>
      <c r="AR61">
        <v>3</v>
      </c>
      <c r="AS61">
        <v>4</v>
      </c>
      <c r="AT61">
        <v>2</v>
      </c>
      <c r="AU61">
        <v>2</v>
      </c>
      <c r="AV61">
        <v>4</v>
      </c>
      <c r="AW61">
        <v>4</v>
      </c>
      <c r="AX61">
        <v>4</v>
      </c>
      <c r="AY61">
        <v>3</v>
      </c>
      <c r="AZ61">
        <v>4</v>
      </c>
      <c r="BA61">
        <v>4</v>
      </c>
      <c r="BB61">
        <v>2</v>
      </c>
      <c r="BC61">
        <v>2</v>
      </c>
      <c r="BD61">
        <v>4</v>
      </c>
      <c r="BE61">
        <v>4</v>
      </c>
      <c r="BF61">
        <v>3</v>
      </c>
      <c r="BG61">
        <v>4</v>
      </c>
      <c r="BH61" s="6">
        <v>0</v>
      </c>
      <c r="BI61" t="s">
        <v>112</v>
      </c>
      <c r="BJ61">
        <v>5</v>
      </c>
    </row>
    <row r="62" spans="1:62" x14ac:dyDescent="0.2">
      <c r="A62" s="4">
        <f>'Form responses 1'!A62</f>
        <v>42451.71907298611</v>
      </c>
      <c r="B62">
        <f>IF(LEFT('Form responses 1'!B62,3)="Yes",1,0)</f>
        <v>1</v>
      </c>
      <c r="C62">
        <f>IF(LEFT('Form responses 1'!C62,3)="Mal",1,2)</f>
        <v>1</v>
      </c>
      <c r="D62" t="str">
        <f>'Form responses 1'!D62</f>
        <v>MSC</v>
      </c>
      <c r="E62">
        <f>'Form responses 1'!E62</f>
        <v>1992</v>
      </c>
      <c r="F62" t="str">
        <f>'Form responses 1'!F62</f>
        <v>Hungary</v>
      </c>
      <c r="G62">
        <v>3</v>
      </c>
      <c r="H62">
        <v>4</v>
      </c>
      <c r="I62">
        <v>3</v>
      </c>
      <c r="J62">
        <v>4</v>
      </c>
      <c r="K62">
        <v>3</v>
      </c>
      <c r="L62">
        <v>4</v>
      </c>
      <c r="M62">
        <v>4</v>
      </c>
      <c r="N62">
        <v>4</v>
      </c>
      <c r="O62">
        <v>4</v>
      </c>
      <c r="P62">
        <v>4</v>
      </c>
      <c r="Q62">
        <v>2</v>
      </c>
      <c r="R62">
        <v>2</v>
      </c>
      <c r="S62">
        <v>5</v>
      </c>
      <c r="T62">
        <v>1</v>
      </c>
      <c r="U62">
        <v>1</v>
      </c>
      <c r="V62">
        <v>3</v>
      </c>
      <c r="W62">
        <v>4</v>
      </c>
      <c r="X62">
        <v>3</v>
      </c>
      <c r="Y62">
        <v>4</v>
      </c>
      <c r="Z62">
        <v>2</v>
      </c>
      <c r="AA62">
        <v>2</v>
      </c>
      <c r="AB62" s="6">
        <v>0</v>
      </c>
      <c r="AC62">
        <v>3</v>
      </c>
      <c r="AD62">
        <v>4</v>
      </c>
      <c r="AE62">
        <v>3</v>
      </c>
      <c r="AF62">
        <v>1</v>
      </c>
      <c r="AG62">
        <v>3</v>
      </c>
      <c r="AH62">
        <v>4</v>
      </c>
      <c r="AI62">
        <v>4</v>
      </c>
      <c r="AJ62">
        <v>3</v>
      </c>
      <c r="AK62">
        <v>5</v>
      </c>
      <c r="AL62">
        <v>4</v>
      </c>
      <c r="AM62">
        <v>2</v>
      </c>
      <c r="AN62">
        <v>2</v>
      </c>
      <c r="AO62">
        <v>2</v>
      </c>
      <c r="AP62">
        <v>2</v>
      </c>
      <c r="AQ62">
        <v>2</v>
      </c>
      <c r="AR62">
        <v>2</v>
      </c>
      <c r="AS62">
        <v>2</v>
      </c>
      <c r="AT62">
        <v>2</v>
      </c>
      <c r="AU62">
        <v>2</v>
      </c>
      <c r="AV62">
        <v>4</v>
      </c>
      <c r="AW62">
        <v>3</v>
      </c>
      <c r="AX62">
        <v>5</v>
      </c>
      <c r="AY62">
        <v>5</v>
      </c>
      <c r="AZ62">
        <v>5</v>
      </c>
      <c r="BA62">
        <v>3</v>
      </c>
      <c r="BB62">
        <v>4</v>
      </c>
      <c r="BC62">
        <v>5</v>
      </c>
      <c r="BD62">
        <v>5</v>
      </c>
      <c r="BE62">
        <v>4</v>
      </c>
      <c r="BF62">
        <v>1</v>
      </c>
      <c r="BG62">
        <v>5</v>
      </c>
      <c r="BH62" s="6">
        <v>0</v>
      </c>
      <c r="BI62" t="s">
        <v>113</v>
      </c>
      <c r="BJ62">
        <v>5</v>
      </c>
    </row>
    <row r="63" spans="1:62" x14ac:dyDescent="0.2">
      <c r="A63" s="4">
        <f>'Form responses 1'!A63</f>
        <v>42451.773344270834</v>
      </c>
      <c r="B63">
        <f>IF(LEFT('Form responses 1'!B63,3)="Yes",1,0)</f>
        <v>1</v>
      </c>
      <c r="C63">
        <f>IF(LEFT('Form responses 1'!C63,3)="Mal",1,2)</f>
        <v>1</v>
      </c>
      <c r="D63" t="str">
        <f>'Form responses 1'!D63</f>
        <v>MSC</v>
      </c>
      <c r="E63">
        <f>'Form responses 1'!E63</f>
        <v>1991</v>
      </c>
      <c r="F63" t="str">
        <f>'Form responses 1'!F63</f>
        <v>Hungary</v>
      </c>
      <c r="G63">
        <v>2</v>
      </c>
      <c r="H63">
        <v>2</v>
      </c>
      <c r="I63">
        <v>2</v>
      </c>
      <c r="J63">
        <v>2</v>
      </c>
      <c r="K63">
        <v>2</v>
      </c>
      <c r="L63">
        <v>4</v>
      </c>
      <c r="M63">
        <v>4</v>
      </c>
      <c r="N63">
        <v>4</v>
      </c>
      <c r="O63">
        <v>4</v>
      </c>
      <c r="P63">
        <v>4</v>
      </c>
      <c r="Q63">
        <v>2</v>
      </c>
      <c r="R63">
        <v>4</v>
      </c>
      <c r="S63">
        <v>4</v>
      </c>
      <c r="T63">
        <v>3</v>
      </c>
      <c r="U63">
        <v>3</v>
      </c>
      <c r="V63">
        <v>3</v>
      </c>
      <c r="W63">
        <v>3</v>
      </c>
      <c r="X63">
        <v>3</v>
      </c>
      <c r="Y63">
        <v>5</v>
      </c>
      <c r="Z63">
        <v>3</v>
      </c>
      <c r="AA63">
        <v>2</v>
      </c>
      <c r="AB63" s="6">
        <v>0</v>
      </c>
      <c r="AC63">
        <v>2</v>
      </c>
      <c r="AD63">
        <v>2</v>
      </c>
      <c r="AE63">
        <v>2</v>
      </c>
      <c r="AF63">
        <v>2</v>
      </c>
      <c r="AG63">
        <v>2</v>
      </c>
      <c r="AH63">
        <v>4</v>
      </c>
      <c r="AI63">
        <v>4</v>
      </c>
      <c r="AJ63">
        <v>4</v>
      </c>
      <c r="AK63">
        <v>4</v>
      </c>
      <c r="AL63">
        <v>4</v>
      </c>
      <c r="AM63">
        <v>4</v>
      </c>
      <c r="AN63">
        <v>4</v>
      </c>
      <c r="AO63">
        <v>4</v>
      </c>
      <c r="AP63">
        <v>4</v>
      </c>
      <c r="AQ63">
        <v>4</v>
      </c>
      <c r="AR63">
        <v>4</v>
      </c>
      <c r="AS63">
        <v>4</v>
      </c>
      <c r="AT63">
        <v>4</v>
      </c>
      <c r="AU63">
        <v>4</v>
      </c>
      <c r="AV63">
        <v>4</v>
      </c>
      <c r="AW63">
        <v>1</v>
      </c>
      <c r="AX63">
        <v>4</v>
      </c>
      <c r="AY63">
        <v>4</v>
      </c>
      <c r="AZ63">
        <v>5</v>
      </c>
      <c r="BA63">
        <v>2</v>
      </c>
      <c r="BB63">
        <v>3</v>
      </c>
      <c r="BC63">
        <v>3</v>
      </c>
      <c r="BD63">
        <v>2</v>
      </c>
      <c r="BE63">
        <v>2</v>
      </c>
      <c r="BF63">
        <v>3</v>
      </c>
      <c r="BG63">
        <v>3</v>
      </c>
      <c r="BH63" s="6">
        <v>0</v>
      </c>
      <c r="BI63" t="s">
        <v>114</v>
      </c>
      <c r="BJ63">
        <v>4</v>
      </c>
    </row>
    <row r="64" spans="1:62" x14ac:dyDescent="0.2">
      <c r="A64" s="4">
        <f>'Form responses 1'!A64</f>
        <v>42451.810604988423</v>
      </c>
      <c r="B64">
        <f>IF(LEFT('Form responses 1'!B64,3)="Yes",1,0)</f>
        <v>1</v>
      </c>
      <c r="C64">
        <f>IF(LEFT('Form responses 1'!C64,3)="Mal",1,2)</f>
        <v>1</v>
      </c>
      <c r="D64" t="str">
        <f>'Form responses 1'!D64</f>
        <v>MSC</v>
      </c>
      <c r="E64">
        <f>'Form responses 1'!E64</f>
        <v>1992</v>
      </c>
      <c r="F64" t="str">
        <f>'Form responses 1'!F64</f>
        <v>Hungary</v>
      </c>
      <c r="G64">
        <v>2</v>
      </c>
      <c r="H64">
        <v>2</v>
      </c>
      <c r="I64">
        <v>1</v>
      </c>
      <c r="J64">
        <v>2</v>
      </c>
      <c r="K64">
        <v>3</v>
      </c>
      <c r="L64">
        <v>4</v>
      </c>
      <c r="M64">
        <v>3</v>
      </c>
      <c r="N64">
        <v>3</v>
      </c>
      <c r="O64">
        <v>4</v>
      </c>
      <c r="P64">
        <v>4</v>
      </c>
      <c r="Q64">
        <v>2</v>
      </c>
      <c r="R64" t="s">
        <v>142</v>
      </c>
      <c r="S64">
        <v>3</v>
      </c>
      <c r="T64">
        <v>2</v>
      </c>
      <c r="U64">
        <v>2</v>
      </c>
      <c r="V64">
        <v>2</v>
      </c>
      <c r="W64">
        <v>3</v>
      </c>
      <c r="X64">
        <v>2</v>
      </c>
      <c r="Y64">
        <v>3</v>
      </c>
      <c r="Z64">
        <v>2</v>
      </c>
      <c r="AA64">
        <v>2</v>
      </c>
      <c r="AB64" s="6">
        <v>0</v>
      </c>
      <c r="AC64">
        <v>3</v>
      </c>
      <c r="AD64">
        <v>4</v>
      </c>
      <c r="AE64">
        <v>2</v>
      </c>
      <c r="AF64">
        <v>2</v>
      </c>
      <c r="AG64">
        <v>2</v>
      </c>
      <c r="AH64">
        <v>4</v>
      </c>
      <c r="AI64">
        <v>4</v>
      </c>
      <c r="AJ64">
        <v>3</v>
      </c>
      <c r="AK64">
        <v>3</v>
      </c>
      <c r="AL64">
        <v>3</v>
      </c>
      <c r="AM64">
        <v>3</v>
      </c>
      <c r="AN64">
        <v>3</v>
      </c>
      <c r="AO64">
        <v>3</v>
      </c>
      <c r="AP64">
        <v>3</v>
      </c>
      <c r="AQ64">
        <v>3</v>
      </c>
      <c r="AR64">
        <v>3</v>
      </c>
      <c r="AS64">
        <v>3</v>
      </c>
      <c r="AT64">
        <v>3</v>
      </c>
      <c r="AU64">
        <v>3</v>
      </c>
      <c r="AV64">
        <v>4</v>
      </c>
      <c r="AW64">
        <v>3</v>
      </c>
      <c r="AX64">
        <v>4</v>
      </c>
      <c r="AY64">
        <v>4</v>
      </c>
      <c r="AZ64">
        <v>2</v>
      </c>
      <c r="BA64">
        <v>4</v>
      </c>
      <c r="BB64">
        <v>4</v>
      </c>
      <c r="BC64">
        <v>2</v>
      </c>
      <c r="BD64">
        <v>2</v>
      </c>
      <c r="BE64">
        <v>4</v>
      </c>
      <c r="BF64">
        <v>2</v>
      </c>
      <c r="BG64">
        <v>3</v>
      </c>
      <c r="BH64" s="6">
        <v>0</v>
      </c>
      <c r="BI64" t="s">
        <v>114</v>
      </c>
      <c r="BJ64">
        <v>4</v>
      </c>
    </row>
    <row r="65" spans="1:63" s="6" customFormat="1" hidden="1" x14ac:dyDescent="0.2">
      <c r="A65" s="5">
        <f>'Form responses 1'!A65</f>
        <v>42451.810791238429</v>
      </c>
      <c r="B65" s="6">
        <f>IF(LEFT('Form responses 1'!B65,3)="Yes",1,0)</f>
        <v>0</v>
      </c>
      <c r="C65" s="6">
        <f>IF(LEFT('Form responses 1'!C65,3)="Mal",1,2)</f>
        <v>2</v>
      </c>
      <c r="D65" s="7" t="s">
        <v>138</v>
      </c>
      <c r="E65" s="7" t="s">
        <v>138</v>
      </c>
      <c r="F65" s="7" t="s">
        <v>138</v>
      </c>
      <c r="G65">
        <v>0</v>
      </c>
      <c r="H65">
        <v>0</v>
      </c>
      <c r="I65">
        <v>0</v>
      </c>
      <c r="J65">
        <v>0</v>
      </c>
      <c r="K65">
        <v>0</v>
      </c>
      <c r="L65">
        <v>0</v>
      </c>
      <c r="M65">
        <v>0</v>
      </c>
      <c r="N65">
        <v>0</v>
      </c>
      <c r="O65">
        <v>0</v>
      </c>
      <c r="P65">
        <v>0</v>
      </c>
      <c r="Q65">
        <v>0</v>
      </c>
      <c r="R65">
        <v>0</v>
      </c>
      <c r="S65">
        <v>0</v>
      </c>
      <c r="T65">
        <v>0</v>
      </c>
      <c r="U65">
        <v>0</v>
      </c>
      <c r="V65">
        <v>0</v>
      </c>
      <c r="W65">
        <v>0</v>
      </c>
      <c r="X65">
        <v>0</v>
      </c>
      <c r="Y65">
        <v>0</v>
      </c>
      <c r="Z65">
        <v>0</v>
      </c>
      <c r="AA65">
        <v>0</v>
      </c>
      <c r="AB65" s="6">
        <v>0</v>
      </c>
      <c r="AC65">
        <v>0</v>
      </c>
      <c r="AD65">
        <v>0</v>
      </c>
      <c r="AE65">
        <v>0</v>
      </c>
      <c r="AF65">
        <v>0</v>
      </c>
      <c r="AG65">
        <v>0</v>
      </c>
      <c r="AH65">
        <v>0</v>
      </c>
      <c r="AI65">
        <v>0</v>
      </c>
      <c r="AJ65">
        <v>0</v>
      </c>
      <c r="AK65">
        <v>0</v>
      </c>
      <c r="AL65">
        <v>0</v>
      </c>
      <c r="AM65">
        <v>0</v>
      </c>
      <c r="AN65">
        <v>0</v>
      </c>
      <c r="AO65">
        <v>0</v>
      </c>
      <c r="AP65">
        <v>0</v>
      </c>
      <c r="AQ65">
        <v>0</v>
      </c>
      <c r="AR65">
        <v>0</v>
      </c>
      <c r="AS65">
        <v>0</v>
      </c>
      <c r="AT65">
        <v>0</v>
      </c>
      <c r="AU65">
        <v>0</v>
      </c>
      <c r="AV65">
        <v>0</v>
      </c>
      <c r="AW65">
        <v>0</v>
      </c>
      <c r="AX65">
        <v>0</v>
      </c>
      <c r="AY65">
        <v>0</v>
      </c>
      <c r="AZ65">
        <v>0</v>
      </c>
      <c r="BA65">
        <v>0</v>
      </c>
      <c r="BB65">
        <v>0</v>
      </c>
      <c r="BC65">
        <v>0</v>
      </c>
      <c r="BD65">
        <v>0</v>
      </c>
      <c r="BE65">
        <v>0</v>
      </c>
      <c r="BF65">
        <v>0</v>
      </c>
      <c r="BG65">
        <v>0</v>
      </c>
      <c r="BH65" s="6">
        <v>0</v>
      </c>
      <c r="BI65">
        <v>0</v>
      </c>
      <c r="BJ65">
        <v>0</v>
      </c>
      <c r="BK65" s="6">
        <v>1</v>
      </c>
    </row>
    <row r="66" spans="1:63" x14ac:dyDescent="0.2">
      <c r="A66" s="4">
        <f>'Form responses 1'!A66</f>
        <v>42451.834840613425</v>
      </c>
      <c r="B66">
        <f>IF(LEFT('Form responses 1'!B66,3)="Yes",1,0)</f>
        <v>1</v>
      </c>
      <c r="C66">
        <f>IF(LEFT('Form responses 1'!C66,3)="Mal",1,2)</f>
        <v>2</v>
      </c>
      <c r="D66" t="str">
        <f>'Form responses 1'!D66</f>
        <v>BA</v>
      </c>
      <c r="E66">
        <f>'Form responses 1'!E66</f>
        <v>1988</v>
      </c>
      <c r="F66" t="str">
        <f>'Form responses 1'!F66</f>
        <v>Hungary</v>
      </c>
      <c r="G66">
        <v>4</v>
      </c>
      <c r="H66">
        <v>4</v>
      </c>
      <c r="I66">
        <v>3</v>
      </c>
      <c r="J66">
        <v>4</v>
      </c>
      <c r="K66">
        <v>3</v>
      </c>
      <c r="L66">
        <v>4</v>
      </c>
      <c r="M66">
        <v>4</v>
      </c>
      <c r="N66">
        <v>4</v>
      </c>
      <c r="O66">
        <v>4</v>
      </c>
      <c r="P66">
        <v>4</v>
      </c>
      <c r="Q66">
        <v>5</v>
      </c>
      <c r="R66">
        <v>5</v>
      </c>
      <c r="S66">
        <v>5</v>
      </c>
      <c r="T66">
        <v>4</v>
      </c>
      <c r="U66">
        <v>4</v>
      </c>
      <c r="V66">
        <v>5</v>
      </c>
      <c r="W66">
        <v>5</v>
      </c>
      <c r="X66">
        <v>2</v>
      </c>
      <c r="Y66">
        <v>5</v>
      </c>
      <c r="Z66">
        <v>4</v>
      </c>
      <c r="AA66">
        <v>2</v>
      </c>
      <c r="AB66" s="6">
        <v>0</v>
      </c>
      <c r="AC66">
        <v>3</v>
      </c>
      <c r="AD66">
        <v>4</v>
      </c>
      <c r="AE66">
        <v>3</v>
      </c>
      <c r="AF66">
        <v>2</v>
      </c>
      <c r="AG66">
        <v>3</v>
      </c>
      <c r="AH66">
        <v>4</v>
      </c>
      <c r="AI66">
        <v>5</v>
      </c>
      <c r="AJ66">
        <v>3</v>
      </c>
      <c r="AK66">
        <v>5</v>
      </c>
      <c r="AL66">
        <v>4</v>
      </c>
      <c r="AM66">
        <v>3</v>
      </c>
      <c r="AN66">
        <v>3</v>
      </c>
      <c r="AO66">
        <v>3</v>
      </c>
      <c r="AP66">
        <v>3</v>
      </c>
      <c r="AQ66">
        <v>3</v>
      </c>
      <c r="AR66">
        <v>3</v>
      </c>
      <c r="AS66">
        <v>3</v>
      </c>
      <c r="AT66">
        <v>3</v>
      </c>
      <c r="AU66">
        <v>3</v>
      </c>
      <c r="AV66">
        <v>4</v>
      </c>
      <c r="AW66">
        <v>4</v>
      </c>
      <c r="AX66">
        <v>2</v>
      </c>
      <c r="AY66">
        <v>3</v>
      </c>
      <c r="AZ66">
        <v>3</v>
      </c>
      <c r="BA66">
        <v>4</v>
      </c>
      <c r="BB66">
        <v>3</v>
      </c>
      <c r="BC66">
        <v>3</v>
      </c>
      <c r="BD66">
        <v>3</v>
      </c>
      <c r="BE66">
        <v>3</v>
      </c>
      <c r="BF66">
        <v>3</v>
      </c>
      <c r="BG66">
        <v>3</v>
      </c>
      <c r="BH66" s="6">
        <v>0</v>
      </c>
      <c r="BI66" t="s">
        <v>116</v>
      </c>
      <c r="BJ66">
        <v>4</v>
      </c>
    </row>
    <row r="67" spans="1:63" x14ac:dyDescent="0.2">
      <c r="A67" s="4">
        <f>'Form responses 1'!A67</f>
        <v>42451.870233657406</v>
      </c>
      <c r="B67">
        <f>IF(LEFT('Form responses 1'!B67,3)="Yes",1,0)</f>
        <v>1</v>
      </c>
      <c r="C67">
        <f>IF(LEFT('Form responses 1'!C67,3)="Mal",1,2)</f>
        <v>1</v>
      </c>
      <c r="D67" t="str">
        <f>'Form responses 1'!D67</f>
        <v>BSC</v>
      </c>
      <c r="E67">
        <f>'Form responses 1'!E67</f>
        <v>1991</v>
      </c>
      <c r="F67" t="str">
        <f>'Form responses 1'!F67</f>
        <v>Hungary</v>
      </c>
      <c r="G67">
        <v>1</v>
      </c>
      <c r="H67">
        <v>2</v>
      </c>
      <c r="I67">
        <v>1</v>
      </c>
      <c r="J67">
        <v>4</v>
      </c>
      <c r="K67">
        <v>3</v>
      </c>
      <c r="L67">
        <v>4</v>
      </c>
      <c r="M67">
        <v>3</v>
      </c>
      <c r="N67">
        <v>2</v>
      </c>
      <c r="O67">
        <v>5</v>
      </c>
      <c r="P67">
        <v>3</v>
      </c>
      <c r="Q67">
        <v>5</v>
      </c>
      <c r="R67">
        <v>5</v>
      </c>
      <c r="S67">
        <v>5</v>
      </c>
      <c r="T67">
        <v>2</v>
      </c>
      <c r="U67">
        <v>2</v>
      </c>
      <c r="V67">
        <v>1</v>
      </c>
      <c r="W67">
        <v>3</v>
      </c>
      <c r="X67">
        <v>1</v>
      </c>
      <c r="Y67">
        <v>4</v>
      </c>
      <c r="Z67">
        <v>1</v>
      </c>
      <c r="AA67">
        <v>1</v>
      </c>
      <c r="AB67" s="6">
        <v>0</v>
      </c>
      <c r="AC67">
        <v>1</v>
      </c>
      <c r="AD67">
        <v>2</v>
      </c>
      <c r="AE67">
        <v>1</v>
      </c>
      <c r="AF67">
        <v>1</v>
      </c>
      <c r="AG67">
        <v>3</v>
      </c>
      <c r="AH67">
        <v>4</v>
      </c>
      <c r="AI67">
        <v>3</v>
      </c>
      <c r="AJ67">
        <v>2</v>
      </c>
      <c r="AK67">
        <v>2</v>
      </c>
      <c r="AL67">
        <v>1</v>
      </c>
      <c r="AM67">
        <v>2</v>
      </c>
      <c r="AN67">
        <v>1</v>
      </c>
      <c r="AO67">
        <v>1</v>
      </c>
      <c r="AP67">
        <v>1</v>
      </c>
      <c r="AQ67">
        <v>1</v>
      </c>
      <c r="AR67">
        <v>2</v>
      </c>
      <c r="AS67">
        <v>1</v>
      </c>
      <c r="AT67">
        <v>1</v>
      </c>
      <c r="AU67">
        <v>1</v>
      </c>
      <c r="AV67">
        <v>4</v>
      </c>
      <c r="AW67">
        <v>1</v>
      </c>
      <c r="AX67">
        <v>1</v>
      </c>
      <c r="AY67">
        <v>2</v>
      </c>
      <c r="AZ67">
        <v>5</v>
      </c>
      <c r="BA67">
        <v>5</v>
      </c>
      <c r="BB67">
        <v>5</v>
      </c>
      <c r="BC67">
        <v>5</v>
      </c>
      <c r="BD67">
        <v>4</v>
      </c>
      <c r="BE67">
        <v>5</v>
      </c>
      <c r="BF67">
        <v>2</v>
      </c>
      <c r="BG67">
        <v>5</v>
      </c>
      <c r="BH67" s="6">
        <v>0</v>
      </c>
      <c r="BI67" t="s">
        <v>114</v>
      </c>
      <c r="BJ67">
        <v>3</v>
      </c>
    </row>
    <row r="68" spans="1:63" x14ac:dyDescent="0.2">
      <c r="A68" s="4">
        <f>'Form responses 1'!A68</f>
        <v>42451.881571747683</v>
      </c>
      <c r="B68">
        <f>IF(LEFT('Form responses 1'!B68,3)="Yes",1,0)</f>
        <v>1</v>
      </c>
      <c r="C68">
        <f>IF(LEFT('Form responses 1'!C68,3)="Mal",1,2)</f>
        <v>1</v>
      </c>
      <c r="D68" t="str">
        <f>'Form responses 1'!D68</f>
        <v>PhD</v>
      </c>
      <c r="E68">
        <f>'Form responses 1'!E68</f>
        <v>1984</v>
      </c>
      <c r="F68" t="str">
        <f>'Form responses 1'!F68</f>
        <v>Hungary</v>
      </c>
      <c r="G68">
        <v>3</v>
      </c>
      <c r="H68">
        <v>2</v>
      </c>
      <c r="I68">
        <v>4</v>
      </c>
      <c r="J68">
        <v>5</v>
      </c>
      <c r="K68">
        <v>5</v>
      </c>
      <c r="L68">
        <v>3</v>
      </c>
      <c r="M68">
        <v>2</v>
      </c>
      <c r="N68">
        <v>3</v>
      </c>
      <c r="O68">
        <v>4</v>
      </c>
      <c r="P68">
        <v>5</v>
      </c>
      <c r="Q68">
        <v>3</v>
      </c>
      <c r="R68">
        <v>3</v>
      </c>
      <c r="S68">
        <v>3</v>
      </c>
      <c r="T68">
        <v>3</v>
      </c>
      <c r="U68">
        <v>3</v>
      </c>
      <c r="V68">
        <v>3</v>
      </c>
      <c r="W68">
        <v>3</v>
      </c>
      <c r="X68">
        <v>3</v>
      </c>
      <c r="Y68">
        <v>3</v>
      </c>
      <c r="Z68">
        <v>2</v>
      </c>
      <c r="AA68">
        <v>3</v>
      </c>
      <c r="AB68" s="6">
        <v>0</v>
      </c>
      <c r="AC68">
        <v>5</v>
      </c>
      <c r="AD68">
        <v>5</v>
      </c>
      <c r="AE68">
        <v>2</v>
      </c>
      <c r="AF68">
        <v>2</v>
      </c>
      <c r="AG68">
        <v>3</v>
      </c>
      <c r="AH68">
        <v>4</v>
      </c>
      <c r="AI68">
        <v>3</v>
      </c>
      <c r="AJ68">
        <v>3</v>
      </c>
      <c r="AK68">
        <v>3</v>
      </c>
      <c r="AL68">
        <v>3</v>
      </c>
      <c r="AM68">
        <v>2</v>
      </c>
      <c r="AN68">
        <v>2</v>
      </c>
      <c r="AO68">
        <v>2</v>
      </c>
      <c r="AP68">
        <v>2</v>
      </c>
      <c r="AQ68">
        <v>2</v>
      </c>
      <c r="AR68">
        <v>2</v>
      </c>
      <c r="AS68">
        <v>2</v>
      </c>
      <c r="AT68">
        <v>2</v>
      </c>
      <c r="AU68">
        <v>4</v>
      </c>
      <c r="AV68">
        <v>3</v>
      </c>
      <c r="AW68">
        <v>1</v>
      </c>
      <c r="AX68">
        <v>2</v>
      </c>
      <c r="AY68">
        <v>4</v>
      </c>
      <c r="AZ68">
        <v>4</v>
      </c>
      <c r="BA68">
        <v>4</v>
      </c>
      <c r="BB68">
        <v>4</v>
      </c>
      <c r="BC68">
        <v>3</v>
      </c>
      <c r="BD68">
        <v>4</v>
      </c>
      <c r="BE68">
        <v>4</v>
      </c>
      <c r="BF68">
        <v>3</v>
      </c>
      <c r="BG68">
        <v>3</v>
      </c>
      <c r="BH68" s="6">
        <v>0</v>
      </c>
      <c r="BI68">
        <v>0</v>
      </c>
      <c r="BJ68">
        <v>5</v>
      </c>
    </row>
    <row r="69" spans="1:63" x14ac:dyDescent="0.2">
      <c r="A69" s="4">
        <f>'Form responses 1'!A69</f>
        <v>42451.886124849538</v>
      </c>
      <c r="B69">
        <f>IF(LEFT('Form responses 1'!B69,3)="Yes",1,0)</f>
        <v>1</v>
      </c>
      <c r="C69">
        <f>IF(LEFT('Form responses 1'!C69,3)="Mal",1,2)</f>
        <v>1</v>
      </c>
      <c r="D69" t="str">
        <f>'Form responses 1'!D69</f>
        <v>BA</v>
      </c>
      <c r="E69">
        <f>'Form responses 1'!E69</f>
        <v>1988</v>
      </c>
      <c r="F69" t="str">
        <f>'Form responses 1'!F69</f>
        <v>Hungary</v>
      </c>
      <c r="G69">
        <v>3</v>
      </c>
      <c r="H69">
        <v>2</v>
      </c>
      <c r="I69">
        <v>5</v>
      </c>
      <c r="J69">
        <v>4</v>
      </c>
      <c r="K69">
        <v>5</v>
      </c>
      <c r="L69">
        <v>5</v>
      </c>
      <c r="M69">
        <v>5</v>
      </c>
      <c r="N69">
        <v>3</v>
      </c>
      <c r="O69">
        <v>3</v>
      </c>
      <c r="P69">
        <v>3</v>
      </c>
      <c r="Q69">
        <v>2</v>
      </c>
      <c r="R69">
        <v>1</v>
      </c>
      <c r="S69">
        <v>3</v>
      </c>
      <c r="T69">
        <v>1</v>
      </c>
      <c r="U69">
        <v>3</v>
      </c>
      <c r="V69">
        <v>1</v>
      </c>
      <c r="W69">
        <v>1</v>
      </c>
      <c r="X69">
        <v>1</v>
      </c>
      <c r="Y69">
        <v>3</v>
      </c>
      <c r="Z69">
        <v>2</v>
      </c>
      <c r="AA69">
        <v>1</v>
      </c>
      <c r="AB69" s="6">
        <v>0</v>
      </c>
      <c r="AC69">
        <v>5</v>
      </c>
      <c r="AD69">
        <v>2</v>
      </c>
      <c r="AE69">
        <v>1</v>
      </c>
      <c r="AF69">
        <v>1</v>
      </c>
      <c r="AG69">
        <v>3</v>
      </c>
      <c r="AH69">
        <v>4</v>
      </c>
      <c r="AI69">
        <v>5</v>
      </c>
      <c r="AJ69">
        <v>3</v>
      </c>
      <c r="AK69">
        <v>3</v>
      </c>
      <c r="AL69">
        <v>4</v>
      </c>
      <c r="AM69">
        <v>3</v>
      </c>
      <c r="AN69">
        <v>1</v>
      </c>
      <c r="AO69">
        <v>1</v>
      </c>
      <c r="AP69">
        <v>1</v>
      </c>
      <c r="AQ69">
        <v>1</v>
      </c>
      <c r="AR69">
        <v>1</v>
      </c>
      <c r="AS69">
        <v>1</v>
      </c>
      <c r="AT69">
        <v>1</v>
      </c>
      <c r="AU69">
        <v>1</v>
      </c>
      <c r="AV69">
        <v>4</v>
      </c>
      <c r="AW69">
        <v>3</v>
      </c>
      <c r="AX69">
        <v>2</v>
      </c>
      <c r="AY69">
        <v>1</v>
      </c>
      <c r="AZ69">
        <v>2</v>
      </c>
      <c r="BA69">
        <v>4</v>
      </c>
      <c r="BB69">
        <v>5</v>
      </c>
      <c r="BC69">
        <v>1</v>
      </c>
      <c r="BD69">
        <v>5</v>
      </c>
      <c r="BE69">
        <v>3</v>
      </c>
      <c r="BF69">
        <v>5</v>
      </c>
      <c r="BG69">
        <v>3</v>
      </c>
      <c r="BH69" s="6">
        <v>0</v>
      </c>
      <c r="BI69" t="s">
        <v>117</v>
      </c>
      <c r="BJ69">
        <v>3</v>
      </c>
    </row>
    <row r="70" spans="1:63" x14ac:dyDescent="0.2">
      <c r="A70" s="4">
        <f>'Form responses 1'!A70</f>
        <v>42451.88628475694</v>
      </c>
      <c r="B70">
        <f>IF(LEFT('Form responses 1'!B70,3)="Yes",1,0)</f>
        <v>1</v>
      </c>
      <c r="C70">
        <f>IF(LEFT('Form responses 1'!C70,3)="Mal",1,2)</f>
        <v>2</v>
      </c>
      <c r="D70" t="str">
        <f>'Form responses 1'!D70</f>
        <v>MSC</v>
      </c>
      <c r="E70">
        <f>'Form responses 1'!E70</f>
        <v>1988</v>
      </c>
      <c r="F70" t="str">
        <f>'Form responses 1'!F70</f>
        <v>Hungary</v>
      </c>
      <c r="G70" t="s">
        <v>142</v>
      </c>
      <c r="H70">
        <v>4</v>
      </c>
      <c r="I70">
        <v>1</v>
      </c>
      <c r="J70">
        <v>4</v>
      </c>
      <c r="K70">
        <v>4</v>
      </c>
      <c r="L70">
        <v>2</v>
      </c>
      <c r="M70">
        <v>4</v>
      </c>
      <c r="N70">
        <v>4</v>
      </c>
      <c r="O70">
        <v>4</v>
      </c>
      <c r="P70">
        <v>4</v>
      </c>
      <c r="Q70">
        <v>2</v>
      </c>
      <c r="R70" t="s">
        <v>142</v>
      </c>
      <c r="S70">
        <v>2</v>
      </c>
      <c r="T70">
        <v>2</v>
      </c>
      <c r="U70">
        <v>3</v>
      </c>
      <c r="V70">
        <v>3</v>
      </c>
      <c r="W70">
        <v>2</v>
      </c>
      <c r="X70">
        <v>2</v>
      </c>
      <c r="Y70">
        <v>3</v>
      </c>
      <c r="Z70" t="s">
        <v>142</v>
      </c>
      <c r="AA70">
        <v>2</v>
      </c>
      <c r="AB70" s="6">
        <v>0</v>
      </c>
      <c r="AC70">
        <v>4</v>
      </c>
      <c r="AD70">
        <v>2</v>
      </c>
      <c r="AE70">
        <v>2</v>
      </c>
      <c r="AF70">
        <v>2</v>
      </c>
      <c r="AG70">
        <v>3</v>
      </c>
      <c r="AH70">
        <v>3</v>
      </c>
      <c r="AI70">
        <v>4</v>
      </c>
      <c r="AJ70">
        <v>3</v>
      </c>
      <c r="AK70">
        <v>5</v>
      </c>
      <c r="AL70">
        <v>2</v>
      </c>
      <c r="AM70">
        <v>2</v>
      </c>
      <c r="AN70">
        <v>4</v>
      </c>
      <c r="AO70">
        <v>2</v>
      </c>
      <c r="AP70">
        <v>4</v>
      </c>
      <c r="AQ70">
        <v>3</v>
      </c>
      <c r="AR70">
        <v>4</v>
      </c>
      <c r="AS70">
        <v>3</v>
      </c>
      <c r="AT70">
        <v>3</v>
      </c>
      <c r="AU70">
        <v>4</v>
      </c>
      <c r="AV70">
        <v>4</v>
      </c>
      <c r="AW70">
        <v>4</v>
      </c>
      <c r="AX70">
        <v>5</v>
      </c>
      <c r="AY70">
        <v>3</v>
      </c>
      <c r="AZ70">
        <v>3</v>
      </c>
      <c r="BA70">
        <v>2</v>
      </c>
      <c r="BB70">
        <v>3</v>
      </c>
      <c r="BC70">
        <v>3</v>
      </c>
      <c r="BD70">
        <v>3</v>
      </c>
      <c r="BE70">
        <v>4</v>
      </c>
      <c r="BF70">
        <v>4</v>
      </c>
      <c r="BG70">
        <v>4</v>
      </c>
      <c r="BH70" s="6">
        <v>0</v>
      </c>
      <c r="BI70" t="s">
        <v>118</v>
      </c>
      <c r="BJ70">
        <v>3</v>
      </c>
    </row>
    <row r="71" spans="1:63" x14ac:dyDescent="0.2">
      <c r="A71" s="4">
        <f>'Form responses 1'!A71</f>
        <v>42451.916360578703</v>
      </c>
      <c r="B71">
        <f>IF(LEFT('Form responses 1'!B71,3)="Yes",1,0)</f>
        <v>1</v>
      </c>
      <c r="C71">
        <f>IF(LEFT('Form responses 1'!C71,3)="Mal",1,2)</f>
        <v>2</v>
      </c>
      <c r="D71" s="7" t="s">
        <v>138</v>
      </c>
      <c r="E71">
        <f>'Form responses 1'!E71</f>
        <v>1959</v>
      </c>
      <c r="F71" t="str">
        <f>'Form responses 1'!F71</f>
        <v>Hungary</v>
      </c>
      <c r="G71">
        <v>1</v>
      </c>
      <c r="H71">
        <v>3</v>
      </c>
      <c r="I71">
        <v>2</v>
      </c>
      <c r="J71">
        <v>4</v>
      </c>
      <c r="K71">
        <v>3</v>
      </c>
      <c r="L71">
        <v>4</v>
      </c>
      <c r="M71">
        <v>4</v>
      </c>
      <c r="N71">
        <v>4</v>
      </c>
      <c r="O71">
        <v>4</v>
      </c>
      <c r="P71">
        <v>2</v>
      </c>
      <c r="Q71">
        <v>3</v>
      </c>
      <c r="R71">
        <v>3</v>
      </c>
      <c r="S71">
        <v>3</v>
      </c>
      <c r="T71">
        <v>3</v>
      </c>
      <c r="U71">
        <v>2</v>
      </c>
      <c r="V71">
        <v>3</v>
      </c>
      <c r="W71">
        <v>3</v>
      </c>
      <c r="X71">
        <v>2</v>
      </c>
      <c r="Y71">
        <v>3</v>
      </c>
      <c r="Z71">
        <v>1</v>
      </c>
      <c r="AA71">
        <v>1</v>
      </c>
      <c r="AB71" s="6">
        <v>0</v>
      </c>
      <c r="AC71">
        <v>4</v>
      </c>
      <c r="AD71">
        <v>4</v>
      </c>
      <c r="AE71">
        <v>2</v>
      </c>
      <c r="AF71">
        <v>2</v>
      </c>
      <c r="AG71">
        <v>3</v>
      </c>
      <c r="AH71">
        <v>4</v>
      </c>
      <c r="AI71">
        <v>4</v>
      </c>
      <c r="AJ71">
        <v>4</v>
      </c>
      <c r="AK71">
        <v>4</v>
      </c>
      <c r="AL71">
        <v>3</v>
      </c>
      <c r="AM71">
        <v>4</v>
      </c>
      <c r="AN71">
        <v>5</v>
      </c>
      <c r="AO71">
        <v>4</v>
      </c>
      <c r="AP71">
        <v>3</v>
      </c>
      <c r="AQ71">
        <v>3</v>
      </c>
      <c r="AR71">
        <v>4</v>
      </c>
      <c r="AS71">
        <v>4</v>
      </c>
      <c r="AT71">
        <v>4</v>
      </c>
      <c r="AU71">
        <v>4</v>
      </c>
      <c r="AV71">
        <v>4</v>
      </c>
      <c r="AW71">
        <v>2</v>
      </c>
      <c r="AX71">
        <v>2</v>
      </c>
      <c r="AY71">
        <v>2</v>
      </c>
      <c r="AZ71">
        <v>2</v>
      </c>
      <c r="BA71">
        <v>5</v>
      </c>
      <c r="BB71">
        <v>4</v>
      </c>
      <c r="BC71">
        <v>5</v>
      </c>
      <c r="BD71">
        <v>5</v>
      </c>
      <c r="BE71">
        <v>5</v>
      </c>
      <c r="BF71">
        <v>5</v>
      </c>
      <c r="BG71">
        <v>1</v>
      </c>
      <c r="BH71" s="6">
        <v>0</v>
      </c>
      <c r="BI71" t="s">
        <v>114</v>
      </c>
      <c r="BJ71">
        <v>3</v>
      </c>
    </row>
    <row r="72" spans="1:63" x14ac:dyDescent="0.2">
      <c r="A72" s="4">
        <f>'Form responses 1'!A72</f>
        <v>42452.701046793984</v>
      </c>
      <c r="B72">
        <f>IF(LEFT('Form responses 1'!B72,3)="Yes",1,0)</f>
        <v>1</v>
      </c>
      <c r="C72">
        <f>IF(LEFT('Form responses 1'!C72,3)="Mal",1,2)</f>
        <v>2</v>
      </c>
      <c r="D72" t="str">
        <f>'Form responses 1'!D72</f>
        <v>MSC</v>
      </c>
      <c r="E72">
        <f>'Form responses 1'!E72</f>
        <v>1974</v>
      </c>
      <c r="F72" t="str">
        <f>'Form responses 1'!F72</f>
        <v>Hungary</v>
      </c>
      <c r="G72">
        <v>4</v>
      </c>
      <c r="H72">
        <v>4</v>
      </c>
      <c r="I72">
        <v>2</v>
      </c>
      <c r="J72">
        <v>5</v>
      </c>
      <c r="K72">
        <v>4</v>
      </c>
      <c r="L72">
        <v>3</v>
      </c>
      <c r="M72">
        <v>4</v>
      </c>
      <c r="N72">
        <v>2</v>
      </c>
      <c r="O72">
        <v>4</v>
      </c>
      <c r="P72">
        <v>2</v>
      </c>
      <c r="Q72">
        <v>5</v>
      </c>
      <c r="R72">
        <v>5</v>
      </c>
      <c r="S72">
        <v>5</v>
      </c>
      <c r="T72" t="s">
        <v>142</v>
      </c>
      <c r="U72">
        <v>4</v>
      </c>
      <c r="V72">
        <v>4</v>
      </c>
      <c r="W72">
        <v>4</v>
      </c>
      <c r="X72">
        <v>4</v>
      </c>
      <c r="Y72">
        <v>4</v>
      </c>
      <c r="Z72">
        <v>2</v>
      </c>
      <c r="AA72">
        <v>1</v>
      </c>
      <c r="AB72" s="6">
        <v>0</v>
      </c>
      <c r="AC72">
        <v>2</v>
      </c>
      <c r="AD72">
        <v>2</v>
      </c>
      <c r="AE72">
        <v>2</v>
      </c>
      <c r="AF72">
        <v>2</v>
      </c>
      <c r="AG72">
        <v>4</v>
      </c>
      <c r="AH72">
        <v>4</v>
      </c>
      <c r="AI72">
        <v>5</v>
      </c>
      <c r="AJ72">
        <v>5</v>
      </c>
      <c r="AK72">
        <v>5</v>
      </c>
      <c r="AL72">
        <v>5</v>
      </c>
      <c r="AM72">
        <v>3</v>
      </c>
      <c r="AN72">
        <v>5</v>
      </c>
      <c r="AO72">
        <v>5</v>
      </c>
      <c r="AP72">
        <v>5</v>
      </c>
      <c r="AQ72">
        <v>3</v>
      </c>
      <c r="AR72">
        <v>4</v>
      </c>
      <c r="AS72">
        <v>3</v>
      </c>
      <c r="AT72">
        <v>3</v>
      </c>
      <c r="AU72">
        <v>3</v>
      </c>
      <c r="AV72">
        <v>5</v>
      </c>
      <c r="AW72">
        <v>4</v>
      </c>
      <c r="AX72">
        <v>4</v>
      </c>
      <c r="AY72">
        <v>4</v>
      </c>
      <c r="AZ72">
        <v>4</v>
      </c>
      <c r="BA72">
        <v>4</v>
      </c>
      <c r="BB72">
        <v>4</v>
      </c>
      <c r="BC72">
        <v>4</v>
      </c>
      <c r="BD72">
        <v>4</v>
      </c>
      <c r="BE72">
        <v>4</v>
      </c>
      <c r="BF72">
        <v>5</v>
      </c>
      <c r="BG72">
        <v>3</v>
      </c>
      <c r="BH72" s="6">
        <v>0</v>
      </c>
      <c r="BI72" t="s">
        <v>119</v>
      </c>
      <c r="BJ72">
        <v>4</v>
      </c>
    </row>
    <row r="73" spans="1:63" x14ac:dyDescent="0.2">
      <c r="A73" s="4">
        <f>'Form responses 1'!A73</f>
        <v>42452.800948368051</v>
      </c>
      <c r="B73">
        <f>IF(LEFT('Form responses 1'!B73,3)="Yes",1,0)</f>
        <v>1</v>
      </c>
      <c r="C73">
        <f>IF(LEFT('Form responses 1'!C73,3)="Mal",1,2)</f>
        <v>2</v>
      </c>
      <c r="D73" t="str">
        <f>'Form responses 1'!D73</f>
        <v>BSC</v>
      </c>
      <c r="E73">
        <f>'Form responses 1'!E73</f>
        <v>1992</v>
      </c>
      <c r="F73" t="str">
        <f>'Form responses 1'!F73</f>
        <v>Hungary</v>
      </c>
      <c r="G73">
        <v>4</v>
      </c>
      <c r="H73">
        <v>4</v>
      </c>
      <c r="I73">
        <v>2</v>
      </c>
      <c r="J73">
        <v>5</v>
      </c>
      <c r="K73">
        <v>3</v>
      </c>
      <c r="L73">
        <v>5</v>
      </c>
      <c r="M73">
        <v>4</v>
      </c>
      <c r="N73">
        <v>3</v>
      </c>
      <c r="O73">
        <v>4</v>
      </c>
      <c r="P73">
        <v>4</v>
      </c>
      <c r="Q73">
        <v>2</v>
      </c>
      <c r="R73">
        <v>4</v>
      </c>
      <c r="S73" t="s">
        <v>142</v>
      </c>
      <c r="T73">
        <v>5</v>
      </c>
      <c r="U73">
        <v>4</v>
      </c>
      <c r="V73">
        <v>4</v>
      </c>
      <c r="W73">
        <v>5</v>
      </c>
      <c r="X73">
        <v>4</v>
      </c>
      <c r="Y73">
        <v>4</v>
      </c>
      <c r="Z73">
        <v>5</v>
      </c>
      <c r="AA73">
        <v>4</v>
      </c>
      <c r="AB73" s="6">
        <v>0</v>
      </c>
      <c r="AC73">
        <v>4</v>
      </c>
      <c r="AD73">
        <v>5</v>
      </c>
      <c r="AE73">
        <v>3</v>
      </c>
      <c r="AF73">
        <v>4</v>
      </c>
      <c r="AG73">
        <v>4</v>
      </c>
      <c r="AH73">
        <v>5</v>
      </c>
      <c r="AI73">
        <v>5</v>
      </c>
      <c r="AJ73">
        <v>4</v>
      </c>
      <c r="AK73">
        <v>5</v>
      </c>
      <c r="AL73">
        <v>4</v>
      </c>
      <c r="AM73">
        <v>4</v>
      </c>
      <c r="AN73">
        <v>4</v>
      </c>
      <c r="AO73">
        <v>3</v>
      </c>
      <c r="AP73">
        <v>3</v>
      </c>
      <c r="AQ73">
        <v>4</v>
      </c>
      <c r="AR73">
        <v>3</v>
      </c>
      <c r="AS73">
        <v>4</v>
      </c>
      <c r="AT73">
        <v>4</v>
      </c>
      <c r="AU73">
        <v>4</v>
      </c>
      <c r="AV73">
        <v>4</v>
      </c>
      <c r="AW73">
        <v>3</v>
      </c>
      <c r="AX73">
        <v>4</v>
      </c>
      <c r="AY73">
        <v>3</v>
      </c>
      <c r="AZ73">
        <v>3</v>
      </c>
      <c r="BA73">
        <v>4</v>
      </c>
      <c r="BB73">
        <v>3</v>
      </c>
      <c r="BC73">
        <v>4</v>
      </c>
      <c r="BD73">
        <v>5</v>
      </c>
      <c r="BE73">
        <v>4</v>
      </c>
      <c r="BF73">
        <v>3</v>
      </c>
      <c r="BG73">
        <v>3</v>
      </c>
      <c r="BH73" s="6">
        <v>0</v>
      </c>
      <c r="BI73" t="s">
        <v>120</v>
      </c>
      <c r="BJ73">
        <v>3</v>
      </c>
    </row>
    <row r="74" spans="1:63" x14ac:dyDescent="0.2">
      <c r="A74" s="4">
        <f>'Form responses 1'!A74</f>
        <v>42453.577981134258</v>
      </c>
      <c r="B74">
        <f>IF(LEFT('Form responses 1'!B74,3)="Yes",1,0)</f>
        <v>1</v>
      </c>
      <c r="C74">
        <f>IF(LEFT('Form responses 1'!C74,3)="Mal",1,2)</f>
        <v>2</v>
      </c>
      <c r="D74" t="str">
        <f>'Form responses 1'!D74</f>
        <v>BSC</v>
      </c>
      <c r="E74">
        <f>'Form responses 1'!E74</f>
        <v>1992</v>
      </c>
      <c r="F74" t="str">
        <f>'Form responses 1'!F74</f>
        <v>Hungary</v>
      </c>
      <c r="G74">
        <v>2</v>
      </c>
      <c r="H74">
        <v>2</v>
      </c>
      <c r="I74">
        <v>2</v>
      </c>
      <c r="J74">
        <v>2</v>
      </c>
      <c r="K74">
        <v>2</v>
      </c>
      <c r="L74">
        <v>3</v>
      </c>
      <c r="M74">
        <v>2</v>
      </c>
      <c r="N74">
        <v>3</v>
      </c>
      <c r="O74" t="s">
        <v>142</v>
      </c>
      <c r="P74">
        <v>2</v>
      </c>
      <c r="Q74">
        <v>3</v>
      </c>
      <c r="R74">
        <v>3</v>
      </c>
      <c r="S74">
        <v>4</v>
      </c>
      <c r="T74">
        <v>3</v>
      </c>
      <c r="U74">
        <v>4</v>
      </c>
      <c r="V74">
        <v>4</v>
      </c>
      <c r="W74">
        <v>3</v>
      </c>
      <c r="X74">
        <v>2</v>
      </c>
      <c r="Y74">
        <v>2</v>
      </c>
      <c r="Z74">
        <v>2</v>
      </c>
      <c r="AA74">
        <v>2</v>
      </c>
      <c r="AB74" s="6">
        <v>0</v>
      </c>
      <c r="AC74">
        <v>2</v>
      </c>
      <c r="AD74">
        <v>3</v>
      </c>
      <c r="AE74">
        <v>2</v>
      </c>
      <c r="AF74">
        <v>2</v>
      </c>
      <c r="AG74">
        <v>3</v>
      </c>
      <c r="AH74">
        <v>4</v>
      </c>
      <c r="AI74">
        <v>4</v>
      </c>
      <c r="AJ74">
        <v>4</v>
      </c>
      <c r="AK74">
        <v>3</v>
      </c>
      <c r="AL74">
        <v>3</v>
      </c>
      <c r="AM74">
        <v>4</v>
      </c>
      <c r="AN74">
        <v>4</v>
      </c>
      <c r="AO74">
        <v>4</v>
      </c>
      <c r="AP74">
        <v>4</v>
      </c>
      <c r="AQ74">
        <v>4</v>
      </c>
      <c r="AR74">
        <v>4</v>
      </c>
      <c r="AS74">
        <v>4</v>
      </c>
      <c r="AT74">
        <v>4</v>
      </c>
      <c r="AU74">
        <v>4</v>
      </c>
      <c r="AV74">
        <v>3</v>
      </c>
      <c r="AW74">
        <v>1</v>
      </c>
      <c r="AX74">
        <v>2</v>
      </c>
      <c r="AY74">
        <v>3</v>
      </c>
      <c r="AZ74">
        <v>4</v>
      </c>
      <c r="BA74">
        <v>5</v>
      </c>
      <c r="BB74">
        <v>4</v>
      </c>
      <c r="BC74">
        <v>4</v>
      </c>
      <c r="BD74">
        <v>3</v>
      </c>
      <c r="BE74">
        <v>4</v>
      </c>
      <c r="BF74">
        <v>3</v>
      </c>
      <c r="BG74">
        <v>4</v>
      </c>
      <c r="BH74" s="6">
        <v>0</v>
      </c>
      <c r="BI74" t="s">
        <v>121</v>
      </c>
      <c r="BJ74" t="s">
        <v>142</v>
      </c>
    </row>
    <row r="75" spans="1:63" x14ac:dyDescent="0.2">
      <c r="A75" s="4">
        <f>'Form responses 1'!A75</f>
        <v>42454.632352604167</v>
      </c>
      <c r="B75">
        <f>IF(LEFT('Form responses 1'!B75,3)="Yes",1,0)</f>
        <v>1</v>
      </c>
      <c r="C75">
        <f>IF(LEFT('Form responses 1'!C75,3)="Mal",1,2)</f>
        <v>2</v>
      </c>
      <c r="D75" t="str">
        <f>'Form responses 1'!D75</f>
        <v>BSC</v>
      </c>
      <c r="E75">
        <f>'Form responses 1'!E75</f>
        <v>1992</v>
      </c>
      <c r="F75" t="str">
        <f>'Form responses 1'!F75</f>
        <v>Hungary</v>
      </c>
      <c r="G75">
        <v>3</v>
      </c>
      <c r="H75">
        <v>4</v>
      </c>
      <c r="I75">
        <v>2</v>
      </c>
      <c r="J75">
        <v>3</v>
      </c>
      <c r="K75">
        <v>3</v>
      </c>
      <c r="L75">
        <v>3</v>
      </c>
      <c r="M75">
        <v>3</v>
      </c>
      <c r="N75">
        <v>4</v>
      </c>
      <c r="O75">
        <v>3</v>
      </c>
      <c r="P75">
        <v>4</v>
      </c>
      <c r="Q75">
        <v>4</v>
      </c>
      <c r="R75">
        <v>4</v>
      </c>
      <c r="S75">
        <v>4</v>
      </c>
      <c r="T75">
        <v>4</v>
      </c>
      <c r="U75">
        <v>4</v>
      </c>
      <c r="V75">
        <v>4</v>
      </c>
      <c r="W75">
        <v>4</v>
      </c>
      <c r="X75">
        <v>3</v>
      </c>
      <c r="Y75">
        <v>4</v>
      </c>
      <c r="Z75">
        <v>4</v>
      </c>
      <c r="AA75">
        <v>3</v>
      </c>
      <c r="AB75" s="6">
        <v>0</v>
      </c>
      <c r="AC75">
        <v>5</v>
      </c>
      <c r="AD75">
        <v>5</v>
      </c>
      <c r="AE75">
        <v>3</v>
      </c>
      <c r="AF75">
        <v>3</v>
      </c>
      <c r="AG75">
        <v>3</v>
      </c>
      <c r="AH75">
        <v>4</v>
      </c>
      <c r="AI75">
        <v>4</v>
      </c>
      <c r="AJ75">
        <v>3</v>
      </c>
      <c r="AK75">
        <v>3</v>
      </c>
      <c r="AL75">
        <v>3</v>
      </c>
      <c r="AM75">
        <v>3</v>
      </c>
      <c r="AN75">
        <v>3</v>
      </c>
      <c r="AO75">
        <v>3</v>
      </c>
      <c r="AP75">
        <v>3</v>
      </c>
      <c r="AQ75">
        <v>3</v>
      </c>
      <c r="AR75">
        <v>3</v>
      </c>
      <c r="AS75">
        <v>3</v>
      </c>
      <c r="AT75">
        <v>3</v>
      </c>
      <c r="AU75">
        <v>3</v>
      </c>
      <c r="AV75">
        <v>4</v>
      </c>
      <c r="AW75">
        <v>3</v>
      </c>
      <c r="AX75">
        <v>4</v>
      </c>
      <c r="AY75">
        <v>3</v>
      </c>
      <c r="AZ75">
        <v>4</v>
      </c>
      <c r="BA75">
        <v>4</v>
      </c>
      <c r="BB75">
        <v>3</v>
      </c>
      <c r="BC75">
        <v>4</v>
      </c>
      <c r="BD75">
        <v>4</v>
      </c>
      <c r="BE75">
        <v>3</v>
      </c>
      <c r="BF75">
        <v>3</v>
      </c>
      <c r="BG75">
        <v>3</v>
      </c>
      <c r="BH75" s="6">
        <v>0</v>
      </c>
      <c r="BI75">
        <v>0</v>
      </c>
      <c r="BJ75">
        <v>3</v>
      </c>
    </row>
    <row r="76" spans="1:63" x14ac:dyDescent="0.2">
      <c r="A76" s="4">
        <f>'Form responses 1'!A76</f>
        <v>42455.329039236109</v>
      </c>
      <c r="B76">
        <f>IF(LEFT('Form responses 1'!B76,3)="Yes",1,0)</f>
        <v>1</v>
      </c>
      <c r="C76">
        <f>IF(LEFT('Form responses 1'!C76,3)="Mal",1,2)</f>
        <v>2</v>
      </c>
      <c r="D76" t="str">
        <f>'Form responses 1'!D76</f>
        <v>MSC</v>
      </c>
      <c r="E76" s="7" t="s">
        <v>138</v>
      </c>
      <c r="F76" t="str">
        <f>'Form responses 1'!F76</f>
        <v>Hungary</v>
      </c>
      <c r="G76">
        <v>4</v>
      </c>
      <c r="H76">
        <v>4</v>
      </c>
      <c r="I76">
        <v>3</v>
      </c>
      <c r="J76">
        <v>4</v>
      </c>
      <c r="K76">
        <v>4</v>
      </c>
      <c r="L76">
        <v>4</v>
      </c>
      <c r="M76">
        <v>4</v>
      </c>
      <c r="N76">
        <v>3</v>
      </c>
      <c r="O76">
        <v>3</v>
      </c>
      <c r="P76">
        <v>3</v>
      </c>
      <c r="Q76">
        <v>4</v>
      </c>
      <c r="R76">
        <v>4</v>
      </c>
      <c r="S76">
        <v>3</v>
      </c>
      <c r="T76">
        <v>4</v>
      </c>
      <c r="U76">
        <v>4</v>
      </c>
      <c r="V76">
        <v>4</v>
      </c>
      <c r="W76">
        <v>3</v>
      </c>
      <c r="X76">
        <v>4</v>
      </c>
      <c r="Y76">
        <v>4</v>
      </c>
      <c r="Z76">
        <v>2</v>
      </c>
      <c r="AA76">
        <v>2</v>
      </c>
      <c r="AB76" s="6">
        <v>0</v>
      </c>
      <c r="AC76">
        <v>4</v>
      </c>
      <c r="AD76">
        <v>4</v>
      </c>
      <c r="AE76">
        <v>2</v>
      </c>
      <c r="AF76">
        <v>2</v>
      </c>
      <c r="AG76">
        <v>3</v>
      </c>
      <c r="AH76">
        <v>3</v>
      </c>
      <c r="AI76">
        <v>3</v>
      </c>
      <c r="AJ76">
        <v>2</v>
      </c>
      <c r="AK76">
        <v>4</v>
      </c>
      <c r="AL76">
        <v>3</v>
      </c>
      <c r="AM76">
        <v>2</v>
      </c>
      <c r="AN76">
        <v>3</v>
      </c>
      <c r="AO76">
        <v>3</v>
      </c>
      <c r="AP76">
        <v>3</v>
      </c>
      <c r="AQ76">
        <v>3</v>
      </c>
      <c r="AR76">
        <v>3</v>
      </c>
      <c r="AS76">
        <v>3</v>
      </c>
      <c r="AT76">
        <v>3</v>
      </c>
      <c r="AU76">
        <v>3</v>
      </c>
      <c r="AV76">
        <v>4</v>
      </c>
      <c r="AW76">
        <v>3</v>
      </c>
      <c r="AX76">
        <v>4</v>
      </c>
      <c r="AY76">
        <v>4</v>
      </c>
      <c r="AZ76">
        <v>4</v>
      </c>
      <c r="BA76">
        <v>5</v>
      </c>
      <c r="BB76">
        <v>4</v>
      </c>
      <c r="BC76">
        <v>4</v>
      </c>
      <c r="BD76">
        <v>4</v>
      </c>
      <c r="BE76">
        <v>4</v>
      </c>
      <c r="BF76">
        <v>4</v>
      </c>
      <c r="BG76">
        <v>3</v>
      </c>
      <c r="BH76" s="6">
        <v>0</v>
      </c>
      <c r="BI76" t="s">
        <v>122</v>
      </c>
      <c r="BJ76">
        <v>2</v>
      </c>
    </row>
    <row r="77" spans="1:63" x14ac:dyDescent="0.2">
      <c r="A77" s="4">
        <f>'Form responses 1'!A77</f>
        <v>42455.636977546295</v>
      </c>
      <c r="B77">
        <f>IF(LEFT('Form responses 1'!B77,3)="Yes",1,0)</f>
        <v>1</v>
      </c>
      <c r="C77">
        <f>IF(LEFT('Form responses 1'!C77,3)="Mal",1,2)</f>
        <v>1</v>
      </c>
      <c r="D77" t="str">
        <f>'Form responses 1'!D77</f>
        <v>MSC</v>
      </c>
      <c r="E77">
        <f>'Form responses 1'!E77</f>
        <v>1974</v>
      </c>
      <c r="F77" t="str">
        <f>'Form responses 1'!F77</f>
        <v>Hungary</v>
      </c>
      <c r="G77">
        <v>2</v>
      </c>
      <c r="H77">
        <v>3</v>
      </c>
      <c r="I77">
        <v>3</v>
      </c>
      <c r="J77">
        <v>4</v>
      </c>
      <c r="K77">
        <v>3</v>
      </c>
      <c r="L77">
        <v>3</v>
      </c>
      <c r="M77">
        <v>3</v>
      </c>
      <c r="N77">
        <v>4</v>
      </c>
      <c r="O77">
        <v>3</v>
      </c>
      <c r="P77">
        <v>4</v>
      </c>
      <c r="Q77">
        <v>5</v>
      </c>
      <c r="R77">
        <v>5</v>
      </c>
      <c r="S77">
        <v>5</v>
      </c>
      <c r="T77">
        <v>4</v>
      </c>
      <c r="U77">
        <v>4</v>
      </c>
      <c r="V77">
        <v>3</v>
      </c>
      <c r="W77">
        <v>5</v>
      </c>
      <c r="X77">
        <v>2</v>
      </c>
      <c r="Y77">
        <v>4</v>
      </c>
      <c r="Z77">
        <v>2</v>
      </c>
      <c r="AA77">
        <v>3</v>
      </c>
      <c r="AB77" s="6">
        <v>0</v>
      </c>
      <c r="AC77">
        <v>4</v>
      </c>
      <c r="AD77">
        <v>3</v>
      </c>
      <c r="AE77">
        <v>1</v>
      </c>
      <c r="AF77">
        <v>2</v>
      </c>
      <c r="AG77">
        <v>2</v>
      </c>
      <c r="AH77">
        <v>4</v>
      </c>
      <c r="AI77">
        <v>4</v>
      </c>
      <c r="AJ77">
        <v>3</v>
      </c>
      <c r="AK77">
        <v>3</v>
      </c>
      <c r="AL77">
        <v>3</v>
      </c>
      <c r="AM77">
        <v>3</v>
      </c>
      <c r="AN77">
        <v>4</v>
      </c>
      <c r="AO77">
        <v>3</v>
      </c>
      <c r="AP77">
        <v>3</v>
      </c>
      <c r="AQ77">
        <v>1</v>
      </c>
      <c r="AR77">
        <v>1</v>
      </c>
      <c r="AS77">
        <v>3</v>
      </c>
      <c r="AT77">
        <v>1</v>
      </c>
      <c r="AU77">
        <v>3</v>
      </c>
      <c r="AV77">
        <v>4</v>
      </c>
      <c r="AW77">
        <v>4</v>
      </c>
      <c r="AX77">
        <v>4</v>
      </c>
      <c r="AY77">
        <v>4</v>
      </c>
      <c r="AZ77">
        <v>4</v>
      </c>
      <c r="BA77">
        <v>4</v>
      </c>
      <c r="BB77">
        <v>2</v>
      </c>
      <c r="BC77">
        <v>2</v>
      </c>
      <c r="BD77">
        <v>3</v>
      </c>
      <c r="BE77">
        <v>4</v>
      </c>
      <c r="BF77">
        <v>2</v>
      </c>
      <c r="BG77">
        <v>4</v>
      </c>
      <c r="BH77" s="6">
        <v>0</v>
      </c>
      <c r="BI77" t="s">
        <v>123</v>
      </c>
      <c r="BJ77">
        <v>4</v>
      </c>
    </row>
    <row r="78" spans="1:63" x14ac:dyDescent="0.2">
      <c r="A78" s="4">
        <f>'Form responses 1'!A78</f>
        <v>42455.744235787039</v>
      </c>
      <c r="B78">
        <f>IF(LEFT('Form responses 1'!B78,3)="Yes",1,0)</f>
        <v>1</v>
      </c>
      <c r="C78">
        <f>IF(LEFT('Form responses 1'!C78,3)="Mal",1,2)</f>
        <v>2</v>
      </c>
      <c r="D78" t="str">
        <f>'Form responses 1'!D78</f>
        <v>MSC</v>
      </c>
      <c r="E78">
        <f>'Form responses 1'!E78</f>
        <v>1992</v>
      </c>
      <c r="F78" t="str">
        <f>'Form responses 1'!F78</f>
        <v>Hungary</v>
      </c>
      <c r="G78">
        <v>3</v>
      </c>
      <c r="H78">
        <v>3</v>
      </c>
      <c r="I78">
        <v>5</v>
      </c>
      <c r="J78">
        <v>4</v>
      </c>
      <c r="K78">
        <v>5</v>
      </c>
      <c r="L78">
        <v>5</v>
      </c>
      <c r="M78">
        <v>5</v>
      </c>
      <c r="N78">
        <v>2</v>
      </c>
      <c r="O78">
        <v>2</v>
      </c>
      <c r="P78">
        <v>5</v>
      </c>
      <c r="Q78">
        <v>5</v>
      </c>
      <c r="R78">
        <v>5</v>
      </c>
      <c r="S78">
        <v>5</v>
      </c>
      <c r="T78">
        <v>3</v>
      </c>
      <c r="U78">
        <v>3</v>
      </c>
      <c r="V78">
        <v>4</v>
      </c>
      <c r="W78">
        <v>4</v>
      </c>
      <c r="X78">
        <v>2</v>
      </c>
      <c r="Y78">
        <v>3</v>
      </c>
      <c r="Z78">
        <v>4</v>
      </c>
      <c r="AA78">
        <v>1</v>
      </c>
      <c r="AB78" s="6">
        <v>0</v>
      </c>
      <c r="AC78">
        <v>5</v>
      </c>
      <c r="AD78">
        <v>5</v>
      </c>
      <c r="AE78">
        <v>2</v>
      </c>
      <c r="AF78">
        <v>1</v>
      </c>
      <c r="AG78">
        <v>2</v>
      </c>
      <c r="AH78">
        <v>3</v>
      </c>
      <c r="AI78">
        <v>3</v>
      </c>
      <c r="AJ78">
        <v>5</v>
      </c>
      <c r="AK78">
        <v>5</v>
      </c>
      <c r="AL78">
        <v>4</v>
      </c>
      <c r="AM78">
        <v>2</v>
      </c>
      <c r="AN78">
        <v>3</v>
      </c>
      <c r="AO78">
        <v>3</v>
      </c>
      <c r="AP78">
        <v>3</v>
      </c>
      <c r="AQ78">
        <v>3</v>
      </c>
      <c r="AR78">
        <v>3</v>
      </c>
      <c r="AS78">
        <v>3</v>
      </c>
      <c r="AT78">
        <v>4</v>
      </c>
      <c r="AU78">
        <v>4</v>
      </c>
      <c r="AV78">
        <v>3</v>
      </c>
      <c r="AW78">
        <v>3</v>
      </c>
      <c r="AX78">
        <v>4</v>
      </c>
      <c r="AY78">
        <v>4</v>
      </c>
      <c r="AZ78">
        <v>4</v>
      </c>
      <c r="BA78">
        <v>2</v>
      </c>
      <c r="BB78">
        <v>4</v>
      </c>
      <c r="BC78">
        <v>4</v>
      </c>
      <c r="BD78">
        <v>4</v>
      </c>
      <c r="BE78">
        <v>5</v>
      </c>
      <c r="BF78">
        <v>5</v>
      </c>
      <c r="BG78">
        <v>3</v>
      </c>
      <c r="BH78" s="6">
        <v>0</v>
      </c>
      <c r="BI78" t="s">
        <v>124</v>
      </c>
      <c r="BJ78">
        <v>4</v>
      </c>
    </row>
    <row r="79" spans="1:63" x14ac:dyDescent="0.2">
      <c r="A79" s="4">
        <f>'Form responses 1'!A79</f>
        <v>42457.824096412034</v>
      </c>
      <c r="B79">
        <f>IF(LEFT('Form responses 1'!B79,3)="Yes",1,0)</f>
        <v>1</v>
      </c>
      <c r="C79">
        <f>IF(LEFT('Form responses 1'!C79,3)="Mal",1,2)</f>
        <v>2</v>
      </c>
      <c r="D79" t="str">
        <f>'Form responses 1'!D79</f>
        <v>BSC</v>
      </c>
      <c r="E79">
        <f>'Form responses 1'!E79</f>
        <v>1991</v>
      </c>
      <c r="F79" t="str">
        <f>'Form responses 1'!F79</f>
        <v>Hungary</v>
      </c>
      <c r="G79">
        <v>3</v>
      </c>
      <c r="H79">
        <v>4</v>
      </c>
      <c r="I79">
        <v>2</v>
      </c>
      <c r="J79">
        <v>4</v>
      </c>
      <c r="K79">
        <v>3</v>
      </c>
      <c r="L79">
        <v>3</v>
      </c>
      <c r="M79">
        <v>4</v>
      </c>
      <c r="N79">
        <v>4</v>
      </c>
      <c r="O79">
        <v>4</v>
      </c>
      <c r="P79">
        <v>3</v>
      </c>
      <c r="Q79">
        <v>4</v>
      </c>
      <c r="R79">
        <v>4</v>
      </c>
      <c r="S79">
        <v>4</v>
      </c>
      <c r="T79">
        <v>4</v>
      </c>
      <c r="U79">
        <v>4</v>
      </c>
      <c r="V79">
        <v>4</v>
      </c>
      <c r="W79">
        <v>3</v>
      </c>
      <c r="X79">
        <v>2</v>
      </c>
      <c r="Y79">
        <v>3</v>
      </c>
      <c r="Z79">
        <v>2</v>
      </c>
      <c r="AA79">
        <v>1</v>
      </c>
      <c r="AB79" s="6">
        <v>0</v>
      </c>
      <c r="AC79">
        <v>4</v>
      </c>
      <c r="AD79">
        <v>4</v>
      </c>
      <c r="AE79">
        <v>2</v>
      </c>
      <c r="AF79">
        <v>2</v>
      </c>
      <c r="AG79">
        <v>3</v>
      </c>
      <c r="AH79">
        <v>5</v>
      </c>
      <c r="AI79">
        <v>4</v>
      </c>
      <c r="AJ79">
        <v>3</v>
      </c>
      <c r="AK79">
        <v>3</v>
      </c>
      <c r="AL79">
        <v>4</v>
      </c>
      <c r="AM79">
        <v>3</v>
      </c>
      <c r="AN79">
        <v>3</v>
      </c>
      <c r="AO79">
        <v>2</v>
      </c>
      <c r="AP79">
        <v>3</v>
      </c>
      <c r="AQ79">
        <v>2</v>
      </c>
      <c r="AR79">
        <v>2</v>
      </c>
      <c r="AS79">
        <v>2</v>
      </c>
      <c r="AT79">
        <v>2</v>
      </c>
      <c r="AU79">
        <v>2</v>
      </c>
      <c r="AV79">
        <v>4</v>
      </c>
      <c r="AW79">
        <v>4</v>
      </c>
      <c r="AX79">
        <v>2</v>
      </c>
      <c r="AY79">
        <v>4</v>
      </c>
      <c r="AZ79">
        <v>2</v>
      </c>
      <c r="BA79">
        <v>2</v>
      </c>
      <c r="BB79">
        <v>3</v>
      </c>
      <c r="BC79">
        <v>3</v>
      </c>
      <c r="BD79">
        <v>3</v>
      </c>
      <c r="BE79">
        <v>3</v>
      </c>
      <c r="BF79">
        <v>5</v>
      </c>
      <c r="BG79">
        <v>3</v>
      </c>
      <c r="BH79" s="6">
        <v>0</v>
      </c>
      <c r="BI79" t="s">
        <v>125</v>
      </c>
      <c r="BJ79">
        <v>3</v>
      </c>
    </row>
    <row r="80" spans="1:63" x14ac:dyDescent="0.2">
      <c r="A80" s="4">
        <f>'Form responses 1'!A80</f>
        <v>42458.391208807865</v>
      </c>
      <c r="B80">
        <f>IF(LEFT('Form responses 1'!B80,3)="Yes",1,0)</f>
        <v>1</v>
      </c>
      <c r="C80">
        <f>IF(LEFT('Form responses 1'!C80,3)="Mal",1,2)</f>
        <v>2</v>
      </c>
      <c r="D80" t="str">
        <f>'Form responses 1'!D80</f>
        <v>MSC</v>
      </c>
      <c r="E80">
        <f>'Form responses 1'!E80</f>
        <v>1988</v>
      </c>
      <c r="F80" t="str">
        <f>'Form responses 1'!F80</f>
        <v>Hungary</v>
      </c>
      <c r="G80">
        <v>4</v>
      </c>
      <c r="H80">
        <v>3</v>
      </c>
      <c r="I80">
        <v>3</v>
      </c>
      <c r="J80">
        <v>3</v>
      </c>
      <c r="K80">
        <v>3</v>
      </c>
      <c r="L80">
        <v>4</v>
      </c>
      <c r="M80">
        <v>4</v>
      </c>
      <c r="N80">
        <v>2</v>
      </c>
      <c r="O80">
        <v>4</v>
      </c>
      <c r="P80">
        <v>4</v>
      </c>
      <c r="Q80">
        <v>4</v>
      </c>
      <c r="R80">
        <v>4</v>
      </c>
      <c r="S80">
        <v>4</v>
      </c>
      <c r="T80">
        <v>3</v>
      </c>
      <c r="U80">
        <v>3</v>
      </c>
      <c r="V80">
        <v>4</v>
      </c>
      <c r="W80">
        <v>3</v>
      </c>
      <c r="X80">
        <v>2</v>
      </c>
      <c r="Y80">
        <v>4</v>
      </c>
      <c r="Z80">
        <v>3</v>
      </c>
      <c r="AA80">
        <v>2</v>
      </c>
      <c r="AB80" s="6">
        <v>0</v>
      </c>
      <c r="AC80">
        <v>3</v>
      </c>
      <c r="AD80">
        <v>4</v>
      </c>
      <c r="AE80">
        <v>4</v>
      </c>
      <c r="AF80">
        <v>4</v>
      </c>
      <c r="AG80">
        <v>3</v>
      </c>
      <c r="AH80">
        <v>3</v>
      </c>
      <c r="AI80">
        <v>4</v>
      </c>
      <c r="AJ80">
        <v>3</v>
      </c>
      <c r="AK80">
        <v>4</v>
      </c>
      <c r="AL80">
        <v>3</v>
      </c>
      <c r="AM80">
        <v>3</v>
      </c>
      <c r="AN80">
        <v>4</v>
      </c>
      <c r="AO80">
        <v>3</v>
      </c>
      <c r="AP80">
        <v>3</v>
      </c>
      <c r="AQ80">
        <v>3</v>
      </c>
      <c r="AR80">
        <v>4</v>
      </c>
      <c r="AS80">
        <v>3</v>
      </c>
      <c r="AT80">
        <v>3</v>
      </c>
      <c r="AU80">
        <v>4</v>
      </c>
      <c r="AV80">
        <v>4</v>
      </c>
      <c r="AW80">
        <v>4</v>
      </c>
      <c r="AX80">
        <v>3</v>
      </c>
      <c r="AY80">
        <v>3</v>
      </c>
      <c r="AZ80">
        <v>4</v>
      </c>
      <c r="BA80">
        <v>2</v>
      </c>
      <c r="BB80">
        <v>4</v>
      </c>
      <c r="BC80">
        <v>4</v>
      </c>
      <c r="BD80">
        <v>1</v>
      </c>
      <c r="BE80">
        <v>4</v>
      </c>
      <c r="BF80">
        <v>4</v>
      </c>
      <c r="BG80">
        <v>2</v>
      </c>
      <c r="BH80" s="6">
        <v>0</v>
      </c>
      <c r="BI80" t="s">
        <v>126</v>
      </c>
      <c r="BJ80">
        <v>5</v>
      </c>
    </row>
    <row r="81" spans="1:62" x14ac:dyDescent="0.2">
      <c r="A81" s="4">
        <f>'Form responses 1'!A81</f>
        <v>42458.595026226852</v>
      </c>
      <c r="B81">
        <f>IF(LEFT('Form responses 1'!B81,3)="Yes",1,0)</f>
        <v>1</v>
      </c>
      <c r="C81">
        <f>IF(LEFT('Form responses 1'!C81,3)="Mal",1,2)</f>
        <v>2</v>
      </c>
      <c r="D81" t="str">
        <f>'Form responses 1'!D81</f>
        <v>MSC</v>
      </c>
      <c r="E81">
        <f>'Form responses 1'!E81</f>
        <v>1991</v>
      </c>
      <c r="F81" t="str">
        <f>'Form responses 1'!F81</f>
        <v>Hungary</v>
      </c>
      <c r="G81">
        <v>4</v>
      </c>
      <c r="H81">
        <v>3</v>
      </c>
      <c r="I81">
        <v>4</v>
      </c>
      <c r="J81">
        <v>5</v>
      </c>
      <c r="K81">
        <v>4</v>
      </c>
      <c r="L81">
        <v>3</v>
      </c>
      <c r="M81">
        <v>4</v>
      </c>
      <c r="N81">
        <v>3</v>
      </c>
      <c r="O81">
        <v>3</v>
      </c>
      <c r="P81">
        <v>4</v>
      </c>
      <c r="Q81">
        <v>3</v>
      </c>
      <c r="R81">
        <v>5</v>
      </c>
      <c r="S81" t="s">
        <v>142</v>
      </c>
      <c r="T81">
        <v>4</v>
      </c>
      <c r="U81">
        <v>4</v>
      </c>
      <c r="V81">
        <v>5</v>
      </c>
      <c r="W81">
        <v>3</v>
      </c>
      <c r="X81">
        <v>3</v>
      </c>
      <c r="Y81">
        <v>5</v>
      </c>
      <c r="Z81">
        <v>5</v>
      </c>
      <c r="AA81" t="s">
        <v>142</v>
      </c>
      <c r="AB81" s="6">
        <v>0</v>
      </c>
      <c r="AC81">
        <v>4</v>
      </c>
      <c r="AD81">
        <v>3</v>
      </c>
      <c r="AE81">
        <v>3</v>
      </c>
      <c r="AF81">
        <v>4</v>
      </c>
      <c r="AG81">
        <v>3</v>
      </c>
      <c r="AH81">
        <v>4</v>
      </c>
      <c r="AI81">
        <v>4</v>
      </c>
      <c r="AJ81">
        <v>1</v>
      </c>
      <c r="AK81">
        <v>3</v>
      </c>
      <c r="AL81">
        <v>1</v>
      </c>
      <c r="AM81">
        <v>1</v>
      </c>
      <c r="AN81">
        <v>1</v>
      </c>
      <c r="AO81">
        <v>4</v>
      </c>
      <c r="AP81">
        <v>3</v>
      </c>
      <c r="AQ81">
        <v>3</v>
      </c>
      <c r="AR81">
        <v>3</v>
      </c>
      <c r="AS81">
        <v>4</v>
      </c>
      <c r="AT81">
        <v>4</v>
      </c>
      <c r="AU81">
        <v>4</v>
      </c>
      <c r="AV81">
        <v>2</v>
      </c>
      <c r="AW81">
        <v>3</v>
      </c>
      <c r="AX81">
        <v>2</v>
      </c>
      <c r="AY81">
        <v>3</v>
      </c>
      <c r="AZ81">
        <v>3</v>
      </c>
      <c r="BA81">
        <v>2</v>
      </c>
      <c r="BB81">
        <v>3</v>
      </c>
      <c r="BC81">
        <v>4</v>
      </c>
      <c r="BD81">
        <v>3</v>
      </c>
      <c r="BE81">
        <v>3</v>
      </c>
      <c r="BF81">
        <v>3</v>
      </c>
      <c r="BG81">
        <v>2</v>
      </c>
      <c r="BH81" s="6">
        <v>0</v>
      </c>
      <c r="BI81" t="s">
        <v>127</v>
      </c>
      <c r="BJ81">
        <v>3</v>
      </c>
    </row>
    <row r="82" spans="1:62" x14ac:dyDescent="0.2">
      <c r="A82" s="4">
        <f>'Form responses 1'!A82</f>
        <v>42458.713897581023</v>
      </c>
      <c r="B82">
        <f>IF(LEFT('Form responses 1'!B82,3)="Yes",1,0)</f>
        <v>1</v>
      </c>
      <c r="C82">
        <f>IF(LEFT('Form responses 1'!C82,3)="Mal",1,2)</f>
        <v>2</v>
      </c>
      <c r="D82" t="str">
        <f>'Form responses 1'!D82</f>
        <v>BA</v>
      </c>
      <c r="E82">
        <f>'Form responses 1'!E82</f>
        <v>1993</v>
      </c>
      <c r="F82" t="str">
        <f>'Form responses 1'!F82</f>
        <v>Hungary</v>
      </c>
      <c r="G82">
        <v>4</v>
      </c>
      <c r="H82">
        <v>4</v>
      </c>
      <c r="I82">
        <v>3</v>
      </c>
      <c r="J82">
        <v>4</v>
      </c>
      <c r="K82">
        <v>3</v>
      </c>
      <c r="L82">
        <v>4</v>
      </c>
      <c r="M82">
        <v>3</v>
      </c>
      <c r="N82">
        <v>2</v>
      </c>
      <c r="O82">
        <v>2</v>
      </c>
      <c r="P82">
        <v>3</v>
      </c>
      <c r="Q82">
        <v>4</v>
      </c>
      <c r="R82">
        <v>4</v>
      </c>
      <c r="S82">
        <v>4</v>
      </c>
      <c r="T82">
        <v>2</v>
      </c>
      <c r="U82">
        <v>2</v>
      </c>
      <c r="V82">
        <v>4</v>
      </c>
      <c r="W82">
        <v>4</v>
      </c>
      <c r="X82">
        <v>2</v>
      </c>
      <c r="Y82">
        <v>4</v>
      </c>
      <c r="Z82">
        <v>2</v>
      </c>
      <c r="AA82">
        <v>2</v>
      </c>
      <c r="AB82" s="6">
        <v>0</v>
      </c>
      <c r="AC82">
        <v>4</v>
      </c>
      <c r="AD82">
        <v>4</v>
      </c>
      <c r="AE82">
        <v>4</v>
      </c>
      <c r="AF82">
        <v>4</v>
      </c>
      <c r="AG82">
        <v>4</v>
      </c>
      <c r="AH82">
        <v>5</v>
      </c>
      <c r="AI82">
        <v>5</v>
      </c>
      <c r="AJ82">
        <v>3</v>
      </c>
      <c r="AK82">
        <v>4</v>
      </c>
      <c r="AL82">
        <v>4</v>
      </c>
      <c r="AM82">
        <v>3</v>
      </c>
      <c r="AN82">
        <v>3</v>
      </c>
      <c r="AO82">
        <v>3</v>
      </c>
      <c r="AP82">
        <v>3</v>
      </c>
      <c r="AQ82">
        <v>3</v>
      </c>
      <c r="AR82">
        <v>3</v>
      </c>
      <c r="AS82">
        <v>3</v>
      </c>
      <c r="AT82">
        <v>3</v>
      </c>
      <c r="AU82">
        <v>3</v>
      </c>
      <c r="AV82">
        <v>4</v>
      </c>
      <c r="AW82">
        <v>3</v>
      </c>
      <c r="AX82">
        <v>5</v>
      </c>
      <c r="AY82">
        <v>5</v>
      </c>
      <c r="AZ82">
        <v>5</v>
      </c>
      <c r="BA82">
        <v>4</v>
      </c>
      <c r="BB82">
        <v>5</v>
      </c>
      <c r="BC82">
        <v>3</v>
      </c>
      <c r="BD82">
        <v>5</v>
      </c>
      <c r="BE82">
        <v>4</v>
      </c>
      <c r="BF82">
        <v>3</v>
      </c>
      <c r="BG82">
        <v>4</v>
      </c>
      <c r="BH82" s="6">
        <v>0</v>
      </c>
      <c r="BI82">
        <v>0</v>
      </c>
      <c r="BJ82">
        <v>4</v>
      </c>
    </row>
    <row r="83" spans="1:62" x14ac:dyDescent="0.2">
      <c r="A83" s="4">
        <f>'Form responses 1'!A83</f>
        <v>42458.719471145829</v>
      </c>
      <c r="B83">
        <f>IF(LEFT('Form responses 1'!B83,3)="Yes",1,0)</f>
        <v>1</v>
      </c>
      <c r="C83">
        <f>IF(LEFT('Form responses 1'!C83,3)="Mal",1,2)</f>
        <v>2</v>
      </c>
      <c r="D83" t="str">
        <f>'Form responses 1'!D83</f>
        <v>BSC</v>
      </c>
      <c r="E83">
        <f>'Form responses 1'!E83</f>
        <v>1989</v>
      </c>
      <c r="F83" t="str">
        <f>'Form responses 1'!F83</f>
        <v>Hungary</v>
      </c>
      <c r="G83">
        <v>3</v>
      </c>
      <c r="H83">
        <v>4</v>
      </c>
      <c r="I83" t="s">
        <v>142</v>
      </c>
      <c r="J83">
        <v>4</v>
      </c>
      <c r="K83">
        <v>4</v>
      </c>
      <c r="L83">
        <v>4</v>
      </c>
      <c r="M83">
        <v>4</v>
      </c>
      <c r="N83">
        <v>4</v>
      </c>
      <c r="O83">
        <v>4</v>
      </c>
      <c r="P83" t="s">
        <v>142</v>
      </c>
      <c r="Q83">
        <v>3</v>
      </c>
      <c r="R83">
        <v>3</v>
      </c>
      <c r="S83" t="s">
        <v>142</v>
      </c>
      <c r="T83">
        <v>2</v>
      </c>
      <c r="U83">
        <v>2</v>
      </c>
      <c r="V83">
        <v>2</v>
      </c>
      <c r="W83">
        <v>3</v>
      </c>
      <c r="X83">
        <v>3</v>
      </c>
      <c r="Y83">
        <v>5</v>
      </c>
      <c r="Z83">
        <v>2</v>
      </c>
      <c r="AA83">
        <v>3</v>
      </c>
      <c r="AB83" s="6">
        <v>0</v>
      </c>
      <c r="AC83">
        <v>4</v>
      </c>
      <c r="AD83">
        <v>4</v>
      </c>
      <c r="AE83">
        <v>2</v>
      </c>
      <c r="AF83">
        <v>2</v>
      </c>
      <c r="AG83">
        <v>3</v>
      </c>
      <c r="AH83">
        <v>4</v>
      </c>
      <c r="AI83">
        <v>4</v>
      </c>
      <c r="AJ83">
        <v>4</v>
      </c>
      <c r="AK83">
        <v>4</v>
      </c>
      <c r="AL83">
        <v>4</v>
      </c>
      <c r="AM83">
        <v>3</v>
      </c>
      <c r="AN83">
        <v>3</v>
      </c>
      <c r="AO83">
        <v>3</v>
      </c>
      <c r="AP83">
        <v>3</v>
      </c>
      <c r="AQ83">
        <v>3</v>
      </c>
      <c r="AR83">
        <v>3</v>
      </c>
      <c r="AS83">
        <v>3</v>
      </c>
      <c r="AT83">
        <v>3</v>
      </c>
      <c r="AU83">
        <v>3</v>
      </c>
      <c r="AV83">
        <v>4</v>
      </c>
      <c r="AW83">
        <v>4</v>
      </c>
      <c r="AX83">
        <v>4</v>
      </c>
      <c r="AY83">
        <v>4</v>
      </c>
      <c r="AZ83">
        <v>4</v>
      </c>
      <c r="BA83">
        <v>4</v>
      </c>
      <c r="BB83">
        <v>4</v>
      </c>
      <c r="BC83">
        <v>2</v>
      </c>
      <c r="BD83">
        <v>4</v>
      </c>
      <c r="BE83">
        <v>2</v>
      </c>
      <c r="BF83">
        <v>2</v>
      </c>
      <c r="BG83">
        <v>2</v>
      </c>
      <c r="BH83" s="6">
        <v>0</v>
      </c>
      <c r="BI83" t="s">
        <v>128</v>
      </c>
      <c r="BJ83">
        <v>5</v>
      </c>
    </row>
    <row r="84" spans="1:62" x14ac:dyDescent="0.2">
      <c r="A84" s="4">
        <f>'Form responses 1'!A84</f>
        <v>42458.722426539352</v>
      </c>
      <c r="B84">
        <f>IF(LEFT('Form responses 1'!B84,3)="Yes",1,0)</f>
        <v>1</v>
      </c>
      <c r="C84">
        <f>IF(LEFT('Form responses 1'!C84,3)="Mal",1,2)</f>
        <v>2</v>
      </c>
      <c r="D84" t="str">
        <f>'Form responses 1'!D84</f>
        <v>BSC</v>
      </c>
      <c r="E84">
        <f>'Form responses 1'!E84</f>
        <v>1989</v>
      </c>
      <c r="F84" t="str">
        <f>'Form responses 1'!F84</f>
        <v>Hungary</v>
      </c>
      <c r="G84">
        <v>3</v>
      </c>
      <c r="H84">
        <v>4</v>
      </c>
      <c r="I84">
        <v>4</v>
      </c>
      <c r="J84">
        <v>4</v>
      </c>
      <c r="K84">
        <v>4</v>
      </c>
      <c r="L84">
        <v>3</v>
      </c>
      <c r="M84">
        <v>3</v>
      </c>
      <c r="N84">
        <v>3</v>
      </c>
      <c r="O84">
        <v>4</v>
      </c>
      <c r="P84">
        <v>4</v>
      </c>
      <c r="Q84">
        <v>2</v>
      </c>
      <c r="R84">
        <v>3</v>
      </c>
      <c r="S84" t="s">
        <v>142</v>
      </c>
      <c r="T84">
        <v>2</v>
      </c>
      <c r="U84">
        <v>2</v>
      </c>
      <c r="V84">
        <v>2</v>
      </c>
      <c r="W84">
        <v>3</v>
      </c>
      <c r="X84">
        <v>3</v>
      </c>
      <c r="Y84">
        <v>4</v>
      </c>
      <c r="Z84">
        <v>2</v>
      </c>
      <c r="AA84">
        <v>2</v>
      </c>
      <c r="AB84" s="6">
        <v>0</v>
      </c>
      <c r="AC84">
        <v>4</v>
      </c>
      <c r="AD84">
        <v>4</v>
      </c>
      <c r="AE84">
        <v>3</v>
      </c>
      <c r="AF84">
        <v>2</v>
      </c>
      <c r="AG84">
        <v>3</v>
      </c>
      <c r="AH84">
        <v>4</v>
      </c>
      <c r="AI84">
        <v>4</v>
      </c>
      <c r="AJ84">
        <v>4</v>
      </c>
      <c r="AK84">
        <v>4</v>
      </c>
      <c r="AL84">
        <v>4</v>
      </c>
      <c r="AM84">
        <v>3</v>
      </c>
      <c r="AN84">
        <v>3</v>
      </c>
      <c r="AO84">
        <v>3</v>
      </c>
      <c r="AP84">
        <v>3</v>
      </c>
      <c r="AQ84">
        <v>3</v>
      </c>
      <c r="AR84">
        <v>3</v>
      </c>
      <c r="AS84">
        <v>3</v>
      </c>
      <c r="AT84">
        <v>3</v>
      </c>
      <c r="AU84">
        <v>3</v>
      </c>
      <c r="AV84">
        <v>4</v>
      </c>
      <c r="AW84">
        <v>4</v>
      </c>
      <c r="AX84">
        <v>5</v>
      </c>
      <c r="AY84">
        <v>4</v>
      </c>
      <c r="AZ84">
        <v>4</v>
      </c>
      <c r="BA84">
        <v>4</v>
      </c>
      <c r="BB84">
        <v>4</v>
      </c>
      <c r="BC84">
        <v>2</v>
      </c>
      <c r="BD84">
        <v>4</v>
      </c>
      <c r="BE84">
        <v>2</v>
      </c>
      <c r="BF84">
        <v>1</v>
      </c>
      <c r="BG84">
        <v>2</v>
      </c>
      <c r="BH84" s="6">
        <v>0</v>
      </c>
      <c r="BI84" t="s">
        <v>129</v>
      </c>
      <c r="BJ84">
        <v>5</v>
      </c>
    </row>
    <row r="85" spans="1:62" x14ac:dyDescent="0.2">
      <c r="A85" s="4">
        <f>'Form responses 1'!A85</f>
        <v>42458.838105150462</v>
      </c>
      <c r="B85">
        <f>IF(LEFT('Form responses 1'!B85,3)="Yes",1,0)</f>
        <v>1</v>
      </c>
      <c r="C85">
        <f>IF(LEFT('Form responses 1'!C85,3)="Mal",1,2)</f>
        <v>2</v>
      </c>
      <c r="D85" t="str">
        <f>'Form responses 1'!D85</f>
        <v>MSC</v>
      </c>
      <c r="E85">
        <f>'Form responses 1'!E85</f>
        <v>1991</v>
      </c>
      <c r="F85" t="str">
        <f>'Form responses 1'!F85</f>
        <v>Hungary</v>
      </c>
      <c r="G85">
        <v>3</v>
      </c>
      <c r="H85">
        <v>2</v>
      </c>
      <c r="I85">
        <v>3</v>
      </c>
      <c r="J85">
        <v>2</v>
      </c>
      <c r="K85">
        <v>2</v>
      </c>
      <c r="L85">
        <v>5</v>
      </c>
      <c r="M85">
        <v>4</v>
      </c>
      <c r="N85">
        <v>3</v>
      </c>
      <c r="O85">
        <v>3</v>
      </c>
      <c r="P85">
        <v>4</v>
      </c>
      <c r="Q85">
        <v>5</v>
      </c>
      <c r="R85">
        <v>4</v>
      </c>
      <c r="S85">
        <v>4</v>
      </c>
      <c r="T85">
        <v>2</v>
      </c>
      <c r="U85">
        <v>2</v>
      </c>
      <c r="V85">
        <v>3</v>
      </c>
      <c r="W85">
        <v>4</v>
      </c>
      <c r="X85">
        <v>2</v>
      </c>
      <c r="Y85">
        <v>4</v>
      </c>
      <c r="Z85">
        <v>1</v>
      </c>
      <c r="AA85">
        <v>1</v>
      </c>
      <c r="AB85" s="6">
        <v>0</v>
      </c>
      <c r="AC85">
        <v>4</v>
      </c>
      <c r="AD85">
        <v>5</v>
      </c>
      <c r="AE85">
        <v>1</v>
      </c>
      <c r="AF85">
        <v>1</v>
      </c>
      <c r="AG85">
        <v>4</v>
      </c>
      <c r="AH85">
        <v>5</v>
      </c>
      <c r="AI85">
        <v>5</v>
      </c>
      <c r="AJ85">
        <v>4</v>
      </c>
      <c r="AK85">
        <v>3</v>
      </c>
      <c r="AL85">
        <v>4</v>
      </c>
      <c r="AM85">
        <v>4</v>
      </c>
      <c r="AN85">
        <v>4</v>
      </c>
      <c r="AO85">
        <v>3</v>
      </c>
      <c r="AP85">
        <v>4</v>
      </c>
      <c r="AQ85">
        <v>4</v>
      </c>
      <c r="AR85">
        <v>4</v>
      </c>
      <c r="AS85">
        <v>3</v>
      </c>
      <c r="AT85">
        <v>3</v>
      </c>
      <c r="AU85">
        <v>4</v>
      </c>
      <c r="AV85">
        <v>5</v>
      </c>
      <c r="AW85">
        <v>4</v>
      </c>
      <c r="AX85">
        <v>2</v>
      </c>
      <c r="AY85">
        <v>5</v>
      </c>
      <c r="AZ85">
        <v>3</v>
      </c>
      <c r="BA85">
        <v>4</v>
      </c>
      <c r="BB85">
        <v>4</v>
      </c>
      <c r="BC85">
        <v>4</v>
      </c>
      <c r="BD85">
        <v>4</v>
      </c>
      <c r="BE85">
        <v>4</v>
      </c>
      <c r="BF85">
        <v>2</v>
      </c>
      <c r="BG85">
        <v>4</v>
      </c>
      <c r="BH85" s="6">
        <v>0</v>
      </c>
      <c r="BI85" t="s">
        <v>130</v>
      </c>
      <c r="BJ85">
        <v>4</v>
      </c>
    </row>
    <row r="86" spans="1:62" x14ac:dyDescent="0.2">
      <c r="A86" s="4">
        <f>'Form responses 1'!A86</f>
        <v>42458.838661516202</v>
      </c>
      <c r="B86">
        <f>IF(LEFT('Form responses 1'!B86,3)="Yes",1,0)</f>
        <v>1</v>
      </c>
      <c r="C86">
        <f>IF(LEFT('Form responses 1'!C86,3)="Mal",1,2)</f>
        <v>1</v>
      </c>
      <c r="D86" t="str">
        <f>'Form responses 1'!D86</f>
        <v>BSC</v>
      </c>
      <c r="E86">
        <f>'Form responses 1'!E86</f>
        <v>1991</v>
      </c>
      <c r="F86" t="str">
        <f>'Form responses 1'!F86</f>
        <v>Hungary</v>
      </c>
      <c r="G86">
        <v>1</v>
      </c>
      <c r="H86">
        <v>1</v>
      </c>
      <c r="I86">
        <v>1</v>
      </c>
      <c r="J86">
        <v>1</v>
      </c>
      <c r="K86">
        <v>1</v>
      </c>
      <c r="L86">
        <v>2</v>
      </c>
      <c r="M86">
        <v>1</v>
      </c>
      <c r="N86">
        <v>2</v>
      </c>
      <c r="O86">
        <v>1</v>
      </c>
      <c r="P86">
        <v>2</v>
      </c>
      <c r="Q86">
        <v>5</v>
      </c>
      <c r="R86">
        <v>4</v>
      </c>
      <c r="S86">
        <v>4</v>
      </c>
      <c r="T86">
        <v>3</v>
      </c>
      <c r="U86">
        <v>2</v>
      </c>
      <c r="V86">
        <v>2</v>
      </c>
      <c r="W86">
        <v>1</v>
      </c>
      <c r="X86">
        <v>2</v>
      </c>
      <c r="Y86">
        <v>4</v>
      </c>
      <c r="Z86">
        <v>1</v>
      </c>
      <c r="AA86">
        <v>1</v>
      </c>
      <c r="AB86" s="6">
        <v>0</v>
      </c>
      <c r="AC86">
        <v>4</v>
      </c>
      <c r="AD86">
        <v>3</v>
      </c>
      <c r="AE86">
        <v>4</v>
      </c>
      <c r="AF86">
        <v>1</v>
      </c>
      <c r="AG86" t="s">
        <v>142</v>
      </c>
      <c r="AH86">
        <v>5</v>
      </c>
      <c r="AI86">
        <v>5</v>
      </c>
      <c r="AJ86">
        <v>5</v>
      </c>
      <c r="AK86">
        <v>5</v>
      </c>
      <c r="AL86">
        <v>5</v>
      </c>
      <c r="AM86">
        <v>3</v>
      </c>
      <c r="AN86">
        <v>2</v>
      </c>
      <c r="AO86">
        <v>1</v>
      </c>
      <c r="AP86">
        <v>2</v>
      </c>
      <c r="AQ86">
        <v>2</v>
      </c>
      <c r="AR86">
        <v>4</v>
      </c>
      <c r="AS86">
        <v>3</v>
      </c>
      <c r="AT86">
        <v>3</v>
      </c>
      <c r="AU86">
        <v>4</v>
      </c>
      <c r="AV86">
        <v>5</v>
      </c>
      <c r="AW86">
        <v>5</v>
      </c>
      <c r="AX86">
        <v>5</v>
      </c>
      <c r="AY86">
        <v>4</v>
      </c>
      <c r="AZ86">
        <v>3</v>
      </c>
      <c r="BA86">
        <v>4</v>
      </c>
      <c r="BB86">
        <v>4</v>
      </c>
      <c r="BC86">
        <v>2</v>
      </c>
      <c r="BD86">
        <v>3</v>
      </c>
      <c r="BE86">
        <v>2</v>
      </c>
      <c r="BF86">
        <v>3</v>
      </c>
      <c r="BG86">
        <v>4</v>
      </c>
      <c r="BH86" s="6">
        <v>0</v>
      </c>
      <c r="BI86">
        <v>0</v>
      </c>
      <c r="BJ86">
        <v>5</v>
      </c>
    </row>
    <row r="87" spans="1:62" x14ac:dyDescent="0.2">
      <c r="A87" s="4">
        <f>'Form responses 1'!A87</f>
        <v>42458.842235902775</v>
      </c>
      <c r="B87">
        <f>IF(LEFT('Form responses 1'!B87,3)="Yes",1,0)</f>
        <v>1</v>
      </c>
      <c r="C87">
        <f>IF(LEFT('Form responses 1'!C87,3)="Mal",1,2)</f>
        <v>1</v>
      </c>
      <c r="D87" t="str">
        <f>'Form responses 1'!D87</f>
        <v>BSC</v>
      </c>
      <c r="E87">
        <f>'Form responses 1'!E87</f>
        <v>1991</v>
      </c>
      <c r="F87" t="str">
        <f>'Form responses 1'!F87</f>
        <v>Hungary</v>
      </c>
      <c r="G87">
        <v>1</v>
      </c>
      <c r="H87">
        <v>1</v>
      </c>
      <c r="I87">
        <v>1</v>
      </c>
      <c r="J87">
        <v>1</v>
      </c>
      <c r="K87">
        <v>1</v>
      </c>
      <c r="L87">
        <v>1</v>
      </c>
      <c r="M87">
        <v>1</v>
      </c>
      <c r="N87">
        <v>1</v>
      </c>
      <c r="O87">
        <v>1</v>
      </c>
      <c r="P87">
        <v>1</v>
      </c>
      <c r="Q87">
        <v>5</v>
      </c>
      <c r="R87">
        <v>4</v>
      </c>
      <c r="S87">
        <v>4</v>
      </c>
      <c r="T87">
        <v>3</v>
      </c>
      <c r="U87">
        <v>1</v>
      </c>
      <c r="V87">
        <v>2</v>
      </c>
      <c r="W87">
        <v>1</v>
      </c>
      <c r="X87">
        <v>3</v>
      </c>
      <c r="Y87">
        <v>4</v>
      </c>
      <c r="Z87">
        <v>1</v>
      </c>
      <c r="AA87">
        <v>1</v>
      </c>
      <c r="AB87" s="6">
        <v>0</v>
      </c>
      <c r="AC87">
        <v>5</v>
      </c>
      <c r="AD87">
        <v>4</v>
      </c>
      <c r="AE87">
        <v>3</v>
      </c>
      <c r="AF87">
        <v>2</v>
      </c>
      <c r="AG87">
        <v>1</v>
      </c>
      <c r="AH87">
        <v>5</v>
      </c>
      <c r="AI87">
        <v>5</v>
      </c>
      <c r="AJ87">
        <v>5</v>
      </c>
      <c r="AK87">
        <v>5</v>
      </c>
      <c r="AL87">
        <v>5</v>
      </c>
      <c r="AM87">
        <v>2</v>
      </c>
      <c r="AN87">
        <v>2</v>
      </c>
      <c r="AO87">
        <v>1</v>
      </c>
      <c r="AP87">
        <v>3</v>
      </c>
      <c r="AQ87">
        <v>1</v>
      </c>
      <c r="AR87">
        <v>4</v>
      </c>
      <c r="AS87">
        <v>3</v>
      </c>
      <c r="AT87">
        <v>2</v>
      </c>
      <c r="AU87">
        <v>2</v>
      </c>
      <c r="AV87">
        <v>4</v>
      </c>
      <c r="AW87">
        <v>4</v>
      </c>
      <c r="AX87">
        <v>4</v>
      </c>
      <c r="AY87">
        <v>2</v>
      </c>
      <c r="AZ87">
        <v>2</v>
      </c>
      <c r="BA87">
        <v>3</v>
      </c>
      <c r="BB87">
        <v>4</v>
      </c>
      <c r="BC87">
        <v>2</v>
      </c>
      <c r="BD87">
        <v>4</v>
      </c>
      <c r="BE87">
        <v>3</v>
      </c>
      <c r="BF87">
        <v>1</v>
      </c>
      <c r="BG87">
        <v>4</v>
      </c>
      <c r="BH87" s="6">
        <v>0</v>
      </c>
      <c r="BI87" t="s">
        <v>131</v>
      </c>
      <c r="BJ87">
        <v>5</v>
      </c>
    </row>
    <row r="88" spans="1:62" x14ac:dyDescent="0.2">
      <c r="A88" s="4">
        <f>'Form responses 1'!A88</f>
        <v>42459.372060706017</v>
      </c>
      <c r="B88">
        <f>IF(LEFT('Form responses 1'!B88,3)="Yes",1,0)</f>
        <v>1</v>
      </c>
      <c r="C88">
        <f>IF(LEFT('Form responses 1'!C88,3)="Mal",1,2)</f>
        <v>2</v>
      </c>
      <c r="D88" t="str">
        <f>'Form responses 1'!D88</f>
        <v>MA</v>
      </c>
      <c r="E88">
        <f>'Form responses 1'!E88</f>
        <v>1989</v>
      </c>
      <c r="F88" t="str">
        <f>'Form responses 1'!F88</f>
        <v>Hungary</v>
      </c>
      <c r="G88">
        <v>4</v>
      </c>
      <c r="H88">
        <v>4</v>
      </c>
      <c r="I88">
        <v>4</v>
      </c>
      <c r="J88">
        <v>4</v>
      </c>
      <c r="K88">
        <v>4</v>
      </c>
      <c r="L88">
        <v>4</v>
      </c>
      <c r="M88">
        <v>4</v>
      </c>
      <c r="N88">
        <v>4</v>
      </c>
      <c r="O88">
        <v>4</v>
      </c>
      <c r="P88">
        <v>4</v>
      </c>
      <c r="Q88">
        <v>2</v>
      </c>
      <c r="R88">
        <v>2</v>
      </c>
      <c r="S88">
        <v>3</v>
      </c>
      <c r="T88">
        <v>2</v>
      </c>
      <c r="U88">
        <v>2</v>
      </c>
      <c r="V88">
        <v>1</v>
      </c>
      <c r="W88">
        <v>5</v>
      </c>
      <c r="X88">
        <v>2</v>
      </c>
      <c r="Y88">
        <v>2</v>
      </c>
      <c r="Z88">
        <v>5</v>
      </c>
      <c r="AA88" t="s">
        <v>142</v>
      </c>
      <c r="AB88" s="6">
        <v>0</v>
      </c>
      <c r="AC88" t="s">
        <v>142</v>
      </c>
      <c r="AD88">
        <v>4</v>
      </c>
      <c r="AE88" t="s">
        <v>142</v>
      </c>
      <c r="AF88">
        <v>2</v>
      </c>
      <c r="AG88" t="s">
        <v>142</v>
      </c>
      <c r="AH88">
        <v>4</v>
      </c>
      <c r="AI88">
        <v>4</v>
      </c>
      <c r="AJ88">
        <v>4</v>
      </c>
      <c r="AK88">
        <v>4</v>
      </c>
      <c r="AL88">
        <v>4</v>
      </c>
      <c r="AM88">
        <v>4</v>
      </c>
      <c r="AN88">
        <v>4</v>
      </c>
      <c r="AO88">
        <v>4</v>
      </c>
      <c r="AP88">
        <v>4</v>
      </c>
      <c r="AQ88">
        <v>4</v>
      </c>
      <c r="AR88">
        <v>4</v>
      </c>
      <c r="AS88">
        <v>4</v>
      </c>
      <c r="AT88">
        <v>4</v>
      </c>
      <c r="AU88">
        <v>4</v>
      </c>
      <c r="AV88">
        <v>4</v>
      </c>
      <c r="AW88">
        <v>4</v>
      </c>
      <c r="AX88">
        <v>4</v>
      </c>
      <c r="AY88">
        <v>4</v>
      </c>
      <c r="AZ88">
        <v>4</v>
      </c>
      <c r="BA88">
        <v>4</v>
      </c>
      <c r="BB88">
        <v>4</v>
      </c>
      <c r="BC88">
        <v>4</v>
      </c>
      <c r="BD88">
        <v>4</v>
      </c>
      <c r="BE88">
        <v>4</v>
      </c>
      <c r="BF88">
        <v>4</v>
      </c>
      <c r="BG88">
        <v>4</v>
      </c>
      <c r="BH88" s="6">
        <v>0</v>
      </c>
      <c r="BI88" t="s">
        <v>132</v>
      </c>
      <c r="BJ88" t="s">
        <v>142</v>
      </c>
    </row>
    <row r="89" spans="1:62" x14ac:dyDescent="0.2">
      <c r="A89" s="4">
        <f>'Form responses 1'!A89</f>
        <v>42461.541354699075</v>
      </c>
      <c r="B89">
        <f>IF(LEFT('Form responses 1'!B89,3)="Yes",1,0)</f>
        <v>1</v>
      </c>
      <c r="C89">
        <f>IF(LEFT('Form responses 1'!C89,3)="Mal",1,2)</f>
        <v>2</v>
      </c>
      <c r="D89" t="str">
        <f>'Form responses 1'!D89</f>
        <v>MSC</v>
      </c>
      <c r="E89">
        <f>'Form responses 1'!E89</f>
        <v>1991</v>
      </c>
      <c r="F89" t="str">
        <f>'Form responses 1'!F89</f>
        <v>Hungary</v>
      </c>
      <c r="G89">
        <v>4</v>
      </c>
      <c r="H89">
        <v>4</v>
      </c>
      <c r="I89">
        <v>3</v>
      </c>
      <c r="J89">
        <v>4</v>
      </c>
      <c r="K89">
        <v>2</v>
      </c>
      <c r="L89">
        <v>4</v>
      </c>
      <c r="M89">
        <v>3</v>
      </c>
      <c r="N89">
        <v>3</v>
      </c>
      <c r="O89">
        <v>3</v>
      </c>
      <c r="P89">
        <v>4</v>
      </c>
      <c r="Q89">
        <v>5</v>
      </c>
      <c r="R89">
        <v>5</v>
      </c>
      <c r="S89">
        <v>5</v>
      </c>
      <c r="T89">
        <v>4</v>
      </c>
      <c r="U89">
        <v>4</v>
      </c>
      <c r="V89">
        <v>3</v>
      </c>
      <c r="W89">
        <v>3</v>
      </c>
      <c r="X89">
        <v>2</v>
      </c>
      <c r="Y89">
        <v>4</v>
      </c>
      <c r="Z89">
        <v>2</v>
      </c>
      <c r="AA89">
        <v>2</v>
      </c>
      <c r="AB89" s="6">
        <v>0</v>
      </c>
      <c r="AC89">
        <v>4</v>
      </c>
      <c r="AD89">
        <v>4</v>
      </c>
      <c r="AE89">
        <v>2</v>
      </c>
      <c r="AF89">
        <v>2</v>
      </c>
      <c r="AG89">
        <v>2</v>
      </c>
      <c r="AH89">
        <v>5</v>
      </c>
      <c r="AI89">
        <v>4</v>
      </c>
      <c r="AJ89">
        <v>4</v>
      </c>
      <c r="AK89">
        <v>3</v>
      </c>
      <c r="AL89">
        <v>5</v>
      </c>
      <c r="AM89">
        <v>3</v>
      </c>
      <c r="AN89">
        <v>4</v>
      </c>
      <c r="AO89">
        <v>3</v>
      </c>
      <c r="AP89">
        <v>4</v>
      </c>
      <c r="AQ89">
        <v>4</v>
      </c>
      <c r="AR89">
        <v>4</v>
      </c>
      <c r="AS89">
        <v>4</v>
      </c>
      <c r="AT89">
        <v>4</v>
      </c>
      <c r="AU89">
        <v>4</v>
      </c>
      <c r="AV89">
        <v>5</v>
      </c>
      <c r="AW89">
        <v>4</v>
      </c>
      <c r="AX89">
        <v>2</v>
      </c>
      <c r="AY89">
        <v>4</v>
      </c>
      <c r="AZ89">
        <v>2</v>
      </c>
      <c r="BA89">
        <v>4</v>
      </c>
      <c r="BB89">
        <v>5</v>
      </c>
      <c r="BC89">
        <v>5</v>
      </c>
      <c r="BD89">
        <v>4</v>
      </c>
      <c r="BE89">
        <v>4</v>
      </c>
      <c r="BF89">
        <v>3</v>
      </c>
      <c r="BG89">
        <v>3</v>
      </c>
      <c r="BH89" s="6">
        <v>0</v>
      </c>
      <c r="BI89" t="s">
        <v>133</v>
      </c>
      <c r="BJ89">
        <v>3</v>
      </c>
    </row>
    <row r="90" spans="1:62" x14ac:dyDescent="0.2">
      <c r="A90" s="4">
        <f>'Form responses 1'!A90</f>
        <v>42465.359643958334</v>
      </c>
      <c r="B90">
        <f>IF(LEFT('Form responses 1'!B90,3)="Yes",1,0)</f>
        <v>1</v>
      </c>
      <c r="C90">
        <f>IF(LEFT('Form responses 1'!C90,3)="Mal",1,2)</f>
        <v>2</v>
      </c>
      <c r="D90" t="str">
        <f>'Form responses 1'!D90</f>
        <v>MA</v>
      </c>
      <c r="E90">
        <f>'Form responses 1'!E90</f>
        <v>1979</v>
      </c>
      <c r="F90" s="7" t="s">
        <v>138</v>
      </c>
      <c r="G90">
        <v>4</v>
      </c>
      <c r="H90">
        <v>4</v>
      </c>
      <c r="I90">
        <v>4</v>
      </c>
      <c r="J90">
        <v>4</v>
      </c>
      <c r="K90">
        <v>4</v>
      </c>
      <c r="L90">
        <v>4</v>
      </c>
      <c r="M90">
        <v>4</v>
      </c>
      <c r="N90">
        <v>4</v>
      </c>
      <c r="O90">
        <v>4</v>
      </c>
      <c r="P90">
        <v>4</v>
      </c>
      <c r="Q90">
        <v>2</v>
      </c>
      <c r="R90">
        <v>2</v>
      </c>
      <c r="S90">
        <v>4</v>
      </c>
      <c r="T90">
        <v>4</v>
      </c>
      <c r="U90">
        <v>3</v>
      </c>
      <c r="V90">
        <v>5</v>
      </c>
      <c r="W90">
        <v>5</v>
      </c>
      <c r="X90">
        <v>2</v>
      </c>
      <c r="Y90">
        <v>3</v>
      </c>
      <c r="Z90">
        <v>1</v>
      </c>
      <c r="AA90">
        <v>1</v>
      </c>
      <c r="AB90" s="6">
        <v>0</v>
      </c>
      <c r="AC90">
        <v>4</v>
      </c>
      <c r="AD90">
        <v>4</v>
      </c>
      <c r="AE90">
        <v>1</v>
      </c>
      <c r="AF90">
        <v>1</v>
      </c>
      <c r="AG90">
        <v>2</v>
      </c>
      <c r="AH90">
        <v>4</v>
      </c>
      <c r="AI90">
        <v>4</v>
      </c>
      <c r="AJ90">
        <v>4</v>
      </c>
      <c r="AK90">
        <v>5</v>
      </c>
      <c r="AL90">
        <v>3</v>
      </c>
      <c r="AM90">
        <v>3</v>
      </c>
      <c r="AN90">
        <v>3</v>
      </c>
      <c r="AO90">
        <v>3</v>
      </c>
      <c r="AP90">
        <v>3</v>
      </c>
      <c r="AQ90">
        <v>3</v>
      </c>
      <c r="AR90">
        <v>3</v>
      </c>
      <c r="AS90">
        <v>3</v>
      </c>
      <c r="AT90">
        <v>3</v>
      </c>
      <c r="AU90">
        <v>4</v>
      </c>
      <c r="AV90">
        <v>4</v>
      </c>
      <c r="AW90">
        <v>4</v>
      </c>
      <c r="AX90">
        <v>4</v>
      </c>
      <c r="AY90">
        <v>4</v>
      </c>
      <c r="AZ90">
        <v>2</v>
      </c>
      <c r="BA90">
        <v>4</v>
      </c>
      <c r="BB90">
        <v>4</v>
      </c>
      <c r="BC90">
        <v>5</v>
      </c>
      <c r="BD90">
        <v>4</v>
      </c>
      <c r="BE90">
        <v>5</v>
      </c>
      <c r="BF90">
        <v>4</v>
      </c>
      <c r="BG90">
        <v>3</v>
      </c>
      <c r="BH90" s="6">
        <v>0</v>
      </c>
      <c r="BI90" t="s">
        <v>134</v>
      </c>
      <c r="BJ90">
        <v>4</v>
      </c>
    </row>
    <row r="91" spans="1:62" x14ac:dyDescent="0.2">
      <c r="A91" s="4">
        <f>'Form responses 1'!A91</f>
        <v>42467.83710326389</v>
      </c>
      <c r="B91">
        <f>IF(LEFT('Form responses 1'!B91,3)="Yes",1,0)</f>
        <v>1</v>
      </c>
      <c r="C91">
        <f>IF(LEFT('Form responses 1'!C91,3)="Mal",1,2)</f>
        <v>2</v>
      </c>
      <c r="D91" t="str">
        <f>'Form responses 1'!D91</f>
        <v>MSC</v>
      </c>
      <c r="E91">
        <f>'Form responses 1'!E91</f>
        <v>1991</v>
      </c>
      <c r="F91" t="str">
        <f>'Form responses 1'!F91</f>
        <v>Hungary</v>
      </c>
      <c r="G91">
        <v>5</v>
      </c>
      <c r="H91">
        <v>5</v>
      </c>
      <c r="I91">
        <v>4</v>
      </c>
      <c r="J91">
        <v>4</v>
      </c>
      <c r="K91">
        <v>4</v>
      </c>
      <c r="L91">
        <v>3</v>
      </c>
      <c r="M91">
        <v>3</v>
      </c>
      <c r="N91">
        <v>3</v>
      </c>
      <c r="O91">
        <v>3</v>
      </c>
      <c r="P91">
        <v>3</v>
      </c>
      <c r="Q91">
        <v>3</v>
      </c>
      <c r="R91">
        <v>4</v>
      </c>
      <c r="S91">
        <v>4</v>
      </c>
      <c r="T91">
        <v>3</v>
      </c>
      <c r="U91">
        <v>3</v>
      </c>
      <c r="V91">
        <v>4</v>
      </c>
      <c r="W91">
        <v>3</v>
      </c>
      <c r="X91">
        <v>3</v>
      </c>
      <c r="Y91">
        <v>3</v>
      </c>
      <c r="Z91">
        <v>3</v>
      </c>
      <c r="AA91">
        <v>3</v>
      </c>
      <c r="AB91" s="6">
        <v>0</v>
      </c>
      <c r="AC91">
        <v>4</v>
      </c>
      <c r="AD91">
        <v>5</v>
      </c>
      <c r="AE91">
        <v>3</v>
      </c>
      <c r="AF91">
        <v>4</v>
      </c>
      <c r="AG91">
        <v>3</v>
      </c>
      <c r="AH91">
        <v>2</v>
      </c>
      <c r="AI91">
        <v>3</v>
      </c>
      <c r="AJ91">
        <v>3</v>
      </c>
      <c r="AK91">
        <v>3</v>
      </c>
      <c r="AL91">
        <v>3</v>
      </c>
      <c r="AM91">
        <v>3</v>
      </c>
      <c r="AN91">
        <v>3</v>
      </c>
      <c r="AO91">
        <v>3</v>
      </c>
      <c r="AP91">
        <v>3</v>
      </c>
      <c r="AQ91">
        <v>3</v>
      </c>
      <c r="AR91">
        <v>3</v>
      </c>
      <c r="AS91">
        <v>4</v>
      </c>
      <c r="AT91">
        <v>2</v>
      </c>
      <c r="AU91">
        <v>3</v>
      </c>
      <c r="AV91">
        <v>3</v>
      </c>
      <c r="AW91">
        <v>2</v>
      </c>
      <c r="AX91">
        <v>3</v>
      </c>
      <c r="AY91">
        <v>3</v>
      </c>
      <c r="AZ91">
        <v>3</v>
      </c>
      <c r="BA91">
        <v>3</v>
      </c>
      <c r="BB91">
        <v>3</v>
      </c>
      <c r="BC91">
        <v>3</v>
      </c>
      <c r="BD91">
        <v>3</v>
      </c>
      <c r="BE91">
        <v>3</v>
      </c>
      <c r="BF91">
        <v>3</v>
      </c>
      <c r="BG91">
        <v>3</v>
      </c>
      <c r="BH91" s="6">
        <v>0</v>
      </c>
      <c r="BI91">
        <v>0</v>
      </c>
      <c r="BJ91">
        <v>3</v>
      </c>
    </row>
    <row r="92" spans="1:62" x14ac:dyDescent="0.2">
      <c r="A92" s="4">
        <f>'Form responses 1'!A92</f>
        <v>42468.627065393521</v>
      </c>
      <c r="B92">
        <f>IF(LEFT('Form responses 1'!B92,3)="Yes",1,0)</f>
        <v>1</v>
      </c>
      <c r="C92">
        <f>IF(LEFT('Form responses 1'!C92,3)="Mal",1,2)</f>
        <v>1</v>
      </c>
      <c r="D92" t="str">
        <f>'Form responses 1'!D92</f>
        <v>BSC</v>
      </c>
      <c r="E92">
        <f>'Form responses 1'!E92</f>
        <v>1987</v>
      </c>
      <c r="F92" t="str">
        <f>'Form responses 1'!F92</f>
        <v>Hungary</v>
      </c>
      <c r="G92">
        <v>2</v>
      </c>
      <c r="H92">
        <v>3</v>
      </c>
      <c r="I92">
        <v>2</v>
      </c>
      <c r="J92">
        <v>5</v>
      </c>
      <c r="K92">
        <v>5</v>
      </c>
      <c r="L92">
        <v>2</v>
      </c>
      <c r="M92">
        <v>2</v>
      </c>
      <c r="N92">
        <v>2</v>
      </c>
      <c r="O92">
        <v>5</v>
      </c>
      <c r="P92">
        <v>5</v>
      </c>
      <c r="Q92">
        <v>2</v>
      </c>
      <c r="R92">
        <v>2</v>
      </c>
      <c r="S92">
        <v>2</v>
      </c>
      <c r="T92">
        <v>2</v>
      </c>
      <c r="U92">
        <v>2</v>
      </c>
      <c r="V92">
        <v>2</v>
      </c>
      <c r="W92">
        <v>2</v>
      </c>
      <c r="X92">
        <v>2</v>
      </c>
      <c r="Y92">
        <v>2</v>
      </c>
      <c r="Z92">
        <v>4</v>
      </c>
      <c r="AA92">
        <v>2</v>
      </c>
      <c r="AB92" s="6">
        <v>0</v>
      </c>
      <c r="AC92">
        <v>4</v>
      </c>
      <c r="AD92">
        <v>4</v>
      </c>
      <c r="AE92">
        <v>2</v>
      </c>
      <c r="AF92">
        <v>2</v>
      </c>
      <c r="AG92">
        <v>4</v>
      </c>
      <c r="AH92">
        <v>5</v>
      </c>
      <c r="AI92">
        <v>5</v>
      </c>
      <c r="AJ92">
        <v>5</v>
      </c>
      <c r="AK92">
        <v>5</v>
      </c>
      <c r="AL92">
        <v>4</v>
      </c>
      <c r="AM92">
        <v>4</v>
      </c>
      <c r="AN92">
        <v>4</v>
      </c>
      <c r="AO92">
        <v>4</v>
      </c>
      <c r="AP92">
        <v>4</v>
      </c>
      <c r="AQ92">
        <v>4</v>
      </c>
      <c r="AR92">
        <v>4</v>
      </c>
      <c r="AS92">
        <v>4</v>
      </c>
      <c r="AT92">
        <v>4</v>
      </c>
      <c r="AU92">
        <v>4</v>
      </c>
      <c r="AV92">
        <v>5</v>
      </c>
      <c r="AW92">
        <v>4</v>
      </c>
      <c r="AX92">
        <v>4</v>
      </c>
      <c r="AY92">
        <v>4</v>
      </c>
      <c r="AZ92">
        <v>1</v>
      </c>
      <c r="BA92">
        <v>1</v>
      </c>
      <c r="BB92">
        <v>1</v>
      </c>
      <c r="BC92">
        <v>1</v>
      </c>
      <c r="BD92">
        <v>1</v>
      </c>
      <c r="BE92">
        <v>5</v>
      </c>
      <c r="BF92">
        <v>3</v>
      </c>
      <c r="BG92">
        <v>3</v>
      </c>
      <c r="BH92" s="6">
        <v>0</v>
      </c>
      <c r="BI92" t="s">
        <v>135</v>
      </c>
      <c r="BJ92">
        <v>4</v>
      </c>
    </row>
    <row r="93" spans="1:62" x14ac:dyDescent="0.2">
      <c r="A93" s="4">
        <f>'Form responses 1'!A93</f>
        <v>42470.615306504631</v>
      </c>
      <c r="B93">
        <f>IF(LEFT('Form responses 1'!B93,3)="Yes",1,0)</f>
        <v>1</v>
      </c>
      <c r="C93">
        <f>IF(LEFT('Form responses 1'!C93,3)="Mal",1,2)</f>
        <v>2</v>
      </c>
      <c r="D93" t="str">
        <f>'Form responses 1'!D93</f>
        <v>BSC</v>
      </c>
      <c r="E93">
        <f>'Form responses 1'!E93</f>
        <v>1985</v>
      </c>
      <c r="F93" t="str">
        <f>'Form responses 1'!F93</f>
        <v>Hungary</v>
      </c>
      <c r="G93">
        <v>2</v>
      </c>
      <c r="H93">
        <v>3</v>
      </c>
      <c r="I93">
        <v>2</v>
      </c>
      <c r="J93">
        <v>2</v>
      </c>
      <c r="K93">
        <v>1</v>
      </c>
      <c r="L93">
        <v>3</v>
      </c>
      <c r="M93">
        <v>4</v>
      </c>
      <c r="N93">
        <v>4</v>
      </c>
      <c r="O93">
        <v>3</v>
      </c>
      <c r="P93">
        <v>2</v>
      </c>
      <c r="Q93">
        <v>5</v>
      </c>
      <c r="R93">
        <v>5</v>
      </c>
      <c r="S93">
        <v>4</v>
      </c>
      <c r="T93">
        <v>3</v>
      </c>
      <c r="U93">
        <v>3</v>
      </c>
      <c r="V93">
        <v>3</v>
      </c>
      <c r="W93">
        <v>3</v>
      </c>
      <c r="X93">
        <v>2</v>
      </c>
      <c r="Y93">
        <v>4</v>
      </c>
      <c r="Z93">
        <v>1</v>
      </c>
      <c r="AA93">
        <v>1</v>
      </c>
      <c r="AB93" s="6">
        <v>0</v>
      </c>
      <c r="AC93">
        <v>5</v>
      </c>
      <c r="AD93">
        <v>5</v>
      </c>
      <c r="AE93">
        <v>2</v>
      </c>
      <c r="AF93">
        <v>3</v>
      </c>
      <c r="AG93" t="s">
        <v>142</v>
      </c>
      <c r="AH93">
        <v>5</v>
      </c>
      <c r="AI93">
        <v>5</v>
      </c>
      <c r="AJ93">
        <v>3</v>
      </c>
      <c r="AK93">
        <v>3</v>
      </c>
      <c r="AL93">
        <v>3</v>
      </c>
      <c r="AM93">
        <v>3</v>
      </c>
      <c r="AN93">
        <v>3</v>
      </c>
      <c r="AO93">
        <v>2</v>
      </c>
      <c r="AP93">
        <v>2</v>
      </c>
      <c r="AQ93">
        <v>2</v>
      </c>
      <c r="AR93">
        <v>2</v>
      </c>
      <c r="AS93">
        <v>2</v>
      </c>
      <c r="AT93">
        <v>3</v>
      </c>
      <c r="AU93">
        <v>3</v>
      </c>
      <c r="AV93">
        <v>3</v>
      </c>
      <c r="AW93">
        <v>1</v>
      </c>
      <c r="AX93">
        <v>5</v>
      </c>
      <c r="AY93">
        <v>4</v>
      </c>
      <c r="AZ93">
        <v>1</v>
      </c>
      <c r="BA93">
        <v>3</v>
      </c>
      <c r="BB93">
        <v>3</v>
      </c>
      <c r="BC93">
        <v>4</v>
      </c>
      <c r="BD93">
        <v>4</v>
      </c>
      <c r="BE93">
        <v>3</v>
      </c>
      <c r="BF93">
        <v>3</v>
      </c>
      <c r="BG93">
        <v>3</v>
      </c>
      <c r="BH93" s="6">
        <v>0</v>
      </c>
      <c r="BI93" t="s">
        <v>136</v>
      </c>
      <c r="BJ93" t="s">
        <v>142</v>
      </c>
    </row>
    <row r="94" spans="1:62" x14ac:dyDescent="0.2">
      <c r="A94" s="4">
        <f>'Form responses 1'!A94</f>
        <v>42471.338323148149</v>
      </c>
      <c r="B94">
        <f>IF(LEFT('Form responses 1'!B94,3)="Yes",1,0)</f>
        <v>1</v>
      </c>
      <c r="C94">
        <f>IF(LEFT('Form responses 1'!C94,3)="Mal",1,2)</f>
        <v>1</v>
      </c>
      <c r="D94" t="str">
        <f>'Form responses 1'!D94</f>
        <v>BSC</v>
      </c>
      <c r="E94" s="6">
        <v>1986</v>
      </c>
      <c r="F94" t="str">
        <f>'Form responses 1'!F94</f>
        <v>Hungary</v>
      </c>
      <c r="G94">
        <v>3</v>
      </c>
      <c r="H94">
        <v>3</v>
      </c>
      <c r="I94">
        <v>3</v>
      </c>
      <c r="J94">
        <v>3</v>
      </c>
      <c r="K94">
        <v>4</v>
      </c>
      <c r="L94">
        <v>2</v>
      </c>
      <c r="M94">
        <v>2</v>
      </c>
      <c r="N94">
        <v>2</v>
      </c>
      <c r="O94">
        <v>2</v>
      </c>
      <c r="P94">
        <v>2</v>
      </c>
      <c r="Q94">
        <v>2</v>
      </c>
      <c r="R94">
        <v>2</v>
      </c>
      <c r="S94">
        <v>2</v>
      </c>
      <c r="T94">
        <v>2</v>
      </c>
      <c r="U94">
        <v>2</v>
      </c>
      <c r="V94">
        <v>2</v>
      </c>
      <c r="W94">
        <v>2</v>
      </c>
      <c r="X94">
        <v>2</v>
      </c>
      <c r="Y94">
        <v>2</v>
      </c>
      <c r="Z94">
        <v>2</v>
      </c>
      <c r="AA94">
        <v>2</v>
      </c>
      <c r="AB94" s="6">
        <v>0</v>
      </c>
      <c r="AC94">
        <v>4</v>
      </c>
      <c r="AD94">
        <v>4</v>
      </c>
      <c r="AE94">
        <v>3</v>
      </c>
      <c r="AF94">
        <v>3</v>
      </c>
      <c r="AG94">
        <v>4</v>
      </c>
      <c r="AH94">
        <v>4</v>
      </c>
      <c r="AI94">
        <v>4</v>
      </c>
      <c r="AJ94">
        <v>4</v>
      </c>
      <c r="AK94">
        <v>4</v>
      </c>
      <c r="AL94">
        <v>4</v>
      </c>
      <c r="AM94">
        <v>4</v>
      </c>
      <c r="AN94">
        <v>4</v>
      </c>
      <c r="AO94">
        <v>4</v>
      </c>
      <c r="AP94">
        <v>4</v>
      </c>
      <c r="AQ94">
        <v>4</v>
      </c>
      <c r="AR94">
        <v>4</v>
      </c>
      <c r="AS94">
        <v>4</v>
      </c>
      <c r="AT94">
        <v>4</v>
      </c>
      <c r="AU94">
        <v>4</v>
      </c>
      <c r="AV94">
        <v>4</v>
      </c>
      <c r="AW94">
        <v>4</v>
      </c>
      <c r="AX94">
        <v>4</v>
      </c>
      <c r="AY94">
        <v>4</v>
      </c>
      <c r="AZ94">
        <v>4</v>
      </c>
      <c r="BA94">
        <v>4</v>
      </c>
      <c r="BB94">
        <v>4</v>
      </c>
      <c r="BC94">
        <v>4</v>
      </c>
      <c r="BD94">
        <v>4</v>
      </c>
      <c r="BE94">
        <v>4</v>
      </c>
      <c r="BF94">
        <v>4</v>
      </c>
      <c r="BG94">
        <v>4</v>
      </c>
      <c r="BH94" s="6">
        <v>0</v>
      </c>
      <c r="BI94">
        <v>0</v>
      </c>
      <c r="BJ94">
        <v>4</v>
      </c>
    </row>
    <row r="95" spans="1:62" x14ac:dyDescent="0.2">
      <c r="A95" s="4">
        <f>'Form responses 1'!A95</f>
        <v>42477.708228229167</v>
      </c>
      <c r="B95">
        <f>IF(LEFT('Form responses 1'!B95,3)="Yes",1,0)</f>
        <v>1</v>
      </c>
      <c r="C95">
        <f>IF(LEFT('Form responses 1'!C95,3)="Mal",1,2)</f>
        <v>2</v>
      </c>
      <c r="D95" t="str">
        <f>'Form responses 1'!D95</f>
        <v>MSC</v>
      </c>
      <c r="E95">
        <f>'Form responses 1'!E95</f>
        <v>1991</v>
      </c>
      <c r="F95" t="str">
        <f>'Form responses 1'!F95</f>
        <v>Hungary</v>
      </c>
      <c r="G95">
        <v>4</v>
      </c>
      <c r="H95">
        <v>4</v>
      </c>
      <c r="I95">
        <v>2</v>
      </c>
      <c r="J95">
        <v>4</v>
      </c>
      <c r="K95">
        <v>4</v>
      </c>
      <c r="L95">
        <v>3</v>
      </c>
      <c r="M95">
        <v>2</v>
      </c>
      <c r="N95">
        <v>2</v>
      </c>
      <c r="O95">
        <v>4</v>
      </c>
      <c r="P95" t="s">
        <v>142</v>
      </c>
      <c r="Q95">
        <v>5</v>
      </c>
      <c r="R95">
        <v>4</v>
      </c>
      <c r="S95" t="s">
        <v>142</v>
      </c>
      <c r="T95" t="s">
        <v>142</v>
      </c>
      <c r="U95">
        <v>5</v>
      </c>
      <c r="V95" t="s">
        <v>142</v>
      </c>
      <c r="W95">
        <v>5</v>
      </c>
      <c r="X95">
        <v>2</v>
      </c>
      <c r="Y95">
        <v>3</v>
      </c>
      <c r="Z95">
        <v>2</v>
      </c>
      <c r="AA95">
        <v>2</v>
      </c>
      <c r="AB95" s="6">
        <v>0</v>
      </c>
      <c r="AC95">
        <v>3</v>
      </c>
      <c r="AD95">
        <v>4</v>
      </c>
      <c r="AE95">
        <v>4</v>
      </c>
      <c r="AF95">
        <v>2</v>
      </c>
      <c r="AG95" t="s">
        <v>142</v>
      </c>
      <c r="AH95">
        <v>4</v>
      </c>
      <c r="AI95">
        <v>4</v>
      </c>
      <c r="AJ95">
        <v>3</v>
      </c>
      <c r="AK95">
        <v>3</v>
      </c>
      <c r="AL95">
        <v>3</v>
      </c>
      <c r="AM95">
        <v>3</v>
      </c>
      <c r="AN95">
        <v>3</v>
      </c>
      <c r="AO95">
        <v>3</v>
      </c>
      <c r="AP95">
        <v>3</v>
      </c>
      <c r="AQ95">
        <v>3</v>
      </c>
      <c r="AR95">
        <v>4</v>
      </c>
      <c r="AS95">
        <v>4</v>
      </c>
      <c r="AT95">
        <v>3</v>
      </c>
      <c r="AU95">
        <v>4</v>
      </c>
      <c r="AV95">
        <v>3</v>
      </c>
      <c r="AW95">
        <v>4</v>
      </c>
      <c r="AX95">
        <v>4</v>
      </c>
      <c r="AY95">
        <v>4</v>
      </c>
      <c r="AZ95">
        <v>4</v>
      </c>
      <c r="BA95">
        <v>5</v>
      </c>
      <c r="BB95">
        <v>3</v>
      </c>
      <c r="BC95">
        <v>4</v>
      </c>
      <c r="BD95">
        <v>2</v>
      </c>
      <c r="BE95">
        <v>3</v>
      </c>
      <c r="BF95">
        <v>4</v>
      </c>
      <c r="BG95">
        <v>3</v>
      </c>
      <c r="BH95" s="6">
        <v>0</v>
      </c>
      <c r="BI95" t="s">
        <v>137</v>
      </c>
      <c r="BJ95">
        <v>3</v>
      </c>
    </row>
    <row r="96" spans="1:62" x14ac:dyDescent="0.2">
      <c r="A96" s="4">
        <f>'Form responses 1'!A96</f>
        <v>42478.885612048616</v>
      </c>
      <c r="B96">
        <f>IF(LEFT('Form responses 1'!B96,3)="Yes",1,0)</f>
        <v>1</v>
      </c>
      <c r="C96">
        <f>IF(LEFT('Form responses 1'!C96,3)="Mal",1,2)</f>
        <v>2</v>
      </c>
      <c r="D96" t="str">
        <f>'Form responses 1'!D96</f>
        <v>BA</v>
      </c>
      <c r="E96">
        <f>'Form responses 1'!E96</f>
        <v>1989</v>
      </c>
      <c r="F96" t="str">
        <f>'Form responses 1'!F96</f>
        <v>Hungary</v>
      </c>
      <c r="G96">
        <v>4</v>
      </c>
      <c r="H96">
        <v>4</v>
      </c>
      <c r="I96">
        <v>4</v>
      </c>
      <c r="J96">
        <v>5</v>
      </c>
      <c r="K96">
        <v>4</v>
      </c>
      <c r="L96">
        <v>2</v>
      </c>
      <c r="M96">
        <v>2</v>
      </c>
      <c r="N96">
        <v>2</v>
      </c>
      <c r="O96">
        <v>2</v>
      </c>
      <c r="P96">
        <v>2</v>
      </c>
      <c r="Q96">
        <v>2</v>
      </c>
      <c r="R96">
        <v>2</v>
      </c>
      <c r="S96">
        <v>2</v>
      </c>
      <c r="T96">
        <v>2</v>
      </c>
      <c r="U96">
        <v>2</v>
      </c>
      <c r="V96">
        <v>2</v>
      </c>
      <c r="W96">
        <v>2</v>
      </c>
      <c r="X96">
        <v>2</v>
      </c>
      <c r="Y96">
        <v>2</v>
      </c>
      <c r="Z96">
        <v>2</v>
      </c>
      <c r="AA96">
        <v>2</v>
      </c>
      <c r="AB96" s="6">
        <v>0</v>
      </c>
      <c r="AC96" t="s">
        <v>142</v>
      </c>
      <c r="AD96">
        <v>5</v>
      </c>
      <c r="AE96">
        <v>5</v>
      </c>
      <c r="AF96">
        <v>5</v>
      </c>
      <c r="AG96">
        <v>4</v>
      </c>
      <c r="AH96">
        <v>4</v>
      </c>
      <c r="AI96">
        <v>4</v>
      </c>
      <c r="AJ96">
        <v>3</v>
      </c>
      <c r="AK96">
        <v>3</v>
      </c>
      <c r="AL96">
        <v>3</v>
      </c>
      <c r="AM96">
        <v>3</v>
      </c>
      <c r="AN96">
        <v>3</v>
      </c>
      <c r="AO96">
        <v>3</v>
      </c>
      <c r="AP96">
        <v>3</v>
      </c>
      <c r="AQ96">
        <v>3</v>
      </c>
      <c r="AR96">
        <v>3</v>
      </c>
      <c r="AS96">
        <v>3</v>
      </c>
      <c r="AT96">
        <v>3</v>
      </c>
      <c r="AU96">
        <v>4</v>
      </c>
      <c r="AV96">
        <v>4</v>
      </c>
      <c r="AW96">
        <v>3</v>
      </c>
      <c r="AX96">
        <v>4</v>
      </c>
      <c r="AY96">
        <v>2</v>
      </c>
      <c r="AZ96">
        <v>4</v>
      </c>
      <c r="BA96">
        <v>3</v>
      </c>
      <c r="BB96">
        <v>4</v>
      </c>
      <c r="BC96">
        <v>4</v>
      </c>
      <c r="BD96">
        <v>2</v>
      </c>
      <c r="BE96">
        <v>4</v>
      </c>
      <c r="BF96">
        <v>3</v>
      </c>
      <c r="BG96">
        <v>3</v>
      </c>
      <c r="BH96" s="6">
        <v>0</v>
      </c>
      <c r="BI96">
        <v>0</v>
      </c>
      <c r="BJ96">
        <v>5</v>
      </c>
    </row>
    <row r="97" spans="1:67" x14ac:dyDescent="0.2">
      <c r="A97" s="4">
        <f>'Form responses 1'!A97</f>
        <v>42480.768673449071</v>
      </c>
      <c r="B97">
        <f>IF(LEFT('Form responses 1'!B97,3)="Yes",1,0)</f>
        <v>1</v>
      </c>
      <c r="C97">
        <f>IF(LEFT('Form responses 1'!C97,3)="Mal",1,2)</f>
        <v>1</v>
      </c>
      <c r="D97" t="str">
        <f>'Form responses 1'!D97</f>
        <v>MSC</v>
      </c>
      <c r="E97">
        <f>'Form responses 1'!E97</f>
        <v>1991</v>
      </c>
      <c r="F97" t="str">
        <f>'Form responses 1'!F97</f>
        <v>Hungary</v>
      </c>
      <c r="G97">
        <v>3</v>
      </c>
      <c r="H97">
        <v>3</v>
      </c>
      <c r="I97">
        <v>3</v>
      </c>
      <c r="J97">
        <v>3</v>
      </c>
      <c r="K97">
        <v>3</v>
      </c>
      <c r="L97">
        <v>4</v>
      </c>
      <c r="M97">
        <v>4</v>
      </c>
      <c r="N97">
        <v>4</v>
      </c>
      <c r="O97">
        <v>4</v>
      </c>
      <c r="P97">
        <v>4</v>
      </c>
      <c r="Q97">
        <v>3</v>
      </c>
      <c r="R97">
        <v>3</v>
      </c>
      <c r="S97">
        <v>3</v>
      </c>
      <c r="T97">
        <v>3</v>
      </c>
      <c r="U97">
        <v>3</v>
      </c>
      <c r="V97">
        <v>3</v>
      </c>
      <c r="W97">
        <v>3</v>
      </c>
      <c r="X97">
        <v>3</v>
      </c>
      <c r="Y97">
        <v>3</v>
      </c>
      <c r="Z97">
        <v>3</v>
      </c>
      <c r="AA97">
        <v>1</v>
      </c>
      <c r="AB97" s="6">
        <v>0</v>
      </c>
      <c r="AC97">
        <v>5</v>
      </c>
      <c r="AD97">
        <v>3</v>
      </c>
      <c r="AE97">
        <v>3</v>
      </c>
      <c r="AF97">
        <v>3</v>
      </c>
      <c r="AG97">
        <v>5</v>
      </c>
      <c r="AH97">
        <v>4</v>
      </c>
      <c r="AI97">
        <v>4</v>
      </c>
      <c r="AJ97">
        <v>4</v>
      </c>
      <c r="AK97">
        <v>4</v>
      </c>
      <c r="AL97">
        <v>5</v>
      </c>
      <c r="AM97">
        <v>3</v>
      </c>
      <c r="AN97">
        <v>1</v>
      </c>
      <c r="AO97">
        <v>1</v>
      </c>
      <c r="AP97">
        <v>3</v>
      </c>
      <c r="AQ97">
        <v>3</v>
      </c>
      <c r="AR97">
        <v>1</v>
      </c>
      <c r="AS97">
        <v>1</v>
      </c>
      <c r="AT97">
        <v>1</v>
      </c>
      <c r="AU97">
        <v>1</v>
      </c>
      <c r="AV97">
        <v>5</v>
      </c>
      <c r="AW97">
        <v>5</v>
      </c>
      <c r="AX97">
        <v>4</v>
      </c>
      <c r="AY97">
        <v>5</v>
      </c>
      <c r="AZ97">
        <v>5</v>
      </c>
      <c r="BA97">
        <v>5</v>
      </c>
      <c r="BB97">
        <v>3</v>
      </c>
      <c r="BC97">
        <v>5</v>
      </c>
      <c r="BD97">
        <v>5</v>
      </c>
      <c r="BE97">
        <v>5</v>
      </c>
      <c r="BF97">
        <v>3</v>
      </c>
      <c r="BG97">
        <v>5</v>
      </c>
      <c r="BH97" s="6">
        <v>0</v>
      </c>
      <c r="BI97">
        <v>0</v>
      </c>
      <c r="BJ97">
        <v>5</v>
      </c>
    </row>
    <row r="98" spans="1:67" x14ac:dyDescent="0.2">
      <c r="A98" s="4">
        <f>'Form responses 1'!A98</f>
        <v>42484.528518865744</v>
      </c>
      <c r="B98">
        <f>IF(LEFT('Form responses 1'!B98,3)="Yes",1,0)</f>
        <v>1</v>
      </c>
      <c r="C98">
        <f>IF(LEFT('Form responses 1'!C98,3)="Mal",1,2)</f>
        <v>2</v>
      </c>
      <c r="D98" t="str">
        <f>'Form responses 1'!D98</f>
        <v>BSC</v>
      </c>
      <c r="E98">
        <f>'Form responses 1'!E98</f>
        <v>1979</v>
      </c>
      <c r="F98" t="str">
        <f>'Form responses 1'!F98</f>
        <v>Hungary</v>
      </c>
      <c r="G98">
        <v>3</v>
      </c>
      <c r="H98" t="s">
        <v>142</v>
      </c>
      <c r="I98">
        <v>5</v>
      </c>
      <c r="J98">
        <v>5</v>
      </c>
      <c r="K98">
        <v>5</v>
      </c>
      <c r="L98">
        <v>5</v>
      </c>
      <c r="M98">
        <v>4</v>
      </c>
      <c r="N98">
        <v>4</v>
      </c>
      <c r="O98">
        <v>5</v>
      </c>
      <c r="P98">
        <v>5</v>
      </c>
      <c r="Q98">
        <v>2</v>
      </c>
      <c r="R98">
        <v>3</v>
      </c>
      <c r="S98">
        <v>5</v>
      </c>
      <c r="T98">
        <v>4</v>
      </c>
      <c r="U98">
        <v>5</v>
      </c>
      <c r="V98">
        <v>5</v>
      </c>
      <c r="W98">
        <v>5</v>
      </c>
      <c r="X98">
        <v>2</v>
      </c>
      <c r="Y98">
        <v>5</v>
      </c>
      <c r="Z98">
        <v>4</v>
      </c>
      <c r="AA98">
        <v>4</v>
      </c>
      <c r="AB98" s="6">
        <v>0</v>
      </c>
      <c r="AC98">
        <v>5</v>
      </c>
      <c r="AD98">
        <v>5</v>
      </c>
      <c r="AE98">
        <v>4</v>
      </c>
      <c r="AF98">
        <v>4</v>
      </c>
      <c r="AG98">
        <v>3</v>
      </c>
      <c r="AH98">
        <v>4</v>
      </c>
      <c r="AI98">
        <v>3</v>
      </c>
      <c r="AJ98">
        <v>3</v>
      </c>
      <c r="AK98">
        <v>3</v>
      </c>
      <c r="AL98">
        <v>4</v>
      </c>
      <c r="AM98">
        <v>2</v>
      </c>
      <c r="AN98">
        <v>3</v>
      </c>
      <c r="AO98">
        <v>2</v>
      </c>
      <c r="AP98">
        <v>2</v>
      </c>
      <c r="AQ98">
        <v>2</v>
      </c>
      <c r="AR98">
        <v>3</v>
      </c>
      <c r="AS98">
        <v>2</v>
      </c>
      <c r="AT98">
        <v>3</v>
      </c>
      <c r="AU98">
        <v>3</v>
      </c>
      <c r="AV98">
        <v>3</v>
      </c>
      <c r="AW98">
        <v>4</v>
      </c>
      <c r="AX98">
        <v>2</v>
      </c>
      <c r="AY98">
        <v>4</v>
      </c>
      <c r="AZ98">
        <v>4</v>
      </c>
      <c r="BA98">
        <v>2</v>
      </c>
      <c r="BB98">
        <v>3</v>
      </c>
      <c r="BC98">
        <v>4</v>
      </c>
      <c r="BD98">
        <v>4</v>
      </c>
      <c r="BE98">
        <v>4</v>
      </c>
      <c r="BF98">
        <v>4</v>
      </c>
      <c r="BG98">
        <v>4</v>
      </c>
      <c r="BH98" s="6">
        <v>0</v>
      </c>
      <c r="BI98">
        <v>0</v>
      </c>
      <c r="BJ98">
        <v>3</v>
      </c>
    </row>
    <row r="99" spans="1:67" x14ac:dyDescent="0.2">
      <c r="A99" s="4" t="str">
        <f>'Form responses 1'!A99</f>
        <v>29/04/2016 17:02:28</v>
      </c>
      <c r="B99">
        <f>IF(LEFT('Form responses 1'!B99,3)="Yes",1,0)</f>
        <v>1</v>
      </c>
      <c r="C99">
        <f>IF(LEFT('Form responses 1'!C99,3)="Mal",1,2)</f>
        <v>1</v>
      </c>
      <c r="D99" s="4" t="str">
        <f>'Form responses 1'!D99</f>
        <v>MSC</v>
      </c>
      <c r="E99">
        <f>'Form responses 1'!E99</f>
        <v>1991</v>
      </c>
      <c r="F99" s="4" t="str">
        <f>'Form responses 1'!F99</f>
        <v>Hungary</v>
      </c>
      <c r="G99" s="14">
        <v>3</v>
      </c>
      <c r="H99" s="15" t="s">
        <v>142</v>
      </c>
      <c r="I99" s="14">
        <v>2</v>
      </c>
      <c r="J99" s="14">
        <v>3</v>
      </c>
      <c r="K99" s="14">
        <v>2</v>
      </c>
      <c r="L99" s="14">
        <v>4</v>
      </c>
      <c r="M99" s="14">
        <v>3</v>
      </c>
      <c r="N99" s="14">
        <v>2</v>
      </c>
      <c r="O99" s="14">
        <v>1</v>
      </c>
      <c r="P99" s="14">
        <v>2</v>
      </c>
      <c r="Q99" s="14">
        <v>3</v>
      </c>
      <c r="R99" s="14">
        <v>4</v>
      </c>
      <c r="S99" s="14">
        <v>3</v>
      </c>
      <c r="T99" s="14">
        <v>2</v>
      </c>
      <c r="U99" s="14">
        <v>3</v>
      </c>
      <c r="V99" s="14">
        <v>2</v>
      </c>
      <c r="W99" s="14">
        <v>5</v>
      </c>
      <c r="X99" s="14">
        <v>5</v>
      </c>
      <c r="Y99" s="14">
        <v>5</v>
      </c>
      <c r="Z99" s="14">
        <v>2</v>
      </c>
      <c r="AA99" s="14">
        <v>1</v>
      </c>
      <c r="AB99" s="6">
        <v>0</v>
      </c>
      <c r="AC99" s="4">
        <v>5</v>
      </c>
      <c r="AD99" s="4">
        <v>5</v>
      </c>
      <c r="AE99" s="4">
        <v>2</v>
      </c>
      <c r="AF99" s="17" t="s">
        <v>142</v>
      </c>
      <c r="AG99" s="17" t="s">
        <v>142</v>
      </c>
      <c r="AH99" s="14">
        <v>5</v>
      </c>
      <c r="AI99" s="14">
        <v>5</v>
      </c>
      <c r="AJ99" s="14">
        <v>5</v>
      </c>
      <c r="AK99" s="14">
        <v>5</v>
      </c>
      <c r="AL99" s="14">
        <v>4</v>
      </c>
      <c r="AM99" s="14">
        <v>4</v>
      </c>
      <c r="AN99" s="14">
        <v>5</v>
      </c>
      <c r="AO99" s="14">
        <v>3</v>
      </c>
      <c r="AP99" s="14">
        <v>2</v>
      </c>
      <c r="AQ99" s="14">
        <v>1</v>
      </c>
      <c r="AR99" s="14">
        <v>3</v>
      </c>
      <c r="AS99" s="14">
        <v>4</v>
      </c>
      <c r="AT99" s="14">
        <v>4</v>
      </c>
      <c r="AU99" s="14">
        <v>5</v>
      </c>
      <c r="AV99" s="14">
        <v>5</v>
      </c>
      <c r="AW99" s="14">
        <v>4</v>
      </c>
      <c r="AX99" s="14">
        <v>2</v>
      </c>
      <c r="AY99" s="14">
        <v>5</v>
      </c>
      <c r="AZ99" s="14">
        <v>3</v>
      </c>
      <c r="BA99" s="14">
        <v>1</v>
      </c>
      <c r="BB99" s="14">
        <v>3</v>
      </c>
      <c r="BC99" s="14">
        <v>1</v>
      </c>
      <c r="BD99" s="14">
        <v>2</v>
      </c>
      <c r="BE99" s="14">
        <v>4</v>
      </c>
      <c r="BF99" s="14">
        <v>1</v>
      </c>
      <c r="BG99" s="14">
        <v>3</v>
      </c>
      <c r="BH99" s="18">
        <v>0</v>
      </c>
      <c r="BI99" s="14" t="s">
        <v>141</v>
      </c>
      <c r="BJ99" s="14">
        <v>4</v>
      </c>
      <c r="BK99" s="14"/>
      <c r="BL99" s="14"/>
      <c r="BM99" s="14"/>
      <c r="BN99" s="14"/>
      <c r="BO99" s="14"/>
    </row>
    <row r="100" spans="1:67" x14ac:dyDescent="0.2">
      <c r="A100" s="4"/>
    </row>
    <row r="101" spans="1:67" x14ac:dyDescent="0.2">
      <c r="A101" s="4"/>
    </row>
    <row r="102" spans="1:67" x14ac:dyDescent="0.2">
      <c r="A102" s="4"/>
    </row>
    <row r="103" spans="1:67" x14ac:dyDescent="0.2">
      <c r="A103" s="4"/>
    </row>
    <row r="104" spans="1:67" x14ac:dyDescent="0.2">
      <c r="A104" s="4"/>
    </row>
    <row r="105" spans="1:67" x14ac:dyDescent="0.2">
      <c r="A105" s="4"/>
    </row>
    <row r="106" spans="1:67" x14ac:dyDescent="0.2">
      <c r="A106" s="4"/>
    </row>
    <row r="107" spans="1:67" x14ac:dyDescent="0.2">
      <c r="A107" s="4"/>
    </row>
    <row r="108" spans="1:67" x14ac:dyDescent="0.2">
      <c r="A108" s="4"/>
    </row>
    <row r="109" spans="1:67" x14ac:dyDescent="0.2">
      <c r="A109" s="4"/>
    </row>
    <row r="110" spans="1:67" x14ac:dyDescent="0.2">
      <c r="A110" s="4"/>
    </row>
    <row r="111" spans="1:67" x14ac:dyDescent="0.2">
      <c r="A111" s="4"/>
    </row>
    <row r="112" spans="1:67" x14ac:dyDescent="0.2">
      <c r="A112" s="4"/>
    </row>
    <row r="113" spans="1:1" x14ac:dyDescent="0.2">
      <c r="A113" s="4"/>
    </row>
  </sheetData>
  <autoFilter ref="A1:BK99">
    <filterColumn colId="62">
      <filters blank="1"/>
    </filterColumn>
  </autoFilter>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H125"/>
  <sheetViews>
    <sheetView workbookViewId="0"/>
  </sheetViews>
  <sheetFormatPr defaultRowHeight="12.75" x14ac:dyDescent="0.2"/>
  <cols>
    <col min="3" max="3" width="16.140625" style="4" bestFit="1" customWidth="1"/>
    <col min="8" max="8" width="11.5703125" bestFit="1" customWidth="1"/>
  </cols>
  <sheetData>
    <row r="2" spans="1:60" x14ac:dyDescent="0.2">
      <c r="H2" s="28">
        <f>STDEV(H5:H95)</f>
        <v>1.0985289869703991</v>
      </c>
      <c r="I2" s="28">
        <f t="shared" ref="I2:BH2" si="0">STDEV(I5:I95)</f>
        <v>0.97400042319216096</v>
      </c>
      <c r="J2" s="28">
        <f t="shared" si="0"/>
        <v>1.1596106974743592</v>
      </c>
      <c r="K2" s="28">
        <f t="shared" si="0"/>
        <v>1.0825392958519988</v>
      </c>
      <c r="L2" s="28">
        <f t="shared" si="0"/>
        <v>1.0928068220235601</v>
      </c>
      <c r="M2" s="28">
        <f t="shared" si="0"/>
        <v>1.0777961473488578</v>
      </c>
      <c r="N2" s="28">
        <f t="shared" si="0"/>
        <v>0.97208220857328698</v>
      </c>
      <c r="O2" s="28">
        <f t="shared" si="0"/>
        <v>1.0340036487208544</v>
      </c>
      <c r="P2" s="28">
        <f t="shared" si="0"/>
        <v>1.1063472677831776</v>
      </c>
      <c r="Q2" s="28">
        <f t="shared" si="0"/>
        <v>1.1076753437723899</v>
      </c>
      <c r="R2" s="28">
        <f t="shared" si="0"/>
        <v>1.2678029203524959</v>
      </c>
      <c r="S2" s="28">
        <f t="shared" si="0"/>
        <v>1.1668100887173243</v>
      </c>
      <c r="T2" s="28">
        <f t="shared" si="0"/>
        <v>1.1153818173643404</v>
      </c>
      <c r="U2" s="28">
        <f t="shared" si="0"/>
        <v>1.1445463381224195</v>
      </c>
      <c r="V2" s="28">
        <f t="shared" si="0"/>
        <v>1.0593046949681708</v>
      </c>
      <c r="W2" s="28">
        <f t="shared" si="0"/>
        <v>1.2024433825389484</v>
      </c>
      <c r="X2" s="28">
        <f t="shared" si="0"/>
        <v>1.1836905431680067</v>
      </c>
      <c r="Y2" s="28">
        <f t="shared" si="0"/>
        <v>0.83921993060850342</v>
      </c>
      <c r="Z2" s="28">
        <f t="shared" si="0"/>
        <v>0.98585501589206848</v>
      </c>
      <c r="AA2" s="28">
        <f t="shared" si="0"/>
        <v>1.137058010527789</v>
      </c>
      <c r="AB2" s="28">
        <f t="shared" si="0"/>
        <v>0.86975986571252906</v>
      </c>
      <c r="AC2" s="28">
        <f t="shared" si="0"/>
        <v>0.96318865233118856</v>
      </c>
      <c r="AD2" s="28">
        <f t="shared" si="0"/>
        <v>0.98944367146330214</v>
      </c>
      <c r="AE2" s="28">
        <f t="shared" si="0"/>
        <v>1.189816902255473</v>
      </c>
      <c r="AF2" s="28">
        <f t="shared" si="0"/>
        <v>1.1377315566489719</v>
      </c>
      <c r="AG2" s="28">
        <f t="shared" si="0"/>
        <v>1.0098133367150228</v>
      </c>
      <c r="AH2" s="28">
        <f t="shared" si="0"/>
        <v>0.99539963057827363</v>
      </c>
      <c r="AI2" s="28">
        <f t="shared" si="0"/>
        <v>0.87552530891149338</v>
      </c>
      <c r="AJ2" s="28">
        <f t="shared" si="0"/>
        <v>0.82527236781227631</v>
      </c>
      <c r="AK2" s="28">
        <f t="shared" si="0"/>
        <v>0.96203894178922178</v>
      </c>
      <c r="AL2" s="28">
        <f t="shared" si="0"/>
        <v>0.91893658347268148</v>
      </c>
      <c r="AM2" s="28">
        <f t="shared" si="0"/>
        <v>1.0356290226367129</v>
      </c>
      <c r="AN2" s="28">
        <f t="shared" si="0"/>
        <v>0.89442719099991586</v>
      </c>
      <c r="AO2" s="28">
        <f t="shared" si="0"/>
        <v>1.0850296665480519</v>
      </c>
      <c r="AP2" s="28">
        <f t="shared" si="0"/>
        <v>1.2000203498478015</v>
      </c>
      <c r="AQ2" s="28">
        <f t="shared" si="0"/>
        <v>1.0366895749091312</v>
      </c>
      <c r="AR2" s="28">
        <f t="shared" si="0"/>
        <v>1.128063594185839</v>
      </c>
      <c r="AS2" s="28">
        <f t="shared" si="0"/>
        <v>1.0201869636402148</v>
      </c>
      <c r="AT2" s="28">
        <f t="shared" si="0"/>
        <v>1.0850296665480519</v>
      </c>
      <c r="AU2" s="28">
        <f t="shared" si="0"/>
        <v>1.1204612690465725</v>
      </c>
      <c r="AV2" s="28">
        <f t="shared" si="0"/>
        <v>1.0422104807584154</v>
      </c>
      <c r="AW2" s="28">
        <f t="shared" si="0"/>
        <v>0.96861619758154871</v>
      </c>
      <c r="AX2" s="28">
        <f t="shared" si="0"/>
        <v>1.0913132414502222</v>
      </c>
      <c r="AY2" s="28">
        <f t="shared" si="0"/>
        <v>1.2116649157798818</v>
      </c>
      <c r="AZ2" s="28">
        <f t="shared" si="0"/>
        <v>0.99301590424352548</v>
      </c>
      <c r="BA2" s="28">
        <f t="shared" si="0"/>
        <v>1.0076629473115577</v>
      </c>
      <c r="BB2" s="28">
        <f t="shared" si="0"/>
        <v>1.1176243774561507</v>
      </c>
      <c r="BC2" s="28">
        <f t="shared" si="0"/>
        <v>0.95311327156057812</v>
      </c>
      <c r="BD2" s="28">
        <f t="shared" si="0"/>
        <v>1.0651546059395953</v>
      </c>
      <c r="BE2" s="28">
        <f t="shared" si="0"/>
        <v>1.0144258617857829</v>
      </c>
      <c r="BF2" s="28">
        <f t="shared" si="0"/>
        <v>1.0037779672667699</v>
      </c>
      <c r="BG2" s="28">
        <f t="shared" si="0"/>
        <v>1.1006713458055548</v>
      </c>
      <c r="BH2" s="28">
        <f t="shared" si="0"/>
        <v>1.0391599876118596</v>
      </c>
    </row>
    <row r="3" spans="1:60" x14ac:dyDescent="0.2">
      <c r="H3" s="28">
        <f>AVERAGE(H5:H95)</f>
        <v>2.9886363636363638</v>
      </c>
      <c r="I3" s="28">
        <f t="shared" ref="I3:BH3" si="1">AVERAGE(I5:I95)</f>
        <v>3.0689655172413794</v>
      </c>
      <c r="J3" s="28">
        <f t="shared" si="1"/>
        <v>3.0113636363636362</v>
      </c>
      <c r="K3" s="28">
        <f t="shared" si="1"/>
        <v>3.5227272727272729</v>
      </c>
      <c r="L3" s="28">
        <f t="shared" si="1"/>
        <v>3.4659090909090908</v>
      </c>
      <c r="M3" s="28">
        <f t="shared" si="1"/>
        <v>3.4831460674157304</v>
      </c>
      <c r="N3" s="28">
        <f t="shared" si="1"/>
        <v>3.2333333333333334</v>
      </c>
      <c r="O3" s="28">
        <f t="shared" si="1"/>
        <v>3.1777777777777776</v>
      </c>
      <c r="P3" s="28">
        <f t="shared" si="1"/>
        <v>3.4252873563218391</v>
      </c>
      <c r="Q3" s="28">
        <f t="shared" si="1"/>
        <v>3.4482758620689653</v>
      </c>
      <c r="R3" s="28">
        <f t="shared" si="1"/>
        <v>3.367816091954023</v>
      </c>
      <c r="S3" s="28">
        <f t="shared" si="1"/>
        <v>3.5</v>
      </c>
      <c r="T3" s="28">
        <f t="shared" si="1"/>
        <v>3.5949367088607596</v>
      </c>
      <c r="U3" s="28">
        <f t="shared" si="1"/>
        <v>2.7674418604651163</v>
      </c>
      <c r="V3" s="28">
        <f t="shared" si="1"/>
        <v>2.875</v>
      </c>
      <c r="W3" s="28">
        <f t="shared" si="1"/>
        <v>3.1379310344827585</v>
      </c>
      <c r="X3" s="28">
        <f t="shared" si="1"/>
        <v>3.2840909090909092</v>
      </c>
      <c r="Y3" s="28">
        <f t="shared" si="1"/>
        <v>2.2808988764044944</v>
      </c>
      <c r="Z3" s="28">
        <f t="shared" si="1"/>
        <v>3.5</v>
      </c>
      <c r="AA3" s="28">
        <f t="shared" si="1"/>
        <v>2.4269662921348316</v>
      </c>
      <c r="AB3" s="28">
        <f t="shared" si="1"/>
        <v>1.8160919540229885</v>
      </c>
      <c r="AC3" s="28">
        <f t="shared" si="1"/>
        <v>3.8764044943820224</v>
      </c>
      <c r="AD3" s="28">
        <f t="shared" si="1"/>
        <v>3.901098901098901</v>
      </c>
      <c r="AE3" s="28">
        <f t="shared" si="1"/>
        <v>2.5057471264367814</v>
      </c>
      <c r="AF3" s="28">
        <f t="shared" si="1"/>
        <v>2.4382022471910112</v>
      </c>
      <c r="AG3" s="28">
        <f t="shared" si="1"/>
        <v>3.2317073170731709</v>
      </c>
      <c r="AH3" s="28">
        <f t="shared" si="1"/>
        <v>3.5952380952380953</v>
      </c>
      <c r="AI3" s="28">
        <f t="shared" si="1"/>
        <v>4.0109890109890109</v>
      </c>
      <c r="AJ3" s="28">
        <f t="shared" si="1"/>
        <v>4.0879120879120876</v>
      </c>
      <c r="AK3" s="28">
        <f t="shared" si="1"/>
        <v>3.6263736263736264</v>
      </c>
      <c r="AL3" s="28">
        <f t="shared" si="1"/>
        <v>4</v>
      </c>
      <c r="AM3" s="28">
        <f t="shared" si="1"/>
        <v>3.5494505494505493</v>
      </c>
      <c r="AN3" s="28">
        <f t="shared" si="1"/>
        <v>3</v>
      </c>
      <c r="AO3" s="28">
        <f t="shared" si="1"/>
        <v>3.4065934065934065</v>
      </c>
      <c r="AP3" s="28">
        <f t="shared" si="1"/>
        <v>2.9340659340659339</v>
      </c>
      <c r="AQ3" s="28">
        <f t="shared" si="1"/>
        <v>3.0549450549450547</v>
      </c>
      <c r="AR3" s="28">
        <f t="shared" si="1"/>
        <v>2.8351648351648353</v>
      </c>
      <c r="AS3" s="28">
        <f t="shared" si="1"/>
        <v>3.1208791208791209</v>
      </c>
      <c r="AT3" s="28">
        <f t="shared" si="1"/>
        <v>3.0219780219780219</v>
      </c>
      <c r="AU3" s="28">
        <f t="shared" si="1"/>
        <v>2.9890109890109891</v>
      </c>
      <c r="AV3" s="28">
        <f t="shared" si="1"/>
        <v>3.3956043956043955</v>
      </c>
      <c r="AW3" s="28">
        <f t="shared" si="1"/>
        <v>3.802197802197802</v>
      </c>
      <c r="AX3" s="28">
        <f t="shared" si="1"/>
        <v>3.1758241758241756</v>
      </c>
      <c r="AY3" s="28">
        <f t="shared" si="1"/>
        <v>3.2747252747252746</v>
      </c>
      <c r="AZ3" s="28">
        <f t="shared" si="1"/>
        <v>3.4945054945054945</v>
      </c>
      <c r="BA3" s="28">
        <f t="shared" si="1"/>
        <v>3.3076923076923075</v>
      </c>
      <c r="BB3" s="28">
        <f t="shared" si="1"/>
        <v>3.1318681318681318</v>
      </c>
      <c r="BC3" s="28">
        <f t="shared" si="1"/>
        <v>3.3186813186813189</v>
      </c>
      <c r="BD3" s="28">
        <f t="shared" si="1"/>
        <v>3.3296703296703298</v>
      </c>
      <c r="BE3" s="28">
        <f t="shared" si="1"/>
        <v>3.4615384615384617</v>
      </c>
      <c r="BF3" s="28">
        <f t="shared" si="1"/>
        <v>3.7582417582417582</v>
      </c>
      <c r="BG3" s="28">
        <f t="shared" si="1"/>
        <v>3.2087912087912089</v>
      </c>
      <c r="BH3" s="28">
        <f t="shared" si="1"/>
        <v>3.2527472527472527</v>
      </c>
    </row>
    <row r="4" spans="1:60" x14ac:dyDescent="0.2">
      <c r="A4" s="3" t="s">
        <v>142</v>
      </c>
      <c r="B4" s="3" t="s">
        <v>211</v>
      </c>
      <c r="C4" s="4" t="s">
        <v>0</v>
      </c>
      <c r="D4" t="s">
        <v>2</v>
      </c>
      <c r="E4" t="s">
        <v>3</v>
      </c>
      <c r="F4" t="s">
        <v>4</v>
      </c>
      <c r="G4" t="s">
        <v>5</v>
      </c>
      <c r="H4" s="19" t="s">
        <v>6</v>
      </c>
      <c r="I4" s="19" t="s">
        <v>7</v>
      </c>
      <c r="J4" s="19" t="s">
        <v>8</v>
      </c>
      <c r="K4" s="19" t="s">
        <v>9</v>
      </c>
      <c r="L4" s="19" t="s">
        <v>10</v>
      </c>
      <c r="M4" s="19" t="s">
        <v>11</v>
      </c>
      <c r="N4" s="19" t="s">
        <v>12</v>
      </c>
      <c r="O4" s="19" t="s">
        <v>13</v>
      </c>
      <c r="P4" s="19" t="s">
        <v>14</v>
      </c>
      <c r="Q4" s="19" t="s">
        <v>15</v>
      </c>
      <c r="R4" s="19" t="s">
        <v>16</v>
      </c>
      <c r="S4" s="19" t="s">
        <v>17</v>
      </c>
      <c r="T4" s="19" t="s">
        <v>18</v>
      </c>
      <c r="U4" s="19" t="s">
        <v>19</v>
      </c>
      <c r="V4" s="19" t="s">
        <v>20</v>
      </c>
      <c r="W4" s="19" t="s">
        <v>21</v>
      </c>
      <c r="X4" s="19" t="s">
        <v>22</v>
      </c>
      <c r="Y4" s="19" t="s">
        <v>23</v>
      </c>
      <c r="Z4" s="19" t="s">
        <v>24</v>
      </c>
      <c r="AA4" s="19" t="s">
        <v>25</v>
      </c>
      <c r="AB4" s="19" t="s">
        <v>26</v>
      </c>
      <c r="AC4" s="19" t="s">
        <v>28</v>
      </c>
      <c r="AD4" s="19" t="s">
        <v>29</v>
      </c>
      <c r="AE4" s="19" t="s">
        <v>30</v>
      </c>
      <c r="AF4" s="19" t="s">
        <v>31</v>
      </c>
      <c r="AG4" s="19" t="s">
        <v>32</v>
      </c>
      <c r="AH4" s="19" t="s">
        <v>60</v>
      </c>
      <c r="AI4" s="20" t="s">
        <v>33</v>
      </c>
      <c r="AJ4" s="20" t="s">
        <v>34</v>
      </c>
      <c r="AK4" s="20" t="s">
        <v>35</v>
      </c>
      <c r="AL4" s="20" t="s">
        <v>36</v>
      </c>
      <c r="AM4" s="20" t="s">
        <v>37</v>
      </c>
      <c r="AN4" s="20" t="s">
        <v>38</v>
      </c>
      <c r="AO4" s="20" t="s">
        <v>39</v>
      </c>
      <c r="AP4" s="20" t="s">
        <v>40</v>
      </c>
      <c r="AQ4" s="20" t="s">
        <v>41</v>
      </c>
      <c r="AR4" s="20" t="s">
        <v>42</v>
      </c>
      <c r="AS4" s="20" t="s">
        <v>43</v>
      </c>
      <c r="AT4" s="20" t="s">
        <v>44</v>
      </c>
      <c r="AU4" s="20" t="s">
        <v>45</v>
      </c>
      <c r="AV4" s="20" t="s">
        <v>46</v>
      </c>
      <c r="AW4" s="20" t="s">
        <v>47</v>
      </c>
      <c r="AX4" s="20" t="s">
        <v>48</v>
      </c>
      <c r="AY4" s="21" t="s">
        <v>49</v>
      </c>
      <c r="AZ4" s="21" t="s">
        <v>50</v>
      </c>
      <c r="BA4" s="21" t="s">
        <v>51</v>
      </c>
      <c r="BB4" s="21" t="s">
        <v>52</v>
      </c>
      <c r="BC4" s="21" t="s">
        <v>53</v>
      </c>
      <c r="BD4" s="21" t="s">
        <v>54</v>
      </c>
      <c r="BE4" s="21" t="s">
        <v>55</v>
      </c>
      <c r="BF4" s="21" t="s">
        <v>56</v>
      </c>
      <c r="BG4" s="21" t="s">
        <v>57</v>
      </c>
      <c r="BH4" s="21" t="s">
        <v>58</v>
      </c>
    </row>
    <row r="5" spans="1:60" x14ac:dyDescent="0.2">
      <c r="A5">
        <f>COUNTIF(H5:BH5,"#")</f>
        <v>0</v>
      </c>
      <c r="B5" s="22" t="s">
        <v>212</v>
      </c>
      <c r="C5" s="4">
        <v>42436.329103148149</v>
      </c>
      <c r="D5">
        <v>1</v>
      </c>
      <c r="E5" t="s">
        <v>70</v>
      </c>
      <c r="F5">
        <v>1966</v>
      </c>
      <c r="G5" t="s">
        <v>64</v>
      </c>
      <c r="H5">
        <v>3</v>
      </c>
      <c r="I5">
        <v>3</v>
      </c>
      <c r="J5">
        <v>3</v>
      </c>
      <c r="K5">
        <v>3</v>
      </c>
      <c r="L5">
        <v>3</v>
      </c>
      <c r="M5">
        <v>3</v>
      </c>
      <c r="N5">
        <v>3</v>
      </c>
      <c r="O5">
        <v>3</v>
      </c>
      <c r="P5">
        <v>3</v>
      </c>
      <c r="Q5">
        <v>3</v>
      </c>
      <c r="R5">
        <v>3</v>
      </c>
      <c r="S5">
        <v>3</v>
      </c>
      <c r="T5">
        <v>3</v>
      </c>
      <c r="U5">
        <v>3</v>
      </c>
      <c r="V5">
        <v>3</v>
      </c>
      <c r="W5">
        <v>3</v>
      </c>
      <c r="X5">
        <v>3</v>
      </c>
      <c r="Y5">
        <v>3</v>
      </c>
      <c r="Z5">
        <v>3</v>
      </c>
      <c r="AA5">
        <v>3</v>
      </c>
      <c r="AB5">
        <v>3</v>
      </c>
      <c r="AC5">
        <v>3</v>
      </c>
      <c r="AD5">
        <v>3</v>
      </c>
      <c r="AE5">
        <v>3</v>
      </c>
      <c r="AF5">
        <v>3</v>
      </c>
      <c r="AG5">
        <v>3</v>
      </c>
      <c r="AH5">
        <v>3</v>
      </c>
      <c r="AI5">
        <v>3</v>
      </c>
      <c r="AJ5">
        <v>3</v>
      </c>
      <c r="AK5">
        <v>3</v>
      </c>
      <c r="AL5">
        <v>3</v>
      </c>
      <c r="AM5">
        <v>3</v>
      </c>
      <c r="AN5">
        <v>3</v>
      </c>
      <c r="AO5">
        <v>3</v>
      </c>
      <c r="AP5">
        <v>3</v>
      </c>
      <c r="AQ5">
        <v>3</v>
      </c>
      <c r="AR5">
        <v>3</v>
      </c>
      <c r="AS5">
        <v>3</v>
      </c>
      <c r="AT5">
        <v>3</v>
      </c>
      <c r="AU5">
        <v>3</v>
      </c>
      <c r="AV5">
        <v>3</v>
      </c>
      <c r="AW5">
        <v>3</v>
      </c>
      <c r="AX5">
        <v>3</v>
      </c>
      <c r="AY5">
        <v>3</v>
      </c>
      <c r="AZ5">
        <v>3</v>
      </c>
      <c r="BA5">
        <v>3</v>
      </c>
      <c r="BB5">
        <v>3</v>
      </c>
      <c r="BC5">
        <v>3</v>
      </c>
      <c r="BD5">
        <v>3</v>
      </c>
      <c r="BE5">
        <v>3</v>
      </c>
      <c r="BF5">
        <v>3</v>
      </c>
      <c r="BG5">
        <v>3</v>
      </c>
      <c r="BH5">
        <v>3</v>
      </c>
    </row>
    <row r="6" spans="1:60" x14ac:dyDescent="0.2">
      <c r="A6">
        <f t="shared" ref="A6:A69" si="2">COUNTIF(H6:BH6,"#")</f>
        <v>4</v>
      </c>
      <c r="B6" s="22" t="s">
        <v>213</v>
      </c>
      <c r="C6" s="4">
        <v>42438.337161493051</v>
      </c>
      <c r="D6">
        <v>1</v>
      </c>
      <c r="E6" t="s">
        <v>90</v>
      </c>
      <c r="F6">
        <v>1994</v>
      </c>
      <c r="G6" t="s">
        <v>64</v>
      </c>
      <c r="H6">
        <v>4</v>
      </c>
      <c r="I6">
        <v>2</v>
      </c>
      <c r="J6">
        <v>5</v>
      </c>
      <c r="K6">
        <v>4</v>
      </c>
      <c r="L6">
        <v>5</v>
      </c>
      <c r="M6">
        <v>4</v>
      </c>
      <c r="N6">
        <v>2</v>
      </c>
      <c r="O6">
        <v>5</v>
      </c>
      <c r="P6">
        <v>4</v>
      </c>
      <c r="Q6">
        <v>5</v>
      </c>
      <c r="R6">
        <v>2</v>
      </c>
      <c r="S6">
        <v>2</v>
      </c>
      <c r="T6" t="s">
        <v>142</v>
      </c>
      <c r="U6" t="s">
        <v>142</v>
      </c>
      <c r="V6" t="s">
        <v>142</v>
      </c>
      <c r="W6" t="s">
        <v>142</v>
      </c>
      <c r="X6">
        <v>3</v>
      </c>
      <c r="Y6">
        <v>2</v>
      </c>
      <c r="Z6">
        <v>2</v>
      </c>
      <c r="AA6">
        <v>4</v>
      </c>
      <c r="AB6">
        <v>3</v>
      </c>
      <c r="AC6">
        <v>5</v>
      </c>
      <c r="AD6">
        <v>5</v>
      </c>
      <c r="AE6">
        <v>2</v>
      </c>
      <c r="AF6">
        <v>4</v>
      </c>
      <c r="AG6">
        <v>5</v>
      </c>
      <c r="AH6">
        <v>3</v>
      </c>
      <c r="AI6">
        <v>3</v>
      </c>
      <c r="AJ6">
        <v>4</v>
      </c>
      <c r="AK6">
        <v>4</v>
      </c>
      <c r="AL6">
        <v>4</v>
      </c>
      <c r="AM6">
        <v>3</v>
      </c>
      <c r="AN6">
        <v>2</v>
      </c>
      <c r="AO6">
        <v>2</v>
      </c>
      <c r="AP6">
        <v>2</v>
      </c>
      <c r="AQ6">
        <v>1</v>
      </c>
      <c r="AR6">
        <v>2</v>
      </c>
      <c r="AS6">
        <v>1</v>
      </c>
      <c r="AT6">
        <v>2</v>
      </c>
      <c r="AU6">
        <v>2</v>
      </c>
      <c r="AV6">
        <v>3</v>
      </c>
      <c r="AW6">
        <v>2</v>
      </c>
      <c r="AX6">
        <v>2</v>
      </c>
      <c r="AY6">
        <v>5</v>
      </c>
      <c r="AZ6">
        <v>5</v>
      </c>
      <c r="BA6">
        <v>4</v>
      </c>
      <c r="BB6">
        <v>2</v>
      </c>
      <c r="BC6">
        <v>3</v>
      </c>
      <c r="BD6">
        <v>3</v>
      </c>
      <c r="BE6">
        <v>3</v>
      </c>
      <c r="BF6">
        <v>5</v>
      </c>
      <c r="BG6">
        <v>4</v>
      </c>
      <c r="BH6">
        <v>2</v>
      </c>
    </row>
    <row r="7" spans="1:60" x14ac:dyDescent="0.2">
      <c r="A7">
        <f t="shared" si="2"/>
        <v>2</v>
      </c>
      <c r="B7" s="22" t="s">
        <v>213</v>
      </c>
      <c r="C7" s="4">
        <v>42438.353709791671</v>
      </c>
      <c r="D7">
        <v>1</v>
      </c>
      <c r="E7" t="s">
        <v>76</v>
      </c>
      <c r="F7">
        <v>1985</v>
      </c>
      <c r="G7" t="s">
        <v>64</v>
      </c>
      <c r="H7">
        <v>4</v>
      </c>
      <c r="I7">
        <v>2</v>
      </c>
      <c r="J7">
        <v>4</v>
      </c>
      <c r="K7">
        <v>4</v>
      </c>
      <c r="L7">
        <v>4</v>
      </c>
      <c r="M7">
        <v>4</v>
      </c>
      <c r="N7">
        <v>2</v>
      </c>
      <c r="O7">
        <v>4</v>
      </c>
      <c r="P7">
        <v>4</v>
      </c>
      <c r="Q7">
        <v>4</v>
      </c>
      <c r="R7">
        <v>4</v>
      </c>
      <c r="S7">
        <v>4</v>
      </c>
      <c r="T7">
        <v>4</v>
      </c>
      <c r="U7">
        <v>4</v>
      </c>
      <c r="V7">
        <v>4</v>
      </c>
      <c r="W7">
        <v>4</v>
      </c>
      <c r="X7">
        <v>4</v>
      </c>
      <c r="Y7">
        <v>2</v>
      </c>
      <c r="Z7">
        <v>2</v>
      </c>
      <c r="AA7">
        <v>4</v>
      </c>
      <c r="AB7">
        <v>2</v>
      </c>
      <c r="AC7">
        <v>5</v>
      </c>
      <c r="AD7">
        <v>4</v>
      </c>
      <c r="AE7">
        <v>5</v>
      </c>
      <c r="AF7">
        <v>4</v>
      </c>
      <c r="AG7" t="s">
        <v>142</v>
      </c>
      <c r="AH7" t="s">
        <v>142</v>
      </c>
      <c r="AI7">
        <v>4</v>
      </c>
      <c r="AJ7">
        <v>4</v>
      </c>
      <c r="AK7">
        <v>4</v>
      </c>
      <c r="AL7">
        <v>4</v>
      </c>
      <c r="AM7">
        <v>4</v>
      </c>
      <c r="AN7">
        <v>3</v>
      </c>
      <c r="AO7">
        <v>3</v>
      </c>
      <c r="AP7">
        <v>3</v>
      </c>
      <c r="AQ7">
        <v>4</v>
      </c>
      <c r="AR7">
        <v>4</v>
      </c>
      <c r="AS7">
        <v>3</v>
      </c>
      <c r="AT7">
        <v>3</v>
      </c>
      <c r="AU7">
        <v>3</v>
      </c>
      <c r="AV7">
        <v>4</v>
      </c>
      <c r="AW7">
        <v>4</v>
      </c>
      <c r="AX7">
        <v>4</v>
      </c>
      <c r="AY7">
        <v>4</v>
      </c>
      <c r="AZ7">
        <v>4</v>
      </c>
      <c r="BA7">
        <v>4</v>
      </c>
      <c r="BB7">
        <v>2</v>
      </c>
      <c r="BC7">
        <v>2</v>
      </c>
      <c r="BD7">
        <v>2</v>
      </c>
      <c r="BE7">
        <v>4</v>
      </c>
      <c r="BF7">
        <v>4</v>
      </c>
      <c r="BG7">
        <v>5</v>
      </c>
      <c r="BH7">
        <v>5</v>
      </c>
    </row>
    <row r="8" spans="1:60" x14ac:dyDescent="0.2">
      <c r="A8">
        <f t="shared" si="2"/>
        <v>8</v>
      </c>
      <c r="B8" s="22" t="s">
        <v>213</v>
      </c>
      <c r="C8" s="4">
        <v>42438.360866493051</v>
      </c>
      <c r="D8">
        <v>1</v>
      </c>
      <c r="E8" t="s">
        <v>63</v>
      </c>
      <c r="F8">
        <v>1979</v>
      </c>
      <c r="G8" t="s">
        <v>64</v>
      </c>
      <c r="H8">
        <v>4</v>
      </c>
      <c r="I8">
        <v>4</v>
      </c>
      <c r="J8" t="s">
        <v>142</v>
      </c>
      <c r="K8" t="s">
        <v>142</v>
      </c>
      <c r="L8" t="s">
        <v>142</v>
      </c>
      <c r="M8">
        <v>4</v>
      </c>
      <c r="N8">
        <v>3</v>
      </c>
      <c r="O8">
        <v>3</v>
      </c>
      <c r="P8">
        <v>3</v>
      </c>
      <c r="Q8">
        <v>3</v>
      </c>
      <c r="R8" t="s">
        <v>142</v>
      </c>
      <c r="S8" t="s">
        <v>142</v>
      </c>
      <c r="T8">
        <v>4</v>
      </c>
      <c r="U8">
        <v>2</v>
      </c>
      <c r="V8">
        <v>2</v>
      </c>
      <c r="W8">
        <v>3</v>
      </c>
      <c r="X8" t="s">
        <v>142</v>
      </c>
      <c r="Y8" t="s">
        <v>142</v>
      </c>
      <c r="Z8">
        <v>3</v>
      </c>
      <c r="AA8">
        <v>4</v>
      </c>
      <c r="AB8" t="s">
        <v>142</v>
      </c>
      <c r="AC8">
        <v>4</v>
      </c>
      <c r="AD8">
        <v>4</v>
      </c>
      <c r="AE8">
        <v>1</v>
      </c>
      <c r="AF8">
        <v>1</v>
      </c>
      <c r="AG8">
        <v>3</v>
      </c>
      <c r="AH8">
        <v>3</v>
      </c>
      <c r="AI8">
        <v>5</v>
      </c>
      <c r="AJ8">
        <v>5</v>
      </c>
      <c r="AK8">
        <v>5</v>
      </c>
      <c r="AL8">
        <v>5</v>
      </c>
      <c r="AM8">
        <v>5</v>
      </c>
      <c r="AN8">
        <v>5</v>
      </c>
      <c r="AO8">
        <v>5</v>
      </c>
      <c r="AP8">
        <v>5</v>
      </c>
      <c r="AQ8">
        <v>5</v>
      </c>
      <c r="AR8">
        <v>5</v>
      </c>
      <c r="AS8">
        <v>5</v>
      </c>
      <c r="AT8">
        <v>5</v>
      </c>
      <c r="AU8">
        <v>5</v>
      </c>
      <c r="AV8">
        <v>5</v>
      </c>
      <c r="AW8">
        <v>5</v>
      </c>
      <c r="AX8">
        <v>5</v>
      </c>
      <c r="AY8">
        <v>4</v>
      </c>
      <c r="AZ8">
        <v>3</v>
      </c>
      <c r="BA8">
        <v>3</v>
      </c>
      <c r="BB8">
        <v>2</v>
      </c>
      <c r="BC8">
        <v>3</v>
      </c>
      <c r="BD8">
        <v>3</v>
      </c>
      <c r="BE8">
        <v>4</v>
      </c>
      <c r="BF8">
        <v>5</v>
      </c>
      <c r="BG8">
        <v>4</v>
      </c>
      <c r="BH8">
        <v>3</v>
      </c>
    </row>
    <row r="9" spans="1:60" x14ac:dyDescent="0.2">
      <c r="A9">
        <f t="shared" si="2"/>
        <v>0</v>
      </c>
      <c r="B9" s="22" t="s">
        <v>213</v>
      </c>
      <c r="C9" s="4">
        <v>42438.420993715277</v>
      </c>
      <c r="D9">
        <v>1</v>
      </c>
      <c r="E9" t="s">
        <v>90</v>
      </c>
      <c r="F9">
        <v>1990</v>
      </c>
      <c r="G9" t="s">
        <v>64</v>
      </c>
      <c r="H9">
        <v>4</v>
      </c>
      <c r="I9">
        <v>3</v>
      </c>
      <c r="J9">
        <v>3</v>
      </c>
      <c r="K9">
        <v>3</v>
      </c>
      <c r="L9">
        <v>3</v>
      </c>
      <c r="M9">
        <v>3</v>
      </c>
      <c r="N9">
        <v>4</v>
      </c>
      <c r="O9">
        <v>3</v>
      </c>
      <c r="P9">
        <v>3</v>
      </c>
      <c r="Q9">
        <v>3</v>
      </c>
      <c r="R9">
        <v>4</v>
      </c>
      <c r="S9">
        <v>3</v>
      </c>
      <c r="T9">
        <v>3</v>
      </c>
      <c r="U9">
        <v>4</v>
      </c>
      <c r="V9">
        <v>3</v>
      </c>
      <c r="W9">
        <v>3</v>
      </c>
      <c r="X9">
        <v>4</v>
      </c>
      <c r="Y9">
        <v>3</v>
      </c>
      <c r="Z9">
        <v>3</v>
      </c>
      <c r="AA9">
        <v>4</v>
      </c>
      <c r="AB9">
        <v>3</v>
      </c>
      <c r="AC9">
        <v>4</v>
      </c>
      <c r="AD9">
        <v>3</v>
      </c>
      <c r="AE9">
        <v>3</v>
      </c>
      <c r="AF9">
        <v>4</v>
      </c>
      <c r="AG9">
        <v>4</v>
      </c>
      <c r="AH9">
        <v>3</v>
      </c>
      <c r="AI9">
        <v>3</v>
      </c>
      <c r="AJ9">
        <v>4</v>
      </c>
      <c r="AK9">
        <v>3</v>
      </c>
      <c r="AL9">
        <v>4</v>
      </c>
      <c r="AM9">
        <v>4</v>
      </c>
      <c r="AN9">
        <v>3</v>
      </c>
      <c r="AO9">
        <v>3</v>
      </c>
      <c r="AP9">
        <v>3</v>
      </c>
      <c r="AQ9">
        <v>3</v>
      </c>
      <c r="AR9">
        <v>4</v>
      </c>
      <c r="AS9">
        <v>3</v>
      </c>
      <c r="AT9">
        <v>3</v>
      </c>
      <c r="AU9">
        <v>3</v>
      </c>
      <c r="AV9">
        <v>3</v>
      </c>
      <c r="AW9">
        <v>4</v>
      </c>
      <c r="AX9">
        <v>3</v>
      </c>
      <c r="AY9">
        <v>3</v>
      </c>
      <c r="AZ9">
        <v>4</v>
      </c>
      <c r="BA9">
        <v>4</v>
      </c>
      <c r="BB9">
        <v>3</v>
      </c>
      <c r="BC9">
        <v>3</v>
      </c>
      <c r="BD9">
        <v>3</v>
      </c>
      <c r="BE9">
        <v>3</v>
      </c>
      <c r="BF9">
        <v>3</v>
      </c>
      <c r="BG9">
        <v>4</v>
      </c>
      <c r="BH9">
        <v>3</v>
      </c>
    </row>
    <row r="10" spans="1:60" x14ac:dyDescent="0.2">
      <c r="A10">
        <f t="shared" si="2"/>
        <v>0</v>
      </c>
      <c r="B10" s="22" t="s">
        <v>213</v>
      </c>
      <c r="C10" s="4">
        <v>42438.433709629629</v>
      </c>
      <c r="D10">
        <v>1</v>
      </c>
      <c r="E10" t="s">
        <v>90</v>
      </c>
      <c r="F10">
        <v>1991</v>
      </c>
      <c r="G10" t="s">
        <v>64</v>
      </c>
      <c r="H10">
        <v>5</v>
      </c>
      <c r="I10">
        <v>4</v>
      </c>
      <c r="J10">
        <v>4</v>
      </c>
      <c r="K10">
        <v>4</v>
      </c>
      <c r="L10">
        <v>4</v>
      </c>
      <c r="M10">
        <v>3</v>
      </c>
      <c r="N10">
        <v>4</v>
      </c>
      <c r="O10">
        <v>3</v>
      </c>
      <c r="P10">
        <v>4</v>
      </c>
      <c r="Q10">
        <v>4</v>
      </c>
      <c r="R10">
        <v>4</v>
      </c>
      <c r="S10">
        <v>3</v>
      </c>
      <c r="T10">
        <v>4</v>
      </c>
      <c r="U10">
        <v>3</v>
      </c>
      <c r="V10">
        <v>3</v>
      </c>
      <c r="W10">
        <v>4</v>
      </c>
      <c r="X10">
        <v>5</v>
      </c>
      <c r="Y10">
        <v>3</v>
      </c>
      <c r="Z10">
        <v>4</v>
      </c>
      <c r="AA10">
        <v>3</v>
      </c>
      <c r="AB10">
        <v>2</v>
      </c>
      <c r="AC10">
        <v>4</v>
      </c>
      <c r="AD10">
        <v>4</v>
      </c>
      <c r="AE10">
        <v>3</v>
      </c>
      <c r="AF10">
        <v>4</v>
      </c>
      <c r="AG10">
        <v>4</v>
      </c>
      <c r="AH10">
        <v>3</v>
      </c>
      <c r="AI10">
        <v>3</v>
      </c>
      <c r="AJ10">
        <v>4</v>
      </c>
      <c r="AK10">
        <v>4</v>
      </c>
      <c r="AL10">
        <v>4</v>
      </c>
      <c r="AM10">
        <v>4</v>
      </c>
      <c r="AN10">
        <v>3</v>
      </c>
      <c r="AO10">
        <v>4</v>
      </c>
      <c r="AP10">
        <v>3</v>
      </c>
      <c r="AQ10">
        <v>4</v>
      </c>
      <c r="AR10">
        <v>3</v>
      </c>
      <c r="AS10">
        <v>3</v>
      </c>
      <c r="AT10">
        <v>3</v>
      </c>
      <c r="AU10">
        <v>3</v>
      </c>
      <c r="AV10">
        <v>4</v>
      </c>
      <c r="AW10">
        <v>3</v>
      </c>
      <c r="AX10">
        <v>3</v>
      </c>
      <c r="AY10">
        <v>2</v>
      </c>
      <c r="AZ10">
        <v>3</v>
      </c>
      <c r="BA10">
        <v>2</v>
      </c>
      <c r="BB10">
        <v>3</v>
      </c>
      <c r="BC10">
        <v>2</v>
      </c>
      <c r="BD10">
        <v>4</v>
      </c>
      <c r="BE10">
        <v>4</v>
      </c>
      <c r="BF10">
        <v>3</v>
      </c>
      <c r="BG10">
        <v>4</v>
      </c>
      <c r="BH10">
        <v>3</v>
      </c>
    </row>
    <row r="11" spans="1:60" x14ac:dyDescent="0.2">
      <c r="A11">
        <f t="shared" si="2"/>
        <v>0</v>
      </c>
      <c r="B11" s="22" t="s">
        <v>213</v>
      </c>
      <c r="C11" s="4">
        <v>42438.482763032407</v>
      </c>
      <c r="D11">
        <v>1</v>
      </c>
      <c r="E11" t="s">
        <v>90</v>
      </c>
      <c r="F11">
        <v>1985</v>
      </c>
      <c r="G11" t="s">
        <v>64</v>
      </c>
      <c r="H11">
        <v>3</v>
      </c>
      <c r="I11">
        <v>2</v>
      </c>
      <c r="J11">
        <v>5</v>
      </c>
      <c r="K11">
        <v>5</v>
      </c>
      <c r="L11">
        <v>5</v>
      </c>
      <c r="M11">
        <v>5</v>
      </c>
      <c r="N11">
        <v>2</v>
      </c>
      <c r="O11">
        <v>4</v>
      </c>
      <c r="P11">
        <v>5</v>
      </c>
      <c r="Q11">
        <v>5</v>
      </c>
      <c r="R11">
        <v>2</v>
      </c>
      <c r="S11">
        <v>3</v>
      </c>
      <c r="T11">
        <v>2</v>
      </c>
      <c r="U11">
        <v>2</v>
      </c>
      <c r="V11">
        <v>4</v>
      </c>
      <c r="W11">
        <v>5</v>
      </c>
      <c r="X11">
        <v>5</v>
      </c>
      <c r="Y11">
        <v>2</v>
      </c>
      <c r="Z11">
        <v>3</v>
      </c>
      <c r="AA11">
        <v>2</v>
      </c>
      <c r="AB11">
        <v>1</v>
      </c>
      <c r="AC11">
        <v>5</v>
      </c>
      <c r="AD11">
        <v>5</v>
      </c>
      <c r="AE11">
        <v>2</v>
      </c>
      <c r="AF11">
        <v>2</v>
      </c>
      <c r="AG11">
        <v>4</v>
      </c>
      <c r="AH11">
        <v>4</v>
      </c>
      <c r="AI11">
        <v>5</v>
      </c>
      <c r="AJ11">
        <v>4</v>
      </c>
      <c r="AK11">
        <v>3</v>
      </c>
      <c r="AL11">
        <v>3</v>
      </c>
      <c r="AM11">
        <v>4</v>
      </c>
      <c r="AN11">
        <v>3</v>
      </c>
      <c r="AO11">
        <v>4</v>
      </c>
      <c r="AP11">
        <v>4</v>
      </c>
      <c r="AQ11">
        <v>4</v>
      </c>
      <c r="AR11">
        <v>4</v>
      </c>
      <c r="AS11">
        <v>4</v>
      </c>
      <c r="AT11">
        <v>4</v>
      </c>
      <c r="AU11">
        <v>4</v>
      </c>
      <c r="AV11">
        <v>4</v>
      </c>
      <c r="AW11">
        <v>4</v>
      </c>
      <c r="AX11">
        <v>3</v>
      </c>
      <c r="AY11">
        <v>5</v>
      </c>
      <c r="AZ11">
        <v>4</v>
      </c>
      <c r="BA11">
        <v>4</v>
      </c>
      <c r="BB11">
        <v>1</v>
      </c>
      <c r="BC11">
        <v>1</v>
      </c>
      <c r="BD11">
        <v>2</v>
      </c>
      <c r="BE11">
        <v>2</v>
      </c>
      <c r="BF11">
        <v>5</v>
      </c>
      <c r="BG11">
        <v>5</v>
      </c>
      <c r="BH11">
        <v>1</v>
      </c>
    </row>
    <row r="12" spans="1:60" x14ac:dyDescent="0.2">
      <c r="A12">
        <f t="shared" si="2"/>
        <v>11</v>
      </c>
      <c r="B12" s="22" t="s">
        <v>212</v>
      </c>
      <c r="C12" s="4">
        <v>42438.566622314815</v>
      </c>
      <c r="D12">
        <v>2</v>
      </c>
      <c r="E12" t="s">
        <v>70</v>
      </c>
      <c r="F12">
        <v>1973</v>
      </c>
      <c r="G12" t="s">
        <v>64</v>
      </c>
      <c r="H12" t="s">
        <v>142</v>
      </c>
      <c r="I12" t="s">
        <v>142</v>
      </c>
      <c r="J12" t="s">
        <v>142</v>
      </c>
      <c r="K12" t="s">
        <v>142</v>
      </c>
      <c r="L12" t="s">
        <v>142</v>
      </c>
      <c r="M12" t="s">
        <v>142</v>
      </c>
      <c r="N12" t="s">
        <v>142</v>
      </c>
      <c r="O12" t="s">
        <v>142</v>
      </c>
      <c r="P12" t="s">
        <v>142</v>
      </c>
      <c r="Q12" t="s">
        <v>142</v>
      </c>
      <c r="R12" t="s">
        <v>142</v>
      </c>
      <c r="S12">
        <v>4</v>
      </c>
      <c r="T12">
        <v>4</v>
      </c>
      <c r="U12">
        <v>2</v>
      </c>
      <c r="V12">
        <v>2</v>
      </c>
      <c r="W12">
        <v>3</v>
      </c>
      <c r="X12">
        <v>3</v>
      </c>
      <c r="Y12">
        <v>2</v>
      </c>
      <c r="Z12">
        <v>3</v>
      </c>
      <c r="AA12">
        <v>1</v>
      </c>
      <c r="AB12">
        <v>1</v>
      </c>
      <c r="AC12">
        <v>2</v>
      </c>
      <c r="AD12">
        <v>4</v>
      </c>
      <c r="AE12">
        <v>2</v>
      </c>
      <c r="AF12">
        <v>2</v>
      </c>
      <c r="AG12">
        <v>1</v>
      </c>
      <c r="AH12">
        <v>1</v>
      </c>
      <c r="AI12">
        <v>4</v>
      </c>
      <c r="AJ12">
        <v>4</v>
      </c>
      <c r="AK12">
        <v>4</v>
      </c>
      <c r="AL12">
        <v>4</v>
      </c>
      <c r="AM12">
        <v>4</v>
      </c>
      <c r="AN12">
        <v>3</v>
      </c>
      <c r="AO12">
        <v>3</v>
      </c>
      <c r="AP12">
        <v>3</v>
      </c>
      <c r="AQ12">
        <v>3</v>
      </c>
      <c r="AR12">
        <v>3</v>
      </c>
      <c r="AS12">
        <v>3</v>
      </c>
      <c r="AT12">
        <v>3</v>
      </c>
      <c r="AU12">
        <v>3</v>
      </c>
      <c r="AV12">
        <v>3</v>
      </c>
      <c r="AW12">
        <v>4</v>
      </c>
      <c r="AX12">
        <v>3</v>
      </c>
      <c r="AY12">
        <v>4</v>
      </c>
      <c r="AZ12">
        <v>3</v>
      </c>
      <c r="BA12">
        <v>2</v>
      </c>
      <c r="BB12">
        <v>2</v>
      </c>
      <c r="BC12">
        <v>3</v>
      </c>
      <c r="BD12">
        <v>3</v>
      </c>
      <c r="BE12">
        <v>4</v>
      </c>
      <c r="BF12">
        <v>3</v>
      </c>
      <c r="BG12">
        <v>3</v>
      </c>
      <c r="BH12">
        <v>3</v>
      </c>
    </row>
    <row r="13" spans="1:60" x14ac:dyDescent="0.2">
      <c r="A13">
        <f t="shared" si="2"/>
        <v>0</v>
      </c>
      <c r="B13" s="22" t="s">
        <v>213</v>
      </c>
      <c r="C13" s="4">
        <v>42438.58450271991</v>
      </c>
      <c r="D13">
        <v>1</v>
      </c>
      <c r="E13" t="s">
        <v>92</v>
      </c>
      <c r="F13">
        <v>1987</v>
      </c>
      <c r="G13" t="s">
        <v>64</v>
      </c>
      <c r="H13">
        <v>4</v>
      </c>
      <c r="I13">
        <v>3</v>
      </c>
      <c r="J13">
        <v>3</v>
      </c>
      <c r="K13">
        <v>3</v>
      </c>
      <c r="L13">
        <v>3</v>
      </c>
      <c r="M13">
        <v>4</v>
      </c>
      <c r="N13">
        <v>3</v>
      </c>
      <c r="O13">
        <v>3</v>
      </c>
      <c r="P13">
        <v>3</v>
      </c>
      <c r="Q13">
        <v>3</v>
      </c>
      <c r="R13">
        <v>4</v>
      </c>
      <c r="S13">
        <v>4</v>
      </c>
      <c r="T13">
        <v>4</v>
      </c>
      <c r="U13">
        <v>4</v>
      </c>
      <c r="V13">
        <v>4</v>
      </c>
      <c r="W13">
        <v>4</v>
      </c>
      <c r="X13">
        <v>4</v>
      </c>
      <c r="Y13">
        <v>3</v>
      </c>
      <c r="Z13">
        <v>4</v>
      </c>
      <c r="AA13">
        <v>3</v>
      </c>
      <c r="AB13">
        <v>1</v>
      </c>
      <c r="AC13">
        <v>4</v>
      </c>
      <c r="AD13">
        <v>4</v>
      </c>
      <c r="AE13">
        <v>2</v>
      </c>
      <c r="AF13">
        <v>2</v>
      </c>
      <c r="AG13">
        <v>3</v>
      </c>
      <c r="AH13">
        <v>3</v>
      </c>
      <c r="AI13">
        <v>4</v>
      </c>
      <c r="AJ13">
        <v>4</v>
      </c>
      <c r="AK13">
        <v>4</v>
      </c>
      <c r="AL13">
        <v>4</v>
      </c>
      <c r="AM13">
        <v>4</v>
      </c>
      <c r="AN13">
        <v>3</v>
      </c>
      <c r="AO13">
        <v>4</v>
      </c>
      <c r="AP13">
        <v>4</v>
      </c>
      <c r="AQ13">
        <v>4</v>
      </c>
      <c r="AR13">
        <v>3</v>
      </c>
      <c r="AS13">
        <v>4</v>
      </c>
      <c r="AT13">
        <v>4</v>
      </c>
      <c r="AU13">
        <v>3</v>
      </c>
      <c r="AV13">
        <v>4</v>
      </c>
      <c r="AW13">
        <v>4</v>
      </c>
      <c r="AX13">
        <v>4</v>
      </c>
      <c r="AY13">
        <v>4</v>
      </c>
      <c r="AZ13">
        <v>4</v>
      </c>
      <c r="BA13">
        <v>2</v>
      </c>
      <c r="BB13">
        <v>3</v>
      </c>
      <c r="BC13">
        <v>3</v>
      </c>
      <c r="BD13">
        <v>4</v>
      </c>
      <c r="BE13">
        <v>3</v>
      </c>
      <c r="BF13">
        <v>4</v>
      </c>
      <c r="BG13">
        <v>3</v>
      </c>
      <c r="BH13">
        <v>5</v>
      </c>
    </row>
    <row r="14" spans="1:60" x14ac:dyDescent="0.2">
      <c r="A14">
        <f t="shared" si="2"/>
        <v>0</v>
      </c>
      <c r="B14" s="22" t="s">
        <v>213</v>
      </c>
      <c r="C14" s="4">
        <v>42438.603305474535</v>
      </c>
      <c r="D14">
        <v>1</v>
      </c>
      <c r="E14" t="s">
        <v>138</v>
      </c>
      <c r="F14">
        <v>1988</v>
      </c>
      <c r="G14" t="s">
        <v>64</v>
      </c>
      <c r="H14">
        <v>2</v>
      </c>
      <c r="I14">
        <v>3</v>
      </c>
      <c r="J14">
        <v>3</v>
      </c>
      <c r="K14">
        <v>4</v>
      </c>
      <c r="L14">
        <v>3</v>
      </c>
      <c r="M14">
        <v>2</v>
      </c>
      <c r="N14">
        <v>3</v>
      </c>
      <c r="O14">
        <v>3</v>
      </c>
      <c r="P14">
        <v>4</v>
      </c>
      <c r="Q14">
        <v>4</v>
      </c>
      <c r="R14">
        <v>4</v>
      </c>
      <c r="S14">
        <v>4</v>
      </c>
      <c r="T14">
        <v>4</v>
      </c>
      <c r="U14">
        <v>3</v>
      </c>
      <c r="V14">
        <v>4</v>
      </c>
      <c r="W14">
        <v>3</v>
      </c>
      <c r="X14">
        <v>4</v>
      </c>
      <c r="Y14">
        <v>3</v>
      </c>
      <c r="Z14">
        <v>4</v>
      </c>
      <c r="AA14">
        <v>2</v>
      </c>
      <c r="AB14">
        <v>2</v>
      </c>
      <c r="AC14">
        <v>4</v>
      </c>
      <c r="AD14">
        <v>4</v>
      </c>
      <c r="AE14">
        <v>4</v>
      </c>
      <c r="AF14">
        <v>2</v>
      </c>
      <c r="AG14">
        <v>4</v>
      </c>
      <c r="AH14">
        <v>4</v>
      </c>
      <c r="AI14">
        <v>4</v>
      </c>
      <c r="AJ14">
        <v>5</v>
      </c>
      <c r="AK14">
        <v>3</v>
      </c>
      <c r="AL14">
        <v>4</v>
      </c>
      <c r="AM14">
        <v>5</v>
      </c>
      <c r="AN14">
        <v>3</v>
      </c>
      <c r="AO14">
        <v>2</v>
      </c>
      <c r="AP14">
        <v>1</v>
      </c>
      <c r="AQ14">
        <v>2</v>
      </c>
      <c r="AR14">
        <v>1</v>
      </c>
      <c r="AS14">
        <v>2</v>
      </c>
      <c r="AT14">
        <v>2</v>
      </c>
      <c r="AU14">
        <v>3</v>
      </c>
      <c r="AV14">
        <v>4</v>
      </c>
      <c r="AW14">
        <v>3</v>
      </c>
      <c r="AX14">
        <v>3</v>
      </c>
      <c r="AY14">
        <v>2</v>
      </c>
      <c r="AZ14">
        <v>3</v>
      </c>
      <c r="BA14">
        <v>1</v>
      </c>
      <c r="BB14">
        <v>2</v>
      </c>
      <c r="BC14">
        <v>3</v>
      </c>
      <c r="BD14">
        <v>3</v>
      </c>
      <c r="BE14">
        <v>5</v>
      </c>
      <c r="BF14">
        <v>2</v>
      </c>
      <c r="BG14">
        <v>2</v>
      </c>
      <c r="BH14">
        <v>4</v>
      </c>
    </row>
    <row r="15" spans="1:60" x14ac:dyDescent="0.2">
      <c r="A15">
        <f t="shared" si="2"/>
        <v>0</v>
      </c>
      <c r="B15" s="22" t="s">
        <v>213</v>
      </c>
      <c r="C15" s="4">
        <v>42438.711664699076</v>
      </c>
      <c r="D15">
        <v>1</v>
      </c>
      <c r="E15" t="s">
        <v>90</v>
      </c>
      <c r="F15">
        <v>1978</v>
      </c>
      <c r="G15" t="s">
        <v>64</v>
      </c>
      <c r="H15">
        <v>2</v>
      </c>
      <c r="I15">
        <v>3</v>
      </c>
      <c r="J15">
        <v>4</v>
      </c>
      <c r="K15">
        <v>4</v>
      </c>
      <c r="L15">
        <v>4</v>
      </c>
      <c r="M15">
        <v>4</v>
      </c>
      <c r="N15">
        <v>2</v>
      </c>
      <c r="O15">
        <v>4</v>
      </c>
      <c r="P15">
        <v>4</v>
      </c>
      <c r="Q15">
        <v>5</v>
      </c>
      <c r="R15">
        <v>4</v>
      </c>
      <c r="S15">
        <v>5</v>
      </c>
      <c r="T15">
        <v>5</v>
      </c>
      <c r="U15">
        <v>4</v>
      </c>
      <c r="V15">
        <v>3</v>
      </c>
      <c r="W15">
        <v>4</v>
      </c>
      <c r="X15">
        <v>5</v>
      </c>
      <c r="Y15">
        <v>3</v>
      </c>
      <c r="Z15">
        <v>4</v>
      </c>
      <c r="AA15">
        <v>4</v>
      </c>
      <c r="AB15">
        <v>2</v>
      </c>
      <c r="AC15">
        <v>5</v>
      </c>
      <c r="AD15">
        <v>5</v>
      </c>
      <c r="AE15">
        <v>3</v>
      </c>
      <c r="AF15">
        <v>5</v>
      </c>
      <c r="AG15">
        <v>4</v>
      </c>
      <c r="AH15">
        <v>5</v>
      </c>
      <c r="AI15">
        <v>5</v>
      </c>
      <c r="AJ15">
        <v>5</v>
      </c>
      <c r="AK15">
        <v>5</v>
      </c>
      <c r="AL15">
        <v>5</v>
      </c>
      <c r="AM15">
        <v>5</v>
      </c>
      <c r="AN15">
        <v>3</v>
      </c>
      <c r="AO15">
        <v>5</v>
      </c>
      <c r="AP15">
        <v>4</v>
      </c>
      <c r="AQ15">
        <v>3</v>
      </c>
      <c r="AR15">
        <v>3</v>
      </c>
      <c r="AS15">
        <v>4</v>
      </c>
      <c r="AT15">
        <v>4</v>
      </c>
      <c r="AU15">
        <v>4</v>
      </c>
      <c r="AV15">
        <v>4</v>
      </c>
      <c r="AW15">
        <v>5</v>
      </c>
      <c r="AX15">
        <v>1</v>
      </c>
      <c r="AY15">
        <v>5</v>
      </c>
      <c r="AZ15">
        <v>4</v>
      </c>
      <c r="BA15">
        <v>4</v>
      </c>
      <c r="BB15">
        <v>5</v>
      </c>
      <c r="BC15">
        <v>4</v>
      </c>
      <c r="BD15">
        <v>4</v>
      </c>
      <c r="BE15">
        <v>3</v>
      </c>
      <c r="BF15">
        <v>4</v>
      </c>
      <c r="BG15">
        <v>4</v>
      </c>
      <c r="BH15">
        <v>4</v>
      </c>
    </row>
    <row r="16" spans="1:60" x14ac:dyDescent="0.2">
      <c r="A16">
        <f t="shared" si="2"/>
        <v>2</v>
      </c>
      <c r="B16" s="22" t="s">
        <v>213</v>
      </c>
      <c r="C16" s="4">
        <v>42438.716433587964</v>
      </c>
      <c r="D16">
        <v>1</v>
      </c>
      <c r="E16" t="s">
        <v>90</v>
      </c>
      <c r="F16">
        <v>1991</v>
      </c>
      <c r="G16" t="s">
        <v>64</v>
      </c>
      <c r="H16">
        <v>3</v>
      </c>
      <c r="I16">
        <v>2</v>
      </c>
      <c r="J16">
        <v>3</v>
      </c>
      <c r="K16">
        <v>2</v>
      </c>
      <c r="L16">
        <v>3</v>
      </c>
      <c r="M16">
        <v>1</v>
      </c>
      <c r="N16">
        <v>1</v>
      </c>
      <c r="O16">
        <v>1</v>
      </c>
      <c r="P16">
        <v>1</v>
      </c>
      <c r="Q16">
        <v>3</v>
      </c>
      <c r="R16">
        <v>2</v>
      </c>
      <c r="S16">
        <v>3</v>
      </c>
      <c r="T16">
        <v>3</v>
      </c>
      <c r="U16">
        <v>2</v>
      </c>
      <c r="V16">
        <v>1</v>
      </c>
      <c r="W16">
        <v>2</v>
      </c>
      <c r="X16">
        <v>2</v>
      </c>
      <c r="Y16">
        <v>2</v>
      </c>
      <c r="Z16">
        <v>3</v>
      </c>
      <c r="AA16">
        <v>2</v>
      </c>
      <c r="AB16">
        <v>1</v>
      </c>
      <c r="AC16">
        <v>5</v>
      </c>
      <c r="AD16">
        <v>4</v>
      </c>
      <c r="AE16">
        <v>3</v>
      </c>
      <c r="AF16">
        <v>3</v>
      </c>
      <c r="AG16" t="s">
        <v>142</v>
      </c>
      <c r="AH16" t="s">
        <v>142</v>
      </c>
      <c r="AI16">
        <v>5</v>
      </c>
      <c r="AJ16">
        <v>4</v>
      </c>
      <c r="AK16">
        <v>3</v>
      </c>
      <c r="AL16">
        <v>5</v>
      </c>
      <c r="AM16">
        <v>4</v>
      </c>
      <c r="AN16">
        <v>4</v>
      </c>
      <c r="AO16">
        <v>5</v>
      </c>
      <c r="AP16">
        <v>4</v>
      </c>
      <c r="AQ16">
        <v>4</v>
      </c>
      <c r="AR16">
        <v>4</v>
      </c>
      <c r="AS16">
        <v>3</v>
      </c>
      <c r="AT16">
        <v>3</v>
      </c>
      <c r="AU16">
        <v>5</v>
      </c>
      <c r="AV16">
        <v>5</v>
      </c>
      <c r="AW16">
        <v>5</v>
      </c>
      <c r="AX16">
        <v>4</v>
      </c>
      <c r="AY16">
        <v>4</v>
      </c>
      <c r="AZ16">
        <v>3</v>
      </c>
      <c r="BA16">
        <v>4</v>
      </c>
      <c r="BB16">
        <v>2</v>
      </c>
      <c r="BC16">
        <v>2</v>
      </c>
      <c r="BD16">
        <v>2</v>
      </c>
      <c r="BE16">
        <v>2</v>
      </c>
      <c r="BF16">
        <v>2</v>
      </c>
      <c r="BG16">
        <v>1</v>
      </c>
      <c r="BH16">
        <v>5</v>
      </c>
    </row>
    <row r="17" spans="1:60" x14ac:dyDescent="0.2">
      <c r="A17">
        <f t="shared" si="2"/>
        <v>0</v>
      </c>
      <c r="B17" s="22" t="s">
        <v>213</v>
      </c>
      <c r="C17" s="4">
        <v>42438.777433229166</v>
      </c>
      <c r="D17">
        <v>2</v>
      </c>
      <c r="E17" t="s">
        <v>90</v>
      </c>
      <c r="F17">
        <v>1982</v>
      </c>
      <c r="G17" t="s">
        <v>64</v>
      </c>
      <c r="H17">
        <v>5</v>
      </c>
      <c r="I17">
        <v>4</v>
      </c>
      <c r="J17">
        <v>3</v>
      </c>
      <c r="K17">
        <v>4</v>
      </c>
      <c r="L17">
        <v>5</v>
      </c>
      <c r="M17">
        <v>5</v>
      </c>
      <c r="N17">
        <v>4</v>
      </c>
      <c r="O17">
        <v>3</v>
      </c>
      <c r="P17">
        <v>5</v>
      </c>
      <c r="Q17">
        <v>3</v>
      </c>
      <c r="R17">
        <v>4</v>
      </c>
      <c r="S17">
        <v>4</v>
      </c>
      <c r="T17">
        <v>4</v>
      </c>
      <c r="U17">
        <v>3</v>
      </c>
      <c r="V17">
        <v>3</v>
      </c>
      <c r="W17">
        <v>4</v>
      </c>
      <c r="X17">
        <v>3</v>
      </c>
      <c r="Y17">
        <v>2</v>
      </c>
      <c r="Z17">
        <v>4</v>
      </c>
      <c r="AA17">
        <v>3</v>
      </c>
      <c r="AB17">
        <v>3</v>
      </c>
      <c r="AC17">
        <v>4</v>
      </c>
      <c r="AD17">
        <v>4</v>
      </c>
      <c r="AE17">
        <v>2</v>
      </c>
      <c r="AF17">
        <v>2</v>
      </c>
      <c r="AG17">
        <v>3</v>
      </c>
      <c r="AH17">
        <v>3</v>
      </c>
      <c r="AI17">
        <v>4</v>
      </c>
      <c r="AJ17">
        <v>4</v>
      </c>
      <c r="AK17">
        <v>4</v>
      </c>
      <c r="AL17">
        <v>4</v>
      </c>
      <c r="AM17">
        <v>4</v>
      </c>
      <c r="AN17">
        <v>3</v>
      </c>
      <c r="AO17">
        <v>4</v>
      </c>
      <c r="AP17">
        <v>4</v>
      </c>
      <c r="AQ17">
        <v>4</v>
      </c>
      <c r="AR17">
        <v>4</v>
      </c>
      <c r="AS17">
        <v>4</v>
      </c>
      <c r="AT17">
        <v>4</v>
      </c>
      <c r="AU17">
        <v>4</v>
      </c>
      <c r="AV17">
        <v>4</v>
      </c>
      <c r="AW17">
        <v>4</v>
      </c>
      <c r="AX17">
        <v>3</v>
      </c>
      <c r="AY17">
        <v>4</v>
      </c>
      <c r="AZ17">
        <v>4</v>
      </c>
      <c r="BA17">
        <v>4</v>
      </c>
      <c r="BB17">
        <v>2</v>
      </c>
      <c r="BC17">
        <v>3</v>
      </c>
      <c r="BD17">
        <v>4</v>
      </c>
      <c r="BE17">
        <v>4</v>
      </c>
      <c r="BF17">
        <v>4</v>
      </c>
      <c r="BG17">
        <v>4</v>
      </c>
      <c r="BH17">
        <v>4</v>
      </c>
    </row>
    <row r="18" spans="1:60" x14ac:dyDescent="0.2">
      <c r="A18">
        <f t="shared" si="2"/>
        <v>4</v>
      </c>
      <c r="B18" s="22" t="s">
        <v>213</v>
      </c>
      <c r="C18" s="4">
        <v>42438.788401967591</v>
      </c>
      <c r="D18">
        <v>2</v>
      </c>
      <c r="E18" t="s">
        <v>63</v>
      </c>
      <c r="F18">
        <v>1984</v>
      </c>
      <c r="G18" t="s">
        <v>64</v>
      </c>
      <c r="H18">
        <v>3</v>
      </c>
      <c r="I18">
        <v>4</v>
      </c>
      <c r="J18">
        <v>2</v>
      </c>
      <c r="K18">
        <v>3</v>
      </c>
      <c r="L18">
        <v>2</v>
      </c>
      <c r="M18">
        <v>3</v>
      </c>
      <c r="N18">
        <v>4</v>
      </c>
      <c r="O18">
        <v>2</v>
      </c>
      <c r="P18">
        <v>3</v>
      </c>
      <c r="Q18">
        <v>3</v>
      </c>
      <c r="R18">
        <v>3</v>
      </c>
      <c r="S18" t="s">
        <v>142</v>
      </c>
      <c r="T18">
        <v>4</v>
      </c>
      <c r="U18">
        <v>2</v>
      </c>
      <c r="V18" t="s">
        <v>142</v>
      </c>
      <c r="W18" t="s">
        <v>142</v>
      </c>
      <c r="X18">
        <v>2</v>
      </c>
      <c r="Y18">
        <v>2</v>
      </c>
      <c r="Z18">
        <v>3</v>
      </c>
      <c r="AA18">
        <v>1</v>
      </c>
      <c r="AB18">
        <v>1</v>
      </c>
      <c r="AC18">
        <v>2</v>
      </c>
      <c r="AD18">
        <v>2</v>
      </c>
      <c r="AE18" t="s">
        <v>142</v>
      </c>
      <c r="AF18">
        <v>1</v>
      </c>
      <c r="AG18">
        <v>1</v>
      </c>
      <c r="AH18">
        <v>5</v>
      </c>
      <c r="AI18">
        <v>3</v>
      </c>
      <c r="AJ18">
        <v>3</v>
      </c>
      <c r="AK18">
        <v>4</v>
      </c>
      <c r="AL18">
        <v>5</v>
      </c>
      <c r="AM18">
        <v>5</v>
      </c>
      <c r="AN18">
        <v>2</v>
      </c>
      <c r="AO18">
        <v>3</v>
      </c>
      <c r="AP18">
        <v>1</v>
      </c>
      <c r="AQ18">
        <v>2</v>
      </c>
      <c r="AR18">
        <v>1</v>
      </c>
      <c r="AS18">
        <v>2</v>
      </c>
      <c r="AT18">
        <v>1</v>
      </c>
      <c r="AU18">
        <v>1</v>
      </c>
      <c r="AV18">
        <v>2</v>
      </c>
      <c r="AW18">
        <v>3</v>
      </c>
      <c r="AX18">
        <v>3</v>
      </c>
      <c r="AY18">
        <v>2</v>
      </c>
      <c r="AZ18">
        <v>4</v>
      </c>
      <c r="BA18">
        <v>3</v>
      </c>
      <c r="BB18">
        <v>4</v>
      </c>
      <c r="BC18">
        <v>4</v>
      </c>
      <c r="BD18">
        <v>4</v>
      </c>
      <c r="BE18">
        <v>2</v>
      </c>
      <c r="BF18">
        <v>3</v>
      </c>
      <c r="BG18">
        <v>1</v>
      </c>
      <c r="BH18">
        <v>1</v>
      </c>
    </row>
    <row r="19" spans="1:60" x14ac:dyDescent="0.2">
      <c r="A19">
        <f t="shared" si="2"/>
        <v>0</v>
      </c>
      <c r="B19" s="22" t="s">
        <v>213</v>
      </c>
      <c r="C19" s="4">
        <v>42438.85127240741</v>
      </c>
      <c r="D19">
        <v>2</v>
      </c>
      <c r="E19" t="s">
        <v>76</v>
      </c>
      <c r="F19">
        <v>1987</v>
      </c>
      <c r="G19" t="s">
        <v>64</v>
      </c>
      <c r="H19">
        <v>4</v>
      </c>
      <c r="I19">
        <v>4</v>
      </c>
      <c r="J19">
        <v>5</v>
      </c>
      <c r="K19">
        <v>4</v>
      </c>
      <c r="L19">
        <v>4</v>
      </c>
      <c r="M19">
        <v>4</v>
      </c>
      <c r="N19">
        <v>2</v>
      </c>
      <c r="O19">
        <v>4</v>
      </c>
      <c r="P19">
        <v>4</v>
      </c>
      <c r="Q19">
        <v>5</v>
      </c>
      <c r="R19">
        <v>1</v>
      </c>
      <c r="S19">
        <v>2</v>
      </c>
      <c r="T19">
        <v>2</v>
      </c>
      <c r="U19">
        <v>4</v>
      </c>
      <c r="V19">
        <v>4</v>
      </c>
      <c r="W19">
        <v>4</v>
      </c>
      <c r="X19">
        <v>5</v>
      </c>
      <c r="Y19">
        <v>3</v>
      </c>
      <c r="Z19">
        <v>4</v>
      </c>
      <c r="AA19">
        <v>5</v>
      </c>
      <c r="AB19">
        <v>3</v>
      </c>
      <c r="AC19">
        <v>4</v>
      </c>
      <c r="AD19">
        <v>4</v>
      </c>
      <c r="AE19">
        <v>4</v>
      </c>
      <c r="AF19">
        <v>1</v>
      </c>
      <c r="AG19">
        <v>3</v>
      </c>
      <c r="AH19">
        <v>4</v>
      </c>
      <c r="AI19">
        <v>5</v>
      </c>
      <c r="AJ19">
        <v>5</v>
      </c>
      <c r="AK19">
        <v>5</v>
      </c>
      <c r="AL19">
        <v>5</v>
      </c>
      <c r="AM19">
        <v>5</v>
      </c>
      <c r="AN19">
        <v>4</v>
      </c>
      <c r="AO19">
        <v>5</v>
      </c>
      <c r="AP19">
        <v>4</v>
      </c>
      <c r="AQ19">
        <v>3</v>
      </c>
      <c r="AR19">
        <v>3</v>
      </c>
      <c r="AS19">
        <v>3</v>
      </c>
      <c r="AT19">
        <v>3</v>
      </c>
      <c r="AU19">
        <v>4</v>
      </c>
      <c r="AV19">
        <v>5</v>
      </c>
      <c r="AW19">
        <v>1</v>
      </c>
      <c r="AX19">
        <v>1</v>
      </c>
      <c r="AY19">
        <v>1</v>
      </c>
      <c r="AZ19">
        <v>3</v>
      </c>
      <c r="BA19">
        <v>4</v>
      </c>
      <c r="BB19">
        <v>3</v>
      </c>
      <c r="BC19">
        <v>3</v>
      </c>
      <c r="BD19">
        <v>3</v>
      </c>
      <c r="BE19">
        <v>3</v>
      </c>
      <c r="BF19">
        <v>4</v>
      </c>
      <c r="BG19">
        <v>4</v>
      </c>
      <c r="BH19">
        <v>4</v>
      </c>
    </row>
    <row r="20" spans="1:60" x14ac:dyDescent="0.2">
      <c r="A20">
        <f t="shared" si="2"/>
        <v>0</v>
      </c>
      <c r="B20" s="22" t="s">
        <v>213</v>
      </c>
      <c r="C20" s="4">
        <v>42438.884918009258</v>
      </c>
      <c r="D20">
        <v>1</v>
      </c>
      <c r="E20" t="s">
        <v>92</v>
      </c>
      <c r="F20">
        <v>1988</v>
      </c>
      <c r="G20" t="s">
        <v>64</v>
      </c>
      <c r="H20">
        <v>2</v>
      </c>
      <c r="I20">
        <v>2</v>
      </c>
      <c r="J20">
        <v>2</v>
      </c>
      <c r="K20">
        <v>2</v>
      </c>
      <c r="L20">
        <v>2</v>
      </c>
      <c r="M20">
        <v>4</v>
      </c>
      <c r="N20">
        <v>4</v>
      </c>
      <c r="O20">
        <v>4</v>
      </c>
      <c r="P20">
        <v>4</v>
      </c>
      <c r="Q20">
        <v>4</v>
      </c>
      <c r="R20">
        <v>4</v>
      </c>
      <c r="S20">
        <v>4</v>
      </c>
      <c r="T20">
        <v>4</v>
      </c>
      <c r="U20">
        <v>2</v>
      </c>
      <c r="V20">
        <v>2</v>
      </c>
      <c r="W20">
        <v>2</v>
      </c>
      <c r="X20">
        <v>4</v>
      </c>
      <c r="Y20">
        <v>2</v>
      </c>
      <c r="Z20">
        <v>4</v>
      </c>
      <c r="AA20">
        <v>2</v>
      </c>
      <c r="AB20">
        <v>2</v>
      </c>
      <c r="AC20">
        <v>4</v>
      </c>
      <c r="AD20">
        <v>4</v>
      </c>
      <c r="AE20">
        <v>2</v>
      </c>
      <c r="AF20">
        <v>2</v>
      </c>
      <c r="AG20">
        <v>2</v>
      </c>
      <c r="AH20">
        <v>2</v>
      </c>
      <c r="AI20">
        <v>5</v>
      </c>
      <c r="AJ20">
        <v>5</v>
      </c>
      <c r="AK20">
        <v>5</v>
      </c>
      <c r="AL20">
        <v>5</v>
      </c>
      <c r="AM20">
        <v>5</v>
      </c>
      <c r="AN20">
        <v>5</v>
      </c>
      <c r="AO20">
        <v>5</v>
      </c>
      <c r="AP20">
        <v>5</v>
      </c>
      <c r="AQ20">
        <v>5</v>
      </c>
      <c r="AR20">
        <v>5</v>
      </c>
      <c r="AS20">
        <v>5</v>
      </c>
      <c r="AT20">
        <v>5</v>
      </c>
      <c r="AU20">
        <v>5</v>
      </c>
      <c r="AV20">
        <v>5</v>
      </c>
      <c r="AW20">
        <v>5</v>
      </c>
      <c r="AX20">
        <v>5</v>
      </c>
      <c r="AY20">
        <v>2</v>
      </c>
      <c r="AZ20">
        <v>2</v>
      </c>
      <c r="BA20">
        <v>3</v>
      </c>
      <c r="BB20">
        <v>4</v>
      </c>
      <c r="BC20">
        <v>4</v>
      </c>
      <c r="BD20">
        <v>2</v>
      </c>
      <c r="BE20">
        <v>2</v>
      </c>
      <c r="BF20">
        <v>4</v>
      </c>
      <c r="BG20">
        <v>4</v>
      </c>
      <c r="BH20">
        <v>4</v>
      </c>
    </row>
    <row r="21" spans="1:60" x14ac:dyDescent="0.2">
      <c r="A21">
        <f t="shared" si="2"/>
        <v>0</v>
      </c>
      <c r="B21" s="22" t="s">
        <v>213</v>
      </c>
      <c r="C21" s="4">
        <v>42438.894982060185</v>
      </c>
      <c r="D21">
        <v>1</v>
      </c>
      <c r="E21" t="s">
        <v>76</v>
      </c>
      <c r="F21">
        <v>1986</v>
      </c>
      <c r="G21" t="s">
        <v>64</v>
      </c>
      <c r="H21">
        <v>2</v>
      </c>
      <c r="I21">
        <v>3</v>
      </c>
      <c r="J21">
        <v>3</v>
      </c>
      <c r="K21">
        <v>3</v>
      </c>
      <c r="L21">
        <v>4</v>
      </c>
      <c r="M21">
        <v>4</v>
      </c>
      <c r="N21">
        <v>3</v>
      </c>
      <c r="O21">
        <v>3</v>
      </c>
      <c r="P21">
        <v>3</v>
      </c>
      <c r="Q21">
        <v>4</v>
      </c>
      <c r="R21">
        <v>2</v>
      </c>
      <c r="S21">
        <v>2</v>
      </c>
      <c r="T21">
        <v>3</v>
      </c>
      <c r="U21">
        <v>1</v>
      </c>
      <c r="V21">
        <v>2</v>
      </c>
      <c r="W21">
        <v>4</v>
      </c>
      <c r="X21">
        <v>4</v>
      </c>
      <c r="Y21">
        <v>1</v>
      </c>
      <c r="Z21">
        <v>4</v>
      </c>
      <c r="AA21">
        <v>2</v>
      </c>
      <c r="AB21">
        <v>1</v>
      </c>
      <c r="AC21">
        <v>4</v>
      </c>
      <c r="AD21">
        <v>5</v>
      </c>
      <c r="AE21">
        <v>4</v>
      </c>
      <c r="AF21">
        <v>4</v>
      </c>
      <c r="AG21">
        <v>4</v>
      </c>
      <c r="AH21">
        <v>5</v>
      </c>
      <c r="AI21">
        <v>3</v>
      </c>
      <c r="AJ21">
        <v>4</v>
      </c>
      <c r="AK21">
        <v>3</v>
      </c>
      <c r="AL21">
        <v>4</v>
      </c>
      <c r="AM21">
        <v>3</v>
      </c>
      <c r="AN21">
        <v>3</v>
      </c>
      <c r="AO21">
        <v>3</v>
      </c>
      <c r="AP21">
        <v>1</v>
      </c>
      <c r="AQ21">
        <v>2</v>
      </c>
      <c r="AR21">
        <v>1</v>
      </c>
      <c r="AS21">
        <v>3</v>
      </c>
      <c r="AT21">
        <v>2</v>
      </c>
      <c r="AU21">
        <v>1</v>
      </c>
      <c r="AV21">
        <v>4</v>
      </c>
      <c r="AW21">
        <v>3</v>
      </c>
      <c r="AX21">
        <v>3</v>
      </c>
      <c r="AY21">
        <v>2</v>
      </c>
      <c r="AZ21">
        <v>3</v>
      </c>
      <c r="BA21">
        <v>4</v>
      </c>
      <c r="BB21">
        <v>2</v>
      </c>
      <c r="BC21">
        <v>4</v>
      </c>
      <c r="BD21">
        <v>4</v>
      </c>
      <c r="BE21">
        <v>4</v>
      </c>
      <c r="BF21">
        <v>5</v>
      </c>
      <c r="BG21">
        <v>3</v>
      </c>
      <c r="BH21">
        <v>4</v>
      </c>
    </row>
    <row r="22" spans="1:60" x14ac:dyDescent="0.2">
      <c r="A22">
        <f t="shared" si="2"/>
        <v>1</v>
      </c>
      <c r="B22" s="22" t="s">
        <v>213</v>
      </c>
      <c r="C22" s="4">
        <v>42438.919188460648</v>
      </c>
      <c r="D22">
        <v>1</v>
      </c>
      <c r="E22" t="s">
        <v>92</v>
      </c>
      <c r="F22">
        <v>1987</v>
      </c>
      <c r="G22" t="s">
        <v>64</v>
      </c>
      <c r="H22" t="s">
        <v>142</v>
      </c>
      <c r="I22">
        <v>3</v>
      </c>
      <c r="J22">
        <v>2</v>
      </c>
      <c r="K22">
        <v>4</v>
      </c>
      <c r="L22">
        <v>3</v>
      </c>
      <c r="M22">
        <v>4</v>
      </c>
      <c r="N22">
        <v>3</v>
      </c>
      <c r="O22">
        <v>4</v>
      </c>
      <c r="P22">
        <v>4</v>
      </c>
      <c r="Q22">
        <v>4</v>
      </c>
      <c r="R22">
        <v>2</v>
      </c>
      <c r="S22">
        <v>3</v>
      </c>
      <c r="T22">
        <v>3</v>
      </c>
      <c r="U22">
        <v>1</v>
      </c>
      <c r="V22">
        <v>2</v>
      </c>
      <c r="W22">
        <v>2</v>
      </c>
      <c r="X22">
        <v>2</v>
      </c>
      <c r="Y22">
        <v>2</v>
      </c>
      <c r="Z22">
        <v>3</v>
      </c>
      <c r="AA22">
        <v>4</v>
      </c>
      <c r="AB22">
        <v>2</v>
      </c>
      <c r="AC22">
        <v>3</v>
      </c>
      <c r="AD22">
        <v>5</v>
      </c>
      <c r="AE22">
        <v>2</v>
      </c>
      <c r="AF22">
        <v>2</v>
      </c>
      <c r="AG22">
        <v>3</v>
      </c>
      <c r="AH22">
        <v>3</v>
      </c>
      <c r="AI22">
        <v>4</v>
      </c>
      <c r="AJ22">
        <v>4</v>
      </c>
      <c r="AK22">
        <v>3</v>
      </c>
      <c r="AL22">
        <v>3</v>
      </c>
      <c r="AM22">
        <v>3</v>
      </c>
      <c r="AN22">
        <v>3</v>
      </c>
      <c r="AO22">
        <v>3</v>
      </c>
      <c r="AP22">
        <v>3</v>
      </c>
      <c r="AQ22">
        <v>3</v>
      </c>
      <c r="AR22">
        <v>3</v>
      </c>
      <c r="AS22">
        <v>3</v>
      </c>
      <c r="AT22">
        <v>3</v>
      </c>
      <c r="AU22">
        <v>3</v>
      </c>
      <c r="AV22">
        <v>3</v>
      </c>
      <c r="AW22">
        <v>3</v>
      </c>
      <c r="AX22">
        <v>3</v>
      </c>
      <c r="AY22">
        <v>4</v>
      </c>
      <c r="AZ22">
        <v>4</v>
      </c>
      <c r="BA22">
        <v>4</v>
      </c>
      <c r="BB22">
        <v>2</v>
      </c>
      <c r="BC22">
        <v>3</v>
      </c>
      <c r="BD22">
        <v>5</v>
      </c>
      <c r="BE22">
        <v>5</v>
      </c>
      <c r="BF22">
        <v>5</v>
      </c>
      <c r="BG22">
        <v>2</v>
      </c>
      <c r="BH22">
        <v>4</v>
      </c>
    </row>
    <row r="23" spans="1:60" x14ac:dyDescent="0.2">
      <c r="A23">
        <f t="shared" si="2"/>
        <v>0</v>
      </c>
      <c r="B23" s="22" t="s">
        <v>213</v>
      </c>
      <c r="C23" s="4">
        <v>42438.984672037041</v>
      </c>
      <c r="D23">
        <v>1</v>
      </c>
      <c r="E23" t="s">
        <v>76</v>
      </c>
      <c r="F23">
        <v>1983</v>
      </c>
      <c r="G23" t="s">
        <v>64</v>
      </c>
      <c r="H23">
        <v>1</v>
      </c>
      <c r="I23">
        <v>1</v>
      </c>
      <c r="J23">
        <v>1</v>
      </c>
      <c r="K23">
        <v>1</v>
      </c>
      <c r="L23">
        <v>1</v>
      </c>
      <c r="M23">
        <v>1</v>
      </c>
      <c r="N23">
        <v>1</v>
      </c>
      <c r="O23">
        <v>1</v>
      </c>
      <c r="P23">
        <v>1</v>
      </c>
      <c r="Q23">
        <v>1</v>
      </c>
      <c r="R23">
        <v>4</v>
      </c>
      <c r="S23">
        <v>4</v>
      </c>
      <c r="T23">
        <v>4</v>
      </c>
      <c r="U23">
        <v>3</v>
      </c>
      <c r="V23">
        <v>3</v>
      </c>
      <c r="W23">
        <v>3</v>
      </c>
      <c r="X23">
        <v>4</v>
      </c>
      <c r="Y23">
        <v>1</v>
      </c>
      <c r="Z23">
        <v>4</v>
      </c>
      <c r="AA23">
        <v>1</v>
      </c>
      <c r="AB23">
        <v>1</v>
      </c>
      <c r="AC23">
        <v>4</v>
      </c>
      <c r="AD23">
        <v>5</v>
      </c>
      <c r="AE23">
        <v>1</v>
      </c>
      <c r="AF23">
        <v>1</v>
      </c>
      <c r="AG23">
        <v>3</v>
      </c>
      <c r="AH23">
        <v>3</v>
      </c>
      <c r="AI23">
        <v>2</v>
      </c>
      <c r="AJ23">
        <v>3</v>
      </c>
      <c r="AK23">
        <v>3</v>
      </c>
      <c r="AL23">
        <v>3</v>
      </c>
      <c r="AM23">
        <v>1</v>
      </c>
      <c r="AN23">
        <v>1</v>
      </c>
      <c r="AO23">
        <v>3</v>
      </c>
      <c r="AP23">
        <v>1</v>
      </c>
      <c r="AQ23">
        <v>1</v>
      </c>
      <c r="AR23">
        <v>1</v>
      </c>
      <c r="AS23">
        <v>1</v>
      </c>
      <c r="AT23">
        <v>1</v>
      </c>
      <c r="AU23">
        <v>1</v>
      </c>
      <c r="AV23">
        <v>1</v>
      </c>
      <c r="AW23">
        <v>3</v>
      </c>
      <c r="AX23">
        <v>3</v>
      </c>
      <c r="AY23">
        <v>1</v>
      </c>
      <c r="AZ23">
        <v>1</v>
      </c>
      <c r="BA23">
        <v>4</v>
      </c>
      <c r="BB23">
        <v>5</v>
      </c>
      <c r="BC23">
        <v>5</v>
      </c>
      <c r="BD23">
        <v>4</v>
      </c>
      <c r="BE23">
        <v>5</v>
      </c>
      <c r="BF23">
        <v>3</v>
      </c>
      <c r="BG23">
        <v>3</v>
      </c>
      <c r="BH23">
        <v>3</v>
      </c>
    </row>
    <row r="24" spans="1:60" x14ac:dyDescent="0.2">
      <c r="A24">
        <f t="shared" si="2"/>
        <v>1</v>
      </c>
      <c r="B24" s="22" t="s">
        <v>213</v>
      </c>
      <c r="C24" s="4">
        <v>42439.329653680557</v>
      </c>
      <c r="D24">
        <v>1</v>
      </c>
      <c r="E24" t="s">
        <v>90</v>
      </c>
      <c r="F24">
        <v>1988</v>
      </c>
      <c r="G24" t="s">
        <v>138</v>
      </c>
      <c r="H24">
        <v>3</v>
      </c>
      <c r="I24">
        <v>1</v>
      </c>
      <c r="J24">
        <v>3</v>
      </c>
      <c r="K24">
        <v>4</v>
      </c>
      <c r="L24">
        <v>4</v>
      </c>
      <c r="M24">
        <v>3</v>
      </c>
      <c r="N24">
        <v>3</v>
      </c>
      <c r="O24">
        <v>4</v>
      </c>
      <c r="P24">
        <v>3</v>
      </c>
      <c r="Q24">
        <v>4</v>
      </c>
      <c r="R24">
        <v>1</v>
      </c>
      <c r="S24">
        <v>1</v>
      </c>
      <c r="T24">
        <v>1</v>
      </c>
      <c r="U24">
        <v>1</v>
      </c>
      <c r="V24">
        <v>4</v>
      </c>
      <c r="W24">
        <v>3</v>
      </c>
      <c r="X24">
        <v>1</v>
      </c>
      <c r="Y24">
        <v>1</v>
      </c>
      <c r="Z24">
        <v>3</v>
      </c>
      <c r="AA24">
        <v>4</v>
      </c>
      <c r="AB24">
        <v>1</v>
      </c>
      <c r="AC24">
        <v>4</v>
      </c>
      <c r="AD24">
        <v>4</v>
      </c>
      <c r="AE24" t="s">
        <v>142</v>
      </c>
      <c r="AF24">
        <v>3</v>
      </c>
      <c r="AG24">
        <v>3</v>
      </c>
      <c r="AH24">
        <v>1</v>
      </c>
      <c r="AI24">
        <v>5</v>
      </c>
      <c r="AJ24">
        <v>5</v>
      </c>
      <c r="AK24">
        <v>3</v>
      </c>
      <c r="AL24">
        <v>3</v>
      </c>
      <c r="AM24">
        <v>2</v>
      </c>
      <c r="AN24">
        <v>3</v>
      </c>
      <c r="AO24">
        <v>5</v>
      </c>
      <c r="AP24">
        <v>5</v>
      </c>
      <c r="AQ24">
        <v>5</v>
      </c>
      <c r="AR24">
        <v>3</v>
      </c>
      <c r="AS24">
        <v>5</v>
      </c>
      <c r="AT24">
        <v>5</v>
      </c>
      <c r="AU24">
        <v>5</v>
      </c>
      <c r="AV24">
        <v>5</v>
      </c>
      <c r="AW24">
        <v>5</v>
      </c>
      <c r="AX24">
        <v>3</v>
      </c>
      <c r="AY24">
        <v>5</v>
      </c>
      <c r="AZ24">
        <v>4</v>
      </c>
      <c r="BA24">
        <v>1</v>
      </c>
      <c r="BB24">
        <v>5</v>
      </c>
      <c r="BC24">
        <v>1</v>
      </c>
      <c r="BD24">
        <v>1</v>
      </c>
      <c r="BE24">
        <v>5</v>
      </c>
      <c r="BF24">
        <v>5</v>
      </c>
      <c r="BG24">
        <v>1</v>
      </c>
      <c r="BH24">
        <v>5</v>
      </c>
    </row>
    <row r="25" spans="1:60" x14ac:dyDescent="0.2">
      <c r="A25">
        <f t="shared" si="2"/>
        <v>0</v>
      </c>
      <c r="B25" s="22" t="s">
        <v>213</v>
      </c>
      <c r="C25" s="4">
        <v>42439.338386400465</v>
      </c>
      <c r="D25">
        <v>2</v>
      </c>
      <c r="E25" t="s">
        <v>92</v>
      </c>
      <c r="F25">
        <v>1984</v>
      </c>
      <c r="G25" t="s">
        <v>138</v>
      </c>
      <c r="H25">
        <v>4</v>
      </c>
      <c r="I25">
        <v>3</v>
      </c>
      <c r="J25">
        <v>3</v>
      </c>
      <c r="K25">
        <v>2</v>
      </c>
      <c r="L25">
        <v>3</v>
      </c>
      <c r="M25">
        <v>4</v>
      </c>
      <c r="N25">
        <v>4</v>
      </c>
      <c r="O25">
        <v>3</v>
      </c>
      <c r="P25">
        <v>3</v>
      </c>
      <c r="Q25">
        <v>3</v>
      </c>
      <c r="R25">
        <v>5</v>
      </c>
      <c r="S25">
        <v>5</v>
      </c>
      <c r="T25">
        <v>5</v>
      </c>
      <c r="U25">
        <v>4</v>
      </c>
      <c r="V25">
        <v>4</v>
      </c>
      <c r="W25">
        <v>4</v>
      </c>
      <c r="X25">
        <v>4</v>
      </c>
      <c r="Y25">
        <v>4</v>
      </c>
      <c r="Z25">
        <v>5</v>
      </c>
      <c r="AA25">
        <v>2</v>
      </c>
      <c r="AB25">
        <v>2</v>
      </c>
      <c r="AC25">
        <v>4</v>
      </c>
      <c r="AD25">
        <v>4</v>
      </c>
      <c r="AE25">
        <v>1</v>
      </c>
      <c r="AF25">
        <v>2</v>
      </c>
      <c r="AG25">
        <v>2</v>
      </c>
      <c r="AH25">
        <v>3</v>
      </c>
      <c r="AI25">
        <v>4</v>
      </c>
      <c r="AJ25">
        <v>4</v>
      </c>
      <c r="AK25">
        <v>4</v>
      </c>
      <c r="AL25">
        <v>4</v>
      </c>
      <c r="AM25">
        <v>3</v>
      </c>
      <c r="AN25">
        <v>3</v>
      </c>
      <c r="AO25">
        <v>3</v>
      </c>
      <c r="AP25">
        <v>2</v>
      </c>
      <c r="AQ25">
        <v>3</v>
      </c>
      <c r="AR25">
        <v>2</v>
      </c>
      <c r="AS25">
        <v>2</v>
      </c>
      <c r="AT25">
        <v>2</v>
      </c>
      <c r="AU25">
        <v>1</v>
      </c>
      <c r="AV25">
        <v>3</v>
      </c>
      <c r="AW25">
        <v>4</v>
      </c>
      <c r="AX25">
        <v>1</v>
      </c>
      <c r="AY25">
        <v>4</v>
      </c>
      <c r="AZ25">
        <v>4</v>
      </c>
      <c r="BA25">
        <v>3</v>
      </c>
      <c r="BB25">
        <v>4</v>
      </c>
      <c r="BC25">
        <v>3</v>
      </c>
      <c r="BD25">
        <v>3</v>
      </c>
      <c r="BE25">
        <v>3</v>
      </c>
      <c r="BF25">
        <v>4</v>
      </c>
      <c r="BG25">
        <v>3</v>
      </c>
      <c r="BH25">
        <v>3</v>
      </c>
    </row>
    <row r="26" spans="1:60" x14ac:dyDescent="0.2">
      <c r="A26">
        <f t="shared" si="2"/>
        <v>0</v>
      </c>
      <c r="B26" s="22" t="s">
        <v>212</v>
      </c>
      <c r="C26" s="4">
        <v>42439.770768784721</v>
      </c>
      <c r="D26">
        <v>1</v>
      </c>
      <c r="E26" t="s">
        <v>70</v>
      </c>
      <c r="F26">
        <v>1969</v>
      </c>
      <c r="G26" t="s">
        <v>138</v>
      </c>
      <c r="H26">
        <v>2</v>
      </c>
      <c r="I26">
        <v>2</v>
      </c>
      <c r="J26">
        <v>2</v>
      </c>
      <c r="K26">
        <v>2</v>
      </c>
      <c r="L26">
        <v>2</v>
      </c>
      <c r="M26">
        <v>2</v>
      </c>
      <c r="N26">
        <v>2</v>
      </c>
      <c r="O26">
        <v>2</v>
      </c>
      <c r="P26">
        <v>2</v>
      </c>
      <c r="Q26">
        <v>2</v>
      </c>
      <c r="R26">
        <v>2</v>
      </c>
      <c r="S26">
        <v>2</v>
      </c>
      <c r="T26">
        <v>2</v>
      </c>
      <c r="U26">
        <v>2</v>
      </c>
      <c r="V26">
        <v>2</v>
      </c>
      <c r="W26">
        <v>2</v>
      </c>
      <c r="X26">
        <v>2</v>
      </c>
      <c r="Y26">
        <v>2</v>
      </c>
      <c r="Z26">
        <v>2</v>
      </c>
      <c r="AA26">
        <v>2</v>
      </c>
      <c r="AB26">
        <v>2</v>
      </c>
      <c r="AC26">
        <v>3</v>
      </c>
      <c r="AD26">
        <v>3</v>
      </c>
      <c r="AE26">
        <v>3</v>
      </c>
      <c r="AF26">
        <v>3</v>
      </c>
      <c r="AG26">
        <v>3</v>
      </c>
      <c r="AH26">
        <v>3</v>
      </c>
      <c r="AI26">
        <v>3</v>
      </c>
      <c r="AJ26">
        <v>3</v>
      </c>
      <c r="AK26">
        <v>3</v>
      </c>
      <c r="AL26">
        <v>3</v>
      </c>
      <c r="AM26">
        <v>3</v>
      </c>
      <c r="AN26">
        <v>3</v>
      </c>
      <c r="AO26">
        <v>3</v>
      </c>
      <c r="AP26">
        <v>3</v>
      </c>
      <c r="AQ26">
        <v>3</v>
      </c>
      <c r="AR26">
        <v>3</v>
      </c>
      <c r="AS26">
        <v>3</v>
      </c>
      <c r="AT26">
        <v>3</v>
      </c>
      <c r="AU26">
        <v>3</v>
      </c>
      <c r="AV26">
        <v>3</v>
      </c>
      <c r="AW26">
        <v>3</v>
      </c>
      <c r="AX26">
        <v>3</v>
      </c>
      <c r="AY26">
        <v>3</v>
      </c>
      <c r="AZ26">
        <v>3</v>
      </c>
      <c r="BA26">
        <v>3</v>
      </c>
      <c r="BB26">
        <v>3</v>
      </c>
      <c r="BC26">
        <v>3</v>
      </c>
      <c r="BD26">
        <v>3</v>
      </c>
      <c r="BE26">
        <v>3</v>
      </c>
      <c r="BF26">
        <v>3</v>
      </c>
      <c r="BG26">
        <v>3</v>
      </c>
      <c r="BH26">
        <v>3</v>
      </c>
    </row>
    <row r="27" spans="1:60" x14ac:dyDescent="0.2">
      <c r="A27">
        <f t="shared" si="2"/>
        <v>1</v>
      </c>
      <c r="B27" s="22" t="s">
        <v>213</v>
      </c>
      <c r="C27" s="4">
        <v>42440.620511041663</v>
      </c>
      <c r="D27">
        <v>1</v>
      </c>
      <c r="E27" t="s">
        <v>63</v>
      </c>
      <c r="F27">
        <v>1981</v>
      </c>
      <c r="G27" t="s">
        <v>64</v>
      </c>
      <c r="H27">
        <v>3</v>
      </c>
      <c r="I27">
        <v>3</v>
      </c>
      <c r="J27">
        <v>4</v>
      </c>
      <c r="K27">
        <v>5</v>
      </c>
      <c r="L27">
        <v>4</v>
      </c>
      <c r="M27" t="s">
        <v>142</v>
      </c>
      <c r="N27">
        <v>3</v>
      </c>
      <c r="O27">
        <v>4</v>
      </c>
      <c r="P27">
        <v>5</v>
      </c>
      <c r="Q27">
        <v>3</v>
      </c>
      <c r="R27">
        <v>3</v>
      </c>
      <c r="S27">
        <v>3</v>
      </c>
      <c r="T27">
        <v>3</v>
      </c>
      <c r="U27">
        <v>1</v>
      </c>
      <c r="V27">
        <v>1</v>
      </c>
      <c r="W27">
        <v>1</v>
      </c>
      <c r="X27">
        <v>3</v>
      </c>
      <c r="Y27">
        <v>2</v>
      </c>
      <c r="Z27">
        <v>3</v>
      </c>
      <c r="AA27">
        <v>1</v>
      </c>
      <c r="AB27">
        <v>1</v>
      </c>
      <c r="AC27">
        <v>4</v>
      </c>
      <c r="AD27">
        <v>5</v>
      </c>
      <c r="AE27">
        <v>2</v>
      </c>
      <c r="AF27">
        <v>2</v>
      </c>
      <c r="AG27">
        <v>4</v>
      </c>
      <c r="AH27">
        <v>5</v>
      </c>
      <c r="AI27">
        <v>4</v>
      </c>
      <c r="AJ27">
        <v>4</v>
      </c>
      <c r="AK27">
        <v>2</v>
      </c>
      <c r="AL27">
        <v>5</v>
      </c>
      <c r="AM27">
        <v>4</v>
      </c>
      <c r="AN27">
        <v>2</v>
      </c>
      <c r="AO27">
        <v>4</v>
      </c>
      <c r="AP27">
        <v>3</v>
      </c>
      <c r="AQ27">
        <v>4</v>
      </c>
      <c r="AR27">
        <v>3</v>
      </c>
      <c r="AS27">
        <v>4</v>
      </c>
      <c r="AT27">
        <v>3</v>
      </c>
      <c r="AU27">
        <v>3</v>
      </c>
      <c r="AV27">
        <v>4</v>
      </c>
      <c r="AW27">
        <v>4</v>
      </c>
      <c r="AX27">
        <v>3</v>
      </c>
      <c r="AY27">
        <v>4</v>
      </c>
      <c r="AZ27">
        <v>4</v>
      </c>
      <c r="BA27">
        <v>4</v>
      </c>
      <c r="BB27">
        <v>2</v>
      </c>
      <c r="BC27">
        <v>3</v>
      </c>
      <c r="BD27">
        <v>2</v>
      </c>
      <c r="BE27">
        <v>4</v>
      </c>
      <c r="BF27">
        <v>5</v>
      </c>
      <c r="BG27">
        <v>4</v>
      </c>
      <c r="BH27">
        <v>4</v>
      </c>
    </row>
    <row r="28" spans="1:60" x14ac:dyDescent="0.2">
      <c r="A28">
        <f t="shared" si="2"/>
        <v>0</v>
      </c>
      <c r="B28" s="22" t="s">
        <v>213</v>
      </c>
      <c r="C28" s="4">
        <v>42440.770879618052</v>
      </c>
      <c r="D28">
        <v>2</v>
      </c>
      <c r="E28" t="s">
        <v>63</v>
      </c>
      <c r="F28">
        <v>1982</v>
      </c>
      <c r="G28" t="s">
        <v>64</v>
      </c>
      <c r="H28">
        <v>1</v>
      </c>
      <c r="I28">
        <v>3</v>
      </c>
      <c r="J28">
        <v>2</v>
      </c>
      <c r="K28">
        <v>4</v>
      </c>
      <c r="L28">
        <v>4</v>
      </c>
      <c r="M28">
        <v>4</v>
      </c>
      <c r="N28">
        <v>2</v>
      </c>
      <c r="O28">
        <v>2</v>
      </c>
      <c r="P28">
        <v>2</v>
      </c>
      <c r="Q28">
        <v>2</v>
      </c>
      <c r="R28">
        <v>3</v>
      </c>
      <c r="S28">
        <v>3</v>
      </c>
      <c r="T28">
        <v>3</v>
      </c>
      <c r="U28">
        <v>1</v>
      </c>
      <c r="V28">
        <v>1</v>
      </c>
      <c r="W28">
        <v>1</v>
      </c>
      <c r="X28">
        <v>2</v>
      </c>
      <c r="Y28">
        <v>2</v>
      </c>
      <c r="Z28">
        <v>2</v>
      </c>
      <c r="AA28">
        <v>2</v>
      </c>
      <c r="AB28">
        <v>2</v>
      </c>
      <c r="AC28">
        <v>3</v>
      </c>
      <c r="AD28">
        <v>3</v>
      </c>
      <c r="AE28">
        <v>3</v>
      </c>
      <c r="AF28">
        <v>3</v>
      </c>
      <c r="AG28">
        <v>3</v>
      </c>
      <c r="AH28">
        <v>3</v>
      </c>
      <c r="AI28">
        <v>4</v>
      </c>
      <c r="AJ28">
        <v>3</v>
      </c>
      <c r="AK28">
        <v>4</v>
      </c>
      <c r="AL28">
        <v>4</v>
      </c>
      <c r="AM28">
        <v>3</v>
      </c>
      <c r="AN28">
        <v>3</v>
      </c>
      <c r="AO28">
        <v>4</v>
      </c>
      <c r="AP28">
        <v>3</v>
      </c>
      <c r="AQ28">
        <v>3</v>
      </c>
      <c r="AR28">
        <v>3</v>
      </c>
      <c r="AS28">
        <v>3</v>
      </c>
      <c r="AT28">
        <v>3</v>
      </c>
      <c r="AU28">
        <v>3</v>
      </c>
      <c r="AV28">
        <v>3</v>
      </c>
      <c r="AW28">
        <v>4</v>
      </c>
      <c r="AX28">
        <v>3</v>
      </c>
      <c r="AY28">
        <v>1</v>
      </c>
      <c r="AZ28">
        <v>2</v>
      </c>
      <c r="BA28">
        <v>3</v>
      </c>
      <c r="BB28">
        <v>3</v>
      </c>
      <c r="BC28">
        <v>3</v>
      </c>
      <c r="BD28">
        <v>3</v>
      </c>
      <c r="BE28">
        <v>3</v>
      </c>
      <c r="BF28">
        <v>3</v>
      </c>
      <c r="BG28">
        <v>3</v>
      </c>
      <c r="BH28">
        <v>3</v>
      </c>
    </row>
    <row r="29" spans="1:60" x14ac:dyDescent="0.2">
      <c r="A29">
        <f t="shared" si="2"/>
        <v>0</v>
      </c>
      <c r="B29" s="22" t="s">
        <v>213</v>
      </c>
      <c r="C29" s="4">
        <v>42440.836880243056</v>
      </c>
      <c r="D29">
        <v>1</v>
      </c>
      <c r="E29" t="s">
        <v>90</v>
      </c>
      <c r="F29">
        <v>1986</v>
      </c>
      <c r="G29" t="s">
        <v>64</v>
      </c>
      <c r="H29">
        <v>2</v>
      </c>
      <c r="I29">
        <v>2</v>
      </c>
      <c r="J29">
        <v>2</v>
      </c>
      <c r="K29">
        <v>2</v>
      </c>
      <c r="L29">
        <v>4</v>
      </c>
      <c r="M29">
        <v>3</v>
      </c>
      <c r="N29">
        <v>3</v>
      </c>
      <c r="O29">
        <v>2</v>
      </c>
      <c r="P29">
        <v>2</v>
      </c>
      <c r="Q29">
        <v>4</v>
      </c>
      <c r="R29">
        <v>2</v>
      </c>
      <c r="S29">
        <v>2</v>
      </c>
      <c r="T29">
        <v>2</v>
      </c>
      <c r="U29">
        <v>3</v>
      </c>
      <c r="V29">
        <v>3</v>
      </c>
      <c r="W29">
        <v>3</v>
      </c>
      <c r="X29">
        <v>3</v>
      </c>
      <c r="Y29">
        <v>2</v>
      </c>
      <c r="Z29">
        <v>2</v>
      </c>
      <c r="AA29">
        <v>2</v>
      </c>
      <c r="AB29">
        <v>2</v>
      </c>
      <c r="AC29">
        <v>5</v>
      </c>
      <c r="AD29">
        <v>5</v>
      </c>
      <c r="AE29">
        <v>4</v>
      </c>
      <c r="AF29">
        <v>5</v>
      </c>
      <c r="AG29">
        <v>4</v>
      </c>
      <c r="AH29">
        <v>3</v>
      </c>
      <c r="AI29">
        <v>4</v>
      </c>
      <c r="AJ29">
        <v>4</v>
      </c>
      <c r="AK29">
        <v>4</v>
      </c>
      <c r="AL29">
        <v>5</v>
      </c>
      <c r="AM29">
        <v>3</v>
      </c>
      <c r="AN29">
        <v>3</v>
      </c>
      <c r="AO29">
        <v>4</v>
      </c>
      <c r="AP29">
        <v>4</v>
      </c>
      <c r="AQ29">
        <v>3</v>
      </c>
      <c r="AR29">
        <v>3</v>
      </c>
      <c r="AS29">
        <v>3</v>
      </c>
      <c r="AT29">
        <v>3</v>
      </c>
      <c r="AU29">
        <v>3</v>
      </c>
      <c r="AV29">
        <v>3</v>
      </c>
      <c r="AW29">
        <v>4</v>
      </c>
      <c r="AX29">
        <v>4</v>
      </c>
      <c r="AY29">
        <v>4</v>
      </c>
      <c r="AZ29">
        <v>4</v>
      </c>
      <c r="BA29">
        <v>4</v>
      </c>
      <c r="BB29">
        <v>3</v>
      </c>
      <c r="BC29">
        <v>2</v>
      </c>
      <c r="BD29">
        <v>3</v>
      </c>
      <c r="BE29">
        <v>3</v>
      </c>
      <c r="BF29">
        <v>4</v>
      </c>
      <c r="BG29">
        <v>3</v>
      </c>
      <c r="BH29">
        <v>3</v>
      </c>
    </row>
    <row r="30" spans="1:60" x14ac:dyDescent="0.2">
      <c r="A30">
        <f t="shared" si="2"/>
        <v>0</v>
      </c>
      <c r="B30" s="22" t="s">
        <v>212</v>
      </c>
      <c r="C30" s="4">
        <v>42440.925971747682</v>
      </c>
      <c r="D30">
        <v>1</v>
      </c>
      <c r="E30" t="s">
        <v>70</v>
      </c>
      <c r="F30">
        <v>1972</v>
      </c>
      <c r="G30" t="s">
        <v>64</v>
      </c>
      <c r="H30">
        <v>2</v>
      </c>
      <c r="I30">
        <v>3</v>
      </c>
      <c r="J30">
        <v>2</v>
      </c>
      <c r="K30">
        <v>3</v>
      </c>
      <c r="L30">
        <v>3</v>
      </c>
      <c r="M30">
        <v>3</v>
      </c>
      <c r="N30">
        <v>3</v>
      </c>
      <c r="O30">
        <v>4</v>
      </c>
      <c r="P30">
        <v>4</v>
      </c>
      <c r="Q30">
        <v>4</v>
      </c>
      <c r="R30">
        <v>2</v>
      </c>
      <c r="S30">
        <v>3</v>
      </c>
      <c r="T30">
        <v>3</v>
      </c>
      <c r="U30">
        <v>2</v>
      </c>
      <c r="V30">
        <v>2</v>
      </c>
      <c r="W30">
        <v>2</v>
      </c>
      <c r="X30">
        <v>2</v>
      </c>
      <c r="Y30">
        <v>2</v>
      </c>
      <c r="Z30">
        <v>2</v>
      </c>
      <c r="AA30">
        <v>2</v>
      </c>
      <c r="AB30">
        <v>2</v>
      </c>
      <c r="AC30">
        <v>4</v>
      </c>
      <c r="AD30">
        <v>4</v>
      </c>
      <c r="AE30">
        <v>2</v>
      </c>
      <c r="AF30">
        <v>2</v>
      </c>
      <c r="AG30">
        <v>2</v>
      </c>
      <c r="AH30">
        <v>3</v>
      </c>
      <c r="AI30">
        <v>5</v>
      </c>
      <c r="AJ30">
        <v>5</v>
      </c>
      <c r="AK30">
        <v>5</v>
      </c>
      <c r="AL30">
        <v>5</v>
      </c>
      <c r="AM30">
        <v>5</v>
      </c>
      <c r="AN30">
        <v>5</v>
      </c>
      <c r="AO30">
        <v>5</v>
      </c>
      <c r="AP30">
        <v>5</v>
      </c>
      <c r="AQ30">
        <v>5</v>
      </c>
      <c r="AR30">
        <v>5</v>
      </c>
      <c r="AS30">
        <v>5</v>
      </c>
      <c r="AT30">
        <v>5</v>
      </c>
      <c r="AU30">
        <v>5</v>
      </c>
      <c r="AV30">
        <v>5</v>
      </c>
      <c r="AW30">
        <v>5</v>
      </c>
      <c r="AX30">
        <v>4</v>
      </c>
      <c r="AY30">
        <v>4</v>
      </c>
      <c r="AZ30">
        <v>4</v>
      </c>
      <c r="BA30">
        <v>3</v>
      </c>
      <c r="BB30">
        <v>4</v>
      </c>
      <c r="BC30">
        <v>4</v>
      </c>
      <c r="BD30">
        <v>3</v>
      </c>
      <c r="BE30">
        <v>3</v>
      </c>
      <c r="BF30">
        <v>4</v>
      </c>
      <c r="BG30">
        <v>4</v>
      </c>
      <c r="BH30">
        <v>3</v>
      </c>
    </row>
    <row r="31" spans="1:60" x14ac:dyDescent="0.2">
      <c r="A31">
        <f t="shared" si="2"/>
        <v>0</v>
      </c>
      <c r="B31" s="22" t="s">
        <v>213</v>
      </c>
      <c r="C31" s="4">
        <v>42442.766874282403</v>
      </c>
      <c r="D31">
        <v>1</v>
      </c>
      <c r="E31" t="s">
        <v>70</v>
      </c>
      <c r="F31">
        <v>1987</v>
      </c>
      <c r="G31" t="s">
        <v>64</v>
      </c>
      <c r="H31">
        <v>3</v>
      </c>
      <c r="I31">
        <v>4</v>
      </c>
      <c r="J31">
        <v>4</v>
      </c>
      <c r="K31">
        <v>4</v>
      </c>
      <c r="L31">
        <v>4</v>
      </c>
      <c r="M31">
        <v>3</v>
      </c>
      <c r="N31">
        <v>3</v>
      </c>
      <c r="O31">
        <v>3</v>
      </c>
      <c r="P31">
        <v>3</v>
      </c>
      <c r="Q31">
        <v>3</v>
      </c>
      <c r="R31">
        <v>5</v>
      </c>
      <c r="S31">
        <v>5</v>
      </c>
      <c r="T31">
        <v>5</v>
      </c>
      <c r="U31">
        <v>5</v>
      </c>
      <c r="V31">
        <v>5</v>
      </c>
      <c r="W31">
        <v>5</v>
      </c>
      <c r="X31">
        <v>5</v>
      </c>
      <c r="Y31">
        <v>3</v>
      </c>
      <c r="Z31">
        <v>5</v>
      </c>
      <c r="AA31">
        <v>3</v>
      </c>
      <c r="AB31">
        <v>3</v>
      </c>
      <c r="AC31">
        <v>4</v>
      </c>
      <c r="AD31">
        <v>4</v>
      </c>
      <c r="AE31">
        <v>1</v>
      </c>
      <c r="AF31">
        <v>1</v>
      </c>
      <c r="AG31">
        <v>3</v>
      </c>
      <c r="AH31">
        <v>3</v>
      </c>
      <c r="AI31">
        <v>4</v>
      </c>
      <c r="AJ31">
        <v>4</v>
      </c>
      <c r="AK31">
        <v>4</v>
      </c>
      <c r="AL31">
        <v>4</v>
      </c>
      <c r="AM31">
        <v>4</v>
      </c>
      <c r="AN31">
        <v>4</v>
      </c>
      <c r="AO31">
        <v>4</v>
      </c>
      <c r="AP31">
        <v>4</v>
      </c>
      <c r="AQ31">
        <v>4</v>
      </c>
      <c r="AR31">
        <v>4</v>
      </c>
      <c r="AS31">
        <v>4</v>
      </c>
      <c r="AT31">
        <v>4</v>
      </c>
      <c r="AU31">
        <v>4</v>
      </c>
      <c r="AV31">
        <v>4</v>
      </c>
      <c r="AW31">
        <v>4</v>
      </c>
      <c r="AX31">
        <v>4</v>
      </c>
      <c r="AY31">
        <v>1</v>
      </c>
      <c r="AZ31">
        <v>5</v>
      </c>
      <c r="BA31">
        <v>3</v>
      </c>
      <c r="BB31">
        <v>3</v>
      </c>
      <c r="BC31">
        <v>3</v>
      </c>
      <c r="BD31">
        <v>4</v>
      </c>
      <c r="BE31">
        <v>4</v>
      </c>
      <c r="BF31">
        <v>5</v>
      </c>
      <c r="BG31">
        <v>3</v>
      </c>
      <c r="BH31">
        <v>3</v>
      </c>
    </row>
    <row r="32" spans="1:60" x14ac:dyDescent="0.2">
      <c r="A32">
        <f t="shared" si="2"/>
        <v>0</v>
      </c>
      <c r="B32" s="22" t="s">
        <v>213</v>
      </c>
      <c r="C32" s="4">
        <v>42443.69333804398</v>
      </c>
      <c r="D32">
        <v>1</v>
      </c>
      <c r="E32" t="s">
        <v>90</v>
      </c>
      <c r="F32">
        <v>1992</v>
      </c>
      <c r="G32" t="s">
        <v>64</v>
      </c>
      <c r="H32">
        <v>4</v>
      </c>
      <c r="I32">
        <v>2</v>
      </c>
      <c r="J32">
        <v>4</v>
      </c>
      <c r="K32">
        <v>4</v>
      </c>
      <c r="L32">
        <v>5</v>
      </c>
      <c r="M32">
        <v>3</v>
      </c>
      <c r="N32">
        <v>4</v>
      </c>
      <c r="O32">
        <v>4</v>
      </c>
      <c r="P32">
        <v>4</v>
      </c>
      <c r="Q32">
        <v>4</v>
      </c>
      <c r="R32">
        <v>3</v>
      </c>
      <c r="S32">
        <v>4</v>
      </c>
      <c r="T32">
        <v>4</v>
      </c>
      <c r="U32">
        <v>4</v>
      </c>
      <c r="V32">
        <v>4</v>
      </c>
      <c r="W32">
        <v>5</v>
      </c>
      <c r="X32">
        <v>4</v>
      </c>
      <c r="Y32">
        <v>3</v>
      </c>
      <c r="Z32">
        <v>4</v>
      </c>
      <c r="AA32">
        <v>3</v>
      </c>
      <c r="AB32">
        <v>3</v>
      </c>
      <c r="AC32">
        <v>4</v>
      </c>
      <c r="AD32">
        <v>4</v>
      </c>
      <c r="AE32">
        <v>4</v>
      </c>
      <c r="AF32">
        <v>3</v>
      </c>
      <c r="AG32">
        <v>4</v>
      </c>
      <c r="AH32">
        <v>3</v>
      </c>
      <c r="AI32">
        <v>5</v>
      </c>
      <c r="AJ32">
        <v>5</v>
      </c>
      <c r="AK32">
        <v>5</v>
      </c>
      <c r="AL32">
        <v>5</v>
      </c>
      <c r="AM32">
        <v>5</v>
      </c>
      <c r="AN32">
        <v>5</v>
      </c>
      <c r="AO32">
        <v>5</v>
      </c>
      <c r="AP32">
        <v>5</v>
      </c>
      <c r="AQ32">
        <v>5</v>
      </c>
      <c r="AR32">
        <v>5</v>
      </c>
      <c r="AS32">
        <v>5</v>
      </c>
      <c r="AT32">
        <v>5</v>
      </c>
      <c r="AU32">
        <v>5</v>
      </c>
      <c r="AV32">
        <v>5</v>
      </c>
      <c r="AW32">
        <v>5</v>
      </c>
      <c r="AX32">
        <v>5</v>
      </c>
      <c r="AY32">
        <v>3</v>
      </c>
      <c r="AZ32">
        <v>4</v>
      </c>
      <c r="BA32">
        <v>4</v>
      </c>
      <c r="BB32">
        <v>3</v>
      </c>
      <c r="BC32">
        <v>3</v>
      </c>
      <c r="BD32">
        <v>4</v>
      </c>
      <c r="BE32">
        <v>4</v>
      </c>
      <c r="BF32">
        <v>4</v>
      </c>
      <c r="BG32">
        <v>4</v>
      </c>
      <c r="BH32">
        <v>3</v>
      </c>
    </row>
    <row r="33" spans="1:60" x14ac:dyDescent="0.2">
      <c r="A33">
        <f t="shared" si="2"/>
        <v>0</v>
      </c>
      <c r="B33" s="22" t="s">
        <v>214</v>
      </c>
      <c r="C33" s="4">
        <v>42446.420865462962</v>
      </c>
      <c r="D33">
        <v>2</v>
      </c>
      <c r="E33" t="s">
        <v>76</v>
      </c>
      <c r="F33" t="s">
        <v>138</v>
      </c>
      <c r="G33" t="s">
        <v>138</v>
      </c>
      <c r="H33">
        <v>2</v>
      </c>
      <c r="I33">
        <v>4</v>
      </c>
      <c r="J33">
        <v>3</v>
      </c>
      <c r="K33">
        <v>1</v>
      </c>
      <c r="L33">
        <v>4</v>
      </c>
      <c r="M33">
        <v>2</v>
      </c>
      <c r="N33">
        <v>3</v>
      </c>
      <c r="O33">
        <v>5</v>
      </c>
      <c r="P33">
        <v>1</v>
      </c>
      <c r="Q33">
        <v>3</v>
      </c>
      <c r="R33">
        <v>1</v>
      </c>
      <c r="S33">
        <v>1</v>
      </c>
      <c r="T33">
        <v>1</v>
      </c>
      <c r="U33">
        <v>1</v>
      </c>
      <c r="V33">
        <v>1</v>
      </c>
      <c r="W33">
        <v>1</v>
      </c>
      <c r="X33">
        <v>1</v>
      </c>
      <c r="Y33">
        <v>1</v>
      </c>
      <c r="Z33">
        <v>1</v>
      </c>
      <c r="AA33">
        <v>1</v>
      </c>
      <c r="AB33">
        <v>1</v>
      </c>
      <c r="AC33">
        <v>1</v>
      </c>
      <c r="AD33">
        <v>1</v>
      </c>
      <c r="AE33">
        <v>1</v>
      </c>
      <c r="AF33">
        <v>1</v>
      </c>
      <c r="AG33">
        <v>1</v>
      </c>
      <c r="AH33">
        <v>1</v>
      </c>
      <c r="AI33">
        <v>1</v>
      </c>
      <c r="AJ33">
        <v>1</v>
      </c>
      <c r="AK33">
        <v>1</v>
      </c>
      <c r="AL33">
        <v>1</v>
      </c>
      <c r="AM33">
        <v>1</v>
      </c>
      <c r="AN33">
        <v>1</v>
      </c>
      <c r="AO33">
        <v>1</v>
      </c>
      <c r="AP33">
        <v>1</v>
      </c>
      <c r="AQ33">
        <v>1</v>
      </c>
      <c r="AR33">
        <v>1</v>
      </c>
      <c r="AS33">
        <v>1</v>
      </c>
      <c r="AT33">
        <v>1</v>
      </c>
      <c r="AU33">
        <v>1</v>
      </c>
      <c r="AV33">
        <v>1</v>
      </c>
      <c r="AW33">
        <v>1</v>
      </c>
      <c r="AX33">
        <v>1</v>
      </c>
      <c r="AY33">
        <v>1</v>
      </c>
      <c r="AZ33">
        <v>1</v>
      </c>
      <c r="BA33">
        <v>1</v>
      </c>
      <c r="BB33">
        <v>1</v>
      </c>
      <c r="BC33">
        <v>1</v>
      </c>
      <c r="BD33">
        <v>1</v>
      </c>
      <c r="BE33">
        <v>1</v>
      </c>
      <c r="BF33">
        <v>1</v>
      </c>
      <c r="BG33">
        <v>1</v>
      </c>
      <c r="BH33">
        <v>1</v>
      </c>
    </row>
    <row r="34" spans="1:60" x14ac:dyDescent="0.2">
      <c r="A34">
        <f t="shared" si="2"/>
        <v>0</v>
      </c>
      <c r="B34" s="22" t="s">
        <v>213</v>
      </c>
      <c r="C34" s="4">
        <v>42446.446023784723</v>
      </c>
      <c r="D34">
        <v>1</v>
      </c>
      <c r="E34" t="s">
        <v>90</v>
      </c>
      <c r="F34">
        <v>1992</v>
      </c>
      <c r="G34" t="s">
        <v>64</v>
      </c>
      <c r="H34">
        <v>4</v>
      </c>
      <c r="I34">
        <v>4</v>
      </c>
      <c r="J34">
        <v>4</v>
      </c>
      <c r="K34">
        <v>4</v>
      </c>
      <c r="L34">
        <v>4</v>
      </c>
      <c r="M34">
        <v>2</v>
      </c>
      <c r="N34">
        <v>2</v>
      </c>
      <c r="O34">
        <v>2</v>
      </c>
      <c r="P34">
        <v>2</v>
      </c>
      <c r="Q34">
        <v>2</v>
      </c>
      <c r="R34">
        <v>5</v>
      </c>
      <c r="S34">
        <v>5</v>
      </c>
      <c r="T34">
        <v>5</v>
      </c>
      <c r="U34">
        <v>1</v>
      </c>
      <c r="V34">
        <v>2</v>
      </c>
      <c r="W34">
        <v>1</v>
      </c>
      <c r="X34">
        <v>2</v>
      </c>
      <c r="Y34">
        <v>1</v>
      </c>
      <c r="Z34">
        <v>4</v>
      </c>
      <c r="AA34">
        <v>1</v>
      </c>
      <c r="AB34">
        <v>1</v>
      </c>
      <c r="AC34">
        <v>5</v>
      </c>
      <c r="AD34">
        <v>5</v>
      </c>
      <c r="AE34">
        <v>1</v>
      </c>
      <c r="AF34">
        <v>1</v>
      </c>
      <c r="AG34">
        <v>5</v>
      </c>
      <c r="AH34">
        <v>5</v>
      </c>
      <c r="AI34">
        <v>5</v>
      </c>
      <c r="AJ34">
        <v>5</v>
      </c>
      <c r="AK34">
        <v>5</v>
      </c>
      <c r="AL34">
        <v>5</v>
      </c>
      <c r="AM34">
        <v>2</v>
      </c>
      <c r="AN34">
        <v>2</v>
      </c>
      <c r="AO34">
        <v>5</v>
      </c>
      <c r="AP34">
        <v>5</v>
      </c>
      <c r="AQ34">
        <v>2</v>
      </c>
      <c r="AR34">
        <v>2</v>
      </c>
      <c r="AS34">
        <v>3</v>
      </c>
      <c r="AT34">
        <v>5</v>
      </c>
      <c r="AU34">
        <v>4</v>
      </c>
      <c r="AV34">
        <v>4</v>
      </c>
      <c r="AW34">
        <v>5</v>
      </c>
      <c r="AX34">
        <v>4</v>
      </c>
      <c r="AY34">
        <v>5</v>
      </c>
      <c r="AZ34">
        <v>4</v>
      </c>
      <c r="BA34">
        <v>4</v>
      </c>
      <c r="BB34">
        <v>3</v>
      </c>
      <c r="BC34">
        <v>2</v>
      </c>
      <c r="BD34">
        <v>4</v>
      </c>
      <c r="BE34">
        <v>2</v>
      </c>
      <c r="BF34">
        <v>5</v>
      </c>
      <c r="BG34">
        <v>5</v>
      </c>
      <c r="BH34">
        <v>1</v>
      </c>
    </row>
    <row r="35" spans="1:60" x14ac:dyDescent="0.2">
      <c r="A35">
        <f t="shared" si="2"/>
        <v>0</v>
      </c>
      <c r="B35" s="22" t="s">
        <v>213</v>
      </c>
      <c r="C35" s="4">
        <v>42446.456452372688</v>
      </c>
      <c r="D35">
        <v>1</v>
      </c>
      <c r="E35" t="s">
        <v>70</v>
      </c>
      <c r="F35">
        <v>1991</v>
      </c>
      <c r="G35" t="s">
        <v>64</v>
      </c>
      <c r="H35">
        <v>4</v>
      </c>
      <c r="I35">
        <v>4</v>
      </c>
      <c r="J35">
        <v>5</v>
      </c>
      <c r="K35">
        <v>5</v>
      </c>
      <c r="L35">
        <v>3</v>
      </c>
      <c r="M35">
        <v>3</v>
      </c>
      <c r="N35">
        <v>3</v>
      </c>
      <c r="O35">
        <v>3</v>
      </c>
      <c r="P35">
        <v>3</v>
      </c>
      <c r="Q35">
        <v>3</v>
      </c>
      <c r="R35">
        <v>5</v>
      </c>
      <c r="S35">
        <v>4</v>
      </c>
      <c r="T35">
        <v>4</v>
      </c>
      <c r="U35">
        <v>5</v>
      </c>
      <c r="V35">
        <v>3</v>
      </c>
      <c r="W35">
        <v>4</v>
      </c>
      <c r="X35">
        <v>4</v>
      </c>
      <c r="Y35">
        <v>3</v>
      </c>
      <c r="Z35">
        <v>4</v>
      </c>
      <c r="AA35">
        <v>1</v>
      </c>
      <c r="AB35">
        <v>2</v>
      </c>
      <c r="AC35">
        <v>4</v>
      </c>
      <c r="AD35">
        <v>2</v>
      </c>
      <c r="AE35">
        <v>1</v>
      </c>
      <c r="AF35">
        <v>2</v>
      </c>
      <c r="AG35">
        <v>3</v>
      </c>
      <c r="AH35">
        <v>3</v>
      </c>
      <c r="AI35">
        <v>4</v>
      </c>
      <c r="AJ35">
        <v>5</v>
      </c>
      <c r="AK35">
        <v>3</v>
      </c>
      <c r="AL35">
        <v>5</v>
      </c>
      <c r="AM35">
        <v>4</v>
      </c>
      <c r="AN35">
        <v>3</v>
      </c>
      <c r="AO35">
        <v>3</v>
      </c>
      <c r="AP35">
        <v>3</v>
      </c>
      <c r="AQ35">
        <v>3</v>
      </c>
      <c r="AR35">
        <v>3</v>
      </c>
      <c r="AS35">
        <v>3</v>
      </c>
      <c r="AT35">
        <v>3</v>
      </c>
      <c r="AU35">
        <v>3</v>
      </c>
      <c r="AV35">
        <v>3</v>
      </c>
      <c r="AW35">
        <v>4</v>
      </c>
      <c r="AX35">
        <v>3</v>
      </c>
      <c r="AY35">
        <v>4</v>
      </c>
      <c r="AZ35">
        <v>5</v>
      </c>
      <c r="BA35">
        <v>4</v>
      </c>
      <c r="BB35">
        <v>2</v>
      </c>
      <c r="BC35">
        <v>3</v>
      </c>
      <c r="BD35">
        <v>2</v>
      </c>
      <c r="BE35">
        <v>3</v>
      </c>
      <c r="BF35">
        <v>5</v>
      </c>
      <c r="BG35">
        <v>4</v>
      </c>
      <c r="BH35">
        <v>2</v>
      </c>
    </row>
    <row r="36" spans="1:60" x14ac:dyDescent="0.2">
      <c r="A36">
        <f t="shared" si="2"/>
        <v>0</v>
      </c>
      <c r="B36" s="22" t="s">
        <v>213</v>
      </c>
      <c r="C36" s="4">
        <v>42446.527387222217</v>
      </c>
      <c r="D36">
        <v>1</v>
      </c>
      <c r="E36" t="s">
        <v>76</v>
      </c>
      <c r="F36">
        <v>1990</v>
      </c>
      <c r="G36" t="s">
        <v>64</v>
      </c>
      <c r="H36">
        <v>2</v>
      </c>
      <c r="I36">
        <v>3</v>
      </c>
      <c r="J36">
        <v>4</v>
      </c>
      <c r="K36">
        <v>3</v>
      </c>
      <c r="L36">
        <v>4</v>
      </c>
      <c r="M36">
        <v>5</v>
      </c>
      <c r="N36">
        <v>4</v>
      </c>
      <c r="O36">
        <v>4</v>
      </c>
      <c r="P36">
        <v>2</v>
      </c>
      <c r="Q36">
        <v>2</v>
      </c>
      <c r="R36">
        <v>4</v>
      </c>
      <c r="S36">
        <v>4</v>
      </c>
      <c r="T36">
        <v>4</v>
      </c>
      <c r="U36">
        <v>3</v>
      </c>
      <c r="V36">
        <v>2</v>
      </c>
      <c r="W36">
        <v>2</v>
      </c>
      <c r="X36">
        <v>2</v>
      </c>
      <c r="Y36">
        <v>2</v>
      </c>
      <c r="Z36">
        <v>4</v>
      </c>
      <c r="AA36">
        <v>1</v>
      </c>
      <c r="AB36">
        <v>1</v>
      </c>
      <c r="AC36">
        <v>4</v>
      </c>
      <c r="AD36">
        <v>4</v>
      </c>
      <c r="AE36">
        <v>4</v>
      </c>
      <c r="AF36">
        <v>2</v>
      </c>
      <c r="AG36">
        <v>2</v>
      </c>
      <c r="AH36">
        <v>2</v>
      </c>
      <c r="AI36">
        <v>3</v>
      </c>
      <c r="AJ36">
        <v>4</v>
      </c>
      <c r="AK36">
        <v>4</v>
      </c>
      <c r="AL36">
        <v>4</v>
      </c>
      <c r="AM36">
        <v>2</v>
      </c>
      <c r="AN36">
        <v>2</v>
      </c>
      <c r="AO36">
        <v>2</v>
      </c>
      <c r="AP36">
        <v>2</v>
      </c>
      <c r="AQ36">
        <v>2</v>
      </c>
      <c r="AR36">
        <v>2</v>
      </c>
      <c r="AS36">
        <v>2</v>
      </c>
      <c r="AT36">
        <v>2</v>
      </c>
      <c r="AU36">
        <v>2</v>
      </c>
      <c r="AV36">
        <v>2</v>
      </c>
      <c r="AW36">
        <v>2</v>
      </c>
      <c r="AX36">
        <v>3</v>
      </c>
      <c r="AY36">
        <v>3</v>
      </c>
      <c r="AZ36">
        <v>2</v>
      </c>
      <c r="BA36">
        <v>3</v>
      </c>
      <c r="BB36">
        <v>4</v>
      </c>
      <c r="BC36">
        <v>4</v>
      </c>
      <c r="BD36">
        <v>4</v>
      </c>
      <c r="BE36">
        <v>3</v>
      </c>
      <c r="BF36">
        <v>3</v>
      </c>
      <c r="BG36">
        <v>2</v>
      </c>
      <c r="BH36">
        <v>2</v>
      </c>
    </row>
    <row r="37" spans="1:60" x14ac:dyDescent="0.2">
      <c r="A37">
        <f t="shared" si="2"/>
        <v>1</v>
      </c>
      <c r="B37" s="22" t="s">
        <v>214</v>
      </c>
      <c r="C37" s="4">
        <v>42446.612378229169</v>
      </c>
      <c r="D37">
        <v>1</v>
      </c>
      <c r="E37" t="s">
        <v>138</v>
      </c>
      <c r="F37">
        <v>1996</v>
      </c>
      <c r="G37" t="s">
        <v>138</v>
      </c>
      <c r="H37">
        <v>5</v>
      </c>
      <c r="I37">
        <v>5</v>
      </c>
      <c r="J37">
        <v>5</v>
      </c>
      <c r="K37">
        <v>4</v>
      </c>
      <c r="L37">
        <v>5</v>
      </c>
      <c r="M37">
        <v>5</v>
      </c>
      <c r="N37">
        <v>5</v>
      </c>
      <c r="O37">
        <v>5</v>
      </c>
      <c r="P37">
        <v>5</v>
      </c>
      <c r="Q37">
        <v>5</v>
      </c>
      <c r="R37">
        <v>3</v>
      </c>
      <c r="S37">
        <v>2</v>
      </c>
      <c r="T37" t="s">
        <v>142</v>
      </c>
      <c r="U37">
        <v>5</v>
      </c>
      <c r="V37">
        <v>5</v>
      </c>
      <c r="W37">
        <v>5</v>
      </c>
      <c r="X37">
        <v>5</v>
      </c>
      <c r="Y37">
        <v>2</v>
      </c>
      <c r="Z37">
        <v>5</v>
      </c>
      <c r="AA37">
        <v>3</v>
      </c>
      <c r="AB37">
        <v>1</v>
      </c>
      <c r="AC37">
        <v>5</v>
      </c>
      <c r="AD37">
        <v>5</v>
      </c>
      <c r="AE37">
        <v>5</v>
      </c>
      <c r="AF37">
        <v>5</v>
      </c>
      <c r="AG37">
        <v>5</v>
      </c>
      <c r="AH37">
        <v>5</v>
      </c>
      <c r="AI37">
        <v>4</v>
      </c>
      <c r="AJ37">
        <v>4</v>
      </c>
      <c r="AK37">
        <v>4</v>
      </c>
      <c r="AL37">
        <v>4</v>
      </c>
      <c r="AM37">
        <v>4</v>
      </c>
      <c r="AN37">
        <v>4</v>
      </c>
      <c r="AO37">
        <v>3</v>
      </c>
      <c r="AP37">
        <v>4</v>
      </c>
      <c r="AQ37">
        <v>4</v>
      </c>
      <c r="AR37">
        <v>4</v>
      </c>
      <c r="AS37">
        <v>4</v>
      </c>
      <c r="AT37">
        <v>3</v>
      </c>
      <c r="AU37">
        <v>4</v>
      </c>
      <c r="AV37">
        <v>3</v>
      </c>
      <c r="AW37">
        <v>3</v>
      </c>
      <c r="AX37">
        <v>4</v>
      </c>
      <c r="AY37">
        <v>5</v>
      </c>
      <c r="AZ37">
        <v>4</v>
      </c>
      <c r="BA37">
        <v>4</v>
      </c>
      <c r="BB37">
        <v>4</v>
      </c>
      <c r="BC37">
        <v>5</v>
      </c>
      <c r="BD37">
        <v>4</v>
      </c>
      <c r="BE37">
        <v>5</v>
      </c>
      <c r="BF37">
        <v>5</v>
      </c>
      <c r="BG37">
        <v>4</v>
      </c>
      <c r="BH37">
        <v>4</v>
      </c>
    </row>
    <row r="38" spans="1:60" x14ac:dyDescent="0.2">
      <c r="A38">
        <f t="shared" si="2"/>
        <v>2</v>
      </c>
      <c r="B38" s="22" t="s">
        <v>213</v>
      </c>
      <c r="C38" s="4">
        <v>42447.673525451391</v>
      </c>
      <c r="D38">
        <v>2</v>
      </c>
      <c r="E38" t="s">
        <v>90</v>
      </c>
      <c r="F38">
        <v>1989</v>
      </c>
      <c r="G38" t="s">
        <v>64</v>
      </c>
      <c r="H38">
        <v>2</v>
      </c>
      <c r="I38">
        <v>2</v>
      </c>
      <c r="J38">
        <v>2</v>
      </c>
      <c r="K38">
        <v>2</v>
      </c>
      <c r="L38">
        <v>2</v>
      </c>
      <c r="M38">
        <v>2</v>
      </c>
      <c r="N38">
        <v>2</v>
      </c>
      <c r="O38">
        <v>1</v>
      </c>
      <c r="P38">
        <v>2</v>
      </c>
      <c r="Q38">
        <v>2</v>
      </c>
      <c r="R38">
        <v>2</v>
      </c>
      <c r="S38">
        <v>2</v>
      </c>
      <c r="T38">
        <v>2</v>
      </c>
      <c r="U38">
        <v>1</v>
      </c>
      <c r="V38">
        <v>2</v>
      </c>
      <c r="W38">
        <v>1</v>
      </c>
      <c r="X38">
        <v>1</v>
      </c>
      <c r="Y38">
        <v>2</v>
      </c>
      <c r="Z38">
        <v>2</v>
      </c>
      <c r="AA38">
        <v>2</v>
      </c>
      <c r="AB38">
        <v>1</v>
      </c>
      <c r="AC38">
        <v>5</v>
      </c>
      <c r="AD38">
        <v>5</v>
      </c>
      <c r="AE38">
        <v>2</v>
      </c>
      <c r="AF38">
        <v>2</v>
      </c>
      <c r="AG38" t="s">
        <v>142</v>
      </c>
      <c r="AH38" t="s">
        <v>142</v>
      </c>
      <c r="AI38">
        <v>4</v>
      </c>
      <c r="AJ38">
        <v>3</v>
      </c>
      <c r="AK38">
        <v>3</v>
      </c>
      <c r="AL38">
        <v>5</v>
      </c>
      <c r="AM38">
        <v>3</v>
      </c>
      <c r="AN38">
        <v>3</v>
      </c>
      <c r="AO38">
        <v>2</v>
      </c>
      <c r="AP38">
        <v>1</v>
      </c>
      <c r="AQ38">
        <v>2</v>
      </c>
      <c r="AR38">
        <v>1</v>
      </c>
      <c r="AS38">
        <v>2</v>
      </c>
      <c r="AT38">
        <v>2</v>
      </c>
      <c r="AU38">
        <v>1</v>
      </c>
      <c r="AV38">
        <v>4</v>
      </c>
      <c r="AW38">
        <v>3</v>
      </c>
      <c r="AX38">
        <v>3</v>
      </c>
      <c r="AY38">
        <v>2</v>
      </c>
      <c r="AZ38">
        <v>2</v>
      </c>
      <c r="BA38">
        <v>2</v>
      </c>
      <c r="BB38">
        <v>4</v>
      </c>
      <c r="BC38">
        <v>4</v>
      </c>
      <c r="BD38">
        <v>4</v>
      </c>
      <c r="BE38">
        <v>4</v>
      </c>
      <c r="BF38">
        <v>5</v>
      </c>
      <c r="BG38">
        <v>2</v>
      </c>
      <c r="BH38">
        <v>5</v>
      </c>
    </row>
    <row r="39" spans="1:60" x14ac:dyDescent="0.2">
      <c r="A39">
        <f t="shared" si="2"/>
        <v>0</v>
      </c>
      <c r="B39" s="22" t="s">
        <v>213</v>
      </c>
      <c r="C39" s="4">
        <v>42447.709738483798</v>
      </c>
      <c r="D39">
        <v>2</v>
      </c>
      <c r="E39" t="s">
        <v>76</v>
      </c>
      <c r="F39">
        <v>1977</v>
      </c>
      <c r="G39" t="s">
        <v>64</v>
      </c>
      <c r="H39">
        <v>2</v>
      </c>
      <c r="I39">
        <v>3</v>
      </c>
      <c r="J39">
        <v>2</v>
      </c>
      <c r="K39">
        <v>4</v>
      </c>
      <c r="L39">
        <v>4</v>
      </c>
      <c r="M39">
        <v>2</v>
      </c>
      <c r="N39">
        <v>3</v>
      </c>
      <c r="O39">
        <v>2</v>
      </c>
      <c r="P39">
        <v>4</v>
      </c>
      <c r="Q39">
        <v>4</v>
      </c>
      <c r="R39">
        <v>4</v>
      </c>
      <c r="S39">
        <v>4</v>
      </c>
      <c r="T39">
        <v>4</v>
      </c>
      <c r="U39">
        <v>2</v>
      </c>
      <c r="V39">
        <v>1</v>
      </c>
      <c r="W39">
        <v>4</v>
      </c>
      <c r="X39">
        <v>3</v>
      </c>
      <c r="Y39">
        <v>1</v>
      </c>
      <c r="Z39">
        <v>4</v>
      </c>
      <c r="AA39">
        <v>2</v>
      </c>
      <c r="AB39">
        <v>1</v>
      </c>
      <c r="AC39">
        <v>4</v>
      </c>
      <c r="AD39">
        <v>2</v>
      </c>
      <c r="AE39">
        <v>2</v>
      </c>
      <c r="AF39">
        <v>2</v>
      </c>
      <c r="AG39">
        <v>3</v>
      </c>
      <c r="AH39">
        <v>4</v>
      </c>
      <c r="AI39">
        <v>5</v>
      </c>
      <c r="AJ39">
        <v>4</v>
      </c>
      <c r="AK39">
        <v>3</v>
      </c>
      <c r="AL39">
        <v>4</v>
      </c>
      <c r="AM39">
        <v>3</v>
      </c>
      <c r="AN39">
        <v>2</v>
      </c>
      <c r="AO39">
        <v>4</v>
      </c>
      <c r="AP39">
        <v>2</v>
      </c>
      <c r="AQ39">
        <v>3</v>
      </c>
      <c r="AR39">
        <v>2</v>
      </c>
      <c r="AS39">
        <v>3</v>
      </c>
      <c r="AT39">
        <v>2</v>
      </c>
      <c r="AU39">
        <v>2</v>
      </c>
      <c r="AV39">
        <v>2</v>
      </c>
      <c r="AW39">
        <v>4</v>
      </c>
      <c r="AX39">
        <v>4</v>
      </c>
      <c r="AY39">
        <v>2</v>
      </c>
      <c r="AZ39">
        <v>4</v>
      </c>
      <c r="BA39">
        <v>5</v>
      </c>
      <c r="BB39">
        <v>2</v>
      </c>
      <c r="BC39">
        <v>3</v>
      </c>
      <c r="BD39">
        <v>4</v>
      </c>
      <c r="BE39">
        <v>2</v>
      </c>
      <c r="BF39">
        <v>4</v>
      </c>
      <c r="BG39">
        <v>1</v>
      </c>
      <c r="BH39">
        <v>5</v>
      </c>
    </row>
    <row r="40" spans="1:60" x14ac:dyDescent="0.2">
      <c r="A40">
        <f t="shared" si="2"/>
        <v>0</v>
      </c>
      <c r="B40" s="22" t="s">
        <v>213</v>
      </c>
      <c r="C40" s="4">
        <v>42447.820413217589</v>
      </c>
      <c r="D40">
        <v>1</v>
      </c>
      <c r="E40" t="s">
        <v>63</v>
      </c>
      <c r="F40">
        <v>1979</v>
      </c>
      <c r="G40" t="s">
        <v>64</v>
      </c>
      <c r="H40">
        <v>2</v>
      </c>
      <c r="I40">
        <v>2</v>
      </c>
      <c r="J40">
        <v>2</v>
      </c>
      <c r="K40">
        <v>2</v>
      </c>
      <c r="L40">
        <v>2</v>
      </c>
      <c r="M40">
        <v>3</v>
      </c>
      <c r="N40">
        <v>3</v>
      </c>
      <c r="O40">
        <v>3</v>
      </c>
      <c r="P40">
        <v>3</v>
      </c>
      <c r="Q40">
        <v>3</v>
      </c>
      <c r="R40">
        <v>3</v>
      </c>
      <c r="S40">
        <v>3</v>
      </c>
      <c r="T40">
        <v>4</v>
      </c>
      <c r="U40">
        <v>2</v>
      </c>
      <c r="V40">
        <v>2</v>
      </c>
      <c r="W40">
        <v>2</v>
      </c>
      <c r="X40">
        <v>2</v>
      </c>
      <c r="Y40">
        <v>2</v>
      </c>
      <c r="Z40">
        <v>3</v>
      </c>
      <c r="AA40">
        <v>1</v>
      </c>
      <c r="AB40">
        <v>1</v>
      </c>
      <c r="AC40">
        <v>3</v>
      </c>
      <c r="AD40">
        <v>3</v>
      </c>
      <c r="AE40">
        <v>2</v>
      </c>
      <c r="AF40">
        <v>2</v>
      </c>
      <c r="AG40">
        <v>3</v>
      </c>
      <c r="AH40">
        <v>3</v>
      </c>
      <c r="AI40">
        <v>2</v>
      </c>
      <c r="AJ40">
        <v>2</v>
      </c>
      <c r="AK40">
        <v>1</v>
      </c>
      <c r="AL40">
        <v>2</v>
      </c>
      <c r="AM40">
        <v>2</v>
      </c>
      <c r="AN40">
        <v>1</v>
      </c>
      <c r="AO40">
        <v>1</v>
      </c>
      <c r="AP40">
        <v>1</v>
      </c>
      <c r="AQ40">
        <v>1</v>
      </c>
      <c r="AR40">
        <v>1</v>
      </c>
      <c r="AS40">
        <v>1</v>
      </c>
      <c r="AT40">
        <v>1</v>
      </c>
      <c r="AU40">
        <v>1</v>
      </c>
      <c r="AV40">
        <v>1</v>
      </c>
      <c r="AW40">
        <v>1</v>
      </c>
      <c r="AX40">
        <v>2</v>
      </c>
      <c r="AY40">
        <v>2</v>
      </c>
      <c r="AZ40">
        <v>2</v>
      </c>
      <c r="BA40">
        <v>3</v>
      </c>
      <c r="BB40">
        <v>3</v>
      </c>
      <c r="BC40">
        <v>3</v>
      </c>
      <c r="BD40">
        <v>4</v>
      </c>
      <c r="BE40">
        <v>5</v>
      </c>
      <c r="BF40">
        <v>5</v>
      </c>
      <c r="BG40">
        <v>4</v>
      </c>
      <c r="BH40">
        <v>4</v>
      </c>
    </row>
    <row r="41" spans="1:60" x14ac:dyDescent="0.2">
      <c r="A41">
        <f t="shared" si="2"/>
        <v>2</v>
      </c>
      <c r="B41" s="22" t="s">
        <v>213</v>
      </c>
      <c r="C41" s="4">
        <v>42448.084987083334</v>
      </c>
      <c r="D41">
        <v>1</v>
      </c>
      <c r="E41" t="s">
        <v>63</v>
      </c>
      <c r="F41">
        <v>1980</v>
      </c>
      <c r="G41" t="s">
        <v>64</v>
      </c>
      <c r="H41">
        <v>3</v>
      </c>
      <c r="I41">
        <v>3</v>
      </c>
      <c r="J41">
        <v>5</v>
      </c>
      <c r="K41">
        <v>3</v>
      </c>
      <c r="L41">
        <v>5</v>
      </c>
      <c r="M41">
        <v>5</v>
      </c>
      <c r="N41">
        <v>5</v>
      </c>
      <c r="O41">
        <v>5</v>
      </c>
      <c r="P41">
        <v>5</v>
      </c>
      <c r="Q41">
        <v>5</v>
      </c>
      <c r="R41">
        <v>2</v>
      </c>
      <c r="S41">
        <v>2</v>
      </c>
      <c r="T41" t="s">
        <v>142</v>
      </c>
      <c r="U41">
        <v>5</v>
      </c>
      <c r="V41">
        <v>5</v>
      </c>
      <c r="W41">
        <v>5</v>
      </c>
      <c r="X41" t="s">
        <v>142</v>
      </c>
      <c r="Y41">
        <v>1</v>
      </c>
      <c r="Z41">
        <v>5</v>
      </c>
      <c r="AA41">
        <v>2</v>
      </c>
      <c r="AB41">
        <v>2</v>
      </c>
      <c r="AC41">
        <v>5</v>
      </c>
      <c r="AD41">
        <v>5</v>
      </c>
      <c r="AE41">
        <v>1</v>
      </c>
      <c r="AF41">
        <v>2</v>
      </c>
      <c r="AG41">
        <v>5</v>
      </c>
      <c r="AH41">
        <v>5</v>
      </c>
      <c r="AI41">
        <v>4</v>
      </c>
      <c r="AJ41">
        <v>5</v>
      </c>
      <c r="AK41">
        <v>3</v>
      </c>
      <c r="AL41">
        <v>5</v>
      </c>
      <c r="AM41">
        <v>3</v>
      </c>
      <c r="AN41">
        <v>3</v>
      </c>
      <c r="AO41">
        <v>4</v>
      </c>
      <c r="AP41">
        <v>3</v>
      </c>
      <c r="AQ41">
        <v>3</v>
      </c>
      <c r="AR41">
        <v>3</v>
      </c>
      <c r="AS41">
        <v>3</v>
      </c>
      <c r="AT41">
        <v>3</v>
      </c>
      <c r="AU41">
        <v>3</v>
      </c>
      <c r="AV41">
        <v>3</v>
      </c>
      <c r="AW41">
        <v>4</v>
      </c>
      <c r="AX41">
        <v>3</v>
      </c>
      <c r="AY41">
        <v>4</v>
      </c>
      <c r="AZ41">
        <v>5</v>
      </c>
      <c r="BA41">
        <v>3</v>
      </c>
      <c r="BB41">
        <v>1</v>
      </c>
      <c r="BC41">
        <v>1</v>
      </c>
      <c r="BD41">
        <v>2</v>
      </c>
      <c r="BE41">
        <v>3</v>
      </c>
      <c r="BF41">
        <v>5</v>
      </c>
      <c r="BG41">
        <v>3</v>
      </c>
      <c r="BH41">
        <v>3</v>
      </c>
    </row>
    <row r="42" spans="1:60" x14ac:dyDescent="0.2">
      <c r="A42">
        <f t="shared" si="2"/>
        <v>0</v>
      </c>
      <c r="B42" s="22" t="s">
        <v>213</v>
      </c>
      <c r="C42" s="4">
        <v>42448.847894444443</v>
      </c>
      <c r="D42">
        <v>2</v>
      </c>
      <c r="E42" t="s">
        <v>92</v>
      </c>
      <c r="F42">
        <v>1983</v>
      </c>
      <c r="G42" t="s">
        <v>64</v>
      </c>
      <c r="H42">
        <v>2</v>
      </c>
      <c r="I42">
        <v>2</v>
      </c>
      <c r="J42">
        <v>3</v>
      </c>
      <c r="K42">
        <v>4</v>
      </c>
      <c r="L42">
        <v>4</v>
      </c>
      <c r="M42">
        <v>5</v>
      </c>
      <c r="N42">
        <v>4</v>
      </c>
      <c r="O42">
        <v>4</v>
      </c>
      <c r="P42">
        <v>5</v>
      </c>
      <c r="Q42">
        <v>4</v>
      </c>
      <c r="R42">
        <v>2</v>
      </c>
      <c r="S42">
        <v>2</v>
      </c>
      <c r="T42">
        <v>4</v>
      </c>
      <c r="U42">
        <v>2</v>
      </c>
      <c r="V42">
        <v>2</v>
      </c>
      <c r="W42">
        <v>2</v>
      </c>
      <c r="X42">
        <v>3</v>
      </c>
      <c r="Y42">
        <v>2</v>
      </c>
      <c r="Z42">
        <v>3</v>
      </c>
      <c r="AA42">
        <v>3</v>
      </c>
      <c r="AB42">
        <v>1</v>
      </c>
      <c r="AC42">
        <v>3</v>
      </c>
      <c r="AD42">
        <v>3</v>
      </c>
      <c r="AE42">
        <v>1</v>
      </c>
      <c r="AF42">
        <v>1</v>
      </c>
      <c r="AG42">
        <v>4</v>
      </c>
      <c r="AH42">
        <v>4</v>
      </c>
      <c r="AI42">
        <v>5</v>
      </c>
      <c r="AJ42">
        <v>5</v>
      </c>
      <c r="AK42">
        <v>5</v>
      </c>
      <c r="AL42">
        <v>5</v>
      </c>
      <c r="AM42">
        <v>5</v>
      </c>
      <c r="AN42">
        <v>4</v>
      </c>
      <c r="AO42">
        <v>4</v>
      </c>
      <c r="AP42">
        <v>4</v>
      </c>
      <c r="AQ42">
        <v>3</v>
      </c>
      <c r="AR42">
        <v>3</v>
      </c>
      <c r="AS42">
        <v>4</v>
      </c>
      <c r="AT42">
        <v>4</v>
      </c>
      <c r="AU42">
        <v>4</v>
      </c>
      <c r="AV42">
        <v>4</v>
      </c>
      <c r="AW42">
        <v>5</v>
      </c>
      <c r="AX42">
        <v>2</v>
      </c>
      <c r="AY42">
        <v>2</v>
      </c>
      <c r="AZ42">
        <v>3</v>
      </c>
      <c r="BA42">
        <v>3</v>
      </c>
      <c r="BB42">
        <v>2</v>
      </c>
      <c r="BC42">
        <v>4</v>
      </c>
      <c r="BD42">
        <v>4</v>
      </c>
      <c r="BE42">
        <v>3</v>
      </c>
      <c r="BF42">
        <v>4</v>
      </c>
      <c r="BG42">
        <v>4</v>
      </c>
      <c r="BH42">
        <v>3</v>
      </c>
    </row>
    <row r="43" spans="1:60" x14ac:dyDescent="0.2">
      <c r="A43">
        <f t="shared" si="2"/>
        <v>0</v>
      </c>
      <c r="B43" s="23" t="s">
        <v>138</v>
      </c>
      <c r="C43" s="4">
        <v>42448.85337099537</v>
      </c>
      <c r="D43">
        <v>1</v>
      </c>
      <c r="E43" t="s">
        <v>90</v>
      </c>
      <c r="F43">
        <v>1945</v>
      </c>
      <c r="G43" t="s">
        <v>64</v>
      </c>
      <c r="H43">
        <v>2</v>
      </c>
      <c r="I43">
        <v>2</v>
      </c>
      <c r="J43">
        <v>2</v>
      </c>
      <c r="K43">
        <v>3</v>
      </c>
      <c r="L43">
        <v>3</v>
      </c>
      <c r="M43">
        <v>3</v>
      </c>
      <c r="N43">
        <v>4</v>
      </c>
      <c r="O43">
        <v>4</v>
      </c>
      <c r="P43">
        <v>4</v>
      </c>
      <c r="Q43">
        <v>4</v>
      </c>
      <c r="R43">
        <v>1</v>
      </c>
      <c r="S43">
        <v>1</v>
      </c>
      <c r="T43">
        <v>2</v>
      </c>
      <c r="U43">
        <v>2</v>
      </c>
      <c r="V43">
        <v>2</v>
      </c>
      <c r="W43">
        <v>2</v>
      </c>
      <c r="X43">
        <v>2</v>
      </c>
      <c r="Y43">
        <v>2</v>
      </c>
      <c r="Z43">
        <v>2</v>
      </c>
      <c r="AA43">
        <v>2</v>
      </c>
      <c r="AB43">
        <v>2</v>
      </c>
      <c r="AC43">
        <v>4</v>
      </c>
      <c r="AD43">
        <v>4</v>
      </c>
      <c r="AE43">
        <v>2</v>
      </c>
      <c r="AF43">
        <v>2</v>
      </c>
      <c r="AG43">
        <v>4</v>
      </c>
      <c r="AH43">
        <v>4</v>
      </c>
      <c r="AI43">
        <v>4</v>
      </c>
      <c r="AJ43">
        <v>4</v>
      </c>
      <c r="AK43">
        <v>4</v>
      </c>
      <c r="AL43">
        <v>4</v>
      </c>
      <c r="AM43">
        <v>4</v>
      </c>
      <c r="AN43">
        <v>4</v>
      </c>
      <c r="AO43">
        <v>4</v>
      </c>
      <c r="AP43">
        <v>4</v>
      </c>
      <c r="AQ43">
        <v>4</v>
      </c>
      <c r="AR43">
        <v>4</v>
      </c>
      <c r="AS43">
        <v>4</v>
      </c>
      <c r="AT43">
        <v>3</v>
      </c>
      <c r="AU43">
        <v>3</v>
      </c>
      <c r="AV43">
        <v>4</v>
      </c>
      <c r="AW43">
        <v>4</v>
      </c>
      <c r="AX43">
        <v>4</v>
      </c>
      <c r="AY43">
        <v>3</v>
      </c>
      <c r="AZ43">
        <v>3</v>
      </c>
      <c r="BA43">
        <v>3</v>
      </c>
      <c r="BB43">
        <v>2</v>
      </c>
      <c r="BC43">
        <v>4</v>
      </c>
      <c r="BD43">
        <v>3</v>
      </c>
      <c r="BE43">
        <v>4</v>
      </c>
      <c r="BF43">
        <v>4</v>
      </c>
      <c r="BG43">
        <v>3</v>
      </c>
      <c r="BH43">
        <v>3</v>
      </c>
    </row>
    <row r="44" spans="1:60" x14ac:dyDescent="0.2">
      <c r="A44">
        <f t="shared" si="2"/>
        <v>2</v>
      </c>
      <c r="B44" s="22" t="s">
        <v>213</v>
      </c>
      <c r="C44" s="4">
        <v>42449.828917361112</v>
      </c>
      <c r="D44">
        <v>1</v>
      </c>
      <c r="E44" t="s">
        <v>92</v>
      </c>
      <c r="F44">
        <v>1990</v>
      </c>
      <c r="G44" t="s">
        <v>64</v>
      </c>
      <c r="H44">
        <v>2</v>
      </c>
      <c r="I44" t="s">
        <v>142</v>
      </c>
      <c r="J44">
        <v>4</v>
      </c>
      <c r="K44">
        <v>5</v>
      </c>
      <c r="L44">
        <v>5</v>
      </c>
      <c r="M44">
        <v>4</v>
      </c>
      <c r="N44">
        <v>3</v>
      </c>
      <c r="O44">
        <v>5</v>
      </c>
      <c r="P44" t="s">
        <v>142</v>
      </c>
      <c r="Q44">
        <v>5</v>
      </c>
      <c r="R44">
        <v>4</v>
      </c>
      <c r="S44">
        <v>4</v>
      </c>
      <c r="T44">
        <v>3</v>
      </c>
      <c r="U44">
        <v>4</v>
      </c>
      <c r="V44">
        <v>2</v>
      </c>
      <c r="W44">
        <v>4</v>
      </c>
      <c r="X44">
        <v>4</v>
      </c>
      <c r="Y44">
        <v>1</v>
      </c>
      <c r="Z44">
        <v>3</v>
      </c>
      <c r="AA44">
        <v>4</v>
      </c>
      <c r="AB44">
        <v>2</v>
      </c>
      <c r="AC44">
        <v>2</v>
      </c>
      <c r="AD44">
        <v>4</v>
      </c>
      <c r="AE44">
        <v>2</v>
      </c>
      <c r="AF44">
        <v>2</v>
      </c>
      <c r="AG44">
        <v>4</v>
      </c>
      <c r="AH44">
        <v>4</v>
      </c>
      <c r="AI44">
        <v>5</v>
      </c>
      <c r="AJ44">
        <v>4</v>
      </c>
      <c r="AK44">
        <v>3</v>
      </c>
      <c r="AL44">
        <v>3</v>
      </c>
      <c r="AM44">
        <v>4</v>
      </c>
      <c r="AN44">
        <v>3</v>
      </c>
      <c r="AO44">
        <v>4</v>
      </c>
      <c r="AP44">
        <v>4</v>
      </c>
      <c r="AQ44">
        <v>3</v>
      </c>
      <c r="AR44">
        <v>4</v>
      </c>
      <c r="AS44">
        <v>3</v>
      </c>
      <c r="AT44">
        <v>3</v>
      </c>
      <c r="AU44">
        <v>3</v>
      </c>
      <c r="AV44">
        <v>4</v>
      </c>
      <c r="AW44">
        <v>4</v>
      </c>
      <c r="AX44">
        <v>4</v>
      </c>
      <c r="AY44">
        <v>4</v>
      </c>
      <c r="AZ44">
        <v>4</v>
      </c>
      <c r="BA44">
        <v>5</v>
      </c>
      <c r="BB44">
        <v>4</v>
      </c>
      <c r="BC44">
        <v>3</v>
      </c>
      <c r="BD44">
        <v>5</v>
      </c>
      <c r="BE44">
        <v>3</v>
      </c>
      <c r="BF44">
        <v>4</v>
      </c>
      <c r="BG44">
        <v>3</v>
      </c>
      <c r="BH44">
        <v>4</v>
      </c>
    </row>
    <row r="45" spans="1:60" x14ac:dyDescent="0.2">
      <c r="A45">
        <f t="shared" si="2"/>
        <v>4</v>
      </c>
      <c r="B45" s="22" t="s">
        <v>213</v>
      </c>
      <c r="C45" s="4">
        <v>42449.855439421299</v>
      </c>
      <c r="D45">
        <v>2</v>
      </c>
      <c r="E45" t="s">
        <v>92</v>
      </c>
      <c r="F45">
        <v>1992</v>
      </c>
      <c r="G45" t="s">
        <v>64</v>
      </c>
      <c r="H45">
        <v>3</v>
      </c>
      <c r="I45">
        <v>4</v>
      </c>
      <c r="J45">
        <v>2</v>
      </c>
      <c r="K45" t="s">
        <v>142</v>
      </c>
      <c r="L45" t="s">
        <v>142</v>
      </c>
      <c r="M45">
        <v>5</v>
      </c>
      <c r="N45">
        <v>5</v>
      </c>
      <c r="O45">
        <v>3</v>
      </c>
      <c r="P45" t="s">
        <v>142</v>
      </c>
      <c r="Q45" t="s">
        <v>142</v>
      </c>
      <c r="R45">
        <v>5</v>
      </c>
      <c r="S45">
        <v>5</v>
      </c>
      <c r="T45">
        <v>5</v>
      </c>
      <c r="U45">
        <v>3</v>
      </c>
      <c r="V45">
        <v>3</v>
      </c>
      <c r="W45">
        <v>3</v>
      </c>
      <c r="X45">
        <v>3</v>
      </c>
      <c r="Y45">
        <v>2</v>
      </c>
      <c r="Z45">
        <v>5</v>
      </c>
      <c r="AA45">
        <v>1</v>
      </c>
      <c r="AB45">
        <v>1</v>
      </c>
      <c r="AC45">
        <v>4</v>
      </c>
      <c r="AD45">
        <v>4</v>
      </c>
      <c r="AE45">
        <v>1</v>
      </c>
      <c r="AF45">
        <v>2</v>
      </c>
      <c r="AG45">
        <v>2</v>
      </c>
      <c r="AH45">
        <v>2</v>
      </c>
      <c r="AI45">
        <v>5</v>
      </c>
      <c r="AJ45">
        <v>4</v>
      </c>
      <c r="AK45">
        <v>5</v>
      </c>
      <c r="AL45">
        <v>5</v>
      </c>
      <c r="AM45">
        <v>3</v>
      </c>
      <c r="AN45">
        <v>4</v>
      </c>
      <c r="AO45">
        <v>3</v>
      </c>
      <c r="AP45">
        <v>1</v>
      </c>
      <c r="AQ45">
        <v>2</v>
      </c>
      <c r="AR45">
        <v>2</v>
      </c>
      <c r="AS45">
        <v>3</v>
      </c>
      <c r="AT45">
        <v>1</v>
      </c>
      <c r="AU45">
        <v>2</v>
      </c>
      <c r="AV45">
        <v>5</v>
      </c>
      <c r="AW45">
        <v>3</v>
      </c>
      <c r="AX45">
        <v>2</v>
      </c>
      <c r="AY45">
        <v>2</v>
      </c>
      <c r="AZ45">
        <v>3</v>
      </c>
      <c r="BA45">
        <v>2</v>
      </c>
      <c r="BB45">
        <v>4</v>
      </c>
      <c r="BC45">
        <v>5</v>
      </c>
      <c r="BD45">
        <v>5</v>
      </c>
      <c r="BE45">
        <v>3</v>
      </c>
      <c r="BF45">
        <v>1</v>
      </c>
      <c r="BG45">
        <v>2</v>
      </c>
      <c r="BH45">
        <v>4</v>
      </c>
    </row>
    <row r="46" spans="1:60" x14ac:dyDescent="0.2">
      <c r="A46">
        <f t="shared" si="2"/>
        <v>0</v>
      </c>
      <c r="B46" s="22" t="s">
        <v>213</v>
      </c>
      <c r="C46" s="4">
        <v>42449.895125995376</v>
      </c>
      <c r="D46">
        <v>1</v>
      </c>
      <c r="E46" t="s">
        <v>90</v>
      </c>
      <c r="F46">
        <v>1993</v>
      </c>
      <c r="G46" t="s">
        <v>64</v>
      </c>
      <c r="H46">
        <v>2</v>
      </c>
      <c r="I46">
        <v>3</v>
      </c>
      <c r="J46">
        <v>3</v>
      </c>
      <c r="K46">
        <v>4</v>
      </c>
      <c r="L46">
        <v>4</v>
      </c>
      <c r="M46">
        <v>3</v>
      </c>
      <c r="N46">
        <v>4</v>
      </c>
      <c r="O46">
        <v>3</v>
      </c>
      <c r="P46">
        <v>4</v>
      </c>
      <c r="Q46">
        <v>2</v>
      </c>
      <c r="R46">
        <v>5</v>
      </c>
      <c r="S46">
        <v>5</v>
      </c>
      <c r="T46">
        <v>5</v>
      </c>
      <c r="U46">
        <v>4</v>
      </c>
      <c r="V46">
        <v>4</v>
      </c>
      <c r="W46">
        <v>5</v>
      </c>
      <c r="X46">
        <v>5</v>
      </c>
      <c r="Y46">
        <v>4</v>
      </c>
      <c r="Z46">
        <v>5</v>
      </c>
      <c r="AA46">
        <v>2</v>
      </c>
      <c r="AB46">
        <v>1</v>
      </c>
      <c r="AC46">
        <v>4</v>
      </c>
      <c r="AD46">
        <v>5</v>
      </c>
      <c r="AE46">
        <v>5</v>
      </c>
      <c r="AF46">
        <v>4</v>
      </c>
      <c r="AG46">
        <v>3</v>
      </c>
      <c r="AH46">
        <v>4</v>
      </c>
      <c r="AI46">
        <v>5</v>
      </c>
      <c r="AJ46">
        <v>5</v>
      </c>
      <c r="AK46">
        <v>4</v>
      </c>
      <c r="AL46">
        <v>5</v>
      </c>
      <c r="AM46">
        <v>3</v>
      </c>
      <c r="AN46">
        <v>2</v>
      </c>
      <c r="AO46">
        <v>3</v>
      </c>
      <c r="AP46">
        <v>2</v>
      </c>
      <c r="AQ46">
        <v>2</v>
      </c>
      <c r="AR46">
        <v>2</v>
      </c>
      <c r="AS46">
        <v>3</v>
      </c>
      <c r="AT46">
        <v>3</v>
      </c>
      <c r="AU46">
        <v>4</v>
      </c>
      <c r="AV46">
        <v>5</v>
      </c>
      <c r="AW46">
        <v>3</v>
      </c>
      <c r="AX46">
        <v>1</v>
      </c>
      <c r="AY46">
        <v>5</v>
      </c>
      <c r="AZ46">
        <v>4</v>
      </c>
      <c r="BA46">
        <v>4</v>
      </c>
      <c r="BB46">
        <v>4</v>
      </c>
      <c r="BC46">
        <v>4</v>
      </c>
      <c r="BD46">
        <v>5</v>
      </c>
      <c r="BE46">
        <v>3</v>
      </c>
      <c r="BF46">
        <v>3</v>
      </c>
      <c r="BG46">
        <v>5</v>
      </c>
      <c r="BH46">
        <v>1</v>
      </c>
    </row>
    <row r="47" spans="1:60" x14ac:dyDescent="0.2">
      <c r="A47">
        <f t="shared" si="2"/>
        <v>0</v>
      </c>
      <c r="B47" s="22" t="s">
        <v>213</v>
      </c>
      <c r="C47" s="4">
        <v>42450.421324421295</v>
      </c>
      <c r="D47">
        <v>1</v>
      </c>
      <c r="E47" t="s">
        <v>92</v>
      </c>
      <c r="F47">
        <v>1987</v>
      </c>
      <c r="G47" t="s">
        <v>64</v>
      </c>
      <c r="H47">
        <v>2</v>
      </c>
      <c r="I47">
        <v>4</v>
      </c>
      <c r="J47">
        <v>2</v>
      </c>
      <c r="K47">
        <v>4</v>
      </c>
      <c r="L47">
        <v>3</v>
      </c>
      <c r="M47">
        <v>3</v>
      </c>
      <c r="N47">
        <v>4</v>
      </c>
      <c r="O47">
        <v>3</v>
      </c>
      <c r="P47">
        <v>3</v>
      </c>
      <c r="Q47">
        <v>3</v>
      </c>
      <c r="R47">
        <v>5</v>
      </c>
      <c r="S47">
        <v>5</v>
      </c>
      <c r="T47">
        <v>5</v>
      </c>
      <c r="U47">
        <v>4</v>
      </c>
      <c r="V47">
        <v>4</v>
      </c>
      <c r="W47">
        <v>4</v>
      </c>
      <c r="X47">
        <v>3</v>
      </c>
      <c r="Y47">
        <v>3</v>
      </c>
      <c r="Z47">
        <v>5</v>
      </c>
      <c r="AA47">
        <v>2</v>
      </c>
      <c r="AB47">
        <v>1</v>
      </c>
      <c r="AC47">
        <v>5</v>
      </c>
      <c r="AD47">
        <v>5</v>
      </c>
      <c r="AE47">
        <v>1</v>
      </c>
      <c r="AF47">
        <v>2</v>
      </c>
      <c r="AG47">
        <v>3</v>
      </c>
      <c r="AH47">
        <v>4</v>
      </c>
      <c r="AI47">
        <v>4</v>
      </c>
      <c r="AJ47">
        <v>5</v>
      </c>
      <c r="AK47">
        <v>3</v>
      </c>
      <c r="AL47">
        <v>3</v>
      </c>
      <c r="AM47">
        <v>3</v>
      </c>
      <c r="AN47">
        <v>3</v>
      </c>
      <c r="AO47">
        <v>3</v>
      </c>
      <c r="AP47">
        <v>1</v>
      </c>
      <c r="AQ47">
        <v>2</v>
      </c>
      <c r="AR47">
        <v>1</v>
      </c>
      <c r="AS47">
        <v>2</v>
      </c>
      <c r="AT47">
        <v>1</v>
      </c>
      <c r="AU47">
        <v>1</v>
      </c>
      <c r="AV47">
        <v>2</v>
      </c>
      <c r="AW47">
        <v>5</v>
      </c>
      <c r="AX47">
        <v>1</v>
      </c>
      <c r="AY47">
        <v>3</v>
      </c>
      <c r="AZ47">
        <v>4</v>
      </c>
      <c r="BA47">
        <v>3</v>
      </c>
      <c r="BB47">
        <v>2</v>
      </c>
      <c r="BC47">
        <v>4</v>
      </c>
      <c r="BD47">
        <v>4</v>
      </c>
      <c r="BE47">
        <v>5</v>
      </c>
      <c r="BF47">
        <v>5</v>
      </c>
      <c r="BG47">
        <v>3</v>
      </c>
      <c r="BH47">
        <v>4</v>
      </c>
    </row>
    <row r="48" spans="1:60" x14ac:dyDescent="0.2">
      <c r="A48">
        <f t="shared" si="2"/>
        <v>3</v>
      </c>
      <c r="B48" s="22" t="s">
        <v>213</v>
      </c>
      <c r="C48" s="4">
        <v>42450.861371921295</v>
      </c>
      <c r="D48">
        <v>1</v>
      </c>
      <c r="E48" t="s">
        <v>92</v>
      </c>
      <c r="F48">
        <v>1987</v>
      </c>
      <c r="G48" t="s">
        <v>64</v>
      </c>
      <c r="H48">
        <v>4</v>
      </c>
      <c r="I48">
        <v>4</v>
      </c>
      <c r="J48">
        <v>2</v>
      </c>
      <c r="K48">
        <v>4</v>
      </c>
      <c r="L48">
        <v>4</v>
      </c>
      <c r="M48">
        <v>5</v>
      </c>
      <c r="N48">
        <v>4</v>
      </c>
      <c r="O48">
        <v>5</v>
      </c>
      <c r="P48">
        <v>3</v>
      </c>
      <c r="Q48">
        <v>2</v>
      </c>
      <c r="R48">
        <v>4</v>
      </c>
      <c r="S48" t="s">
        <v>142</v>
      </c>
      <c r="T48" t="s">
        <v>142</v>
      </c>
      <c r="U48" t="s">
        <v>142</v>
      </c>
      <c r="V48">
        <v>3</v>
      </c>
      <c r="W48">
        <v>4</v>
      </c>
      <c r="X48">
        <v>4</v>
      </c>
      <c r="Y48">
        <v>3</v>
      </c>
      <c r="Z48">
        <v>4</v>
      </c>
      <c r="AA48">
        <v>3</v>
      </c>
      <c r="AB48">
        <v>4</v>
      </c>
      <c r="AC48">
        <v>4</v>
      </c>
      <c r="AD48">
        <v>4</v>
      </c>
      <c r="AE48">
        <v>3</v>
      </c>
      <c r="AF48">
        <v>3</v>
      </c>
      <c r="AG48">
        <v>3</v>
      </c>
      <c r="AH48">
        <v>3</v>
      </c>
      <c r="AI48">
        <v>3</v>
      </c>
      <c r="AJ48">
        <v>4</v>
      </c>
      <c r="AK48">
        <v>4</v>
      </c>
      <c r="AL48">
        <v>5</v>
      </c>
      <c r="AM48">
        <v>5</v>
      </c>
      <c r="AN48">
        <v>2</v>
      </c>
      <c r="AO48">
        <v>5</v>
      </c>
      <c r="AP48">
        <v>1</v>
      </c>
      <c r="AQ48">
        <v>3</v>
      </c>
      <c r="AR48">
        <v>1</v>
      </c>
      <c r="AS48">
        <v>1</v>
      </c>
      <c r="AT48">
        <v>1</v>
      </c>
      <c r="AU48">
        <v>2</v>
      </c>
      <c r="AV48">
        <v>4</v>
      </c>
      <c r="AW48">
        <v>5</v>
      </c>
      <c r="AX48">
        <v>4</v>
      </c>
      <c r="AY48">
        <v>3</v>
      </c>
      <c r="AZ48">
        <v>4</v>
      </c>
      <c r="BA48">
        <v>3</v>
      </c>
      <c r="BB48">
        <v>3</v>
      </c>
      <c r="BC48">
        <v>3</v>
      </c>
      <c r="BD48">
        <v>4</v>
      </c>
      <c r="BE48">
        <v>4</v>
      </c>
      <c r="BF48">
        <v>3</v>
      </c>
      <c r="BG48">
        <v>3</v>
      </c>
      <c r="BH48">
        <v>4</v>
      </c>
    </row>
    <row r="49" spans="1:60" x14ac:dyDescent="0.2">
      <c r="A49">
        <f t="shared" si="2"/>
        <v>0</v>
      </c>
      <c r="B49" s="22" t="s">
        <v>213</v>
      </c>
      <c r="C49" s="4">
        <v>42450.862100983795</v>
      </c>
      <c r="D49">
        <v>1</v>
      </c>
      <c r="E49" t="s">
        <v>92</v>
      </c>
      <c r="F49">
        <v>1990</v>
      </c>
      <c r="G49" t="s">
        <v>64</v>
      </c>
      <c r="H49">
        <v>5</v>
      </c>
      <c r="I49">
        <v>4</v>
      </c>
      <c r="J49">
        <v>4</v>
      </c>
      <c r="K49">
        <v>5</v>
      </c>
      <c r="L49">
        <v>4</v>
      </c>
      <c r="M49">
        <v>5</v>
      </c>
      <c r="N49">
        <v>4</v>
      </c>
      <c r="O49">
        <v>3</v>
      </c>
      <c r="P49">
        <v>5</v>
      </c>
      <c r="Q49">
        <v>5</v>
      </c>
      <c r="R49">
        <v>4</v>
      </c>
      <c r="S49">
        <v>4</v>
      </c>
      <c r="T49">
        <v>1</v>
      </c>
      <c r="U49">
        <v>2</v>
      </c>
      <c r="V49">
        <v>4</v>
      </c>
      <c r="W49">
        <v>4</v>
      </c>
      <c r="X49">
        <v>4</v>
      </c>
      <c r="Y49">
        <v>4</v>
      </c>
      <c r="Z49">
        <v>3</v>
      </c>
      <c r="AA49">
        <v>2</v>
      </c>
      <c r="AB49">
        <v>4</v>
      </c>
      <c r="AC49">
        <v>4</v>
      </c>
      <c r="AD49">
        <v>4</v>
      </c>
      <c r="AE49">
        <v>5</v>
      </c>
      <c r="AF49">
        <v>5</v>
      </c>
      <c r="AG49">
        <v>5</v>
      </c>
      <c r="AH49">
        <v>5</v>
      </c>
      <c r="AI49">
        <v>3</v>
      </c>
      <c r="AJ49">
        <v>5</v>
      </c>
      <c r="AK49">
        <v>5</v>
      </c>
      <c r="AL49">
        <v>4</v>
      </c>
      <c r="AM49">
        <v>3</v>
      </c>
      <c r="AN49">
        <v>3</v>
      </c>
      <c r="AO49">
        <v>5</v>
      </c>
      <c r="AP49">
        <v>5</v>
      </c>
      <c r="AQ49">
        <v>5</v>
      </c>
      <c r="AR49">
        <v>5</v>
      </c>
      <c r="AS49">
        <v>4</v>
      </c>
      <c r="AT49">
        <v>3</v>
      </c>
      <c r="AU49">
        <v>5</v>
      </c>
      <c r="AV49">
        <v>4</v>
      </c>
      <c r="AW49">
        <v>4</v>
      </c>
      <c r="AX49">
        <v>4</v>
      </c>
      <c r="AY49">
        <v>4</v>
      </c>
      <c r="AZ49">
        <v>2</v>
      </c>
      <c r="BA49">
        <v>3</v>
      </c>
      <c r="BB49">
        <v>4</v>
      </c>
      <c r="BC49">
        <v>2</v>
      </c>
      <c r="BD49">
        <v>3</v>
      </c>
      <c r="BE49">
        <v>4</v>
      </c>
      <c r="BF49">
        <v>4</v>
      </c>
      <c r="BG49">
        <v>4</v>
      </c>
      <c r="BH49">
        <v>4</v>
      </c>
    </row>
    <row r="50" spans="1:60" x14ac:dyDescent="0.2">
      <c r="A50">
        <f t="shared" si="2"/>
        <v>0</v>
      </c>
      <c r="B50" s="22" t="s">
        <v>213</v>
      </c>
      <c r="C50" s="4">
        <v>42450.876241886574</v>
      </c>
      <c r="D50">
        <v>1</v>
      </c>
      <c r="E50" t="s">
        <v>92</v>
      </c>
      <c r="F50">
        <v>1989</v>
      </c>
      <c r="G50" t="s">
        <v>64</v>
      </c>
      <c r="H50">
        <v>1</v>
      </c>
      <c r="I50">
        <v>2</v>
      </c>
      <c r="J50">
        <v>3</v>
      </c>
      <c r="K50">
        <v>3</v>
      </c>
      <c r="L50">
        <v>4</v>
      </c>
      <c r="M50">
        <v>5</v>
      </c>
      <c r="N50">
        <v>4</v>
      </c>
      <c r="O50">
        <v>5</v>
      </c>
      <c r="P50">
        <v>5</v>
      </c>
      <c r="Q50">
        <v>5</v>
      </c>
      <c r="R50">
        <v>2</v>
      </c>
      <c r="S50">
        <v>3</v>
      </c>
      <c r="T50">
        <v>1</v>
      </c>
      <c r="U50">
        <v>1</v>
      </c>
      <c r="V50">
        <v>3</v>
      </c>
      <c r="W50">
        <v>4</v>
      </c>
      <c r="X50">
        <v>1</v>
      </c>
      <c r="Y50">
        <v>1</v>
      </c>
      <c r="Z50">
        <v>3</v>
      </c>
      <c r="AA50">
        <v>1</v>
      </c>
      <c r="AB50">
        <v>1</v>
      </c>
      <c r="AC50">
        <v>5</v>
      </c>
      <c r="AD50">
        <v>5</v>
      </c>
      <c r="AE50">
        <v>1</v>
      </c>
      <c r="AF50">
        <v>2</v>
      </c>
      <c r="AG50">
        <v>5</v>
      </c>
      <c r="AH50">
        <v>3</v>
      </c>
      <c r="AI50">
        <v>4</v>
      </c>
      <c r="AJ50">
        <v>5</v>
      </c>
      <c r="AK50">
        <v>4</v>
      </c>
      <c r="AL50">
        <v>5</v>
      </c>
      <c r="AM50">
        <v>2</v>
      </c>
      <c r="AN50">
        <v>2</v>
      </c>
      <c r="AO50">
        <v>3</v>
      </c>
      <c r="AP50">
        <v>3</v>
      </c>
      <c r="AQ50">
        <v>2</v>
      </c>
      <c r="AR50">
        <v>4</v>
      </c>
      <c r="AS50">
        <v>4</v>
      </c>
      <c r="AT50">
        <v>4</v>
      </c>
      <c r="AU50">
        <v>4</v>
      </c>
      <c r="AV50">
        <v>3</v>
      </c>
      <c r="AW50">
        <v>4</v>
      </c>
      <c r="AX50">
        <v>4</v>
      </c>
      <c r="AY50">
        <v>1</v>
      </c>
      <c r="AZ50">
        <v>4</v>
      </c>
      <c r="BA50">
        <v>4</v>
      </c>
      <c r="BB50">
        <v>2</v>
      </c>
      <c r="BC50">
        <v>4</v>
      </c>
      <c r="BD50">
        <v>3</v>
      </c>
      <c r="BE50">
        <v>4</v>
      </c>
      <c r="BF50">
        <v>4</v>
      </c>
      <c r="BG50">
        <v>4</v>
      </c>
      <c r="BH50">
        <v>4</v>
      </c>
    </row>
    <row r="51" spans="1:60" x14ac:dyDescent="0.2">
      <c r="A51">
        <f t="shared" si="2"/>
        <v>0</v>
      </c>
      <c r="B51" s="22" t="s">
        <v>213</v>
      </c>
      <c r="C51" s="4">
        <v>42450.879843773146</v>
      </c>
      <c r="D51">
        <v>1</v>
      </c>
      <c r="E51" t="s">
        <v>92</v>
      </c>
      <c r="F51">
        <v>1982</v>
      </c>
      <c r="G51" t="s">
        <v>64</v>
      </c>
      <c r="H51">
        <v>2</v>
      </c>
      <c r="I51">
        <v>2</v>
      </c>
      <c r="J51">
        <v>3</v>
      </c>
      <c r="K51">
        <v>2</v>
      </c>
      <c r="L51">
        <v>3</v>
      </c>
      <c r="M51">
        <v>2</v>
      </c>
      <c r="N51">
        <v>2</v>
      </c>
      <c r="O51">
        <v>3</v>
      </c>
      <c r="P51">
        <v>4</v>
      </c>
      <c r="Q51">
        <v>5</v>
      </c>
      <c r="R51">
        <v>5</v>
      </c>
      <c r="S51">
        <v>5</v>
      </c>
      <c r="T51">
        <v>4</v>
      </c>
      <c r="U51">
        <v>2</v>
      </c>
      <c r="V51">
        <v>2</v>
      </c>
      <c r="W51">
        <v>2</v>
      </c>
      <c r="X51">
        <v>3</v>
      </c>
      <c r="Y51">
        <v>1</v>
      </c>
      <c r="Z51">
        <v>4</v>
      </c>
      <c r="AA51">
        <v>1</v>
      </c>
      <c r="AB51">
        <v>1</v>
      </c>
      <c r="AC51">
        <v>4</v>
      </c>
      <c r="AD51">
        <v>5</v>
      </c>
      <c r="AE51">
        <v>3</v>
      </c>
      <c r="AF51">
        <v>2</v>
      </c>
      <c r="AG51">
        <v>4</v>
      </c>
      <c r="AH51">
        <v>3</v>
      </c>
      <c r="AI51">
        <v>5</v>
      </c>
      <c r="AJ51">
        <v>5</v>
      </c>
      <c r="AK51">
        <v>4</v>
      </c>
      <c r="AL51">
        <v>5</v>
      </c>
      <c r="AM51">
        <v>4</v>
      </c>
      <c r="AN51">
        <v>3</v>
      </c>
      <c r="AO51">
        <v>4</v>
      </c>
      <c r="AP51">
        <v>4</v>
      </c>
      <c r="AQ51">
        <v>3</v>
      </c>
      <c r="AR51">
        <v>2</v>
      </c>
      <c r="AS51">
        <v>3</v>
      </c>
      <c r="AT51">
        <v>3</v>
      </c>
      <c r="AU51">
        <v>3</v>
      </c>
      <c r="AV51">
        <v>3</v>
      </c>
      <c r="AW51">
        <v>4</v>
      </c>
      <c r="AX51">
        <v>3</v>
      </c>
      <c r="AY51">
        <v>2</v>
      </c>
      <c r="AZ51">
        <v>3</v>
      </c>
      <c r="BA51">
        <v>4</v>
      </c>
      <c r="BB51">
        <v>3</v>
      </c>
      <c r="BC51">
        <v>4</v>
      </c>
      <c r="BD51">
        <v>2</v>
      </c>
      <c r="BE51">
        <v>5</v>
      </c>
      <c r="BF51">
        <v>2</v>
      </c>
      <c r="BG51">
        <v>3</v>
      </c>
      <c r="BH51">
        <v>4</v>
      </c>
    </row>
    <row r="52" spans="1:60" x14ac:dyDescent="0.2">
      <c r="A52">
        <f t="shared" si="2"/>
        <v>1</v>
      </c>
      <c r="B52" s="22" t="s">
        <v>213</v>
      </c>
      <c r="C52" s="4">
        <v>42451.018931064813</v>
      </c>
      <c r="D52">
        <v>1</v>
      </c>
      <c r="E52" t="s">
        <v>63</v>
      </c>
      <c r="F52">
        <v>1993</v>
      </c>
      <c r="G52" t="s">
        <v>64</v>
      </c>
      <c r="H52">
        <v>4</v>
      </c>
      <c r="I52">
        <v>4</v>
      </c>
      <c r="J52">
        <v>4</v>
      </c>
      <c r="K52">
        <v>5</v>
      </c>
      <c r="L52">
        <v>5</v>
      </c>
      <c r="M52">
        <v>5</v>
      </c>
      <c r="N52">
        <v>4</v>
      </c>
      <c r="O52">
        <v>3</v>
      </c>
      <c r="P52">
        <v>5</v>
      </c>
      <c r="Q52">
        <v>5</v>
      </c>
      <c r="R52">
        <v>4</v>
      </c>
      <c r="S52">
        <v>4</v>
      </c>
      <c r="T52" t="s">
        <v>142</v>
      </c>
      <c r="U52">
        <v>3</v>
      </c>
      <c r="V52">
        <v>3</v>
      </c>
      <c r="W52">
        <v>5</v>
      </c>
      <c r="X52">
        <v>5</v>
      </c>
      <c r="Y52">
        <v>2</v>
      </c>
      <c r="Z52">
        <v>4</v>
      </c>
      <c r="AA52">
        <v>4</v>
      </c>
      <c r="AB52">
        <v>3</v>
      </c>
      <c r="AC52">
        <v>4</v>
      </c>
      <c r="AD52">
        <v>5</v>
      </c>
      <c r="AE52">
        <v>1</v>
      </c>
      <c r="AF52">
        <v>2</v>
      </c>
      <c r="AG52">
        <v>5</v>
      </c>
      <c r="AH52">
        <v>4</v>
      </c>
      <c r="AI52">
        <v>5</v>
      </c>
      <c r="AJ52">
        <v>5</v>
      </c>
      <c r="AK52">
        <v>5</v>
      </c>
      <c r="AL52">
        <v>5</v>
      </c>
      <c r="AM52">
        <v>5</v>
      </c>
      <c r="AN52">
        <v>3</v>
      </c>
      <c r="AO52">
        <v>5</v>
      </c>
      <c r="AP52">
        <v>4</v>
      </c>
      <c r="AQ52">
        <v>5</v>
      </c>
      <c r="AR52">
        <v>4</v>
      </c>
      <c r="AS52">
        <v>5</v>
      </c>
      <c r="AT52">
        <v>5</v>
      </c>
      <c r="AU52">
        <v>4</v>
      </c>
      <c r="AV52">
        <v>5</v>
      </c>
      <c r="AW52">
        <v>5</v>
      </c>
      <c r="AX52">
        <v>4</v>
      </c>
      <c r="AY52">
        <v>4</v>
      </c>
      <c r="AZ52">
        <v>5</v>
      </c>
      <c r="BA52">
        <v>4</v>
      </c>
      <c r="BB52">
        <v>1</v>
      </c>
      <c r="BC52">
        <v>3</v>
      </c>
      <c r="BD52">
        <v>4</v>
      </c>
      <c r="BE52">
        <v>3</v>
      </c>
      <c r="BF52">
        <v>5</v>
      </c>
      <c r="BG52">
        <v>5</v>
      </c>
      <c r="BH52">
        <v>1</v>
      </c>
    </row>
    <row r="53" spans="1:60" x14ac:dyDescent="0.2">
      <c r="A53">
        <f t="shared" si="2"/>
        <v>0</v>
      </c>
      <c r="B53" s="22" t="s">
        <v>213</v>
      </c>
      <c r="C53" s="4">
        <v>42451.422303495376</v>
      </c>
      <c r="D53">
        <v>2</v>
      </c>
      <c r="E53" t="s">
        <v>76</v>
      </c>
      <c r="F53">
        <v>1990</v>
      </c>
      <c r="G53" t="s">
        <v>64</v>
      </c>
      <c r="H53">
        <v>5</v>
      </c>
      <c r="I53">
        <v>4</v>
      </c>
      <c r="J53">
        <v>5</v>
      </c>
      <c r="K53">
        <v>5</v>
      </c>
      <c r="L53">
        <v>5</v>
      </c>
      <c r="M53">
        <v>4</v>
      </c>
      <c r="N53">
        <v>4</v>
      </c>
      <c r="O53">
        <v>3</v>
      </c>
      <c r="P53">
        <v>4</v>
      </c>
      <c r="Q53">
        <v>2</v>
      </c>
      <c r="R53">
        <v>5</v>
      </c>
      <c r="S53">
        <v>5</v>
      </c>
      <c r="T53">
        <v>5</v>
      </c>
      <c r="U53">
        <v>2</v>
      </c>
      <c r="V53">
        <v>3</v>
      </c>
      <c r="W53">
        <v>3</v>
      </c>
      <c r="X53">
        <v>4</v>
      </c>
      <c r="Y53">
        <v>1</v>
      </c>
      <c r="Z53">
        <v>4</v>
      </c>
      <c r="AA53">
        <v>3</v>
      </c>
      <c r="AB53">
        <v>1</v>
      </c>
      <c r="AC53">
        <v>4</v>
      </c>
      <c r="AD53">
        <v>2</v>
      </c>
      <c r="AE53">
        <v>4</v>
      </c>
      <c r="AF53">
        <v>3</v>
      </c>
      <c r="AG53">
        <v>4</v>
      </c>
      <c r="AH53">
        <v>3</v>
      </c>
      <c r="AI53">
        <v>3</v>
      </c>
      <c r="AJ53">
        <v>3</v>
      </c>
      <c r="AK53">
        <v>3</v>
      </c>
      <c r="AL53">
        <v>3</v>
      </c>
      <c r="AM53">
        <v>3</v>
      </c>
      <c r="AN53">
        <v>3</v>
      </c>
      <c r="AO53">
        <v>3</v>
      </c>
      <c r="AP53">
        <v>3</v>
      </c>
      <c r="AQ53">
        <v>4</v>
      </c>
      <c r="AR53">
        <v>4</v>
      </c>
      <c r="AS53">
        <v>4</v>
      </c>
      <c r="AT53">
        <v>4</v>
      </c>
      <c r="AU53">
        <v>3</v>
      </c>
      <c r="AV53">
        <v>3</v>
      </c>
      <c r="AW53">
        <v>3</v>
      </c>
      <c r="AX53">
        <v>4</v>
      </c>
      <c r="AY53">
        <v>4</v>
      </c>
      <c r="AZ53">
        <v>5</v>
      </c>
      <c r="BA53">
        <v>4</v>
      </c>
      <c r="BB53">
        <v>3</v>
      </c>
      <c r="BC53">
        <v>4</v>
      </c>
      <c r="BD53">
        <v>4</v>
      </c>
      <c r="BE53">
        <v>3</v>
      </c>
      <c r="BF53">
        <v>4</v>
      </c>
      <c r="BG53">
        <v>4</v>
      </c>
      <c r="BH53">
        <v>3</v>
      </c>
    </row>
    <row r="54" spans="1:60" x14ac:dyDescent="0.2">
      <c r="A54">
        <f t="shared" si="2"/>
        <v>0</v>
      </c>
      <c r="B54" s="22" t="s">
        <v>213</v>
      </c>
      <c r="C54" s="4">
        <v>42451.436409965274</v>
      </c>
      <c r="D54">
        <v>2</v>
      </c>
      <c r="E54" t="s">
        <v>76</v>
      </c>
      <c r="F54">
        <v>1990</v>
      </c>
      <c r="G54" t="s">
        <v>64</v>
      </c>
      <c r="H54">
        <v>4</v>
      </c>
      <c r="I54">
        <v>3</v>
      </c>
      <c r="J54">
        <v>4</v>
      </c>
      <c r="K54">
        <v>4</v>
      </c>
      <c r="L54">
        <v>3</v>
      </c>
      <c r="M54">
        <v>4</v>
      </c>
      <c r="N54">
        <v>3</v>
      </c>
      <c r="O54">
        <v>4</v>
      </c>
      <c r="P54">
        <v>4</v>
      </c>
      <c r="Q54">
        <v>5</v>
      </c>
      <c r="R54">
        <v>5</v>
      </c>
      <c r="S54">
        <v>5</v>
      </c>
      <c r="T54">
        <v>4</v>
      </c>
      <c r="U54">
        <v>2</v>
      </c>
      <c r="V54">
        <v>2</v>
      </c>
      <c r="W54">
        <v>2</v>
      </c>
      <c r="X54">
        <v>3</v>
      </c>
      <c r="Y54">
        <v>2</v>
      </c>
      <c r="Z54">
        <v>2</v>
      </c>
      <c r="AA54">
        <v>3</v>
      </c>
      <c r="AB54">
        <v>1</v>
      </c>
      <c r="AC54">
        <v>4</v>
      </c>
      <c r="AD54">
        <v>3</v>
      </c>
      <c r="AE54">
        <v>5</v>
      </c>
      <c r="AF54">
        <v>3</v>
      </c>
      <c r="AG54">
        <v>4</v>
      </c>
      <c r="AH54">
        <v>4</v>
      </c>
      <c r="AI54">
        <v>2</v>
      </c>
      <c r="AJ54">
        <v>2</v>
      </c>
      <c r="AK54">
        <v>3</v>
      </c>
      <c r="AL54">
        <v>3</v>
      </c>
      <c r="AM54">
        <v>3</v>
      </c>
      <c r="AN54">
        <v>4</v>
      </c>
      <c r="AO54">
        <v>4</v>
      </c>
      <c r="AP54">
        <v>2</v>
      </c>
      <c r="AQ54">
        <v>3</v>
      </c>
      <c r="AR54">
        <v>2</v>
      </c>
      <c r="AS54">
        <v>4</v>
      </c>
      <c r="AT54">
        <v>4</v>
      </c>
      <c r="AU54">
        <v>3</v>
      </c>
      <c r="AV54">
        <v>3</v>
      </c>
      <c r="AW54">
        <v>2</v>
      </c>
      <c r="AX54">
        <v>3</v>
      </c>
      <c r="AY54">
        <v>3</v>
      </c>
      <c r="AZ54">
        <v>2</v>
      </c>
      <c r="BA54">
        <v>3</v>
      </c>
      <c r="BB54">
        <v>3</v>
      </c>
      <c r="BC54">
        <v>4</v>
      </c>
      <c r="BD54">
        <v>3</v>
      </c>
      <c r="BE54">
        <v>3</v>
      </c>
      <c r="BF54">
        <v>2</v>
      </c>
      <c r="BG54">
        <v>3</v>
      </c>
      <c r="BH54">
        <v>3</v>
      </c>
    </row>
    <row r="55" spans="1:60" x14ac:dyDescent="0.2">
      <c r="A55">
        <f t="shared" si="2"/>
        <v>15</v>
      </c>
      <c r="B55" s="22" t="s">
        <v>213</v>
      </c>
      <c r="C55" s="4">
        <v>42451.461993784724</v>
      </c>
      <c r="D55">
        <v>2</v>
      </c>
      <c r="E55" t="s">
        <v>92</v>
      </c>
      <c r="F55">
        <v>1993</v>
      </c>
      <c r="G55" t="s">
        <v>64</v>
      </c>
      <c r="H55">
        <v>4</v>
      </c>
      <c r="I55">
        <v>3</v>
      </c>
      <c r="J55">
        <v>3</v>
      </c>
      <c r="K55">
        <v>3</v>
      </c>
      <c r="L55">
        <v>4</v>
      </c>
      <c r="M55">
        <v>2</v>
      </c>
      <c r="N55">
        <v>2</v>
      </c>
      <c r="O55">
        <v>2</v>
      </c>
      <c r="P55">
        <v>2</v>
      </c>
      <c r="Q55">
        <v>2</v>
      </c>
      <c r="R55" t="s">
        <v>142</v>
      </c>
      <c r="S55" t="s">
        <v>142</v>
      </c>
      <c r="T55" t="s">
        <v>142</v>
      </c>
      <c r="U55" t="s">
        <v>142</v>
      </c>
      <c r="V55" t="s">
        <v>142</v>
      </c>
      <c r="W55" t="s">
        <v>142</v>
      </c>
      <c r="X55" t="s">
        <v>142</v>
      </c>
      <c r="Y55" t="s">
        <v>142</v>
      </c>
      <c r="Z55" t="s">
        <v>142</v>
      </c>
      <c r="AA55" t="s">
        <v>142</v>
      </c>
      <c r="AB55" t="s">
        <v>142</v>
      </c>
      <c r="AC55">
        <v>2</v>
      </c>
      <c r="AD55">
        <v>3</v>
      </c>
      <c r="AE55" t="s">
        <v>142</v>
      </c>
      <c r="AF55" t="s">
        <v>142</v>
      </c>
      <c r="AG55" t="s">
        <v>142</v>
      </c>
      <c r="AH55" t="s">
        <v>142</v>
      </c>
      <c r="AI55">
        <v>4</v>
      </c>
      <c r="AJ55">
        <v>4</v>
      </c>
      <c r="AK55">
        <v>3</v>
      </c>
      <c r="AL55">
        <v>4</v>
      </c>
      <c r="AM55">
        <v>4</v>
      </c>
      <c r="AN55">
        <v>3</v>
      </c>
      <c r="AO55">
        <v>3</v>
      </c>
      <c r="AP55">
        <v>3</v>
      </c>
      <c r="AQ55">
        <v>3</v>
      </c>
      <c r="AR55">
        <v>3</v>
      </c>
      <c r="AS55">
        <v>3</v>
      </c>
      <c r="AT55">
        <v>3</v>
      </c>
      <c r="AU55">
        <v>3</v>
      </c>
      <c r="AV55">
        <v>3</v>
      </c>
      <c r="AW55">
        <v>5</v>
      </c>
      <c r="AX55">
        <v>3</v>
      </c>
      <c r="AY55">
        <v>3</v>
      </c>
      <c r="AZ55">
        <v>2</v>
      </c>
      <c r="BA55">
        <v>3</v>
      </c>
      <c r="BB55">
        <v>3</v>
      </c>
      <c r="BC55">
        <v>3</v>
      </c>
      <c r="BD55">
        <v>3</v>
      </c>
      <c r="BE55">
        <v>3</v>
      </c>
      <c r="BF55">
        <v>4</v>
      </c>
      <c r="BG55">
        <v>4</v>
      </c>
      <c r="BH55">
        <v>3</v>
      </c>
    </row>
    <row r="56" spans="1:60" x14ac:dyDescent="0.2">
      <c r="A56">
        <f t="shared" si="2"/>
        <v>0</v>
      </c>
      <c r="B56" s="22" t="s">
        <v>213</v>
      </c>
      <c r="C56" s="4">
        <v>42451.505831863426</v>
      </c>
      <c r="D56">
        <v>2</v>
      </c>
      <c r="E56" t="s">
        <v>92</v>
      </c>
      <c r="F56">
        <v>1991</v>
      </c>
      <c r="G56" t="s">
        <v>64</v>
      </c>
      <c r="H56">
        <v>2</v>
      </c>
      <c r="I56">
        <v>2</v>
      </c>
      <c r="J56">
        <v>2</v>
      </c>
      <c r="K56">
        <v>2</v>
      </c>
      <c r="L56">
        <v>2</v>
      </c>
      <c r="M56">
        <v>3</v>
      </c>
      <c r="N56">
        <v>3</v>
      </c>
      <c r="O56">
        <v>3</v>
      </c>
      <c r="P56">
        <v>3</v>
      </c>
      <c r="Q56">
        <v>3</v>
      </c>
      <c r="R56">
        <v>4</v>
      </c>
      <c r="S56">
        <v>3</v>
      </c>
      <c r="T56">
        <v>4</v>
      </c>
      <c r="U56">
        <v>3</v>
      </c>
      <c r="V56">
        <v>3</v>
      </c>
      <c r="W56">
        <v>3</v>
      </c>
      <c r="X56">
        <v>4</v>
      </c>
      <c r="Y56">
        <v>2</v>
      </c>
      <c r="Z56">
        <v>4</v>
      </c>
      <c r="AA56">
        <v>2</v>
      </c>
      <c r="AB56">
        <v>2</v>
      </c>
      <c r="AC56">
        <v>4</v>
      </c>
      <c r="AD56">
        <v>4</v>
      </c>
      <c r="AE56">
        <v>1</v>
      </c>
      <c r="AF56">
        <v>2</v>
      </c>
      <c r="AG56">
        <v>4</v>
      </c>
      <c r="AH56">
        <v>4</v>
      </c>
      <c r="AI56">
        <v>5</v>
      </c>
      <c r="AJ56">
        <v>5</v>
      </c>
      <c r="AK56">
        <v>5</v>
      </c>
      <c r="AL56">
        <v>5</v>
      </c>
      <c r="AM56">
        <v>5</v>
      </c>
      <c r="AN56">
        <v>4</v>
      </c>
      <c r="AO56">
        <v>4</v>
      </c>
      <c r="AP56">
        <v>4</v>
      </c>
      <c r="AQ56">
        <v>2</v>
      </c>
      <c r="AR56">
        <v>2</v>
      </c>
      <c r="AS56">
        <v>3</v>
      </c>
      <c r="AT56">
        <v>3</v>
      </c>
      <c r="AU56">
        <v>3</v>
      </c>
      <c r="AV56">
        <v>3</v>
      </c>
      <c r="AW56">
        <v>5</v>
      </c>
      <c r="AX56">
        <v>4</v>
      </c>
      <c r="AY56">
        <v>4</v>
      </c>
      <c r="AZ56">
        <v>4</v>
      </c>
      <c r="BA56">
        <v>2</v>
      </c>
      <c r="BB56">
        <v>4</v>
      </c>
      <c r="BC56">
        <v>4</v>
      </c>
      <c r="BD56">
        <v>4</v>
      </c>
      <c r="BE56">
        <v>4</v>
      </c>
      <c r="BF56">
        <v>4</v>
      </c>
      <c r="BG56">
        <v>3</v>
      </c>
      <c r="BH56">
        <v>3</v>
      </c>
    </row>
    <row r="57" spans="1:60" x14ac:dyDescent="0.2">
      <c r="A57">
        <f t="shared" si="2"/>
        <v>3</v>
      </c>
      <c r="B57" s="22" t="s">
        <v>212</v>
      </c>
      <c r="C57" s="4">
        <v>42451.516677071762</v>
      </c>
      <c r="D57">
        <v>2</v>
      </c>
      <c r="E57" t="s">
        <v>90</v>
      </c>
      <c r="F57">
        <v>1975</v>
      </c>
      <c r="G57" t="s">
        <v>64</v>
      </c>
      <c r="H57">
        <v>2</v>
      </c>
      <c r="I57">
        <v>2</v>
      </c>
      <c r="J57">
        <v>1</v>
      </c>
      <c r="K57">
        <v>4</v>
      </c>
      <c r="L57">
        <v>1</v>
      </c>
      <c r="M57">
        <v>2</v>
      </c>
      <c r="N57">
        <v>3</v>
      </c>
      <c r="O57">
        <v>1</v>
      </c>
      <c r="P57">
        <v>4</v>
      </c>
      <c r="Q57">
        <v>1</v>
      </c>
      <c r="R57" t="s">
        <v>142</v>
      </c>
      <c r="S57" t="s">
        <v>142</v>
      </c>
      <c r="T57" t="s">
        <v>142</v>
      </c>
      <c r="U57">
        <v>2</v>
      </c>
      <c r="V57">
        <v>2</v>
      </c>
      <c r="W57">
        <v>2</v>
      </c>
      <c r="X57">
        <v>2</v>
      </c>
      <c r="Y57">
        <v>2</v>
      </c>
      <c r="Z57">
        <v>2</v>
      </c>
      <c r="AA57">
        <v>2</v>
      </c>
      <c r="AB57">
        <v>1</v>
      </c>
      <c r="AC57">
        <v>2</v>
      </c>
      <c r="AD57">
        <v>2</v>
      </c>
      <c r="AE57">
        <v>2</v>
      </c>
      <c r="AF57">
        <v>1</v>
      </c>
      <c r="AG57">
        <v>1</v>
      </c>
      <c r="AH57">
        <v>3</v>
      </c>
      <c r="AI57">
        <v>3</v>
      </c>
      <c r="AJ57">
        <v>3</v>
      </c>
      <c r="AK57">
        <v>2</v>
      </c>
      <c r="AL57">
        <v>3</v>
      </c>
      <c r="AM57">
        <v>2</v>
      </c>
      <c r="AN57">
        <v>1</v>
      </c>
      <c r="AO57">
        <v>2</v>
      </c>
      <c r="AP57">
        <v>1</v>
      </c>
      <c r="AQ57">
        <v>1</v>
      </c>
      <c r="AR57">
        <v>1</v>
      </c>
      <c r="AS57">
        <v>2</v>
      </c>
      <c r="AT57">
        <v>1</v>
      </c>
      <c r="AU57">
        <v>1</v>
      </c>
      <c r="AV57">
        <v>2</v>
      </c>
      <c r="AW57">
        <v>2</v>
      </c>
      <c r="AX57">
        <v>1</v>
      </c>
      <c r="AY57">
        <v>2</v>
      </c>
      <c r="AZ57">
        <v>2</v>
      </c>
      <c r="BA57">
        <v>2</v>
      </c>
      <c r="BB57">
        <v>2</v>
      </c>
      <c r="BC57">
        <v>2</v>
      </c>
      <c r="BD57">
        <v>2</v>
      </c>
      <c r="BE57">
        <v>2</v>
      </c>
      <c r="BF57">
        <v>2</v>
      </c>
      <c r="BG57">
        <v>3</v>
      </c>
      <c r="BH57">
        <v>1</v>
      </c>
    </row>
    <row r="58" spans="1:60" x14ac:dyDescent="0.2">
      <c r="A58">
        <f t="shared" si="2"/>
        <v>0</v>
      </c>
      <c r="B58" s="22" t="s">
        <v>213</v>
      </c>
      <c r="C58" s="4">
        <v>42451.526244479166</v>
      </c>
      <c r="D58">
        <v>1</v>
      </c>
      <c r="E58" t="s">
        <v>92</v>
      </c>
      <c r="F58">
        <v>1985</v>
      </c>
      <c r="G58" t="s">
        <v>64</v>
      </c>
      <c r="H58">
        <v>4</v>
      </c>
      <c r="I58">
        <v>5</v>
      </c>
      <c r="J58">
        <v>5</v>
      </c>
      <c r="K58">
        <v>4</v>
      </c>
      <c r="L58">
        <v>5</v>
      </c>
      <c r="M58">
        <v>5</v>
      </c>
      <c r="N58">
        <v>4</v>
      </c>
      <c r="O58">
        <v>5</v>
      </c>
      <c r="P58">
        <v>5</v>
      </c>
      <c r="Q58">
        <v>4</v>
      </c>
      <c r="R58">
        <v>5</v>
      </c>
      <c r="S58">
        <v>5</v>
      </c>
      <c r="T58">
        <v>5</v>
      </c>
      <c r="U58">
        <v>5</v>
      </c>
      <c r="V58">
        <v>4</v>
      </c>
      <c r="W58">
        <v>5</v>
      </c>
      <c r="X58">
        <v>4</v>
      </c>
      <c r="Y58">
        <v>3</v>
      </c>
      <c r="Z58">
        <v>5</v>
      </c>
      <c r="AA58">
        <v>4</v>
      </c>
      <c r="AB58">
        <v>3</v>
      </c>
      <c r="AC58">
        <v>5</v>
      </c>
      <c r="AD58">
        <v>4</v>
      </c>
      <c r="AE58">
        <v>4</v>
      </c>
      <c r="AF58">
        <v>5</v>
      </c>
      <c r="AG58">
        <v>4</v>
      </c>
      <c r="AH58">
        <v>5</v>
      </c>
      <c r="AI58">
        <v>4</v>
      </c>
      <c r="AJ58">
        <v>3</v>
      </c>
      <c r="AK58">
        <v>4</v>
      </c>
      <c r="AL58">
        <v>4</v>
      </c>
      <c r="AM58">
        <v>2</v>
      </c>
      <c r="AN58">
        <v>4</v>
      </c>
      <c r="AO58">
        <v>4</v>
      </c>
      <c r="AP58">
        <v>3</v>
      </c>
      <c r="AQ58">
        <v>4</v>
      </c>
      <c r="AR58">
        <v>4</v>
      </c>
      <c r="AS58">
        <v>3</v>
      </c>
      <c r="AT58">
        <v>4</v>
      </c>
      <c r="AU58">
        <v>2</v>
      </c>
      <c r="AV58">
        <v>2</v>
      </c>
      <c r="AW58">
        <v>4</v>
      </c>
      <c r="AX58">
        <v>4</v>
      </c>
      <c r="AY58">
        <v>4</v>
      </c>
      <c r="AZ58">
        <v>3</v>
      </c>
      <c r="BA58">
        <v>4</v>
      </c>
      <c r="BB58">
        <v>4</v>
      </c>
      <c r="BC58">
        <v>2</v>
      </c>
      <c r="BD58">
        <v>2</v>
      </c>
      <c r="BE58">
        <v>4</v>
      </c>
      <c r="BF58">
        <v>4</v>
      </c>
      <c r="BG58">
        <v>3</v>
      </c>
      <c r="BH58">
        <v>4</v>
      </c>
    </row>
    <row r="59" spans="1:60" x14ac:dyDescent="0.2">
      <c r="A59">
        <f t="shared" si="2"/>
        <v>0</v>
      </c>
      <c r="B59" s="22" t="s">
        <v>213</v>
      </c>
      <c r="C59" s="4">
        <v>42451.71907298611</v>
      </c>
      <c r="D59">
        <v>1</v>
      </c>
      <c r="E59" t="s">
        <v>92</v>
      </c>
      <c r="F59">
        <v>1992</v>
      </c>
      <c r="G59" t="s">
        <v>64</v>
      </c>
      <c r="H59">
        <v>3</v>
      </c>
      <c r="I59">
        <v>4</v>
      </c>
      <c r="J59">
        <v>3</v>
      </c>
      <c r="K59">
        <v>4</v>
      </c>
      <c r="L59">
        <v>3</v>
      </c>
      <c r="M59">
        <v>4</v>
      </c>
      <c r="N59">
        <v>4</v>
      </c>
      <c r="O59">
        <v>4</v>
      </c>
      <c r="P59">
        <v>4</v>
      </c>
      <c r="Q59">
        <v>4</v>
      </c>
      <c r="R59">
        <v>2</v>
      </c>
      <c r="S59">
        <v>2</v>
      </c>
      <c r="T59">
        <v>5</v>
      </c>
      <c r="U59">
        <v>1</v>
      </c>
      <c r="V59">
        <v>1</v>
      </c>
      <c r="W59">
        <v>3</v>
      </c>
      <c r="X59">
        <v>4</v>
      </c>
      <c r="Y59">
        <v>3</v>
      </c>
      <c r="Z59">
        <v>4</v>
      </c>
      <c r="AA59">
        <v>2</v>
      </c>
      <c r="AB59">
        <v>2</v>
      </c>
      <c r="AC59">
        <v>3</v>
      </c>
      <c r="AD59">
        <v>4</v>
      </c>
      <c r="AE59">
        <v>3</v>
      </c>
      <c r="AF59">
        <v>1</v>
      </c>
      <c r="AG59">
        <v>3</v>
      </c>
      <c r="AH59">
        <v>5</v>
      </c>
      <c r="AI59">
        <v>4</v>
      </c>
      <c r="AJ59">
        <v>4</v>
      </c>
      <c r="AK59">
        <v>3</v>
      </c>
      <c r="AL59">
        <v>5</v>
      </c>
      <c r="AM59">
        <v>4</v>
      </c>
      <c r="AN59">
        <v>2</v>
      </c>
      <c r="AO59">
        <v>2</v>
      </c>
      <c r="AP59">
        <v>2</v>
      </c>
      <c r="AQ59">
        <v>2</v>
      </c>
      <c r="AR59">
        <v>2</v>
      </c>
      <c r="AS59">
        <v>2</v>
      </c>
      <c r="AT59">
        <v>2</v>
      </c>
      <c r="AU59">
        <v>2</v>
      </c>
      <c r="AV59">
        <v>2</v>
      </c>
      <c r="AW59">
        <v>4</v>
      </c>
      <c r="AX59">
        <v>3</v>
      </c>
      <c r="AY59">
        <v>5</v>
      </c>
      <c r="AZ59">
        <v>5</v>
      </c>
      <c r="BA59">
        <v>5</v>
      </c>
      <c r="BB59">
        <v>3</v>
      </c>
      <c r="BC59">
        <v>4</v>
      </c>
      <c r="BD59">
        <v>5</v>
      </c>
      <c r="BE59">
        <v>5</v>
      </c>
      <c r="BF59">
        <v>4</v>
      </c>
      <c r="BG59">
        <v>1</v>
      </c>
      <c r="BH59">
        <v>5</v>
      </c>
    </row>
    <row r="60" spans="1:60" x14ac:dyDescent="0.2">
      <c r="A60">
        <f t="shared" si="2"/>
        <v>0</v>
      </c>
      <c r="B60" s="22" t="s">
        <v>213</v>
      </c>
      <c r="C60" s="4">
        <v>42451.773344270834</v>
      </c>
      <c r="D60">
        <v>1</v>
      </c>
      <c r="E60" t="s">
        <v>92</v>
      </c>
      <c r="F60">
        <v>1991</v>
      </c>
      <c r="G60" t="s">
        <v>64</v>
      </c>
      <c r="H60">
        <v>2</v>
      </c>
      <c r="I60">
        <v>2</v>
      </c>
      <c r="J60">
        <v>2</v>
      </c>
      <c r="K60">
        <v>2</v>
      </c>
      <c r="L60">
        <v>2</v>
      </c>
      <c r="M60">
        <v>4</v>
      </c>
      <c r="N60">
        <v>4</v>
      </c>
      <c r="O60">
        <v>4</v>
      </c>
      <c r="P60">
        <v>4</v>
      </c>
      <c r="Q60">
        <v>4</v>
      </c>
      <c r="R60">
        <v>2</v>
      </c>
      <c r="S60">
        <v>4</v>
      </c>
      <c r="T60">
        <v>4</v>
      </c>
      <c r="U60">
        <v>3</v>
      </c>
      <c r="V60">
        <v>3</v>
      </c>
      <c r="W60">
        <v>3</v>
      </c>
      <c r="X60">
        <v>3</v>
      </c>
      <c r="Y60">
        <v>3</v>
      </c>
      <c r="Z60">
        <v>5</v>
      </c>
      <c r="AA60">
        <v>3</v>
      </c>
      <c r="AB60">
        <v>2</v>
      </c>
      <c r="AC60">
        <v>2</v>
      </c>
      <c r="AD60">
        <v>2</v>
      </c>
      <c r="AE60">
        <v>2</v>
      </c>
      <c r="AF60">
        <v>2</v>
      </c>
      <c r="AG60">
        <v>2</v>
      </c>
      <c r="AH60">
        <v>4</v>
      </c>
      <c r="AI60">
        <v>4</v>
      </c>
      <c r="AJ60">
        <v>4</v>
      </c>
      <c r="AK60">
        <v>4</v>
      </c>
      <c r="AL60">
        <v>4</v>
      </c>
      <c r="AM60">
        <v>4</v>
      </c>
      <c r="AN60">
        <v>4</v>
      </c>
      <c r="AO60">
        <v>4</v>
      </c>
      <c r="AP60">
        <v>4</v>
      </c>
      <c r="AQ60">
        <v>4</v>
      </c>
      <c r="AR60">
        <v>4</v>
      </c>
      <c r="AS60">
        <v>4</v>
      </c>
      <c r="AT60">
        <v>4</v>
      </c>
      <c r="AU60">
        <v>4</v>
      </c>
      <c r="AV60">
        <v>4</v>
      </c>
      <c r="AW60">
        <v>4</v>
      </c>
      <c r="AX60">
        <v>1</v>
      </c>
      <c r="AY60">
        <v>4</v>
      </c>
      <c r="AZ60">
        <v>4</v>
      </c>
      <c r="BA60">
        <v>5</v>
      </c>
      <c r="BB60">
        <v>2</v>
      </c>
      <c r="BC60">
        <v>3</v>
      </c>
      <c r="BD60">
        <v>3</v>
      </c>
      <c r="BE60">
        <v>2</v>
      </c>
      <c r="BF60">
        <v>2</v>
      </c>
      <c r="BG60">
        <v>3</v>
      </c>
      <c r="BH60">
        <v>3</v>
      </c>
    </row>
    <row r="61" spans="1:60" x14ac:dyDescent="0.2">
      <c r="A61">
        <f t="shared" si="2"/>
        <v>1</v>
      </c>
      <c r="B61" s="22" t="s">
        <v>213</v>
      </c>
      <c r="C61" s="4">
        <v>42451.810604988423</v>
      </c>
      <c r="D61">
        <v>1</v>
      </c>
      <c r="E61" t="s">
        <v>92</v>
      </c>
      <c r="F61">
        <v>1992</v>
      </c>
      <c r="G61" t="s">
        <v>64</v>
      </c>
      <c r="H61">
        <v>2</v>
      </c>
      <c r="I61">
        <v>2</v>
      </c>
      <c r="J61">
        <v>1</v>
      </c>
      <c r="K61">
        <v>2</v>
      </c>
      <c r="L61">
        <v>3</v>
      </c>
      <c r="M61">
        <v>4</v>
      </c>
      <c r="N61">
        <v>3</v>
      </c>
      <c r="O61">
        <v>3</v>
      </c>
      <c r="P61">
        <v>4</v>
      </c>
      <c r="Q61">
        <v>4</v>
      </c>
      <c r="R61">
        <v>2</v>
      </c>
      <c r="S61" t="s">
        <v>142</v>
      </c>
      <c r="T61">
        <v>3</v>
      </c>
      <c r="U61">
        <v>2</v>
      </c>
      <c r="V61">
        <v>2</v>
      </c>
      <c r="W61">
        <v>2</v>
      </c>
      <c r="X61">
        <v>3</v>
      </c>
      <c r="Y61">
        <v>2</v>
      </c>
      <c r="Z61">
        <v>3</v>
      </c>
      <c r="AA61">
        <v>2</v>
      </c>
      <c r="AB61">
        <v>2</v>
      </c>
      <c r="AC61">
        <v>3</v>
      </c>
      <c r="AD61">
        <v>4</v>
      </c>
      <c r="AE61">
        <v>2</v>
      </c>
      <c r="AF61">
        <v>2</v>
      </c>
      <c r="AG61">
        <v>2</v>
      </c>
      <c r="AH61">
        <v>4</v>
      </c>
      <c r="AI61">
        <v>4</v>
      </c>
      <c r="AJ61">
        <v>4</v>
      </c>
      <c r="AK61">
        <v>3</v>
      </c>
      <c r="AL61">
        <v>3</v>
      </c>
      <c r="AM61">
        <v>3</v>
      </c>
      <c r="AN61">
        <v>3</v>
      </c>
      <c r="AO61">
        <v>3</v>
      </c>
      <c r="AP61">
        <v>3</v>
      </c>
      <c r="AQ61">
        <v>3</v>
      </c>
      <c r="AR61">
        <v>3</v>
      </c>
      <c r="AS61">
        <v>3</v>
      </c>
      <c r="AT61">
        <v>3</v>
      </c>
      <c r="AU61">
        <v>3</v>
      </c>
      <c r="AV61">
        <v>3</v>
      </c>
      <c r="AW61">
        <v>4</v>
      </c>
      <c r="AX61">
        <v>3</v>
      </c>
      <c r="AY61">
        <v>4</v>
      </c>
      <c r="AZ61">
        <v>4</v>
      </c>
      <c r="BA61">
        <v>2</v>
      </c>
      <c r="BB61">
        <v>4</v>
      </c>
      <c r="BC61">
        <v>4</v>
      </c>
      <c r="BD61">
        <v>2</v>
      </c>
      <c r="BE61">
        <v>2</v>
      </c>
      <c r="BF61">
        <v>4</v>
      </c>
      <c r="BG61">
        <v>2</v>
      </c>
      <c r="BH61">
        <v>3</v>
      </c>
    </row>
    <row r="62" spans="1:60" x14ac:dyDescent="0.2">
      <c r="A62">
        <f t="shared" si="2"/>
        <v>0</v>
      </c>
      <c r="B62" s="22" t="s">
        <v>213</v>
      </c>
      <c r="C62" s="4">
        <v>42451.834840613425</v>
      </c>
      <c r="D62">
        <v>2</v>
      </c>
      <c r="E62" t="s">
        <v>76</v>
      </c>
      <c r="F62">
        <v>1988</v>
      </c>
      <c r="G62" t="s">
        <v>64</v>
      </c>
      <c r="H62">
        <v>4</v>
      </c>
      <c r="I62">
        <v>4</v>
      </c>
      <c r="J62">
        <v>3</v>
      </c>
      <c r="K62">
        <v>4</v>
      </c>
      <c r="L62">
        <v>3</v>
      </c>
      <c r="M62">
        <v>4</v>
      </c>
      <c r="N62">
        <v>4</v>
      </c>
      <c r="O62">
        <v>4</v>
      </c>
      <c r="P62">
        <v>4</v>
      </c>
      <c r="Q62">
        <v>4</v>
      </c>
      <c r="R62">
        <v>5</v>
      </c>
      <c r="S62">
        <v>5</v>
      </c>
      <c r="T62">
        <v>5</v>
      </c>
      <c r="U62">
        <v>4</v>
      </c>
      <c r="V62">
        <v>4</v>
      </c>
      <c r="W62">
        <v>5</v>
      </c>
      <c r="X62">
        <v>5</v>
      </c>
      <c r="Y62">
        <v>2</v>
      </c>
      <c r="Z62">
        <v>5</v>
      </c>
      <c r="AA62">
        <v>4</v>
      </c>
      <c r="AB62">
        <v>2</v>
      </c>
      <c r="AC62">
        <v>3</v>
      </c>
      <c r="AD62">
        <v>4</v>
      </c>
      <c r="AE62">
        <v>3</v>
      </c>
      <c r="AF62">
        <v>2</v>
      </c>
      <c r="AG62">
        <v>3</v>
      </c>
      <c r="AH62">
        <v>4</v>
      </c>
      <c r="AI62">
        <v>4</v>
      </c>
      <c r="AJ62">
        <v>5</v>
      </c>
      <c r="AK62">
        <v>3</v>
      </c>
      <c r="AL62">
        <v>5</v>
      </c>
      <c r="AM62">
        <v>4</v>
      </c>
      <c r="AN62">
        <v>3</v>
      </c>
      <c r="AO62">
        <v>3</v>
      </c>
      <c r="AP62">
        <v>3</v>
      </c>
      <c r="AQ62">
        <v>3</v>
      </c>
      <c r="AR62">
        <v>3</v>
      </c>
      <c r="AS62">
        <v>3</v>
      </c>
      <c r="AT62">
        <v>3</v>
      </c>
      <c r="AU62">
        <v>3</v>
      </c>
      <c r="AV62">
        <v>3</v>
      </c>
      <c r="AW62">
        <v>4</v>
      </c>
      <c r="AX62">
        <v>4</v>
      </c>
      <c r="AY62">
        <v>2</v>
      </c>
      <c r="AZ62">
        <v>3</v>
      </c>
      <c r="BA62">
        <v>3</v>
      </c>
      <c r="BB62">
        <v>4</v>
      </c>
      <c r="BC62">
        <v>3</v>
      </c>
      <c r="BD62">
        <v>3</v>
      </c>
      <c r="BE62">
        <v>3</v>
      </c>
      <c r="BF62">
        <v>3</v>
      </c>
      <c r="BG62">
        <v>3</v>
      </c>
      <c r="BH62">
        <v>3</v>
      </c>
    </row>
    <row r="63" spans="1:60" x14ac:dyDescent="0.2">
      <c r="A63">
        <f t="shared" si="2"/>
        <v>0</v>
      </c>
      <c r="B63" s="22" t="s">
        <v>213</v>
      </c>
      <c r="C63" s="4">
        <v>42451.870233657406</v>
      </c>
      <c r="D63">
        <v>1</v>
      </c>
      <c r="E63" t="s">
        <v>90</v>
      </c>
      <c r="F63">
        <v>1991</v>
      </c>
      <c r="G63" t="s">
        <v>64</v>
      </c>
      <c r="H63">
        <v>1</v>
      </c>
      <c r="I63">
        <v>2</v>
      </c>
      <c r="J63">
        <v>1</v>
      </c>
      <c r="K63">
        <v>4</v>
      </c>
      <c r="L63">
        <v>3</v>
      </c>
      <c r="M63">
        <v>4</v>
      </c>
      <c r="N63">
        <v>3</v>
      </c>
      <c r="O63">
        <v>2</v>
      </c>
      <c r="P63">
        <v>5</v>
      </c>
      <c r="Q63">
        <v>3</v>
      </c>
      <c r="R63">
        <v>5</v>
      </c>
      <c r="S63">
        <v>5</v>
      </c>
      <c r="T63">
        <v>5</v>
      </c>
      <c r="U63">
        <v>2</v>
      </c>
      <c r="V63">
        <v>2</v>
      </c>
      <c r="W63">
        <v>1</v>
      </c>
      <c r="X63">
        <v>3</v>
      </c>
      <c r="Y63">
        <v>1</v>
      </c>
      <c r="Z63">
        <v>4</v>
      </c>
      <c r="AA63">
        <v>1</v>
      </c>
      <c r="AB63">
        <v>1</v>
      </c>
      <c r="AC63">
        <v>1</v>
      </c>
      <c r="AD63">
        <v>2</v>
      </c>
      <c r="AE63">
        <v>1</v>
      </c>
      <c r="AF63">
        <v>1</v>
      </c>
      <c r="AG63">
        <v>3</v>
      </c>
      <c r="AH63">
        <v>3</v>
      </c>
      <c r="AI63">
        <v>4</v>
      </c>
      <c r="AJ63">
        <v>3</v>
      </c>
      <c r="AK63">
        <v>2</v>
      </c>
      <c r="AL63">
        <v>2</v>
      </c>
      <c r="AM63">
        <v>1</v>
      </c>
      <c r="AN63">
        <v>2</v>
      </c>
      <c r="AO63">
        <v>1</v>
      </c>
      <c r="AP63">
        <v>1</v>
      </c>
      <c r="AQ63">
        <v>1</v>
      </c>
      <c r="AR63">
        <v>1</v>
      </c>
      <c r="AS63">
        <v>2</v>
      </c>
      <c r="AT63">
        <v>1</v>
      </c>
      <c r="AU63">
        <v>1</v>
      </c>
      <c r="AV63">
        <v>1</v>
      </c>
      <c r="AW63">
        <v>4</v>
      </c>
      <c r="AX63">
        <v>1</v>
      </c>
      <c r="AY63">
        <v>1</v>
      </c>
      <c r="AZ63">
        <v>2</v>
      </c>
      <c r="BA63">
        <v>5</v>
      </c>
      <c r="BB63">
        <v>5</v>
      </c>
      <c r="BC63">
        <v>5</v>
      </c>
      <c r="BD63">
        <v>5</v>
      </c>
      <c r="BE63">
        <v>4</v>
      </c>
      <c r="BF63">
        <v>5</v>
      </c>
      <c r="BG63">
        <v>2</v>
      </c>
      <c r="BH63">
        <v>5</v>
      </c>
    </row>
    <row r="64" spans="1:60" x14ac:dyDescent="0.2">
      <c r="A64">
        <f t="shared" si="2"/>
        <v>0</v>
      </c>
      <c r="B64" s="22" t="s">
        <v>213</v>
      </c>
      <c r="C64" s="4">
        <v>42451.881571747683</v>
      </c>
      <c r="D64">
        <v>1</v>
      </c>
      <c r="E64" t="s">
        <v>70</v>
      </c>
      <c r="F64">
        <v>1984</v>
      </c>
      <c r="G64" t="s">
        <v>64</v>
      </c>
      <c r="H64">
        <v>3</v>
      </c>
      <c r="I64">
        <v>2</v>
      </c>
      <c r="J64">
        <v>4</v>
      </c>
      <c r="K64">
        <v>5</v>
      </c>
      <c r="L64">
        <v>5</v>
      </c>
      <c r="M64">
        <v>3</v>
      </c>
      <c r="N64">
        <v>2</v>
      </c>
      <c r="O64">
        <v>3</v>
      </c>
      <c r="P64">
        <v>4</v>
      </c>
      <c r="Q64">
        <v>5</v>
      </c>
      <c r="R64">
        <v>3</v>
      </c>
      <c r="S64">
        <v>3</v>
      </c>
      <c r="T64">
        <v>3</v>
      </c>
      <c r="U64">
        <v>3</v>
      </c>
      <c r="V64">
        <v>3</v>
      </c>
      <c r="W64">
        <v>3</v>
      </c>
      <c r="X64">
        <v>3</v>
      </c>
      <c r="Y64">
        <v>3</v>
      </c>
      <c r="Z64">
        <v>3</v>
      </c>
      <c r="AA64">
        <v>2</v>
      </c>
      <c r="AB64">
        <v>3</v>
      </c>
      <c r="AC64">
        <v>5</v>
      </c>
      <c r="AD64">
        <v>5</v>
      </c>
      <c r="AE64">
        <v>2</v>
      </c>
      <c r="AF64">
        <v>2</v>
      </c>
      <c r="AG64">
        <v>3</v>
      </c>
      <c r="AH64">
        <v>5</v>
      </c>
      <c r="AI64">
        <v>4</v>
      </c>
      <c r="AJ64">
        <v>3</v>
      </c>
      <c r="AK64">
        <v>3</v>
      </c>
      <c r="AL64">
        <v>3</v>
      </c>
      <c r="AM64">
        <v>3</v>
      </c>
      <c r="AN64">
        <v>2</v>
      </c>
      <c r="AO64">
        <v>2</v>
      </c>
      <c r="AP64">
        <v>2</v>
      </c>
      <c r="AQ64">
        <v>2</v>
      </c>
      <c r="AR64">
        <v>2</v>
      </c>
      <c r="AS64">
        <v>2</v>
      </c>
      <c r="AT64">
        <v>2</v>
      </c>
      <c r="AU64">
        <v>2</v>
      </c>
      <c r="AV64">
        <v>4</v>
      </c>
      <c r="AW64">
        <v>3</v>
      </c>
      <c r="AX64">
        <v>1</v>
      </c>
      <c r="AY64">
        <v>2</v>
      </c>
      <c r="AZ64">
        <v>4</v>
      </c>
      <c r="BA64">
        <v>4</v>
      </c>
      <c r="BB64">
        <v>4</v>
      </c>
      <c r="BC64">
        <v>4</v>
      </c>
      <c r="BD64">
        <v>3</v>
      </c>
      <c r="BE64">
        <v>4</v>
      </c>
      <c r="BF64">
        <v>4</v>
      </c>
      <c r="BG64">
        <v>3</v>
      </c>
      <c r="BH64">
        <v>3</v>
      </c>
    </row>
    <row r="65" spans="1:60" x14ac:dyDescent="0.2">
      <c r="A65">
        <f t="shared" si="2"/>
        <v>0</v>
      </c>
      <c r="B65" s="22" t="s">
        <v>213</v>
      </c>
      <c r="C65" s="4">
        <v>42451.886124849538</v>
      </c>
      <c r="D65">
        <v>1</v>
      </c>
      <c r="E65" t="s">
        <v>76</v>
      </c>
      <c r="F65">
        <v>1988</v>
      </c>
      <c r="G65" t="s">
        <v>64</v>
      </c>
      <c r="H65">
        <v>3</v>
      </c>
      <c r="I65">
        <v>2</v>
      </c>
      <c r="J65">
        <v>5</v>
      </c>
      <c r="K65">
        <v>4</v>
      </c>
      <c r="L65">
        <v>5</v>
      </c>
      <c r="M65">
        <v>5</v>
      </c>
      <c r="N65">
        <v>5</v>
      </c>
      <c r="O65">
        <v>3</v>
      </c>
      <c r="P65">
        <v>3</v>
      </c>
      <c r="Q65">
        <v>3</v>
      </c>
      <c r="R65">
        <v>2</v>
      </c>
      <c r="S65">
        <v>1</v>
      </c>
      <c r="T65">
        <v>3</v>
      </c>
      <c r="U65">
        <v>1</v>
      </c>
      <c r="V65">
        <v>3</v>
      </c>
      <c r="W65">
        <v>1</v>
      </c>
      <c r="X65">
        <v>1</v>
      </c>
      <c r="Y65">
        <v>1</v>
      </c>
      <c r="Z65">
        <v>3</v>
      </c>
      <c r="AA65">
        <v>2</v>
      </c>
      <c r="AB65">
        <v>1</v>
      </c>
      <c r="AC65">
        <v>5</v>
      </c>
      <c r="AD65">
        <v>2</v>
      </c>
      <c r="AE65">
        <v>1</v>
      </c>
      <c r="AF65">
        <v>1</v>
      </c>
      <c r="AG65">
        <v>3</v>
      </c>
      <c r="AH65">
        <v>3</v>
      </c>
      <c r="AI65">
        <v>4</v>
      </c>
      <c r="AJ65">
        <v>5</v>
      </c>
      <c r="AK65">
        <v>3</v>
      </c>
      <c r="AL65">
        <v>3</v>
      </c>
      <c r="AM65">
        <v>4</v>
      </c>
      <c r="AN65">
        <v>3</v>
      </c>
      <c r="AO65">
        <v>1</v>
      </c>
      <c r="AP65">
        <v>1</v>
      </c>
      <c r="AQ65">
        <v>1</v>
      </c>
      <c r="AR65">
        <v>1</v>
      </c>
      <c r="AS65">
        <v>1</v>
      </c>
      <c r="AT65">
        <v>1</v>
      </c>
      <c r="AU65">
        <v>1</v>
      </c>
      <c r="AV65">
        <v>1</v>
      </c>
      <c r="AW65">
        <v>4</v>
      </c>
      <c r="AX65">
        <v>3</v>
      </c>
      <c r="AY65">
        <v>2</v>
      </c>
      <c r="AZ65">
        <v>1</v>
      </c>
      <c r="BA65">
        <v>2</v>
      </c>
      <c r="BB65">
        <v>4</v>
      </c>
      <c r="BC65">
        <v>5</v>
      </c>
      <c r="BD65">
        <v>1</v>
      </c>
      <c r="BE65">
        <v>5</v>
      </c>
      <c r="BF65">
        <v>3</v>
      </c>
      <c r="BG65">
        <v>5</v>
      </c>
      <c r="BH65">
        <v>3</v>
      </c>
    </row>
    <row r="66" spans="1:60" x14ac:dyDescent="0.2">
      <c r="A66">
        <f t="shared" si="2"/>
        <v>3</v>
      </c>
      <c r="B66" s="22" t="s">
        <v>213</v>
      </c>
      <c r="C66" s="4">
        <v>42451.88628475694</v>
      </c>
      <c r="D66">
        <v>2</v>
      </c>
      <c r="E66" t="s">
        <v>92</v>
      </c>
      <c r="F66">
        <v>1988</v>
      </c>
      <c r="G66" t="s">
        <v>64</v>
      </c>
      <c r="H66" t="s">
        <v>142</v>
      </c>
      <c r="I66">
        <v>4</v>
      </c>
      <c r="J66">
        <v>1</v>
      </c>
      <c r="K66">
        <v>4</v>
      </c>
      <c r="L66">
        <v>4</v>
      </c>
      <c r="M66">
        <v>2</v>
      </c>
      <c r="N66">
        <v>4</v>
      </c>
      <c r="O66">
        <v>4</v>
      </c>
      <c r="P66">
        <v>4</v>
      </c>
      <c r="Q66">
        <v>4</v>
      </c>
      <c r="R66">
        <v>2</v>
      </c>
      <c r="S66" t="s">
        <v>142</v>
      </c>
      <c r="T66">
        <v>2</v>
      </c>
      <c r="U66">
        <v>2</v>
      </c>
      <c r="V66">
        <v>3</v>
      </c>
      <c r="W66">
        <v>3</v>
      </c>
      <c r="X66">
        <v>2</v>
      </c>
      <c r="Y66">
        <v>2</v>
      </c>
      <c r="Z66">
        <v>3</v>
      </c>
      <c r="AA66" t="s">
        <v>142</v>
      </c>
      <c r="AB66">
        <v>2</v>
      </c>
      <c r="AC66">
        <v>4</v>
      </c>
      <c r="AD66">
        <v>2</v>
      </c>
      <c r="AE66">
        <v>2</v>
      </c>
      <c r="AF66">
        <v>2</v>
      </c>
      <c r="AG66">
        <v>3</v>
      </c>
      <c r="AH66">
        <v>3</v>
      </c>
      <c r="AI66">
        <v>3</v>
      </c>
      <c r="AJ66">
        <v>4</v>
      </c>
      <c r="AK66">
        <v>3</v>
      </c>
      <c r="AL66">
        <v>5</v>
      </c>
      <c r="AM66">
        <v>2</v>
      </c>
      <c r="AN66">
        <v>2</v>
      </c>
      <c r="AO66">
        <v>4</v>
      </c>
      <c r="AP66">
        <v>2</v>
      </c>
      <c r="AQ66">
        <v>4</v>
      </c>
      <c r="AR66">
        <v>3</v>
      </c>
      <c r="AS66">
        <v>4</v>
      </c>
      <c r="AT66">
        <v>3</v>
      </c>
      <c r="AU66">
        <v>3</v>
      </c>
      <c r="AV66">
        <v>4</v>
      </c>
      <c r="AW66">
        <v>4</v>
      </c>
      <c r="AX66">
        <v>4</v>
      </c>
      <c r="AY66">
        <v>5</v>
      </c>
      <c r="AZ66">
        <v>3</v>
      </c>
      <c r="BA66">
        <v>3</v>
      </c>
      <c r="BB66">
        <v>2</v>
      </c>
      <c r="BC66">
        <v>3</v>
      </c>
      <c r="BD66">
        <v>3</v>
      </c>
      <c r="BE66">
        <v>3</v>
      </c>
      <c r="BF66">
        <v>4</v>
      </c>
      <c r="BG66">
        <v>4</v>
      </c>
      <c r="BH66">
        <v>4</v>
      </c>
    </row>
    <row r="67" spans="1:60" x14ac:dyDescent="0.2">
      <c r="A67">
        <f t="shared" si="2"/>
        <v>0</v>
      </c>
      <c r="B67" s="23" t="s">
        <v>138</v>
      </c>
      <c r="C67" s="4">
        <v>42451.916360578703</v>
      </c>
      <c r="D67">
        <v>2</v>
      </c>
      <c r="E67" t="s">
        <v>138</v>
      </c>
      <c r="F67">
        <v>1959</v>
      </c>
      <c r="G67" t="s">
        <v>64</v>
      </c>
      <c r="H67">
        <v>1</v>
      </c>
      <c r="I67">
        <v>3</v>
      </c>
      <c r="J67">
        <v>2</v>
      </c>
      <c r="K67">
        <v>4</v>
      </c>
      <c r="L67">
        <v>3</v>
      </c>
      <c r="M67">
        <v>4</v>
      </c>
      <c r="N67">
        <v>4</v>
      </c>
      <c r="O67">
        <v>4</v>
      </c>
      <c r="P67">
        <v>4</v>
      </c>
      <c r="Q67">
        <v>2</v>
      </c>
      <c r="R67">
        <v>3</v>
      </c>
      <c r="S67">
        <v>3</v>
      </c>
      <c r="T67">
        <v>3</v>
      </c>
      <c r="U67">
        <v>3</v>
      </c>
      <c r="V67">
        <v>2</v>
      </c>
      <c r="W67">
        <v>3</v>
      </c>
      <c r="X67">
        <v>3</v>
      </c>
      <c r="Y67">
        <v>2</v>
      </c>
      <c r="Z67">
        <v>3</v>
      </c>
      <c r="AA67">
        <v>1</v>
      </c>
      <c r="AB67">
        <v>1</v>
      </c>
      <c r="AC67">
        <v>4</v>
      </c>
      <c r="AD67">
        <v>4</v>
      </c>
      <c r="AE67">
        <v>2</v>
      </c>
      <c r="AF67">
        <v>2</v>
      </c>
      <c r="AG67">
        <v>3</v>
      </c>
      <c r="AH67">
        <v>3</v>
      </c>
      <c r="AI67">
        <v>4</v>
      </c>
      <c r="AJ67">
        <v>4</v>
      </c>
      <c r="AK67">
        <v>4</v>
      </c>
      <c r="AL67">
        <v>4</v>
      </c>
      <c r="AM67">
        <v>3</v>
      </c>
      <c r="AN67">
        <v>4</v>
      </c>
      <c r="AO67">
        <v>5</v>
      </c>
      <c r="AP67">
        <v>4</v>
      </c>
      <c r="AQ67">
        <v>3</v>
      </c>
      <c r="AR67">
        <v>3</v>
      </c>
      <c r="AS67">
        <v>4</v>
      </c>
      <c r="AT67">
        <v>4</v>
      </c>
      <c r="AU67">
        <v>4</v>
      </c>
      <c r="AV67">
        <v>4</v>
      </c>
      <c r="AW67">
        <v>4</v>
      </c>
      <c r="AX67">
        <v>2</v>
      </c>
      <c r="AY67">
        <v>2</v>
      </c>
      <c r="AZ67">
        <v>2</v>
      </c>
      <c r="BA67">
        <v>2</v>
      </c>
      <c r="BB67">
        <v>5</v>
      </c>
      <c r="BC67">
        <v>4</v>
      </c>
      <c r="BD67">
        <v>5</v>
      </c>
      <c r="BE67">
        <v>5</v>
      </c>
      <c r="BF67">
        <v>5</v>
      </c>
      <c r="BG67">
        <v>5</v>
      </c>
      <c r="BH67">
        <v>1</v>
      </c>
    </row>
    <row r="68" spans="1:60" x14ac:dyDescent="0.2">
      <c r="A68">
        <f t="shared" si="2"/>
        <v>1</v>
      </c>
      <c r="B68" s="22" t="s">
        <v>212</v>
      </c>
      <c r="C68" s="4">
        <v>42452.701046793984</v>
      </c>
      <c r="D68">
        <v>2</v>
      </c>
      <c r="E68" t="s">
        <v>92</v>
      </c>
      <c r="F68">
        <v>1974</v>
      </c>
      <c r="G68" t="s">
        <v>64</v>
      </c>
      <c r="H68">
        <v>4</v>
      </c>
      <c r="I68">
        <v>4</v>
      </c>
      <c r="J68">
        <v>2</v>
      </c>
      <c r="K68">
        <v>5</v>
      </c>
      <c r="L68">
        <v>4</v>
      </c>
      <c r="M68">
        <v>3</v>
      </c>
      <c r="N68">
        <v>4</v>
      </c>
      <c r="O68">
        <v>2</v>
      </c>
      <c r="P68">
        <v>4</v>
      </c>
      <c r="Q68">
        <v>2</v>
      </c>
      <c r="R68">
        <v>5</v>
      </c>
      <c r="S68">
        <v>5</v>
      </c>
      <c r="T68">
        <v>5</v>
      </c>
      <c r="U68" t="s">
        <v>142</v>
      </c>
      <c r="V68">
        <v>4</v>
      </c>
      <c r="W68">
        <v>4</v>
      </c>
      <c r="X68">
        <v>4</v>
      </c>
      <c r="Y68">
        <v>4</v>
      </c>
      <c r="Z68">
        <v>4</v>
      </c>
      <c r="AA68">
        <v>2</v>
      </c>
      <c r="AB68">
        <v>1</v>
      </c>
      <c r="AC68">
        <v>2</v>
      </c>
      <c r="AD68">
        <v>2</v>
      </c>
      <c r="AE68">
        <v>2</v>
      </c>
      <c r="AF68">
        <v>2</v>
      </c>
      <c r="AG68">
        <v>4</v>
      </c>
      <c r="AH68">
        <v>4</v>
      </c>
      <c r="AI68">
        <v>4</v>
      </c>
      <c r="AJ68">
        <v>5</v>
      </c>
      <c r="AK68">
        <v>5</v>
      </c>
      <c r="AL68">
        <v>5</v>
      </c>
      <c r="AM68">
        <v>5</v>
      </c>
      <c r="AN68">
        <v>3</v>
      </c>
      <c r="AO68">
        <v>5</v>
      </c>
      <c r="AP68">
        <v>5</v>
      </c>
      <c r="AQ68">
        <v>5</v>
      </c>
      <c r="AR68">
        <v>3</v>
      </c>
      <c r="AS68">
        <v>4</v>
      </c>
      <c r="AT68">
        <v>3</v>
      </c>
      <c r="AU68">
        <v>3</v>
      </c>
      <c r="AV68">
        <v>3</v>
      </c>
      <c r="AW68">
        <v>5</v>
      </c>
      <c r="AX68">
        <v>4</v>
      </c>
      <c r="AY68">
        <v>4</v>
      </c>
      <c r="AZ68">
        <v>4</v>
      </c>
      <c r="BA68">
        <v>4</v>
      </c>
      <c r="BB68">
        <v>4</v>
      </c>
      <c r="BC68">
        <v>4</v>
      </c>
      <c r="BD68">
        <v>4</v>
      </c>
      <c r="BE68">
        <v>4</v>
      </c>
      <c r="BF68">
        <v>4</v>
      </c>
      <c r="BG68">
        <v>5</v>
      </c>
      <c r="BH68">
        <v>3</v>
      </c>
    </row>
    <row r="69" spans="1:60" x14ac:dyDescent="0.2">
      <c r="A69">
        <f t="shared" si="2"/>
        <v>1</v>
      </c>
      <c r="B69" s="22" t="s">
        <v>213</v>
      </c>
      <c r="C69" s="4">
        <v>42452.800948368051</v>
      </c>
      <c r="D69">
        <v>2</v>
      </c>
      <c r="E69" t="s">
        <v>90</v>
      </c>
      <c r="F69">
        <v>1992</v>
      </c>
      <c r="G69" t="s">
        <v>64</v>
      </c>
      <c r="H69">
        <v>4</v>
      </c>
      <c r="I69">
        <v>4</v>
      </c>
      <c r="J69">
        <v>2</v>
      </c>
      <c r="K69">
        <v>5</v>
      </c>
      <c r="L69">
        <v>3</v>
      </c>
      <c r="M69">
        <v>5</v>
      </c>
      <c r="N69">
        <v>4</v>
      </c>
      <c r="O69">
        <v>3</v>
      </c>
      <c r="P69">
        <v>4</v>
      </c>
      <c r="Q69">
        <v>4</v>
      </c>
      <c r="R69">
        <v>2</v>
      </c>
      <c r="S69">
        <v>4</v>
      </c>
      <c r="T69" t="s">
        <v>142</v>
      </c>
      <c r="U69">
        <v>5</v>
      </c>
      <c r="V69">
        <v>4</v>
      </c>
      <c r="W69">
        <v>4</v>
      </c>
      <c r="X69">
        <v>5</v>
      </c>
      <c r="Y69">
        <v>4</v>
      </c>
      <c r="Z69">
        <v>4</v>
      </c>
      <c r="AA69">
        <v>5</v>
      </c>
      <c r="AB69">
        <v>4</v>
      </c>
      <c r="AC69">
        <v>4</v>
      </c>
      <c r="AD69">
        <v>5</v>
      </c>
      <c r="AE69">
        <v>3</v>
      </c>
      <c r="AF69">
        <v>4</v>
      </c>
      <c r="AG69">
        <v>4</v>
      </c>
      <c r="AH69">
        <v>3</v>
      </c>
      <c r="AI69">
        <v>5</v>
      </c>
      <c r="AJ69">
        <v>5</v>
      </c>
      <c r="AK69">
        <v>4</v>
      </c>
      <c r="AL69">
        <v>5</v>
      </c>
      <c r="AM69">
        <v>4</v>
      </c>
      <c r="AN69">
        <v>4</v>
      </c>
      <c r="AO69">
        <v>4</v>
      </c>
      <c r="AP69">
        <v>3</v>
      </c>
      <c r="AQ69">
        <v>3</v>
      </c>
      <c r="AR69">
        <v>4</v>
      </c>
      <c r="AS69">
        <v>3</v>
      </c>
      <c r="AT69">
        <v>4</v>
      </c>
      <c r="AU69">
        <v>4</v>
      </c>
      <c r="AV69">
        <v>4</v>
      </c>
      <c r="AW69">
        <v>4</v>
      </c>
      <c r="AX69">
        <v>3</v>
      </c>
      <c r="AY69">
        <v>4</v>
      </c>
      <c r="AZ69">
        <v>3</v>
      </c>
      <c r="BA69">
        <v>3</v>
      </c>
      <c r="BB69">
        <v>4</v>
      </c>
      <c r="BC69">
        <v>3</v>
      </c>
      <c r="BD69">
        <v>4</v>
      </c>
      <c r="BE69">
        <v>5</v>
      </c>
      <c r="BF69">
        <v>4</v>
      </c>
      <c r="BG69">
        <v>3</v>
      </c>
      <c r="BH69">
        <v>3</v>
      </c>
    </row>
    <row r="70" spans="1:60" x14ac:dyDescent="0.2">
      <c r="A70">
        <f t="shared" ref="A70:A95" si="3">COUNTIF(H70:BH70,"#")</f>
        <v>2</v>
      </c>
      <c r="B70" s="22" t="s">
        <v>213</v>
      </c>
      <c r="C70" s="4">
        <v>42453.577981134258</v>
      </c>
      <c r="D70">
        <v>2</v>
      </c>
      <c r="E70" t="s">
        <v>90</v>
      </c>
      <c r="F70">
        <v>1992</v>
      </c>
      <c r="G70" t="s">
        <v>64</v>
      </c>
      <c r="H70">
        <v>2</v>
      </c>
      <c r="I70">
        <v>2</v>
      </c>
      <c r="J70">
        <v>2</v>
      </c>
      <c r="K70">
        <v>2</v>
      </c>
      <c r="L70">
        <v>2</v>
      </c>
      <c r="M70">
        <v>3</v>
      </c>
      <c r="N70">
        <v>2</v>
      </c>
      <c r="O70">
        <v>3</v>
      </c>
      <c r="P70" t="s">
        <v>142</v>
      </c>
      <c r="Q70">
        <v>2</v>
      </c>
      <c r="R70">
        <v>3</v>
      </c>
      <c r="S70">
        <v>3</v>
      </c>
      <c r="T70">
        <v>4</v>
      </c>
      <c r="U70">
        <v>3</v>
      </c>
      <c r="V70">
        <v>4</v>
      </c>
      <c r="W70">
        <v>4</v>
      </c>
      <c r="X70">
        <v>3</v>
      </c>
      <c r="Y70">
        <v>2</v>
      </c>
      <c r="Z70">
        <v>2</v>
      </c>
      <c r="AA70">
        <v>2</v>
      </c>
      <c r="AB70">
        <v>2</v>
      </c>
      <c r="AC70">
        <v>2</v>
      </c>
      <c r="AD70">
        <v>3</v>
      </c>
      <c r="AE70">
        <v>2</v>
      </c>
      <c r="AF70">
        <v>2</v>
      </c>
      <c r="AG70">
        <v>3</v>
      </c>
      <c r="AH70" t="s">
        <v>142</v>
      </c>
      <c r="AI70">
        <v>4</v>
      </c>
      <c r="AJ70">
        <v>4</v>
      </c>
      <c r="AK70">
        <v>4</v>
      </c>
      <c r="AL70">
        <v>3</v>
      </c>
      <c r="AM70">
        <v>3</v>
      </c>
      <c r="AN70">
        <v>4</v>
      </c>
      <c r="AO70">
        <v>4</v>
      </c>
      <c r="AP70">
        <v>4</v>
      </c>
      <c r="AQ70">
        <v>4</v>
      </c>
      <c r="AR70">
        <v>4</v>
      </c>
      <c r="AS70">
        <v>4</v>
      </c>
      <c r="AT70">
        <v>4</v>
      </c>
      <c r="AU70">
        <v>4</v>
      </c>
      <c r="AV70">
        <v>4</v>
      </c>
      <c r="AW70">
        <v>3</v>
      </c>
      <c r="AX70">
        <v>1</v>
      </c>
      <c r="AY70">
        <v>2</v>
      </c>
      <c r="AZ70">
        <v>3</v>
      </c>
      <c r="BA70">
        <v>4</v>
      </c>
      <c r="BB70">
        <v>5</v>
      </c>
      <c r="BC70">
        <v>4</v>
      </c>
      <c r="BD70">
        <v>4</v>
      </c>
      <c r="BE70">
        <v>3</v>
      </c>
      <c r="BF70">
        <v>4</v>
      </c>
      <c r="BG70">
        <v>3</v>
      </c>
      <c r="BH70">
        <v>4</v>
      </c>
    </row>
    <row r="71" spans="1:60" x14ac:dyDescent="0.2">
      <c r="A71">
        <f t="shared" si="3"/>
        <v>0</v>
      </c>
      <c r="B71" s="22" t="s">
        <v>213</v>
      </c>
      <c r="C71" s="4">
        <v>42454.632352604167</v>
      </c>
      <c r="D71">
        <v>2</v>
      </c>
      <c r="E71" t="s">
        <v>90</v>
      </c>
      <c r="F71">
        <v>1992</v>
      </c>
      <c r="G71" t="s">
        <v>64</v>
      </c>
      <c r="H71">
        <v>3</v>
      </c>
      <c r="I71">
        <v>4</v>
      </c>
      <c r="J71">
        <v>2</v>
      </c>
      <c r="K71">
        <v>3</v>
      </c>
      <c r="L71">
        <v>3</v>
      </c>
      <c r="M71">
        <v>3</v>
      </c>
      <c r="N71">
        <v>3</v>
      </c>
      <c r="O71">
        <v>4</v>
      </c>
      <c r="P71">
        <v>3</v>
      </c>
      <c r="Q71">
        <v>4</v>
      </c>
      <c r="R71">
        <v>4</v>
      </c>
      <c r="S71">
        <v>4</v>
      </c>
      <c r="T71">
        <v>4</v>
      </c>
      <c r="U71">
        <v>4</v>
      </c>
      <c r="V71">
        <v>4</v>
      </c>
      <c r="W71">
        <v>4</v>
      </c>
      <c r="X71">
        <v>4</v>
      </c>
      <c r="Y71">
        <v>3</v>
      </c>
      <c r="Z71">
        <v>4</v>
      </c>
      <c r="AA71">
        <v>4</v>
      </c>
      <c r="AB71">
        <v>3</v>
      </c>
      <c r="AC71">
        <v>5</v>
      </c>
      <c r="AD71">
        <v>5</v>
      </c>
      <c r="AE71">
        <v>3</v>
      </c>
      <c r="AF71">
        <v>3</v>
      </c>
      <c r="AG71">
        <v>3</v>
      </c>
      <c r="AH71">
        <v>3</v>
      </c>
      <c r="AI71">
        <v>4</v>
      </c>
      <c r="AJ71">
        <v>4</v>
      </c>
      <c r="AK71">
        <v>3</v>
      </c>
      <c r="AL71">
        <v>3</v>
      </c>
      <c r="AM71">
        <v>3</v>
      </c>
      <c r="AN71">
        <v>3</v>
      </c>
      <c r="AO71">
        <v>3</v>
      </c>
      <c r="AP71">
        <v>3</v>
      </c>
      <c r="AQ71">
        <v>3</v>
      </c>
      <c r="AR71">
        <v>3</v>
      </c>
      <c r="AS71">
        <v>3</v>
      </c>
      <c r="AT71">
        <v>3</v>
      </c>
      <c r="AU71">
        <v>3</v>
      </c>
      <c r="AV71">
        <v>3</v>
      </c>
      <c r="AW71">
        <v>4</v>
      </c>
      <c r="AX71">
        <v>3</v>
      </c>
      <c r="AY71">
        <v>4</v>
      </c>
      <c r="AZ71">
        <v>3</v>
      </c>
      <c r="BA71">
        <v>4</v>
      </c>
      <c r="BB71">
        <v>4</v>
      </c>
      <c r="BC71">
        <v>3</v>
      </c>
      <c r="BD71">
        <v>4</v>
      </c>
      <c r="BE71">
        <v>4</v>
      </c>
      <c r="BF71">
        <v>3</v>
      </c>
      <c r="BG71">
        <v>3</v>
      </c>
      <c r="BH71">
        <v>3</v>
      </c>
    </row>
    <row r="72" spans="1:60" x14ac:dyDescent="0.2">
      <c r="A72">
        <f t="shared" si="3"/>
        <v>0</v>
      </c>
      <c r="B72" s="23" t="s">
        <v>138</v>
      </c>
      <c r="C72" s="4">
        <v>42455.329039236109</v>
      </c>
      <c r="D72">
        <v>2</v>
      </c>
      <c r="E72" t="s">
        <v>92</v>
      </c>
      <c r="F72" t="s">
        <v>138</v>
      </c>
      <c r="G72" t="s">
        <v>64</v>
      </c>
      <c r="H72">
        <v>4</v>
      </c>
      <c r="I72">
        <v>4</v>
      </c>
      <c r="J72">
        <v>3</v>
      </c>
      <c r="K72">
        <v>4</v>
      </c>
      <c r="L72">
        <v>4</v>
      </c>
      <c r="M72">
        <v>4</v>
      </c>
      <c r="N72">
        <v>4</v>
      </c>
      <c r="O72">
        <v>3</v>
      </c>
      <c r="P72">
        <v>3</v>
      </c>
      <c r="Q72">
        <v>3</v>
      </c>
      <c r="R72">
        <v>4</v>
      </c>
      <c r="S72">
        <v>4</v>
      </c>
      <c r="T72">
        <v>3</v>
      </c>
      <c r="U72">
        <v>4</v>
      </c>
      <c r="V72">
        <v>4</v>
      </c>
      <c r="W72">
        <v>4</v>
      </c>
      <c r="X72">
        <v>3</v>
      </c>
      <c r="Y72">
        <v>4</v>
      </c>
      <c r="Z72">
        <v>4</v>
      </c>
      <c r="AA72">
        <v>2</v>
      </c>
      <c r="AB72">
        <v>2</v>
      </c>
      <c r="AC72">
        <v>4</v>
      </c>
      <c r="AD72">
        <v>4</v>
      </c>
      <c r="AE72">
        <v>2</v>
      </c>
      <c r="AF72">
        <v>2</v>
      </c>
      <c r="AG72">
        <v>3</v>
      </c>
      <c r="AH72">
        <v>2</v>
      </c>
      <c r="AI72">
        <v>3</v>
      </c>
      <c r="AJ72">
        <v>3</v>
      </c>
      <c r="AK72">
        <v>2</v>
      </c>
      <c r="AL72">
        <v>4</v>
      </c>
      <c r="AM72">
        <v>3</v>
      </c>
      <c r="AN72">
        <v>2</v>
      </c>
      <c r="AO72">
        <v>3</v>
      </c>
      <c r="AP72">
        <v>3</v>
      </c>
      <c r="AQ72">
        <v>3</v>
      </c>
      <c r="AR72">
        <v>3</v>
      </c>
      <c r="AS72">
        <v>3</v>
      </c>
      <c r="AT72">
        <v>3</v>
      </c>
      <c r="AU72">
        <v>3</v>
      </c>
      <c r="AV72">
        <v>3</v>
      </c>
      <c r="AW72">
        <v>4</v>
      </c>
      <c r="AX72">
        <v>3</v>
      </c>
      <c r="AY72">
        <v>4</v>
      </c>
      <c r="AZ72">
        <v>4</v>
      </c>
      <c r="BA72">
        <v>4</v>
      </c>
      <c r="BB72">
        <v>5</v>
      </c>
      <c r="BC72">
        <v>4</v>
      </c>
      <c r="BD72">
        <v>4</v>
      </c>
      <c r="BE72">
        <v>4</v>
      </c>
      <c r="BF72">
        <v>4</v>
      </c>
      <c r="BG72">
        <v>4</v>
      </c>
      <c r="BH72">
        <v>3</v>
      </c>
    </row>
    <row r="73" spans="1:60" x14ac:dyDescent="0.2">
      <c r="A73">
        <f t="shared" si="3"/>
        <v>0</v>
      </c>
      <c r="B73" s="22" t="s">
        <v>212</v>
      </c>
      <c r="C73" s="4">
        <v>42455.636977546295</v>
      </c>
      <c r="D73">
        <v>1</v>
      </c>
      <c r="E73" t="s">
        <v>92</v>
      </c>
      <c r="F73">
        <v>1974</v>
      </c>
      <c r="G73" t="s">
        <v>64</v>
      </c>
      <c r="H73">
        <v>2</v>
      </c>
      <c r="I73">
        <v>3</v>
      </c>
      <c r="J73">
        <v>3</v>
      </c>
      <c r="K73">
        <v>4</v>
      </c>
      <c r="L73">
        <v>3</v>
      </c>
      <c r="M73">
        <v>3</v>
      </c>
      <c r="N73">
        <v>3</v>
      </c>
      <c r="O73">
        <v>4</v>
      </c>
      <c r="P73">
        <v>3</v>
      </c>
      <c r="Q73">
        <v>4</v>
      </c>
      <c r="R73">
        <v>5</v>
      </c>
      <c r="S73">
        <v>5</v>
      </c>
      <c r="T73">
        <v>5</v>
      </c>
      <c r="U73">
        <v>4</v>
      </c>
      <c r="V73">
        <v>4</v>
      </c>
      <c r="W73">
        <v>3</v>
      </c>
      <c r="X73">
        <v>5</v>
      </c>
      <c r="Y73">
        <v>2</v>
      </c>
      <c r="Z73">
        <v>4</v>
      </c>
      <c r="AA73">
        <v>2</v>
      </c>
      <c r="AB73">
        <v>3</v>
      </c>
      <c r="AC73">
        <v>4</v>
      </c>
      <c r="AD73">
        <v>3</v>
      </c>
      <c r="AE73">
        <v>1</v>
      </c>
      <c r="AF73">
        <v>2</v>
      </c>
      <c r="AG73">
        <v>2</v>
      </c>
      <c r="AH73">
        <v>4</v>
      </c>
      <c r="AI73">
        <v>4</v>
      </c>
      <c r="AJ73">
        <v>4</v>
      </c>
      <c r="AK73">
        <v>3</v>
      </c>
      <c r="AL73">
        <v>3</v>
      </c>
      <c r="AM73">
        <v>3</v>
      </c>
      <c r="AN73">
        <v>3</v>
      </c>
      <c r="AO73">
        <v>4</v>
      </c>
      <c r="AP73">
        <v>3</v>
      </c>
      <c r="AQ73">
        <v>3</v>
      </c>
      <c r="AR73">
        <v>1</v>
      </c>
      <c r="AS73">
        <v>1</v>
      </c>
      <c r="AT73">
        <v>3</v>
      </c>
      <c r="AU73">
        <v>1</v>
      </c>
      <c r="AV73">
        <v>3</v>
      </c>
      <c r="AW73">
        <v>4</v>
      </c>
      <c r="AX73">
        <v>4</v>
      </c>
      <c r="AY73">
        <v>4</v>
      </c>
      <c r="AZ73">
        <v>4</v>
      </c>
      <c r="BA73">
        <v>4</v>
      </c>
      <c r="BB73">
        <v>4</v>
      </c>
      <c r="BC73">
        <v>2</v>
      </c>
      <c r="BD73">
        <v>2</v>
      </c>
      <c r="BE73">
        <v>3</v>
      </c>
      <c r="BF73">
        <v>4</v>
      </c>
      <c r="BG73">
        <v>2</v>
      </c>
      <c r="BH73">
        <v>4</v>
      </c>
    </row>
    <row r="74" spans="1:60" x14ac:dyDescent="0.2">
      <c r="A74">
        <f t="shared" si="3"/>
        <v>0</v>
      </c>
      <c r="B74" s="22" t="s">
        <v>213</v>
      </c>
      <c r="C74" s="4">
        <v>42455.744235787039</v>
      </c>
      <c r="D74">
        <v>2</v>
      </c>
      <c r="E74" t="s">
        <v>92</v>
      </c>
      <c r="F74">
        <v>1992</v>
      </c>
      <c r="G74" t="s">
        <v>64</v>
      </c>
      <c r="H74">
        <v>3</v>
      </c>
      <c r="I74">
        <v>3</v>
      </c>
      <c r="J74">
        <v>5</v>
      </c>
      <c r="K74">
        <v>4</v>
      </c>
      <c r="L74">
        <v>5</v>
      </c>
      <c r="M74">
        <v>5</v>
      </c>
      <c r="N74">
        <v>5</v>
      </c>
      <c r="O74">
        <v>2</v>
      </c>
      <c r="P74">
        <v>2</v>
      </c>
      <c r="Q74">
        <v>5</v>
      </c>
      <c r="R74">
        <v>5</v>
      </c>
      <c r="S74">
        <v>5</v>
      </c>
      <c r="T74">
        <v>5</v>
      </c>
      <c r="U74">
        <v>3</v>
      </c>
      <c r="V74">
        <v>3</v>
      </c>
      <c r="W74">
        <v>4</v>
      </c>
      <c r="X74">
        <v>4</v>
      </c>
      <c r="Y74">
        <v>2</v>
      </c>
      <c r="Z74">
        <v>3</v>
      </c>
      <c r="AA74">
        <v>4</v>
      </c>
      <c r="AB74">
        <v>1</v>
      </c>
      <c r="AC74">
        <v>5</v>
      </c>
      <c r="AD74">
        <v>5</v>
      </c>
      <c r="AE74">
        <v>2</v>
      </c>
      <c r="AF74">
        <v>1</v>
      </c>
      <c r="AG74">
        <v>2</v>
      </c>
      <c r="AH74">
        <v>4</v>
      </c>
      <c r="AI74">
        <v>3</v>
      </c>
      <c r="AJ74">
        <v>3</v>
      </c>
      <c r="AK74">
        <v>5</v>
      </c>
      <c r="AL74">
        <v>5</v>
      </c>
      <c r="AM74">
        <v>4</v>
      </c>
      <c r="AN74">
        <v>2</v>
      </c>
      <c r="AO74">
        <v>3</v>
      </c>
      <c r="AP74">
        <v>3</v>
      </c>
      <c r="AQ74">
        <v>3</v>
      </c>
      <c r="AR74">
        <v>3</v>
      </c>
      <c r="AS74">
        <v>3</v>
      </c>
      <c r="AT74">
        <v>3</v>
      </c>
      <c r="AU74">
        <v>4</v>
      </c>
      <c r="AV74">
        <v>4</v>
      </c>
      <c r="AW74">
        <v>3</v>
      </c>
      <c r="AX74">
        <v>3</v>
      </c>
      <c r="AY74">
        <v>4</v>
      </c>
      <c r="AZ74">
        <v>4</v>
      </c>
      <c r="BA74">
        <v>4</v>
      </c>
      <c r="BB74">
        <v>2</v>
      </c>
      <c r="BC74">
        <v>4</v>
      </c>
      <c r="BD74">
        <v>4</v>
      </c>
      <c r="BE74">
        <v>4</v>
      </c>
      <c r="BF74">
        <v>5</v>
      </c>
      <c r="BG74">
        <v>5</v>
      </c>
      <c r="BH74">
        <v>3</v>
      </c>
    </row>
    <row r="75" spans="1:60" x14ac:dyDescent="0.2">
      <c r="A75">
        <f t="shared" si="3"/>
        <v>0</v>
      </c>
      <c r="B75" s="22" t="s">
        <v>213</v>
      </c>
      <c r="C75" s="4">
        <v>42457.824096412034</v>
      </c>
      <c r="D75">
        <v>2</v>
      </c>
      <c r="E75" t="s">
        <v>90</v>
      </c>
      <c r="F75">
        <v>1991</v>
      </c>
      <c r="G75" t="s">
        <v>64</v>
      </c>
      <c r="H75">
        <v>3</v>
      </c>
      <c r="I75">
        <v>4</v>
      </c>
      <c r="J75">
        <v>2</v>
      </c>
      <c r="K75">
        <v>4</v>
      </c>
      <c r="L75">
        <v>3</v>
      </c>
      <c r="M75">
        <v>3</v>
      </c>
      <c r="N75">
        <v>4</v>
      </c>
      <c r="O75">
        <v>4</v>
      </c>
      <c r="P75">
        <v>4</v>
      </c>
      <c r="Q75">
        <v>3</v>
      </c>
      <c r="R75">
        <v>4</v>
      </c>
      <c r="S75">
        <v>4</v>
      </c>
      <c r="T75">
        <v>4</v>
      </c>
      <c r="U75">
        <v>4</v>
      </c>
      <c r="V75">
        <v>4</v>
      </c>
      <c r="W75">
        <v>4</v>
      </c>
      <c r="X75">
        <v>3</v>
      </c>
      <c r="Y75">
        <v>2</v>
      </c>
      <c r="Z75">
        <v>3</v>
      </c>
      <c r="AA75">
        <v>2</v>
      </c>
      <c r="AB75">
        <v>1</v>
      </c>
      <c r="AC75">
        <v>4</v>
      </c>
      <c r="AD75">
        <v>4</v>
      </c>
      <c r="AE75">
        <v>2</v>
      </c>
      <c r="AF75">
        <v>2</v>
      </c>
      <c r="AG75">
        <v>3</v>
      </c>
      <c r="AH75">
        <v>3</v>
      </c>
      <c r="AI75">
        <v>5</v>
      </c>
      <c r="AJ75">
        <v>4</v>
      </c>
      <c r="AK75">
        <v>3</v>
      </c>
      <c r="AL75">
        <v>3</v>
      </c>
      <c r="AM75">
        <v>4</v>
      </c>
      <c r="AN75">
        <v>3</v>
      </c>
      <c r="AO75">
        <v>3</v>
      </c>
      <c r="AP75">
        <v>2</v>
      </c>
      <c r="AQ75">
        <v>3</v>
      </c>
      <c r="AR75">
        <v>2</v>
      </c>
      <c r="AS75">
        <v>2</v>
      </c>
      <c r="AT75">
        <v>2</v>
      </c>
      <c r="AU75">
        <v>2</v>
      </c>
      <c r="AV75">
        <v>2</v>
      </c>
      <c r="AW75">
        <v>4</v>
      </c>
      <c r="AX75">
        <v>4</v>
      </c>
      <c r="AY75">
        <v>2</v>
      </c>
      <c r="AZ75">
        <v>4</v>
      </c>
      <c r="BA75">
        <v>2</v>
      </c>
      <c r="BB75">
        <v>2</v>
      </c>
      <c r="BC75">
        <v>3</v>
      </c>
      <c r="BD75">
        <v>3</v>
      </c>
      <c r="BE75">
        <v>3</v>
      </c>
      <c r="BF75">
        <v>3</v>
      </c>
      <c r="BG75">
        <v>5</v>
      </c>
      <c r="BH75">
        <v>3</v>
      </c>
    </row>
    <row r="76" spans="1:60" x14ac:dyDescent="0.2">
      <c r="A76">
        <f t="shared" si="3"/>
        <v>0</v>
      </c>
      <c r="B76" s="22" t="s">
        <v>213</v>
      </c>
      <c r="C76" s="4">
        <v>42458.391208807865</v>
      </c>
      <c r="D76">
        <v>2</v>
      </c>
      <c r="E76" t="s">
        <v>92</v>
      </c>
      <c r="F76">
        <v>1988</v>
      </c>
      <c r="G76" t="s">
        <v>64</v>
      </c>
      <c r="H76">
        <v>4</v>
      </c>
      <c r="I76">
        <v>3</v>
      </c>
      <c r="J76">
        <v>3</v>
      </c>
      <c r="K76">
        <v>3</v>
      </c>
      <c r="L76">
        <v>3</v>
      </c>
      <c r="M76">
        <v>4</v>
      </c>
      <c r="N76">
        <v>4</v>
      </c>
      <c r="O76">
        <v>2</v>
      </c>
      <c r="P76">
        <v>4</v>
      </c>
      <c r="Q76">
        <v>4</v>
      </c>
      <c r="R76">
        <v>4</v>
      </c>
      <c r="S76">
        <v>4</v>
      </c>
      <c r="T76">
        <v>4</v>
      </c>
      <c r="U76">
        <v>3</v>
      </c>
      <c r="V76">
        <v>3</v>
      </c>
      <c r="W76">
        <v>4</v>
      </c>
      <c r="X76">
        <v>3</v>
      </c>
      <c r="Y76">
        <v>2</v>
      </c>
      <c r="Z76">
        <v>4</v>
      </c>
      <c r="AA76">
        <v>3</v>
      </c>
      <c r="AB76">
        <v>2</v>
      </c>
      <c r="AC76">
        <v>3</v>
      </c>
      <c r="AD76">
        <v>4</v>
      </c>
      <c r="AE76">
        <v>4</v>
      </c>
      <c r="AF76">
        <v>4</v>
      </c>
      <c r="AG76">
        <v>3</v>
      </c>
      <c r="AH76">
        <v>5</v>
      </c>
      <c r="AI76">
        <v>3</v>
      </c>
      <c r="AJ76">
        <v>4</v>
      </c>
      <c r="AK76">
        <v>3</v>
      </c>
      <c r="AL76">
        <v>4</v>
      </c>
      <c r="AM76">
        <v>3</v>
      </c>
      <c r="AN76">
        <v>3</v>
      </c>
      <c r="AO76">
        <v>4</v>
      </c>
      <c r="AP76">
        <v>3</v>
      </c>
      <c r="AQ76">
        <v>3</v>
      </c>
      <c r="AR76">
        <v>3</v>
      </c>
      <c r="AS76">
        <v>4</v>
      </c>
      <c r="AT76">
        <v>3</v>
      </c>
      <c r="AU76">
        <v>3</v>
      </c>
      <c r="AV76">
        <v>4</v>
      </c>
      <c r="AW76">
        <v>4</v>
      </c>
      <c r="AX76">
        <v>4</v>
      </c>
      <c r="AY76">
        <v>3</v>
      </c>
      <c r="AZ76">
        <v>3</v>
      </c>
      <c r="BA76">
        <v>4</v>
      </c>
      <c r="BB76">
        <v>2</v>
      </c>
      <c r="BC76">
        <v>4</v>
      </c>
      <c r="BD76">
        <v>4</v>
      </c>
      <c r="BE76">
        <v>1</v>
      </c>
      <c r="BF76">
        <v>4</v>
      </c>
      <c r="BG76">
        <v>4</v>
      </c>
      <c r="BH76">
        <v>2</v>
      </c>
    </row>
    <row r="77" spans="1:60" x14ac:dyDescent="0.2">
      <c r="A77">
        <f t="shared" si="3"/>
        <v>2</v>
      </c>
      <c r="B77" s="22" t="s">
        <v>213</v>
      </c>
      <c r="C77" s="4">
        <v>42458.595026226852</v>
      </c>
      <c r="D77">
        <v>2</v>
      </c>
      <c r="E77" t="s">
        <v>92</v>
      </c>
      <c r="F77">
        <v>1991</v>
      </c>
      <c r="G77" t="s">
        <v>64</v>
      </c>
      <c r="H77">
        <v>4</v>
      </c>
      <c r="I77">
        <v>3</v>
      </c>
      <c r="J77">
        <v>4</v>
      </c>
      <c r="K77">
        <v>5</v>
      </c>
      <c r="L77">
        <v>4</v>
      </c>
      <c r="M77">
        <v>3</v>
      </c>
      <c r="N77">
        <v>4</v>
      </c>
      <c r="O77">
        <v>3</v>
      </c>
      <c r="P77">
        <v>3</v>
      </c>
      <c r="Q77">
        <v>4</v>
      </c>
      <c r="R77">
        <v>3</v>
      </c>
      <c r="S77">
        <v>5</v>
      </c>
      <c r="T77" t="s">
        <v>142</v>
      </c>
      <c r="U77">
        <v>4</v>
      </c>
      <c r="V77">
        <v>4</v>
      </c>
      <c r="W77">
        <v>5</v>
      </c>
      <c r="X77">
        <v>3</v>
      </c>
      <c r="Y77">
        <v>3</v>
      </c>
      <c r="Z77">
        <v>5</v>
      </c>
      <c r="AA77">
        <v>5</v>
      </c>
      <c r="AB77" t="s">
        <v>142</v>
      </c>
      <c r="AC77">
        <v>4</v>
      </c>
      <c r="AD77">
        <v>3</v>
      </c>
      <c r="AE77">
        <v>3</v>
      </c>
      <c r="AF77">
        <v>4</v>
      </c>
      <c r="AG77">
        <v>3</v>
      </c>
      <c r="AH77">
        <v>3</v>
      </c>
      <c r="AI77">
        <v>4</v>
      </c>
      <c r="AJ77">
        <v>4</v>
      </c>
      <c r="AK77">
        <v>1</v>
      </c>
      <c r="AL77">
        <v>3</v>
      </c>
      <c r="AM77">
        <v>1</v>
      </c>
      <c r="AN77">
        <v>1</v>
      </c>
      <c r="AO77">
        <v>1</v>
      </c>
      <c r="AP77">
        <v>4</v>
      </c>
      <c r="AQ77">
        <v>3</v>
      </c>
      <c r="AR77">
        <v>3</v>
      </c>
      <c r="AS77">
        <v>3</v>
      </c>
      <c r="AT77">
        <v>4</v>
      </c>
      <c r="AU77">
        <v>4</v>
      </c>
      <c r="AV77">
        <v>4</v>
      </c>
      <c r="AW77">
        <v>2</v>
      </c>
      <c r="AX77">
        <v>3</v>
      </c>
      <c r="AY77">
        <v>2</v>
      </c>
      <c r="AZ77">
        <v>3</v>
      </c>
      <c r="BA77">
        <v>3</v>
      </c>
      <c r="BB77">
        <v>2</v>
      </c>
      <c r="BC77">
        <v>3</v>
      </c>
      <c r="BD77">
        <v>4</v>
      </c>
      <c r="BE77">
        <v>3</v>
      </c>
      <c r="BF77">
        <v>3</v>
      </c>
      <c r="BG77">
        <v>3</v>
      </c>
      <c r="BH77">
        <v>2</v>
      </c>
    </row>
    <row r="78" spans="1:60" x14ac:dyDescent="0.2">
      <c r="A78">
        <f t="shared" si="3"/>
        <v>0</v>
      </c>
      <c r="B78" s="22" t="s">
        <v>213</v>
      </c>
      <c r="C78" s="4">
        <v>42458.713897581023</v>
      </c>
      <c r="D78">
        <v>2</v>
      </c>
      <c r="E78" t="s">
        <v>76</v>
      </c>
      <c r="F78">
        <v>1993</v>
      </c>
      <c r="G78" t="s">
        <v>64</v>
      </c>
      <c r="H78">
        <v>4</v>
      </c>
      <c r="I78">
        <v>4</v>
      </c>
      <c r="J78">
        <v>3</v>
      </c>
      <c r="K78">
        <v>4</v>
      </c>
      <c r="L78">
        <v>3</v>
      </c>
      <c r="M78">
        <v>4</v>
      </c>
      <c r="N78">
        <v>3</v>
      </c>
      <c r="O78">
        <v>2</v>
      </c>
      <c r="P78">
        <v>2</v>
      </c>
      <c r="Q78">
        <v>3</v>
      </c>
      <c r="R78">
        <v>4</v>
      </c>
      <c r="S78">
        <v>4</v>
      </c>
      <c r="T78">
        <v>4</v>
      </c>
      <c r="U78">
        <v>2</v>
      </c>
      <c r="V78">
        <v>2</v>
      </c>
      <c r="W78">
        <v>4</v>
      </c>
      <c r="X78">
        <v>4</v>
      </c>
      <c r="Y78">
        <v>2</v>
      </c>
      <c r="Z78">
        <v>4</v>
      </c>
      <c r="AA78">
        <v>2</v>
      </c>
      <c r="AB78">
        <v>2</v>
      </c>
      <c r="AC78">
        <v>4</v>
      </c>
      <c r="AD78">
        <v>4</v>
      </c>
      <c r="AE78">
        <v>4</v>
      </c>
      <c r="AF78">
        <v>4</v>
      </c>
      <c r="AG78">
        <v>4</v>
      </c>
      <c r="AH78">
        <v>4</v>
      </c>
      <c r="AI78">
        <v>5</v>
      </c>
      <c r="AJ78">
        <v>5</v>
      </c>
      <c r="AK78">
        <v>3</v>
      </c>
      <c r="AL78">
        <v>4</v>
      </c>
      <c r="AM78">
        <v>4</v>
      </c>
      <c r="AN78">
        <v>3</v>
      </c>
      <c r="AO78">
        <v>3</v>
      </c>
      <c r="AP78">
        <v>3</v>
      </c>
      <c r="AQ78">
        <v>3</v>
      </c>
      <c r="AR78">
        <v>3</v>
      </c>
      <c r="AS78">
        <v>3</v>
      </c>
      <c r="AT78">
        <v>3</v>
      </c>
      <c r="AU78">
        <v>3</v>
      </c>
      <c r="AV78">
        <v>3</v>
      </c>
      <c r="AW78">
        <v>4</v>
      </c>
      <c r="AX78">
        <v>3</v>
      </c>
      <c r="AY78">
        <v>5</v>
      </c>
      <c r="AZ78">
        <v>5</v>
      </c>
      <c r="BA78">
        <v>5</v>
      </c>
      <c r="BB78">
        <v>4</v>
      </c>
      <c r="BC78">
        <v>5</v>
      </c>
      <c r="BD78">
        <v>3</v>
      </c>
      <c r="BE78">
        <v>5</v>
      </c>
      <c r="BF78">
        <v>4</v>
      </c>
      <c r="BG78">
        <v>3</v>
      </c>
      <c r="BH78">
        <v>4</v>
      </c>
    </row>
    <row r="79" spans="1:60" x14ac:dyDescent="0.2">
      <c r="A79">
        <f t="shared" si="3"/>
        <v>3</v>
      </c>
      <c r="B79" s="22" t="s">
        <v>213</v>
      </c>
      <c r="C79" s="4">
        <v>42458.719471145829</v>
      </c>
      <c r="D79">
        <v>2</v>
      </c>
      <c r="E79" t="s">
        <v>90</v>
      </c>
      <c r="F79">
        <v>1989</v>
      </c>
      <c r="G79" t="s">
        <v>64</v>
      </c>
      <c r="H79">
        <v>3</v>
      </c>
      <c r="I79">
        <v>4</v>
      </c>
      <c r="J79" t="s">
        <v>142</v>
      </c>
      <c r="K79">
        <v>4</v>
      </c>
      <c r="L79">
        <v>4</v>
      </c>
      <c r="M79">
        <v>4</v>
      </c>
      <c r="N79">
        <v>4</v>
      </c>
      <c r="O79">
        <v>4</v>
      </c>
      <c r="P79">
        <v>4</v>
      </c>
      <c r="Q79" t="s">
        <v>142</v>
      </c>
      <c r="R79">
        <v>3</v>
      </c>
      <c r="S79">
        <v>3</v>
      </c>
      <c r="T79" t="s">
        <v>142</v>
      </c>
      <c r="U79">
        <v>2</v>
      </c>
      <c r="V79">
        <v>2</v>
      </c>
      <c r="W79">
        <v>2</v>
      </c>
      <c r="X79">
        <v>3</v>
      </c>
      <c r="Y79">
        <v>3</v>
      </c>
      <c r="Z79">
        <v>5</v>
      </c>
      <c r="AA79">
        <v>2</v>
      </c>
      <c r="AB79">
        <v>3</v>
      </c>
      <c r="AC79">
        <v>4</v>
      </c>
      <c r="AD79">
        <v>4</v>
      </c>
      <c r="AE79">
        <v>2</v>
      </c>
      <c r="AF79">
        <v>2</v>
      </c>
      <c r="AG79">
        <v>3</v>
      </c>
      <c r="AH79">
        <v>5</v>
      </c>
      <c r="AI79">
        <v>4</v>
      </c>
      <c r="AJ79">
        <v>4</v>
      </c>
      <c r="AK79">
        <v>4</v>
      </c>
      <c r="AL79">
        <v>4</v>
      </c>
      <c r="AM79">
        <v>4</v>
      </c>
      <c r="AN79">
        <v>3</v>
      </c>
      <c r="AO79">
        <v>3</v>
      </c>
      <c r="AP79">
        <v>3</v>
      </c>
      <c r="AQ79">
        <v>3</v>
      </c>
      <c r="AR79">
        <v>3</v>
      </c>
      <c r="AS79">
        <v>3</v>
      </c>
      <c r="AT79">
        <v>3</v>
      </c>
      <c r="AU79">
        <v>3</v>
      </c>
      <c r="AV79">
        <v>3</v>
      </c>
      <c r="AW79">
        <v>4</v>
      </c>
      <c r="AX79">
        <v>4</v>
      </c>
      <c r="AY79">
        <v>4</v>
      </c>
      <c r="AZ79">
        <v>4</v>
      </c>
      <c r="BA79">
        <v>4</v>
      </c>
      <c r="BB79">
        <v>4</v>
      </c>
      <c r="BC79">
        <v>4</v>
      </c>
      <c r="BD79">
        <v>2</v>
      </c>
      <c r="BE79">
        <v>4</v>
      </c>
      <c r="BF79">
        <v>2</v>
      </c>
      <c r="BG79">
        <v>2</v>
      </c>
      <c r="BH79">
        <v>2</v>
      </c>
    </row>
    <row r="80" spans="1:60" x14ac:dyDescent="0.2">
      <c r="A80">
        <f t="shared" si="3"/>
        <v>1</v>
      </c>
      <c r="B80" s="22" t="s">
        <v>213</v>
      </c>
      <c r="C80" s="4">
        <v>42458.722426539352</v>
      </c>
      <c r="D80">
        <v>2</v>
      </c>
      <c r="E80" t="s">
        <v>90</v>
      </c>
      <c r="F80">
        <v>1989</v>
      </c>
      <c r="G80" t="s">
        <v>64</v>
      </c>
      <c r="H80">
        <v>3</v>
      </c>
      <c r="I80">
        <v>4</v>
      </c>
      <c r="J80">
        <v>4</v>
      </c>
      <c r="K80">
        <v>4</v>
      </c>
      <c r="L80">
        <v>4</v>
      </c>
      <c r="M80">
        <v>3</v>
      </c>
      <c r="N80">
        <v>3</v>
      </c>
      <c r="O80">
        <v>3</v>
      </c>
      <c r="P80">
        <v>4</v>
      </c>
      <c r="Q80">
        <v>4</v>
      </c>
      <c r="R80">
        <v>2</v>
      </c>
      <c r="S80">
        <v>3</v>
      </c>
      <c r="T80" t="s">
        <v>142</v>
      </c>
      <c r="U80">
        <v>2</v>
      </c>
      <c r="V80">
        <v>2</v>
      </c>
      <c r="W80">
        <v>2</v>
      </c>
      <c r="X80">
        <v>3</v>
      </c>
      <c r="Y80">
        <v>3</v>
      </c>
      <c r="Z80">
        <v>4</v>
      </c>
      <c r="AA80">
        <v>2</v>
      </c>
      <c r="AB80">
        <v>2</v>
      </c>
      <c r="AC80">
        <v>4</v>
      </c>
      <c r="AD80">
        <v>4</v>
      </c>
      <c r="AE80">
        <v>3</v>
      </c>
      <c r="AF80">
        <v>2</v>
      </c>
      <c r="AG80">
        <v>3</v>
      </c>
      <c r="AH80">
        <v>5</v>
      </c>
      <c r="AI80">
        <v>4</v>
      </c>
      <c r="AJ80">
        <v>4</v>
      </c>
      <c r="AK80">
        <v>4</v>
      </c>
      <c r="AL80">
        <v>4</v>
      </c>
      <c r="AM80">
        <v>4</v>
      </c>
      <c r="AN80">
        <v>3</v>
      </c>
      <c r="AO80">
        <v>3</v>
      </c>
      <c r="AP80">
        <v>3</v>
      </c>
      <c r="AQ80">
        <v>3</v>
      </c>
      <c r="AR80">
        <v>3</v>
      </c>
      <c r="AS80">
        <v>3</v>
      </c>
      <c r="AT80">
        <v>3</v>
      </c>
      <c r="AU80">
        <v>3</v>
      </c>
      <c r="AV80">
        <v>3</v>
      </c>
      <c r="AW80">
        <v>4</v>
      </c>
      <c r="AX80">
        <v>4</v>
      </c>
      <c r="AY80">
        <v>5</v>
      </c>
      <c r="AZ80">
        <v>4</v>
      </c>
      <c r="BA80">
        <v>4</v>
      </c>
      <c r="BB80">
        <v>4</v>
      </c>
      <c r="BC80">
        <v>4</v>
      </c>
      <c r="BD80">
        <v>2</v>
      </c>
      <c r="BE80">
        <v>4</v>
      </c>
      <c r="BF80">
        <v>2</v>
      </c>
      <c r="BG80">
        <v>1</v>
      </c>
      <c r="BH80">
        <v>2</v>
      </c>
    </row>
    <row r="81" spans="1:60" x14ac:dyDescent="0.2">
      <c r="A81">
        <f t="shared" si="3"/>
        <v>0</v>
      </c>
      <c r="B81" s="22" t="s">
        <v>213</v>
      </c>
      <c r="C81" s="4">
        <v>42458.838105150462</v>
      </c>
      <c r="D81">
        <v>2</v>
      </c>
      <c r="E81" t="s">
        <v>92</v>
      </c>
      <c r="F81">
        <v>1991</v>
      </c>
      <c r="G81" t="s">
        <v>64</v>
      </c>
      <c r="H81">
        <v>3</v>
      </c>
      <c r="I81">
        <v>2</v>
      </c>
      <c r="J81">
        <v>3</v>
      </c>
      <c r="K81">
        <v>2</v>
      </c>
      <c r="L81">
        <v>2</v>
      </c>
      <c r="M81">
        <v>5</v>
      </c>
      <c r="N81">
        <v>4</v>
      </c>
      <c r="O81">
        <v>3</v>
      </c>
      <c r="P81">
        <v>3</v>
      </c>
      <c r="Q81">
        <v>4</v>
      </c>
      <c r="R81">
        <v>5</v>
      </c>
      <c r="S81">
        <v>4</v>
      </c>
      <c r="T81">
        <v>4</v>
      </c>
      <c r="U81">
        <v>2</v>
      </c>
      <c r="V81">
        <v>2</v>
      </c>
      <c r="W81">
        <v>3</v>
      </c>
      <c r="X81">
        <v>4</v>
      </c>
      <c r="Y81">
        <v>2</v>
      </c>
      <c r="Z81">
        <v>4</v>
      </c>
      <c r="AA81">
        <v>1</v>
      </c>
      <c r="AB81">
        <v>1</v>
      </c>
      <c r="AC81">
        <v>4</v>
      </c>
      <c r="AD81">
        <v>5</v>
      </c>
      <c r="AE81">
        <v>1</v>
      </c>
      <c r="AF81">
        <v>1</v>
      </c>
      <c r="AG81">
        <v>4</v>
      </c>
      <c r="AH81">
        <v>4</v>
      </c>
      <c r="AI81">
        <v>5</v>
      </c>
      <c r="AJ81">
        <v>5</v>
      </c>
      <c r="AK81">
        <v>4</v>
      </c>
      <c r="AL81">
        <v>3</v>
      </c>
      <c r="AM81">
        <v>4</v>
      </c>
      <c r="AN81">
        <v>4</v>
      </c>
      <c r="AO81">
        <v>4</v>
      </c>
      <c r="AP81">
        <v>3</v>
      </c>
      <c r="AQ81">
        <v>4</v>
      </c>
      <c r="AR81">
        <v>4</v>
      </c>
      <c r="AS81">
        <v>4</v>
      </c>
      <c r="AT81">
        <v>3</v>
      </c>
      <c r="AU81">
        <v>3</v>
      </c>
      <c r="AV81">
        <v>4</v>
      </c>
      <c r="AW81">
        <v>5</v>
      </c>
      <c r="AX81">
        <v>4</v>
      </c>
      <c r="AY81">
        <v>2</v>
      </c>
      <c r="AZ81">
        <v>5</v>
      </c>
      <c r="BA81">
        <v>3</v>
      </c>
      <c r="BB81">
        <v>4</v>
      </c>
      <c r="BC81">
        <v>4</v>
      </c>
      <c r="BD81">
        <v>4</v>
      </c>
      <c r="BE81">
        <v>4</v>
      </c>
      <c r="BF81">
        <v>4</v>
      </c>
      <c r="BG81">
        <v>2</v>
      </c>
      <c r="BH81">
        <v>4</v>
      </c>
    </row>
    <row r="82" spans="1:60" x14ac:dyDescent="0.2">
      <c r="A82">
        <f t="shared" si="3"/>
        <v>1</v>
      </c>
      <c r="B82" s="22" t="s">
        <v>213</v>
      </c>
      <c r="C82" s="4">
        <v>42458.838661516202</v>
      </c>
      <c r="D82">
        <v>1</v>
      </c>
      <c r="E82" t="s">
        <v>90</v>
      </c>
      <c r="F82">
        <v>1991</v>
      </c>
      <c r="G82" t="s">
        <v>64</v>
      </c>
      <c r="H82">
        <v>1</v>
      </c>
      <c r="I82">
        <v>1</v>
      </c>
      <c r="J82">
        <v>1</v>
      </c>
      <c r="K82">
        <v>1</v>
      </c>
      <c r="L82">
        <v>1</v>
      </c>
      <c r="M82">
        <v>2</v>
      </c>
      <c r="N82">
        <v>1</v>
      </c>
      <c r="O82">
        <v>2</v>
      </c>
      <c r="P82">
        <v>1</v>
      </c>
      <c r="Q82">
        <v>2</v>
      </c>
      <c r="R82">
        <v>5</v>
      </c>
      <c r="S82">
        <v>4</v>
      </c>
      <c r="T82">
        <v>4</v>
      </c>
      <c r="U82">
        <v>3</v>
      </c>
      <c r="V82">
        <v>2</v>
      </c>
      <c r="W82">
        <v>2</v>
      </c>
      <c r="X82">
        <v>1</v>
      </c>
      <c r="Y82">
        <v>2</v>
      </c>
      <c r="Z82">
        <v>4</v>
      </c>
      <c r="AA82">
        <v>1</v>
      </c>
      <c r="AB82">
        <v>1</v>
      </c>
      <c r="AC82">
        <v>4</v>
      </c>
      <c r="AD82">
        <v>3</v>
      </c>
      <c r="AE82">
        <v>4</v>
      </c>
      <c r="AF82">
        <v>1</v>
      </c>
      <c r="AG82" t="s">
        <v>142</v>
      </c>
      <c r="AH82">
        <v>5</v>
      </c>
      <c r="AI82">
        <v>5</v>
      </c>
      <c r="AJ82">
        <v>5</v>
      </c>
      <c r="AK82">
        <v>5</v>
      </c>
      <c r="AL82">
        <v>5</v>
      </c>
      <c r="AM82">
        <v>5</v>
      </c>
      <c r="AN82">
        <v>3</v>
      </c>
      <c r="AO82">
        <v>2</v>
      </c>
      <c r="AP82">
        <v>1</v>
      </c>
      <c r="AQ82">
        <v>2</v>
      </c>
      <c r="AR82">
        <v>2</v>
      </c>
      <c r="AS82">
        <v>4</v>
      </c>
      <c r="AT82">
        <v>3</v>
      </c>
      <c r="AU82">
        <v>3</v>
      </c>
      <c r="AV82">
        <v>4</v>
      </c>
      <c r="AW82">
        <v>5</v>
      </c>
      <c r="AX82">
        <v>5</v>
      </c>
      <c r="AY82">
        <v>5</v>
      </c>
      <c r="AZ82">
        <v>4</v>
      </c>
      <c r="BA82">
        <v>3</v>
      </c>
      <c r="BB82">
        <v>4</v>
      </c>
      <c r="BC82">
        <v>4</v>
      </c>
      <c r="BD82">
        <v>2</v>
      </c>
      <c r="BE82">
        <v>3</v>
      </c>
      <c r="BF82">
        <v>2</v>
      </c>
      <c r="BG82">
        <v>3</v>
      </c>
      <c r="BH82">
        <v>4</v>
      </c>
    </row>
    <row r="83" spans="1:60" x14ac:dyDescent="0.2">
      <c r="A83">
        <f t="shared" si="3"/>
        <v>0</v>
      </c>
      <c r="B83" s="22" t="s">
        <v>213</v>
      </c>
      <c r="C83" s="4">
        <v>42458.842235902775</v>
      </c>
      <c r="D83">
        <v>1</v>
      </c>
      <c r="E83" t="s">
        <v>90</v>
      </c>
      <c r="F83">
        <v>1991</v>
      </c>
      <c r="G83" t="s">
        <v>64</v>
      </c>
      <c r="H83">
        <v>1</v>
      </c>
      <c r="I83">
        <v>1</v>
      </c>
      <c r="J83">
        <v>1</v>
      </c>
      <c r="K83">
        <v>1</v>
      </c>
      <c r="L83">
        <v>1</v>
      </c>
      <c r="M83">
        <v>1</v>
      </c>
      <c r="N83">
        <v>1</v>
      </c>
      <c r="O83">
        <v>1</v>
      </c>
      <c r="P83">
        <v>1</v>
      </c>
      <c r="Q83">
        <v>1</v>
      </c>
      <c r="R83">
        <v>5</v>
      </c>
      <c r="S83">
        <v>4</v>
      </c>
      <c r="T83">
        <v>4</v>
      </c>
      <c r="U83">
        <v>3</v>
      </c>
      <c r="V83">
        <v>1</v>
      </c>
      <c r="W83">
        <v>2</v>
      </c>
      <c r="X83">
        <v>1</v>
      </c>
      <c r="Y83">
        <v>3</v>
      </c>
      <c r="Z83">
        <v>4</v>
      </c>
      <c r="AA83">
        <v>1</v>
      </c>
      <c r="AB83">
        <v>1</v>
      </c>
      <c r="AC83">
        <v>5</v>
      </c>
      <c r="AD83">
        <v>4</v>
      </c>
      <c r="AE83">
        <v>3</v>
      </c>
      <c r="AF83">
        <v>2</v>
      </c>
      <c r="AG83">
        <v>1</v>
      </c>
      <c r="AH83">
        <v>5</v>
      </c>
      <c r="AI83">
        <v>5</v>
      </c>
      <c r="AJ83">
        <v>5</v>
      </c>
      <c r="AK83">
        <v>5</v>
      </c>
      <c r="AL83">
        <v>5</v>
      </c>
      <c r="AM83">
        <v>5</v>
      </c>
      <c r="AN83">
        <v>2</v>
      </c>
      <c r="AO83">
        <v>2</v>
      </c>
      <c r="AP83">
        <v>1</v>
      </c>
      <c r="AQ83">
        <v>3</v>
      </c>
      <c r="AR83">
        <v>1</v>
      </c>
      <c r="AS83">
        <v>4</v>
      </c>
      <c r="AT83">
        <v>3</v>
      </c>
      <c r="AU83">
        <v>2</v>
      </c>
      <c r="AV83">
        <v>2</v>
      </c>
      <c r="AW83">
        <v>4</v>
      </c>
      <c r="AX83">
        <v>4</v>
      </c>
      <c r="AY83">
        <v>4</v>
      </c>
      <c r="AZ83">
        <v>2</v>
      </c>
      <c r="BA83">
        <v>2</v>
      </c>
      <c r="BB83">
        <v>3</v>
      </c>
      <c r="BC83">
        <v>4</v>
      </c>
      <c r="BD83">
        <v>2</v>
      </c>
      <c r="BE83">
        <v>4</v>
      </c>
      <c r="BF83">
        <v>3</v>
      </c>
      <c r="BG83">
        <v>1</v>
      </c>
      <c r="BH83">
        <v>4</v>
      </c>
    </row>
    <row r="84" spans="1:60" x14ac:dyDescent="0.2">
      <c r="A84">
        <f t="shared" si="3"/>
        <v>5</v>
      </c>
      <c r="B84" s="22" t="s">
        <v>213</v>
      </c>
      <c r="C84" s="4">
        <v>42459.372060706017</v>
      </c>
      <c r="D84">
        <v>2</v>
      </c>
      <c r="E84" t="s">
        <v>63</v>
      </c>
      <c r="F84">
        <v>1989</v>
      </c>
      <c r="G84" t="s">
        <v>64</v>
      </c>
      <c r="H84">
        <v>4</v>
      </c>
      <c r="I84">
        <v>4</v>
      </c>
      <c r="J84">
        <v>4</v>
      </c>
      <c r="K84">
        <v>4</v>
      </c>
      <c r="L84">
        <v>4</v>
      </c>
      <c r="M84">
        <v>4</v>
      </c>
      <c r="N84">
        <v>4</v>
      </c>
      <c r="O84">
        <v>4</v>
      </c>
      <c r="P84">
        <v>4</v>
      </c>
      <c r="Q84">
        <v>4</v>
      </c>
      <c r="R84">
        <v>2</v>
      </c>
      <c r="S84">
        <v>2</v>
      </c>
      <c r="T84">
        <v>3</v>
      </c>
      <c r="U84">
        <v>2</v>
      </c>
      <c r="V84">
        <v>2</v>
      </c>
      <c r="W84">
        <v>1</v>
      </c>
      <c r="X84">
        <v>5</v>
      </c>
      <c r="Y84">
        <v>2</v>
      </c>
      <c r="Z84">
        <v>2</v>
      </c>
      <c r="AA84">
        <v>5</v>
      </c>
      <c r="AB84" t="s">
        <v>142</v>
      </c>
      <c r="AC84" t="s">
        <v>142</v>
      </c>
      <c r="AD84">
        <v>4</v>
      </c>
      <c r="AE84" t="s">
        <v>142</v>
      </c>
      <c r="AF84">
        <v>2</v>
      </c>
      <c r="AG84" t="s">
        <v>142</v>
      </c>
      <c r="AH84" t="s">
        <v>142</v>
      </c>
      <c r="AI84">
        <v>4</v>
      </c>
      <c r="AJ84">
        <v>4</v>
      </c>
      <c r="AK84">
        <v>4</v>
      </c>
      <c r="AL84">
        <v>4</v>
      </c>
      <c r="AM84">
        <v>4</v>
      </c>
      <c r="AN84">
        <v>4</v>
      </c>
      <c r="AO84">
        <v>4</v>
      </c>
      <c r="AP84">
        <v>4</v>
      </c>
      <c r="AQ84">
        <v>4</v>
      </c>
      <c r="AR84">
        <v>4</v>
      </c>
      <c r="AS84">
        <v>4</v>
      </c>
      <c r="AT84">
        <v>4</v>
      </c>
      <c r="AU84">
        <v>4</v>
      </c>
      <c r="AV84">
        <v>4</v>
      </c>
      <c r="AW84">
        <v>4</v>
      </c>
      <c r="AX84">
        <v>4</v>
      </c>
      <c r="AY84">
        <v>4</v>
      </c>
      <c r="AZ84">
        <v>4</v>
      </c>
      <c r="BA84">
        <v>4</v>
      </c>
      <c r="BB84">
        <v>4</v>
      </c>
      <c r="BC84">
        <v>4</v>
      </c>
      <c r="BD84">
        <v>4</v>
      </c>
      <c r="BE84">
        <v>4</v>
      </c>
      <c r="BF84">
        <v>4</v>
      </c>
      <c r="BG84">
        <v>4</v>
      </c>
      <c r="BH84">
        <v>4</v>
      </c>
    </row>
    <row r="85" spans="1:60" x14ac:dyDescent="0.2">
      <c r="A85">
        <f t="shared" si="3"/>
        <v>0</v>
      </c>
      <c r="B85" s="22" t="s">
        <v>213</v>
      </c>
      <c r="C85" s="4">
        <v>42461.541354699075</v>
      </c>
      <c r="D85">
        <v>2</v>
      </c>
      <c r="E85" t="s">
        <v>92</v>
      </c>
      <c r="F85">
        <v>1991</v>
      </c>
      <c r="G85" t="s">
        <v>64</v>
      </c>
      <c r="H85">
        <v>4</v>
      </c>
      <c r="I85">
        <v>4</v>
      </c>
      <c r="J85">
        <v>3</v>
      </c>
      <c r="K85">
        <v>4</v>
      </c>
      <c r="L85">
        <v>2</v>
      </c>
      <c r="M85">
        <v>4</v>
      </c>
      <c r="N85">
        <v>3</v>
      </c>
      <c r="O85">
        <v>3</v>
      </c>
      <c r="P85">
        <v>3</v>
      </c>
      <c r="Q85">
        <v>4</v>
      </c>
      <c r="R85">
        <v>5</v>
      </c>
      <c r="S85">
        <v>5</v>
      </c>
      <c r="T85">
        <v>5</v>
      </c>
      <c r="U85">
        <v>4</v>
      </c>
      <c r="V85">
        <v>4</v>
      </c>
      <c r="W85">
        <v>3</v>
      </c>
      <c r="X85">
        <v>3</v>
      </c>
      <c r="Y85">
        <v>2</v>
      </c>
      <c r="Z85">
        <v>4</v>
      </c>
      <c r="AA85">
        <v>2</v>
      </c>
      <c r="AB85">
        <v>2</v>
      </c>
      <c r="AC85">
        <v>4</v>
      </c>
      <c r="AD85">
        <v>4</v>
      </c>
      <c r="AE85">
        <v>2</v>
      </c>
      <c r="AF85">
        <v>2</v>
      </c>
      <c r="AG85">
        <v>2</v>
      </c>
      <c r="AH85">
        <v>3</v>
      </c>
      <c r="AI85">
        <v>5</v>
      </c>
      <c r="AJ85">
        <v>4</v>
      </c>
      <c r="AK85">
        <v>4</v>
      </c>
      <c r="AL85">
        <v>3</v>
      </c>
      <c r="AM85">
        <v>5</v>
      </c>
      <c r="AN85">
        <v>3</v>
      </c>
      <c r="AO85">
        <v>4</v>
      </c>
      <c r="AP85">
        <v>3</v>
      </c>
      <c r="AQ85">
        <v>4</v>
      </c>
      <c r="AR85">
        <v>4</v>
      </c>
      <c r="AS85">
        <v>4</v>
      </c>
      <c r="AT85">
        <v>4</v>
      </c>
      <c r="AU85">
        <v>4</v>
      </c>
      <c r="AV85">
        <v>4</v>
      </c>
      <c r="AW85">
        <v>5</v>
      </c>
      <c r="AX85">
        <v>4</v>
      </c>
      <c r="AY85">
        <v>2</v>
      </c>
      <c r="AZ85">
        <v>4</v>
      </c>
      <c r="BA85">
        <v>2</v>
      </c>
      <c r="BB85">
        <v>4</v>
      </c>
      <c r="BC85">
        <v>5</v>
      </c>
      <c r="BD85">
        <v>5</v>
      </c>
      <c r="BE85">
        <v>4</v>
      </c>
      <c r="BF85">
        <v>4</v>
      </c>
      <c r="BG85">
        <v>3</v>
      </c>
      <c r="BH85">
        <v>3</v>
      </c>
    </row>
    <row r="86" spans="1:60" x14ac:dyDescent="0.2">
      <c r="A86">
        <f t="shared" si="3"/>
        <v>0</v>
      </c>
      <c r="B86" s="22" t="s">
        <v>213</v>
      </c>
      <c r="C86" s="4">
        <v>42465.359643958334</v>
      </c>
      <c r="D86">
        <v>2</v>
      </c>
      <c r="E86" t="s">
        <v>63</v>
      </c>
      <c r="F86">
        <v>1979</v>
      </c>
      <c r="G86" t="s">
        <v>138</v>
      </c>
      <c r="H86">
        <v>4</v>
      </c>
      <c r="I86">
        <v>4</v>
      </c>
      <c r="J86">
        <v>4</v>
      </c>
      <c r="K86">
        <v>4</v>
      </c>
      <c r="L86">
        <v>4</v>
      </c>
      <c r="M86">
        <v>4</v>
      </c>
      <c r="N86">
        <v>4</v>
      </c>
      <c r="O86">
        <v>4</v>
      </c>
      <c r="P86">
        <v>4</v>
      </c>
      <c r="Q86">
        <v>4</v>
      </c>
      <c r="R86">
        <v>2</v>
      </c>
      <c r="S86">
        <v>2</v>
      </c>
      <c r="T86">
        <v>4</v>
      </c>
      <c r="U86">
        <v>4</v>
      </c>
      <c r="V86">
        <v>3</v>
      </c>
      <c r="W86">
        <v>5</v>
      </c>
      <c r="X86">
        <v>5</v>
      </c>
      <c r="Y86">
        <v>2</v>
      </c>
      <c r="Z86">
        <v>3</v>
      </c>
      <c r="AA86">
        <v>1</v>
      </c>
      <c r="AB86">
        <v>1</v>
      </c>
      <c r="AC86">
        <v>4</v>
      </c>
      <c r="AD86">
        <v>4</v>
      </c>
      <c r="AE86">
        <v>1</v>
      </c>
      <c r="AF86">
        <v>1</v>
      </c>
      <c r="AG86">
        <v>2</v>
      </c>
      <c r="AH86">
        <v>4</v>
      </c>
      <c r="AI86">
        <v>4</v>
      </c>
      <c r="AJ86">
        <v>4</v>
      </c>
      <c r="AK86">
        <v>4</v>
      </c>
      <c r="AL86">
        <v>5</v>
      </c>
      <c r="AM86">
        <v>3</v>
      </c>
      <c r="AN86">
        <v>3</v>
      </c>
      <c r="AO86">
        <v>3</v>
      </c>
      <c r="AP86">
        <v>3</v>
      </c>
      <c r="AQ86">
        <v>3</v>
      </c>
      <c r="AR86">
        <v>3</v>
      </c>
      <c r="AS86">
        <v>3</v>
      </c>
      <c r="AT86">
        <v>3</v>
      </c>
      <c r="AU86">
        <v>3</v>
      </c>
      <c r="AV86">
        <v>4</v>
      </c>
      <c r="AW86">
        <v>4</v>
      </c>
      <c r="AX86">
        <v>4</v>
      </c>
      <c r="AY86">
        <v>4</v>
      </c>
      <c r="AZ86">
        <v>4</v>
      </c>
      <c r="BA86">
        <v>2</v>
      </c>
      <c r="BB86">
        <v>4</v>
      </c>
      <c r="BC86">
        <v>4</v>
      </c>
      <c r="BD86">
        <v>5</v>
      </c>
      <c r="BE86">
        <v>4</v>
      </c>
      <c r="BF86">
        <v>5</v>
      </c>
      <c r="BG86">
        <v>4</v>
      </c>
      <c r="BH86">
        <v>3</v>
      </c>
    </row>
    <row r="87" spans="1:60" x14ac:dyDescent="0.2">
      <c r="A87">
        <f t="shared" si="3"/>
        <v>0</v>
      </c>
      <c r="B87" s="22" t="s">
        <v>213</v>
      </c>
      <c r="C87" s="4">
        <v>42467.83710326389</v>
      </c>
      <c r="D87">
        <v>2</v>
      </c>
      <c r="E87" t="s">
        <v>92</v>
      </c>
      <c r="F87">
        <v>1991</v>
      </c>
      <c r="G87" t="s">
        <v>64</v>
      </c>
      <c r="H87">
        <v>5</v>
      </c>
      <c r="I87">
        <v>5</v>
      </c>
      <c r="J87">
        <v>4</v>
      </c>
      <c r="K87">
        <v>4</v>
      </c>
      <c r="L87">
        <v>4</v>
      </c>
      <c r="M87">
        <v>3</v>
      </c>
      <c r="N87">
        <v>3</v>
      </c>
      <c r="O87">
        <v>3</v>
      </c>
      <c r="P87">
        <v>3</v>
      </c>
      <c r="Q87">
        <v>3</v>
      </c>
      <c r="R87">
        <v>3</v>
      </c>
      <c r="S87">
        <v>4</v>
      </c>
      <c r="T87">
        <v>4</v>
      </c>
      <c r="U87">
        <v>3</v>
      </c>
      <c r="V87">
        <v>3</v>
      </c>
      <c r="W87">
        <v>4</v>
      </c>
      <c r="X87">
        <v>3</v>
      </c>
      <c r="Y87">
        <v>3</v>
      </c>
      <c r="Z87">
        <v>3</v>
      </c>
      <c r="AA87">
        <v>3</v>
      </c>
      <c r="AB87">
        <v>3</v>
      </c>
      <c r="AC87">
        <v>4</v>
      </c>
      <c r="AD87">
        <v>5</v>
      </c>
      <c r="AE87">
        <v>3</v>
      </c>
      <c r="AF87">
        <v>4</v>
      </c>
      <c r="AG87">
        <v>3</v>
      </c>
      <c r="AH87">
        <v>3</v>
      </c>
      <c r="AI87">
        <v>2</v>
      </c>
      <c r="AJ87">
        <v>3</v>
      </c>
      <c r="AK87">
        <v>3</v>
      </c>
      <c r="AL87">
        <v>3</v>
      </c>
      <c r="AM87">
        <v>3</v>
      </c>
      <c r="AN87">
        <v>3</v>
      </c>
      <c r="AO87">
        <v>3</v>
      </c>
      <c r="AP87">
        <v>3</v>
      </c>
      <c r="AQ87">
        <v>3</v>
      </c>
      <c r="AR87">
        <v>3</v>
      </c>
      <c r="AS87">
        <v>3</v>
      </c>
      <c r="AT87">
        <v>4</v>
      </c>
      <c r="AU87">
        <v>2</v>
      </c>
      <c r="AV87">
        <v>3</v>
      </c>
      <c r="AW87">
        <v>3</v>
      </c>
      <c r="AX87">
        <v>2</v>
      </c>
      <c r="AY87">
        <v>3</v>
      </c>
      <c r="AZ87">
        <v>3</v>
      </c>
      <c r="BA87">
        <v>3</v>
      </c>
      <c r="BB87">
        <v>3</v>
      </c>
      <c r="BC87">
        <v>3</v>
      </c>
      <c r="BD87">
        <v>3</v>
      </c>
      <c r="BE87">
        <v>3</v>
      </c>
      <c r="BF87">
        <v>3</v>
      </c>
      <c r="BG87">
        <v>3</v>
      </c>
      <c r="BH87">
        <v>3</v>
      </c>
    </row>
    <row r="88" spans="1:60" x14ac:dyDescent="0.2">
      <c r="A88">
        <f t="shared" si="3"/>
        <v>0</v>
      </c>
      <c r="B88" s="22" t="s">
        <v>213</v>
      </c>
      <c r="C88" s="4">
        <v>42468.627065393521</v>
      </c>
      <c r="D88">
        <v>1</v>
      </c>
      <c r="E88" t="s">
        <v>90</v>
      </c>
      <c r="F88">
        <v>1987</v>
      </c>
      <c r="G88" t="s">
        <v>64</v>
      </c>
      <c r="H88">
        <v>2</v>
      </c>
      <c r="I88">
        <v>3</v>
      </c>
      <c r="J88">
        <v>2</v>
      </c>
      <c r="K88">
        <v>5</v>
      </c>
      <c r="L88">
        <v>5</v>
      </c>
      <c r="M88">
        <v>2</v>
      </c>
      <c r="N88">
        <v>2</v>
      </c>
      <c r="O88">
        <v>2</v>
      </c>
      <c r="P88">
        <v>5</v>
      </c>
      <c r="Q88">
        <v>5</v>
      </c>
      <c r="R88">
        <v>2</v>
      </c>
      <c r="S88">
        <v>2</v>
      </c>
      <c r="T88">
        <v>2</v>
      </c>
      <c r="U88">
        <v>2</v>
      </c>
      <c r="V88">
        <v>2</v>
      </c>
      <c r="W88">
        <v>2</v>
      </c>
      <c r="X88">
        <v>2</v>
      </c>
      <c r="Y88">
        <v>2</v>
      </c>
      <c r="Z88">
        <v>2</v>
      </c>
      <c r="AA88">
        <v>4</v>
      </c>
      <c r="AB88">
        <v>2</v>
      </c>
      <c r="AC88">
        <v>4</v>
      </c>
      <c r="AD88">
        <v>4</v>
      </c>
      <c r="AE88">
        <v>2</v>
      </c>
      <c r="AF88">
        <v>2</v>
      </c>
      <c r="AG88">
        <v>4</v>
      </c>
      <c r="AH88">
        <v>4</v>
      </c>
      <c r="AI88">
        <v>5</v>
      </c>
      <c r="AJ88">
        <v>5</v>
      </c>
      <c r="AK88">
        <v>5</v>
      </c>
      <c r="AL88">
        <v>5</v>
      </c>
      <c r="AM88">
        <v>4</v>
      </c>
      <c r="AN88">
        <v>4</v>
      </c>
      <c r="AO88">
        <v>4</v>
      </c>
      <c r="AP88">
        <v>4</v>
      </c>
      <c r="AQ88">
        <v>4</v>
      </c>
      <c r="AR88">
        <v>4</v>
      </c>
      <c r="AS88">
        <v>4</v>
      </c>
      <c r="AT88">
        <v>4</v>
      </c>
      <c r="AU88">
        <v>4</v>
      </c>
      <c r="AV88">
        <v>4</v>
      </c>
      <c r="AW88">
        <v>5</v>
      </c>
      <c r="AX88">
        <v>4</v>
      </c>
      <c r="AY88">
        <v>4</v>
      </c>
      <c r="AZ88">
        <v>4</v>
      </c>
      <c r="BA88">
        <v>1</v>
      </c>
      <c r="BB88">
        <v>1</v>
      </c>
      <c r="BC88">
        <v>1</v>
      </c>
      <c r="BD88">
        <v>1</v>
      </c>
      <c r="BE88">
        <v>1</v>
      </c>
      <c r="BF88">
        <v>5</v>
      </c>
      <c r="BG88">
        <v>3</v>
      </c>
      <c r="BH88">
        <v>3</v>
      </c>
    </row>
    <row r="89" spans="1:60" x14ac:dyDescent="0.2">
      <c r="A89">
        <f t="shared" si="3"/>
        <v>2</v>
      </c>
      <c r="B89" s="22" t="s">
        <v>213</v>
      </c>
      <c r="C89" s="4">
        <v>42470.615306504631</v>
      </c>
      <c r="D89">
        <v>2</v>
      </c>
      <c r="E89" t="s">
        <v>90</v>
      </c>
      <c r="F89">
        <v>1985</v>
      </c>
      <c r="G89" t="s">
        <v>64</v>
      </c>
      <c r="H89">
        <v>2</v>
      </c>
      <c r="I89">
        <v>3</v>
      </c>
      <c r="J89">
        <v>2</v>
      </c>
      <c r="K89">
        <v>2</v>
      </c>
      <c r="L89">
        <v>1</v>
      </c>
      <c r="M89">
        <v>3</v>
      </c>
      <c r="N89">
        <v>4</v>
      </c>
      <c r="O89">
        <v>4</v>
      </c>
      <c r="P89">
        <v>3</v>
      </c>
      <c r="Q89">
        <v>2</v>
      </c>
      <c r="R89">
        <v>5</v>
      </c>
      <c r="S89">
        <v>5</v>
      </c>
      <c r="T89">
        <v>4</v>
      </c>
      <c r="U89">
        <v>3</v>
      </c>
      <c r="V89">
        <v>3</v>
      </c>
      <c r="W89">
        <v>3</v>
      </c>
      <c r="X89">
        <v>3</v>
      </c>
      <c r="Y89">
        <v>2</v>
      </c>
      <c r="Z89">
        <v>4</v>
      </c>
      <c r="AA89">
        <v>1</v>
      </c>
      <c r="AB89">
        <v>1</v>
      </c>
      <c r="AC89">
        <v>5</v>
      </c>
      <c r="AD89">
        <v>5</v>
      </c>
      <c r="AE89">
        <v>2</v>
      </c>
      <c r="AF89">
        <v>3</v>
      </c>
      <c r="AG89" t="s">
        <v>142</v>
      </c>
      <c r="AH89" t="s">
        <v>142</v>
      </c>
      <c r="AI89">
        <v>5</v>
      </c>
      <c r="AJ89">
        <v>5</v>
      </c>
      <c r="AK89">
        <v>3</v>
      </c>
      <c r="AL89">
        <v>3</v>
      </c>
      <c r="AM89">
        <v>3</v>
      </c>
      <c r="AN89">
        <v>3</v>
      </c>
      <c r="AO89">
        <v>3</v>
      </c>
      <c r="AP89">
        <v>2</v>
      </c>
      <c r="AQ89">
        <v>2</v>
      </c>
      <c r="AR89">
        <v>2</v>
      </c>
      <c r="AS89">
        <v>2</v>
      </c>
      <c r="AT89">
        <v>2</v>
      </c>
      <c r="AU89">
        <v>3</v>
      </c>
      <c r="AV89">
        <v>3</v>
      </c>
      <c r="AW89">
        <v>3</v>
      </c>
      <c r="AX89">
        <v>1</v>
      </c>
      <c r="AY89">
        <v>5</v>
      </c>
      <c r="AZ89">
        <v>4</v>
      </c>
      <c r="BA89">
        <v>1</v>
      </c>
      <c r="BB89">
        <v>3</v>
      </c>
      <c r="BC89">
        <v>3</v>
      </c>
      <c r="BD89">
        <v>4</v>
      </c>
      <c r="BE89">
        <v>4</v>
      </c>
      <c r="BF89">
        <v>3</v>
      </c>
      <c r="BG89">
        <v>3</v>
      </c>
      <c r="BH89">
        <v>3</v>
      </c>
    </row>
    <row r="90" spans="1:60" x14ac:dyDescent="0.2">
      <c r="A90">
        <f t="shared" si="3"/>
        <v>0</v>
      </c>
      <c r="B90" s="22" t="s">
        <v>213</v>
      </c>
      <c r="C90" s="4">
        <v>42471.338323148149</v>
      </c>
      <c r="D90">
        <v>1</v>
      </c>
      <c r="E90" t="s">
        <v>90</v>
      </c>
      <c r="F90">
        <v>1986</v>
      </c>
      <c r="G90" t="s">
        <v>64</v>
      </c>
      <c r="H90">
        <v>3</v>
      </c>
      <c r="I90">
        <v>3</v>
      </c>
      <c r="J90">
        <v>3</v>
      </c>
      <c r="K90">
        <v>3</v>
      </c>
      <c r="L90">
        <v>4</v>
      </c>
      <c r="M90">
        <v>2</v>
      </c>
      <c r="N90">
        <v>2</v>
      </c>
      <c r="O90">
        <v>2</v>
      </c>
      <c r="P90">
        <v>2</v>
      </c>
      <c r="Q90">
        <v>2</v>
      </c>
      <c r="R90">
        <v>2</v>
      </c>
      <c r="S90">
        <v>2</v>
      </c>
      <c r="T90">
        <v>2</v>
      </c>
      <c r="U90">
        <v>2</v>
      </c>
      <c r="V90">
        <v>2</v>
      </c>
      <c r="W90">
        <v>2</v>
      </c>
      <c r="X90">
        <v>2</v>
      </c>
      <c r="Y90">
        <v>2</v>
      </c>
      <c r="Z90">
        <v>2</v>
      </c>
      <c r="AA90">
        <v>2</v>
      </c>
      <c r="AB90">
        <v>2</v>
      </c>
      <c r="AC90">
        <v>4</v>
      </c>
      <c r="AD90">
        <v>4</v>
      </c>
      <c r="AE90">
        <v>3</v>
      </c>
      <c r="AF90">
        <v>3</v>
      </c>
      <c r="AG90">
        <v>4</v>
      </c>
      <c r="AH90">
        <v>4</v>
      </c>
      <c r="AI90">
        <v>4</v>
      </c>
      <c r="AJ90">
        <v>4</v>
      </c>
      <c r="AK90">
        <v>4</v>
      </c>
      <c r="AL90">
        <v>4</v>
      </c>
      <c r="AM90">
        <v>4</v>
      </c>
      <c r="AN90">
        <v>4</v>
      </c>
      <c r="AO90">
        <v>4</v>
      </c>
      <c r="AP90">
        <v>4</v>
      </c>
      <c r="AQ90">
        <v>4</v>
      </c>
      <c r="AR90">
        <v>4</v>
      </c>
      <c r="AS90">
        <v>4</v>
      </c>
      <c r="AT90">
        <v>4</v>
      </c>
      <c r="AU90">
        <v>4</v>
      </c>
      <c r="AV90">
        <v>4</v>
      </c>
      <c r="AW90">
        <v>4</v>
      </c>
      <c r="AX90">
        <v>4</v>
      </c>
      <c r="AY90">
        <v>4</v>
      </c>
      <c r="AZ90">
        <v>4</v>
      </c>
      <c r="BA90">
        <v>4</v>
      </c>
      <c r="BB90">
        <v>4</v>
      </c>
      <c r="BC90">
        <v>4</v>
      </c>
      <c r="BD90">
        <v>4</v>
      </c>
      <c r="BE90">
        <v>4</v>
      </c>
      <c r="BF90">
        <v>4</v>
      </c>
      <c r="BG90">
        <v>4</v>
      </c>
      <c r="BH90">
        <v>4</v>
      </c>
    </row>
    <row r="91" spans="1:60" x14ac:dyDescent="0.2">
      <c r="A91">
        <f t="shared" si="3"/>
        <v>5</v>
      </c>
      <c r="B91" s="22" t="s">
        <v>213</v>
      </c>
      <c r="C91" s="4">
        <v>42477.708228229167</v>
      </c>
      <c r="D91">
        <v>2</v>
      </c>
      <c r="E91" t="s">
        <v>92</v>
      </c>
      <c r="F91">
        <v>1991</v>
      </c>
      <c r="G91" t="s">
        <v>64</v>
      </c>
      <c r="H91">
        <v>4</v>
      </c>
      <c r="I91">
        <v>4</v>
      </c>
      <c r="J91">
        <v>2</v>
      </c>
      <c r="K91">
        <v>4</v>
      </c>
      <c r="L91">
        <v>4</v>
      </c>
      <c r="M91">
        <v>3</v>
      </c>
      <c r="N91">
        <v>2</v>
      </c>
      <c r="O91">
        <v>2</v>
      </c>
      <c r="P91">
        <v>4</v>
      </c>
      <c r="Q91" t="s">
        <v>142</v>
      </c>
      <c r="R91">
        <v>5</v>
      </c>
      <c r="S91">
        <v>4</v>
      </c>
      <c r="T91" t="s">
        <v>142</v>
      </c>
      <c r="U91" t="s">
        <v>142</v>
      </c>
      <c r="V91">
        <v>5</v>
      </c>
      <c r="W91" t="s">
        <v>142</v>
      </c>
      <c r="X91">
        <v>5</v>
      </c>
      <c r="Y91">
        <v>2</v>
      </c>
      <c r="Z91">
        <v>3</v>
      </c>
      <c r="AA91">
        <v>2</v>
      </c>
      <c r="AB91">
        <v>2</v>
      </c>
      <c r="AC91">
        <v>3</v>
      </c>
      <c r="AD91">
        <v>4</v>
      </c>
      <c r="AE91">
        <v>4</v>
      </c>
      <c r="AF91">
        <v>2</v>
      </c>
      <c r="AG91" t="s">
        <v>142</v>
      </c>
      <c r="AH91">
        <v>3</v>
      </c>
      <c r="AI91">
        <v>4</v>
      </c>
      <c r="AJ91">
        <v>4</v>
      </c>
      <c r="AK91">
        <v>3</v>
      </c>
      <c r="AL91">
        <v>3</v>
      </c>
      <c r="AM91">
        <v>3</v>
      </c>
      <c r="AN91">
        <v>3</v>
      </c>
      <c r="AO91">
        <v>3</v>
      </c>
      <c r="AP91">
        <v>3</v>
      </c>
      <c r="AQ91">
        <v>3</v>
      </c>
      <c r="AR91">
        <v>3</v>
      </c>
      <c r="AS91">
        <v>4</v>
      </c>
      <c r="AT91">
        <v>4</v>
      </c>
      <c r="AU91">
        <v>3</v>
      </c>
      <c r="AV91">
        <v>4</v>
      </c>
      <c r="AW91">
        <v>3</v>
      </c>
      <c r="AX91">
        <v>4</v>
      </c>
      <c r="AY91">
        <v>4</v>
      </c>
      <c r="AZ91">
        <v>4</v>
      </c>
      <c r="BA91">
        <v>4</v>
      </c>
      <c r="BB91">
        <v>5</v>
      </c>
      <c r="BC91">
        <v>3</v>
      </c>
      <c r="BD91">
        <v>4</v>
      </c>
      <c r="BE91">
        <v>2</v>
      </c>
      <c r="BF91">
        <v>3</v>
      </c>
      <c r="BG91">
        <v>4</v>
      </c>
      <c r="BH91">
        <v>3</v>
      </c>
    </row>
    <row r="92" spans="1:60" x14ac:dyDescent="0.2">
      <c r="A92">
        <f t="shared" si="3"/>
        <v>1</v>
      </c>
      <c r="B92" s="22" t="s">
        <v>213</v>
      </c>
      <c r="C92" s="4">
        <v>42478.885612048616</v>
      </c>
      <c r="D92">
        <v>2</v>
      </c>
      <c r="E92" t="s">
        <v>76</v>
      </c>
      <c r="F92">
        <v>1989</v>
      </c>
      <c r="G92" t="s">
        <v>64</v>
      </c>
      <c r="H92">
        <v>4</v>
      </c>
      <c r="I92">
        <v>4</v>
      </c>
      <c r="J92">
        <v>4</v>
      </c>
      <c r="K92">
        <v>5</v>
      </c>
      <c r="L92">
        <v>4</v>
      </c>
      <c r="M92">
        <v>2</v>
      </c>
      <c r="N92">
        <v>2</v>
      </c>
      <c r="O92">
        <v>2</v>
      </c>
      <c r="P92">
        <v>2</v>
      </c>
      <c r="Q92">
        <v>2</v>
      </c>
      <c r="R92">
        <v>2</v>
      </c>
      <c r="S92">
        <v>2</v>
      </c>
      <c r="T92">
        <v>2</v>
      </c>
      <c r="U92">
        <v>2</v>
      </c>
      <c r="V92">
        <v>2</v>
      </c>
      <c r="W92">
        <v>2</v>
      </c>
      <c r="X92">
        <v>2</v>
      </c>
      <c r="Y92">
        <v>2</v>
      </c>
      <c r="Z92">
        <v>2</v>
      </c>
      <c r="AA92">
        <v>2</v>
      </c>
      <c r="AB92">
        <v>2</v>
      </c>
      <c r="AC92" t="s">
        <v>142</v>
      </c>
      <c r="AD92">
        <v>5</v>
      </c>
      <c r="AE92">
        <v>5</v>
      </c>
      <c r="AF92">
        <v>5</v>
      </c>
      <c r="AG92">
        <v>4</v>
      </c>
      <c r="AH92">
        <v>5</v>
      </c>
      <c r="AI92">
        <v>4</v>
      </c>
      <c r="AJ92">
        <v>4</v>
      </c>
      <c r="AK92">
        <v>3</v>
      </c>
      <c r="AL92">
        <v>3</v>
      </c>
      <c r="AM92">
        <v>3</v>
      </c>
      <c r="AN92">
        <v>3</v>
      </c>
      <c r="AO92">
        <v>3</v>
      </c>
      <c r="AP92">
        <v>3</v>
      </c>
      <c r="AQ92">
        <v>3</v>
      </c>
      <c r="AR92">
        <v>3</v>
      </c>
      <c r="AS92">
        <v>3</v>
      </c>
      <c r="AT92">
        <v>3</v>
      </c>
      <c r="AU92">
        <v>3</v>
      </c>
      <c r="AV92">
        <v>4</v>
      </c>
      <c r="AW92">
        <v>4</v>
      </c>
      <c r="AX92">
        <v>3</v>
      </c>
      <c r="AY92">
        <v>4</v>
      </c>
      <c r="AZ92">
        <v>2</v>
      </c>
      <c r="BA92">
        <v>4</v>
      </c>
      <c r="BB92">
        <v>3</v>
      </c>
      <c r="BC92">
        <v>4</v>
      </c>
      <c r="BD92">
        <v>4</v>
      </c>
      <c r="BE92">
        <v>2</v>
      </c>
      <c r="BF92">
        <v>4</v>
      </c>
      <c r="BG92">
        <v>3</v>
      </c>
      <c r="BH92">
        <v>3</v>
      </c>
    </row>
    <row r="93" spans="1:60" x14ac:dyDescent="0.2">
      <c r="A93">
        <f t="shared" si="3"/>
        <v>0</v>
      </c>
      <c r="B93" s="22" t="s">
        <v>213</v>
      </c>
      <c r="C93" s="4">
        <v>42480.768673449071</v>
      </c>
      <c r="D93">
        <v>1</v>
      </c>
      <c r="E93" t="s">
        <v>92</v>
      </c>
      <c r="F93">
        <v>1991</v>
      </c>
      <c r="G93" t="s">
        <v>64</v>
      </c>
      <c r="H93">
        <v>3</v>
      </c>
      <c r="I93">
        <v>3</v>
      </c>
      <c r="J93">
        <v>3</v>
      </c>
      <c r="K93">
        <v>3</v>
      </c>
      <c r="L93">
        <v>3</v>
      </c>
      <c r="M93">
        <v>4</v>
      </c>
      <c r="N93">
        <v>4</v>
      </c>
      <c r="O93">
        <v>4</v>
      </c>
      <c r="P93">
        <v>4</v>
      </c>
      <c r="Q93">
        <v>4</v>
      </c>
      <c r="R93">
        <v>3</v>
      </c>
      <c r="S93">
        <v>3</v>
      </c>
      <c r="T93">
        <v>3</v>
      </c>
      <c r="U93">
        <v>3</v>
      </c>
      <c r="V93">
        <v>3</v>
      </c>
      <c r="W93">
        <v>3</v>
      </c>
      <c r="X93">
        <v>3</v>
      </c>
      <c r="Y93">
        <v>3</v>
      </c>
      <c r="Z93">
        <v>3</v>
      </c>
      <c r="AA93">
        <v>3</v>
      </c>
      <c r="AB93">
        <v>1</v>
      </c>
      <c r="AC93">
        <v>5</v>
      </c>
      <c r="AD93">
        <v>3</v>
      </c>
      <c r="AE93">
        <v>3</v>
      </c>
      <c r="AF93">
        <v>3</v>
      </c>
      <c r="AG93">
        <v>5</v>
      </c>
      <c r="AH93">
        <v>5</v>
      </c>
      <c r="AI93">
        <v>4</v>
      </c>
      <c r="AJ93">
        <v>4</v>
      </c>
      <c r="AK93">
        <v>4</v>
      </c>
      <c r="AL93">
        <v>4</v>
      </c>
      <c r="AM93">
        <v>5</v>
      </c>
      <c r="AN93">
        <v>3</v>
      </c>
      <c r="AO93">
        <v>1</v>
      </c>
      <c r="AP93">
        <v>1</v>
      </c>
      <c r="AQ93">
        <v>3</v>
      </c>
      <c r="AR93">
        <v>3</v>
      </c>
      <c r="AS93">
        <v>1</v>
      </c>
      <c r="AT93">
        <v>1</v>
      </c>
      <c r="AU93">
        <v>1</v>
      </c>
      <c r="AV93">
        <v>1</v>
      </c>
      <c r="AW93">
        <v>5</v>
      </c>
      <c r="AX93">
        <v>5</v>
      </c>
      <c r="AY93">
        <v>4</v>
      </c>
      <c r="AZ93">
        <v>5</v>
      </c>
      <c r="BA93">
        <v>5</v>
      </c>
      <c r="BB93">
        <v>5</v>
      </c>
      <c r="BC93">
        <v>3</v>
      </c>
      <c r="BD93">
        <v>5</v>
      </c>
      <c r="BE93">
        <v>5</v>
      </c>
      <c r="BF93">
        <v>5</v>
      </c>
      <c r="BG93">
        <v>3</v>
      </c>
      <c r="BH93">
        <v>5</v>
      </c>
    </row>
    <row r="94" spans="1:60" x14ac:dyDescent="0.2">
      <c r="A94">
        <f t="shared" si="3"/>
        <v>1</v>
      </c>
      <c r="B94" s="22" t="s">
        <v>213</v>
      </c>
      <c r="C94" s="4">
        <v>42484.528518865744</v>
      </c>
      <c r="D94">
        <v>2</v>
      </c>
      <c r="E94" t="s">
        <v>90</v>
      </c>
      <c r="F94">
        <v>1979</v>
      </c>
      <c r="G94" t="s">
        <v>64</v>
      </c>
      <c r="H94">
        <v>3</v>
      </c>
      <c r="I94" t="s">
        <v>142</v>
      </c>
      <c r="J94">
        <v>5</v>
      </c>
      <c r="K94">
        <v>5</v>
      </c>
      <c r="L94">
        <v>5</v>
      </c>
      <c r="M94">
        <v>5</v>
      </c>
      <c r="N94">
        <v>4</v>
      </c>
      <c r="O94">
        <v>4</v>
      </c>
      <c r="P94">
        <v>5</v>
      </c>
      <c r="Q94">
        <v>5</v>
      </c>
      <c r="R94">
        <v>2</v>
      </c>
      <c r="S94">
        <v>3</v>
      </c>
      <c r="T94">
        <v>5</v>
      </c>
      <c r="U94">
        <v>4</v>
      </c>
      <c r="V94">
        <v>5</v>
      </c>
      <c r="W94">
        <v>5</v>
      </c>
      <c r="X94">
        <v>5</v>
      </c>
      <c r="Y94">
        <v>2</v>
      </c>
      <c r="Z94">
        <v>5</v>
      </c>
      <c r="AA94">
        <v>4</v>
      </c>
      <c r="AB94">
        <v>4</v>
      </c>
      <c r="AC94">
        <v>5</v>
      </c>
      <c r="AD94">
        <v>5</v>
      </c>
      <c r="AE94">
        <v>4</v>
      </c>
      <c r="AF94">
        <v>4</v>
      </c>
      <c r="AG94">
        <v>3</v>
      </c>
      <c r="AH94">
        <v>3</v>
      </c>
      <c r="AI94">
        <v>4</v>
      </c>
      <c r="AJ94">
        <v>3</v>
      </c>
      <c r="AK94">
        <v>3</v>
      </c>
      <c r="AL94">
        <v>3</v>
      </c>
      <c r="AM94">
        <v>4</v>
      </c>
      <c r="AN94">
        <v>2</v>
      </c>
      <c r="AO94">
        <v>3</v>
      </c>
      <c r="AP94">
        <v>2</v>
      </c>
      <c r="AQ94">
        <v>2</v>
      </c>
      <c r="AR94">
        <v>2</v>
      </c>
      <c r="AS94">
        <v>3</v>
      </c>
      <c r="AT94">
        <v>2</v>
      </c>
      <c r="AU94">
        <v>3</v>
      </c>
      <c r="AV94">
        <v>3</v>
      </c>
      <c r="AW94">
        <v>3</v>
      </c>
      <c r="AX94">
        <v>4</v>
      </c>
      <c r="AY94">
        <v>2</v>
      </c>
      <c r="AZ94">
        <v>4</v>
      </c>
      <c r="BA94">
        <v>4</v>
      </c>
      <c r="BB94">
        <v>2</v>
      </c>
      <c r="BC94">
        <v>3</v>
      </c>
      <c r="BD94">
        <v>4</v>
      </c>
      <c r="BE94">
        <v>4</v>
      </c>
      <c r="BF94">
        <v>4</v>
      </c>
      <c r="BG94">
        <v>4</v>
      </c>
      <c r="BH94">
        <v>4</v>
      </c>
    </row>
    <row r="95" spans="1:60" x14ac:dyDescent="0.2">
      <c r="A95">
        <f t="shared" si="3"/>
        <v>3</v>
      </c>
      <c r="B95" s="22" t="s">
        <v>213</v>
      </c>
      <c r="C95" s="4" t="s">
        <v>140</v>
      </c>
      <c r="D95">
        <v>1</v>
      </c>
      <c r="E95" t="s">
        <v>92</v>
      </c>
      <c r="F95">
        <v>1991</v>
      </c>
      <c r="G95" t="s">
        <v>64</v>
      </c>
      <c r="H95">
        <v>3</v>
      </c>
      <c r="I95" t="s">
        <v>142</v>
      </c>
      <c r="J95">
        <v>2</v>
      </c>
      <c r="K95">
        <v>3</v>
      </c>
      <c r="L95">
        <v>2</v>
      </c>
      <c r="M95">
        <v>4</v>
      </c>
      <c r="N95">
        <v>3</v>
      </c>
      <c r="O95">
        <v>2</v>
      </c>
      <c r="P95">
        <v>1</v>
      </c>
      <c r="Q95">
        <v>2</v>
      </c>
      <c r="R95">
        <v>3</v>
      </c>
      <c r="S95">
        <v>4</v>
      </c>
      <c r="T95">
        <v>3</v>
      </c>
      <c r="U95">
        <v>2</v>
      </c>
      <c r="V95">
        <v>3</v>
      </c>
      <c r="W95">
        <v>2</v>
      </c>
      <c r="X95">
        <v>5</v>
      </c>
      <c r="Y95">
        <v>5</v>
      </c>
      <c r="Z95">
        <v>5</v>
      </c>
      <c r="AA95">
        <v>2</v>
      </c>
      <c r="AB95">
        <v>1</v>
      </c>
      <c r="AC95">
        <v>5</v>
      </c>
      <c r="AD95">
        <v>5</v>
      </c>
      <c r="AE95">
        <v>2</v>
      </c>
      <c r="AF95" t="s">
        <v>142</v>
      </c>
      <c r="AG95" t="s">
        <v>142</v>
      </c>
      <c r="AH95">
        <v>4</v>
      </c>
      <c r="AI95">
        <v>5</v>
      </c>
      <c r="AJ95">
        <v>5</v>
      </c>
      <c r="AK95">
        <v>5</v>
      </c>
      <c r="AL95">
        <v>5</v>
      </c>
      <c r="AM95">
        <v>4</v>
      </c>
      <c r="AN95">
        <v>4</v>
      </c>
      <c r="AO95">
        <v>5</v>
      </c>
      <c r="AP95">
        <v>3</v>
      </c>
      <c r="AQ95">
        <v>2</v>
      </c>
      <c r="AR95">
        <v>1</v>
      </c>
      <c r="AS95">
        <v>3</v>
      </c>
      <c r="AT95">
        <v>4</v>
      </c>
      <c r="AU95">
        <v>4</v>
      </c>
      <c r="AV95">
        <v>5</v>
      </c>
      <c r="AW95">
        <v>5</v>
      </c>
      <c r="AX95">
        <v>4</v>
      </c>
      <c r="AY95">
        <v>2</v>
      </c>
      <c r="AZ95">
        <v>5</v>
      </c>
      <c r="BA95">
        <v>3</v>
      </c>
      <c r="BB95">
        <v>1</v>
      </c>
      <c r="BC95">
        <v>3</v>
      </c>
      <c r="BD95">
        <v>1</v>
      </c>
      <c r="BE95">
        <v>2</v>
      </c>
      <c r="BF95">
        <v>4</v>
      </c>
      <c r="BG95">
        <v>1</v>
      </c>
      <c r="BH95">
        <v>3</v>
      </c>
    </row>
    <row r="97" spans="4:12" x14ac:dyDescent="0.2">
      <c r="D97">
        <f>SUMIF($D$5:$D$95,"1",D$5:D$95)</f>
        <v>51</v>
      </c>
      <c r="F97" s="3" t="s">
        <v>197</v>
      </c>
      <c r="G97" s="3">
        <v>1</v>
      </c>
      <c r="H97">
        <f>SUMIF($D$5:$D$95,"1",H$5:H$95)</f>
        <v>139</v>
      </c>
      <c r="I97">
        <f t="shared" ref="I97:L97" si="4">SUMIF($D$5:$D$95,"1",I$5:I$95)</f>
        <v>136</v>
      </c>
      <c r="J97">
        <f t="shared" si="4"/>
        <v>154</v>
      </c>
      <c r="K97">
        <f t="shared" si="4"/>
        <v>171</v>
      </c>
      <c r="L97">
        <f t="shared" si="4"/>
        <v>176</v>
      </c>
    </row>
    <row r="98" spans="4:12" x14ac:dyDescent="0.2">
      <c r="D98">
        <f>SUMIF($D$5:$D$95,"2",D$5:D$95)/2</f>
        <v>40</v>
      </c>
      <c r="F98" s="3" t="s">
        <v>198</v>
      </c>
      <c r="G98" s="3">
        <v>2</v>
      </c>
      <c r="H98">
        <f>SUMIF($D$5:$D$95,"2",H$5:H$95)</f>
        <v>124</v>
      </c>
      <c r="I98">
        <f t="shared" ref="I98:L98" si="5">SUMIF($D$5:$D$95,"2",I$5:I$95)</f>
        <v>131</v>
      </c>
      <c r="J98">
        <f t="shared" si="5"/>
        <v>111</v>
      </c>
      <c r="K98">
        <f t="shared" si="5"/>
        <v>139</v>
      </c>
      <c r="L98">
        <f t="shared" si="5"/>
        <v>129</v>
      </c>
    </row>
    <row r="99" spans="4:12" x14ac:dyDescent="0.2">
      <c r="D99">
        <f>COUNT(D5:D95)</f>
        <v>91</v>
      </c>
      <c r="G99" s="3" t="s">
        <v>199</v>
      </c>
      <c r="H99">
        <f>SUM(H5:H95)</f>
        <v>263</v>
      </c>
      <c r="I99">
        <f t="shared" ref="I99:L99" si="6">SUM(I5:I95)</f>
        <v>267</v>
      </c>
      <c r="J99">
        <f t="shared" si="6"/>
        <v>265</v>
      </c>
      <c r="K99">
        <f t="shared" si="6"/>
        <v>310</v>
      </c>
      <c r="L99">
        <f t="shared" si="6"/>
        <v>305</v>
      </c>
    </row>
    <row r="100" spans="4:12" x14ac:dyDescent="0.2">
      <c r="D100">
        <f>D97+D98</f>
        <v>91</v>
      </c>
      <c r="G100" s="3" t="s">
        <v>200</v>
      </c>
      <c r="H100">
        <f>H97+H98</f>
        <v>263</v>
      </c>
      <c r="I100">
        <f t="shared" ref="I100:L100" si="7">I97+I98</f>
        <v>267</v>
      </c>
      <c r="J100">
        <f t="shared" si="7"/>
        <v>265</v>
      </c>
      <c r="K100">
        <f t="shared" si="7"/>
        <v>310</v>
      </c>
      <c r="L100">
        <f t="shared" si="7"/>
        <v>305</v>
      </c>
    </row>
    <row r="101" spans="4:12" x14ac:dyDescent="0.2">
      <c r="G101" s="3"/>
    </row>
    <row r="102" spans="4:12" x14ac:dyDescent="0.2">
      <c r="F102" s="22"/>
      <c r="G102" s="22"/>
      <c r="H102" s="23" t="s">
        <v>178</v>
      </c>
      <c r="L102" s="3" t="s">
        <v>199</v>
      </c>
    </row>
    <row r="103" spans="4:12" x14ac:dyDescent="0.2">
      <c r="F103" s="23" t="s">
        <v>169</v>
      </c>
      <c r="G103" s="23" t="s">
        <v>197</v>
      </c>
      <c r="H103" s="29">
        <f>L103/D97/5</f>
        <v>3.0431372549019606</v>
      </c>
      <c r="L103">
        <f>SUM(H97:L97)</f>
        <v>776</v>
      </c>
    </row>
    <row r="104" spans="4:12" x14ac:dyDescent="0.2">
      <c r="F104" s="23" t="s">
        <v>169</v>
      </c>
      <c r="G104" s="23" t="s">
        <v>198</v>
      </c>
      <c r="H104" s="22">
        <f>L104/D98/5</f>
        <v>3.17</v>
      </c>
      <c r="L104">
        <f>SUM(H98:L98)</f>
        <v>634</v>
      </c>
    </row>
    <row r="105" spans="4:12" x14ac:dyDescent="0.2">
      <c r="F105" s="23" t="s">
        <v>199</v>
      </c>
      <c r="G105" s="23" t="s">
        <v>199</v>
      </c>
      <c r="H105" s="29">
        <f>L105/D99/5</f>
        <v>3.098901098901099</v>
      </c>
      <c r="L105">
        <f>SUM(L103:L104)</f>
        <v>1410</v>
      </c>
    </row>
    <row r="109" spans="4:12" x14ac:dyDescent="0.2">
      <c r="E109">
        <f>COUNTIF($E$5:$E$95,G109)</f>
        <v>13</v>
      </c>
      <c r="G109" t="s">
        <v>76</v>
      </c>
      <c r="H109">
        <f>SUMIF($E$5:$E$95,$G109,H$5:H$95)</f>
        <v>41</v>
      </c>
      <c r="I109">
        <f t="shared" ref="I109:L114" si="8">SUMIF($E$5:$E$95,$G109,I$5:I$95)</f>
        <v>41</v>
      </c>
      <c r="J109">
        <f t="shared" si="8"/>
        <v>46</v>
      </c>
      <c r="K109">
        <f t="shared" si="8"/>
        <v>46</v>
      </c>
      <c r="L109">
        <f t="shared" si="8"/>
        <v>48</v>
      </c>
    </row>
    <row r="110" spans="4:12" x14ac:dyDescent="0.2">
      <c r="E110">
        <f t="shared" ref="E110:E114" si="9">COUNTIF($E$5:$E$95,G110)</f>
        <v>28</v>
      </c>
      <c r="G110" t="s">
        <v>90</v>
      </c>
      <c r="H110">
        <f t="shared" ref="H110:H114" si="10">SUMIF($E$5:$E$95,$G110,H$5:H$95)</f>
        <v>78</v>
      </c>
      <c r="I110">
        <f t="shared" si="8"/>
        <v>73</v>
      </c>
      <c r="J110">
        <f t="shared" si="8"/>
        <v>75</v>
      </c>
      <c r="K110">
        <f t="shared" si="8"/>
        <v>96</v>
      </c>
      <c r="L110">
        <f t="shared" si="8"/>
        <v>95</v>
      </c>
    </row>
    <row r="111" spans="4:12" x14ac:dyDescent="0.2">
      <c r="E111">
        <f t="shared" si="9"/>
        <v>9</v>
      </c>
      <c r="G111" t="s">
        <v>63</v>
      </c>
      <c r="H111">
        <f t="shared" si="10"/>
        <v>28</v>
      </c>
      <c r="I111">
        <f t="shared" si="8"/>
        <v>31</v>
      </c>
      <c r="J111">
        <f t="shared" si="8"/>
        <v>27</v>
      </c>
      <c r="K111">
        <f t="shared" si="8"/>
        <v>30</v>
      </c>
      <c r="L111">
        <f t="shared" si="8"/>
        <v>30</v>
      </c>
    </row>
    <row r="112" spans="4:12" x14ac:dyDescent="0.2">
      <c r="E112">
        <f t="shared" si="9"/>
        <v>31</v>
      </c>
      <c r="G112" t="s">
        <v>92</v>
      </c>
      <c r="H112">
        <f t="shared" si="10"/>
        <v>91</v>
      </c>
      <c r="I112">
        <f t="shared" si="8"/>
        <v>93</v>
      </c>
      <c r="J112">
        <f t="shared" si="8"/>
        <v>87</v>
      </c>
      <c r="K112">
        <f t="shared" si="8"/>
        <v>104</v>
      </c>
      <c r="L112">
        <f t="shared" si="8"/>
        <v>101</v>
      </c>
    </row>
    <row r="113" spans="5:12" x14ac:dyDescent="0.2">
      <c r="E113">
        <f t="shared" si="9"/>
        <v>3</v>
      </c>
      <c r="G113" t="s">
        <v>138</v>
      </c>
      <c r="H113">
        <f t="shared" si="10"/>
        <v>8</v>
      </c>
      <c r="I113">
        <f t="shared" si="8"/>
        <v>11</v>
      </c>
      <c r="J113">
        <f t="shared" si="8"/>
        <v>10</v>
      </c>
      <c r="K113">
        <f t="shared" si="8"/>
        <v>12</v>
      </c>
      <c r="L113">
        <f t="shared" si="8"/>
        <v>11</v>
      </c>
    </row>
    <row r="114" spans="5:12" x14ac:dyDescent="0.2">
      <c r="E114">
        <f t="shared" si="9"/>
        <v>7</v>
      </c>
      <c r="G114" t="s">
        <v>70</v>
      </c>
      <c r="H114">
        <f t="shared" si="10"/>
        <v>17</v>
      </c>
      <c r="I114">
        <f t="shared" si="8"/>
        <v>18</v>
      </c>
      <c r="J114">
        <f t="shared" si="8"/>
        <v>20</v>
      </c>
      <c r="K114">
        <f t="shared" si="8"/>
        <v>22</v>
      </c>
      <c r="L114">
        <f t="shared" si="8"/>
        <v>20</v>
      </c>
    </row>
    <row r="115" spans="5:12" x14ac:dyDescent="0.2">
      <c r="E115">
        <v>91</v>
      </c>
      <c r="G115" s="3" t="s">
        <v>199</v>
      </c>
      <c r="H115">
        <f>SUM(H5:H95)</f>
        <v>263</v>
      </c>
      <c r="I115">
        <f t="shared" ref="I115:L115" si="11">SUM(I5:I95)</f>
        <v>267</v>
      </c>
      <c r="J115">
        <f t="shared" si="11"/>
        <v>265</v>
      </c>
      <c r="K115">
        <f t="shared" si="11"/>
        <v>310</v>
      </c>
      <c r="L115">
        <f t="shared" si="11"/>
        <v>305</v>
      </c>
    </row>
    <row r="116" spans="5:12" x14ac:dyDescent="0.2">
      <c r="E116">
        <f>SUM(E109:E115)</f>
        <v>182</v>
      </c>
      <c r="G116" s="3" t="s">
        <v>200</v>
      </c>
      <c r="H116">
        <f>SUM(H109:H114)</f>
        <v>263</v>
      </c>
      <c r="I116">
        <f t="shared" ref="I116:L116" si="12">SUM(I109:I114)</f>
        <v>267</v>
      </c>
      <c r="J116">
        <f t="shared" si="12"/>
        <v>265</v>
      </c>
      <c r="K116">
        <f t="shared" si="12"/>
        <v>310</v>
      </c>
      <c r="L116">
        <f t="shared" si="12"/>
        <v>305</v>
      </c>
    </row>
    <row r="118" spans="5:12" x14ac:dyDescent="0.2">
      <c r="H118" s="3" t="s">
        <v>178</v>
      </c>
    </row>
    <row r="119" spans="5:12" x14ac:dyDescent="0.2">
      <c r="F119" s="3" t="s">
        <v>201</v>
      </c>
      <c r="G119" t="str">
        <f>G109</f>
        <v>BA</v>
      </c>
      <c r="H119" s="28">
        <f>L119/5/E109</f>
        <v>3.4153846153846152</v>
      </c>
      <c r="L119">
        <f>SUM(H109:L109)</f>
        <v>222</v>
      </c>
    </row>
    <row r="120" spans="5:12" x14ac:dyDescent="0.2">
      <c r="F120" s="3" t="s">
        <v>201</v>
      </c>
      <c r="G120" t="str">
        <f t="shared" ref="G120:G125" si="13">G110</f>
        <v>BSC</v>
      </c>
      <c r="H120" s="28">
        <f t="shared" ref="H120:H125" si="14">L120/5/E110</f>
        <v>2.9785714285714286</v>
      </c>
      <c r="L120">
        <f t="shared" ref="L120:L125" si="15">SUM(H110:L110)</f>
        <v>417</v>
      </c>
    </row>
    <row r="121" spans="5:12" x14ac:dyDescent="0.2">
      <c r="F121" s="3" t="s">
        <v>201</v>
      </c>
      <c r="G121" t="str">
        <f t="shared" si="13"/>
        <v>MA</v>
      </c>
      <c r="H121" s="28">
        <f t="shared" si="14"/>
        <v>3.2444444444444445</v>
      </c>
      <c r="L121">
        <f t="shared" si="15"/>
        <v>146</v>
      </c>
    </row>
    <row r="122" spans="5:12" x14ac:dyDescent="0.2">
      <c r="F122" s="3" t="s">
        <v>201</v>
      </c>
      <c r="G122" t="str">
        <f t="shared" si="13"/>
        <v>MSC</v>
      </c>
      <c r="H122" s="28">
        <f t="shared" si="14"/>
        <v>3.0709677419354842</v>
      </c>
      <c r="L122">
        <f t="shared" si="15"/>
        <v>476</v>
      </c>
    </row>
    <row r="123" spans="5:12" x14ac:dyDescent="0.2">
      <c r="F123" s="3" t="s">
        <v>201</v>
      </c>
      <c r="G123" t="str">
        <f t="shared" si="13"/>
        <v>OTHER</v>
      </c>
      <c r="H123" s="28">
        <f t="shared" si="14"/>
        <v>3.4666666666666668</v>
      </c>
      <c r="L123">
        <f t="shared" si="15"/>
        <v>52</v>
      </c>
    </row>
    <row r="124" spans="5:12" x14ac:dyDescent="0.2">
      <c r="F124" s="3" t="s">
        <v>201</v>
      </c>
      <c r="G124" t="str">
        <f t="shared" si="13"/>
        <v>PhD</v>
      </c>
      <c r="H124" s="28">
        <f t="shared" si="14"/>
        <v>2.7714285714285714</v>
      </c>
      <c r="L124">
        <f t="shared" si="15"/>
        <v>97</v>
      </c>
    </row>
    <row r="125" spans="5:12" x14ac:dyDescent="0.2">
      <c r="F125" s="3" t="s">
        <v>201</v>
      </c>
      <c r="G125" t="str">
        <f t="shared" si="13"/>
        <v>total</v>
      </c>
      <c r="H125" s="28">
        <f t="shared" si="14"/>
        <v>3.098901098901099</v>
      </c>
      <c r="L125">
        <f t="shared" si="15"/>
        <v>1410</v>
      </c>
    </row>
  </sheetData>
  <autoFilter ref="C4:BH95"/>
  <conditionalFormatting sqref="H103:H105">
    <cfRule type="colorScale" priority="2">
      <colorScale>
        <cfvo type="min"/>
        <cfvo type="percentile" val="50"/>
        <cfvo type="max"/>
        <color rgb="FFF8696B"/>
        <color rgb="FFFFEB84"/>
        <color rgb="FF63BE7B"/>
      </colorScale>
    </cfRule>
  </conditionalFormatting>
  <conditionalFormatting sqref="H119:H125">
    <cfRule type="colorScale" priority="1">
      <colorScale>
        <cfvo type="min"/>
        <cfvo type="percentile" val="50"/>
        <cfvo type="max"/>
        <color rgb="FFF8696B"/>
        <color rgb="FFFFEB84"/>
        <color rgb="FF63BE7B"/>
      </colorScale>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7"/>
  <sheetViews>
    <sheetView tabSelected="1" workbookViewId="0">
      <pane ySplit="1" topLeftCell="A2" activePane="bottomLeft" state="frozen"/>
      <selection pane="bottomLeft"/>
    </sheetView>
  </sheetViews>
  <sheetFormatPr defaultRowHeight="12.75" x14ac:dyDescent="0.2"/>
  <cols>
    <col min="1" max="1" width="35.28515625" style="12" bestFit="1" customWidth="1"/>
    <col min="2" max="2" width="13.85546875" style="12" bestFit="1" customWidth="1"/>
    <col min="3" max="3" width="73" style="12" bestFit="1" customWidth="1"/>
    <col min="4" max="4" width="18.140625" style="12" bestFit="1" customWidth="1"/>
    <col min="5" max="5" width="19.5703125" style="12" bestFit="1" customWidth="1"/>
    <col min="6" max="6" width="25.28515625" style="12" customWidth="1"/>
    <col min="7" max="16384" width="9.140625" style="12"/>
  </cols>
  <sheetData>
    <row r="1" spans="1:7" x14ac:dyDescent="0.2">
      <c r="A1" s="35" t="s">
        <v>186</v>
      </c>
      <c r="B1" s="35" t="s">
        <v>235</v>
      </c>
      <c r="C1" s="35" t="s">
        <v>236</v>
      </c>
      <c r="D1" s="35" t="s">
        <v>237</v>
      </c>
      <c r="E1" s="35" t="s">
        <v>184</v>
      </c>
      <c r="F1" s="47" t="s">
        <v>241</v>
      </c>
      <c r="G1" s="47" t="s">
        <v>243</v>
      </c>
    </row>
    <row r="2" spans="1:7" x14ac:dyDescent="0.2">
      <c r="A2" s="13" t="s">
        <v>226</v>
      </c>
      <c r="B2" s="13" t="s">
        <v>220</v>
      </c>
      <c r="C2" s="13" t="s">
        <v>222</v>
      </c>
      <c r="D2" s="36" t="str">
        <f>'I...being observed in detail'!A3</f>
        <v>G1_SG1_Q1-2-3-4-5</v>
      </c>
      <c r="E2" s="13" t="s">
        <v>224</v>
      </c>
      <c r="F2" s="13" t="s">
        <v>242</v>
      </c>
    </row>
    <row r="3" spans="1:7" x14ac:dyDescent="0.2">
      <c r="A3" s="12" t="str">
        <f>'I...being observed in detail'!A6</f>
        <v>Count /  [I ... being observed in general?]</v>
      </c>
      <c r="B3" s="13" t="s">
        <v>220</v>
      </c>
      <c r="C3" s="13" t="s">
        <v>222</v>
      </c>
      <c r="D3" s="36" t="str">
        <f>'I...being observed in detail'!E6</f>
        <v>G1_SG1_Q1</v>
      </c>
      <c r="E3" s="13" t="s">
        <v>224</v>
      </c>
      <c r="F3" s="13" t="s">
        <v>242</v>
      </c>
    </row>
    <row r="4" spans="1:7" ht="51" x14ac:dyDescent="0.2">
      <c r="A4" s="12" t="str">
        <f>'I...being observed in detail'!A18</f>
        <v>Count /  [I ... being observed by humans (without any interference by machines/measurement devices – e.g. on the streets, in traffic, face to face)]</v>
      </c>
      <c r="B4" s="13" t="s">
        <v>220</v>
      </c>
      <c r="C4" s="13" t="s">
        <v>222</v>
      </c>
      <c r="D4" s="36" t="str">
        <f>'I...being observed in detail'!E18</f>
        <v>G1_SG1_Q2</v>
      </c>
      <c r="E4" s="13" t="s">
        <v>225</v>
      </c>
      <c r="F4" s="13" t="s">
        <v>242</v>
      </c>
    </row>
    <row r="5" spans="1:7" ht="51" x14ac:dyDescent="0.2">
      <c r="A5" s="12" t="str">
        <f>'I...being observed in detail'!A30</f>
        <v>Count /  [I ... being observed by machines/robots (without any human interference – e.g. speed radar, which sends invoices immediately)]</v>
      </c>
      <c r="B5" s="13" t="s">
        <v>220</v>
      </c>
      <c r="C5" s="37" t="s">
        <v>223</v>
      </c>
      <c r="D5" s="36" t="str">
        <f>'I...being observed in detail'!E30</f>
        <v>G1_SG1_Q3</v>
      </c>
      <c r="E5" s="37" t="s">
        <v>227</v>
      </c>
      <c r="F5" s="13" t="s">
        <v>242</v>
      </c>
    </row>
    <row r="6" spans="1:7" ht="51" x14ac:dyDescent="0.2">
      <c r="A6" s="12" t="str">
        <f>'I...being observed in detail'!A42</f>
        <v>Count /  [I ... being observed by humans aided by machines/measurement devices (e.g. doctors in controlled scenarios)]</v>
      </c>
      <c r="B6" s="13" t="s">
        <v>220</v>
      </c>
      <c r="C6" s="13" t="s">
        <v>222</v>
      </c>
      <c r="D6" s="36" t="str">
        <f>'I...being observed in detail'!E42</f>
        <v>G1_SG1_Q4</v>
      </c>
      <c r="E6" s="13" t="s">
        <v>225</v>
      </c>
      <c r="F6" s="13" t="s">
        <v>242</v>
      </c>
    </row>
    <row r="7" spans="1:7" ht="76.5" x14ac:dyDescent="0.2">
      <c r="A7" s="12" t="str">
        <f>'I...being observed in detail'!A54</f>
        <v>Count /  [I ... being observed through machines/robots preparing human decisions– e.g. infra-cameras as elements of an early warning system, in case of restricted areas before humans open barriers)]</v>
      </c>
      <c r="B7" s="13" t="s">
        <v>220</v>
      </c>
      <c r="C7" s="37" t="s">
        <v>223</v>
      </c>
      <c r="D7" s="36" t="str">
        <f>'I...being observed in detail'!E54</f>
        <v>G1_SG1_Q5</v>
      </c>
      <c r="E7" s="37" t="s">
        <v>227</v>
      </c>
      <c r="F7" s="13" t="s">
        <v>242</v>
      </c>
    </row>
    <row r="8" spans="1:7" x14ac:dyDescent="0.2">
      <c r="A8" s="12" t="str">
        <f>A2</f>
        <v>I…being observed (G1_SG1_Q1-2-3-4-5)</v>
      </c>
      <c r="B8" s="13" t="s">
        <v>228</v>
      </c>
      <c r="C8" s="13" t="s">
        <v>230</v>
      </c>
      <c r="D8" s="36" t="str">
        <f>'I...being observed in detail'!G3</f>
        <v>G1_SG1_Q1-2-3-4-5</v>
      </c>
      <c r="F8" s="13" t="s">
        <v>242</v>
      </c>
    </row>
    <row r="9" spans="1:7" x14ac:dyDescent="0.2">
      <c r="A9" s="12" t="str">
        <f t="shared" ref="A9:A19" si="0">A3</f>
        <v>Count /  [I ... being observed in general?]</v>
      </c>
      <c r="B9" s="13" t="s">
        <v>228</v>
      </c>
      <c r="C9" s="13" t="s">
        <v>230</v>
      </c>
      <c r="D9" s="36" t="str">
        <f>'I...being observed in detail'!O6</f>
        <v>G1_SG1_Q1</v>
      </c>
      <c r="F9" s="13" t="s">
        <v>242</v>
      </c>
    </row>
    <row r="10" spans="1:7" ht="51" x14ac:dyDescent="0.2">
      <c r="A10" s="12" t="str">
        <f t="shared" si="0"/>
        <v>Count /  [I ... being observed by humans (without any interference by machines/measurement devices – e.g. on the streets, in traffic, face to face)]</v>
      </c>
      <c r="B10" s="13" t="s">
        <v>228</v>
      </c>
      <c r="C10" s="13" t="s">
        <v>230</v>
      </c>
      <c r="D10" s="36" t="str">
        <f>'I...being observed in detail'!O18</f>
        <v>G1_SG1_Q2</v>
      </c>
      <c r="F10" s="13" t="s">
        <v>242</v>
      </c>
    </row>
    <row r="11" spans="1:7" ht="51" x14ac:dyDescent="0.2">
      <c r="A11" s="12" t="str">
        <f t="shared" si="0"/>
        <v>Count /  [I ... being observed by machines/robots (without any human interference – e.g. speed radar, which sends invoices immediately)]</v>
      </c>
      <c r="B11" s="13" t="s">
        <v>228</v>
      </c>
      <c r="C11" s="13" t="s">
        <v>230</v>
      </c>
      <c r="D11" s="36" t="str">
        <f>'I...being observed in detail'!O30</f>
        <v>G1_SG1_Q3</v>
      </c>
      <c r="F11" s="13" t="s">
        <v>242</v>
      </c>
    </row>
    <row r="12" spans="1:7" ht="51" x14ac:dyDescent="0.2">
      <c r="A12" s="12" t="str">
        <f t="shared" si="0"/>
        <v>Count /  [I ... being observed by humans aided by machines/measurement devices (e.g. doctors in controlled scenarios)]</v>
      </c>
      <c r="B12" s="13" t="s">
        <v>228</v>
      </c>
      <c r="C12" s="13" t="s">
        <v>230</v>
      </c>
      <c r="D12" s="36" t="str">
        <f>'I...being observed in detail'!O42</f>
        <v>G1_SG1_Q4</v>
      </c>
      <c r="F12" s="13" t="s">
        <v>242</v>
      </c>
    </row>
    <row r="13" spans="1:7" ht="76.5" x14ac:dyDescent="0.2">
      <c r="A13" s="12" t="str">
        <f t="shared" si="0"/>
        <v>Count /  [I ... being observed through machines/robots preparing human decisions– e.g. infra-cameras as elements of an early warning system, in case of restricted areas before humans open barriers)]</v>
      </c>
      <c r="B13" s="13" t="s">
        <v>228</v>
      </c>
      <c r="C13" s="13" t="s">
        <v>230</v>
      </c>
      <c r="D13" s="36" t="str">
        <f>'I...being observed in detail'!O54</f>
        <v>G1_SG1_Q5</v>
      </c>
      <c r="F13" s="13" t="s">
        <v>242</v>
      </c>
    </row>
    <row r="14" spans="1:7" x14ac:dyDescent="0.2">
      <c r="A14" s="12" t="str">
        <f t="shared" si="0"/>
        <v>I…being observed (G1_SG1_Q1-2-3-4-5)</v>
      </c>
      <c r="B14" s="13" t="s">
        <v>229</v>
      </c>
      <c r="C14" s="13" t="s">
        <v>232</v>
      </c>
      <c r="D14" s="36" t="str">
        <f>'I...being observed in detail'!Q3</f>
        <v>G1_SG1_Q1-2-3-4-5</v>
      </c>
      <c r="F14" s="13" t="s">
        <v>242</v>
      </c>
    </row>
    <row r="15" spans="1:7" x14ac:dyDescent="0.2">
      <c r="A15" s="12" t="str">
        <f t="shared" si="0"/>
        <v>Count /  [I ... being observed in general?]</v>
      </c>
      <c r="B15" s="13" t="s">
        <v>229</v>
      </c>
      <c r="C15" s="13" t="s">
        <v>232</v>
      </c>
      <c r="D15" s="36" t="str">
        <f>'I...being observed in detail'!W6</f>
        <v>G1_SG1_Q1</v>
      </c>
      <c r="F15" s="13" t="s">
        <v>242</v>
      </c>
    </row>
    <row r="16" spans="1:7" ht="51" x14ac:dyDescent="0.2">
      <c r="A16" s="12" t="str">
        <f t="shared" si="0"/>
        <v>Count /  [I ... being observed by humans (without any interference by machines/measurement devices – e.g. on the streets, in traffic, face to face)]</v>
      </c>
      <c r="B16" s="13" t="s">
        <v>229</v>
      </c>
      <c r="C16" s="13" t="s">
        <v>232</v>
      </c>
      <c r="D16" s="36" t="str">
        <f>'I...being observed in detail'!W18</f>
        <v>G1_SG1_Q2</v>
      </c>
      <c r="F16" s="13" t="s">
        <v>242</v>
      </c>
    </row>
    <row r="17" spans="1:7" ht="51" x14ac:dyDescent="0.2">
      <c r="A17" s="12" t="str">
        <f t="shared" si="0"/>
        <v>Count /  [I ... being observed by machines/robots (without any human interference – e.g. speed radar, which sends invoices immediately)]</v>
      </c>
      <c r="B17" s="13" t="s">
        <v>229</v>
      </c>
      <c r="C17" s="13" t="s">
        <v>232</v>
      </c>
      <c r="D17" s="36" t="str">
        <f>'I...being observed in detail'!W30</f>
        <v>G1_SG1_Q3</v>
      </c>
      <c r="F17" s="13" t="s">
        <v>242</v>
      </c>
    </row>
    <row r="18" spans="1:7" ht="51" x14ac:dyDescent="0.2">
      <c r="A18" s="12" t="str">
        <f t="shared" si="0"/>
        <v>Count /  [I ... being observed by humans aided by machines/measurement devices (e.g. doctors in controlled scenarios)]</v>
      </c>
      <c r="B18" s="13" t="s">
        <v>229</v>
      </c>
      <c r="C18" s="37" t="s">
        <v>233</v>
      </c>
      <c r="D18" s="36" t="str">
        <f>'I...being observed in detail'!W42</f>
        <v>G1_SG1_Q4</v>
      </c>
      <c r="E18" s="13" t="s">
        <v>234</v>
      </c>
      <c r="F18" s="13" t="s">
        <v>242</v>
      </c>
    </row>
    <row r="19" spans="1:7" ht="76.5" x14ac:dyDescent="0.2">
      <c r="A19" s="12" t="str">
        <f t="shared" si="0"/>
        <v>Count /  [I ... being observed through machines/robots preparing human decisions– e.g. infra-cameras as elements of an early warning system, in case of restricted areas before humans open barriers)]</v>
      </c>
      <c r="B19" s="13" t="s">
        <v>229</v>
      </c>
      <c r="C19" s="37" t="s">
        <v>233</v>
      </c>
      <c r="D19" s="36" t="str">
        <f>'I...being observed in detail'!W54</f>
        <v>G1_SG1_Q5</v>
      </c>
      <c r="E19" s="13" t="s">
        <v>234</v>
      </c>
      <c r="F19" s="13" t="s">
        <v>242</v>
      </c>
    </row>
    <row r="20" spans="1:7" ht="51" x14ac:dyDescent="0.2">
      <c r="A20" s="13" t="str">
        <f>view2!E3</f>
        <v>(Sub)Group level</v>
      </c>
      <c r="B20" s="13" t="s">
        <v>239</v>
      </c>
      <c r="C20" s="13" t="s">
        <v>240</v>
      </c>
      <c r="D20" s="36" t="str">
        <f>view2!E3</f>
        <v>(Sub)Group level</v>
      </c>
      <c r="E20" s="46">
        <f>(5*view2!E8+11*view2!E24)/16</f>
        <v>3.0380484755183517</v>
      </c>
      <c r="F20" s="13" t="s">
        <v>244</v>
      </c>
      <c r="G20" s="46">
        <f>(5*view2!E13+16*view2!E46)/21</f>
        <v>3.3704194956146032</v>
      </c>
    </row>
    <row r="21" spans="1:7" ht="38.25" x14ac:dyDescent="0.2">
      <c r="A21" s="13" t="s">
        <v>247</v>
      </c>
      <c r="B21" s="13" t="s">
        <v>175</v>
      </c>
      <c r="C21" s="13" t="s">
        <v>251</v>
      </c>
      <c r="D21" s="36" t="str">
        <f>'concerned people'!B18</f>
        <v>correlation</v>
      </c>
      <c r="E21" s="13" t="s">
        <v>250</v>
      </c>
      <c r="F21" s="13" t="s">
        <v>246</v>
      </c>
    </row>
    <row r="22" spans="1:7" ht="25.5" x14ac:dyDescent="0.2">
      <c r="A22" s="13" t="s">
        <v>253</v>
      </c>
      <c r="B22" s="13" t="s">
        <v>169</v>
      </c>
      <c r="C22" s="13" t="s">
        <v>252</v>
      </c>
      <c r="D22" s="36" t="str">
        <f>view2!$C$3</f>
        <v>Mean</v>
      </c>
      <c r="E22" s="46">
        <f>view2!C4</f>
        <v>2.9886363636363638</v>
      </c>
      <c r="F22" s="13" t="s">
        <v>244</v>
      </c>
    </row>
    <row r="23" spans="1:7" ht="25.5" x14ac:dyDescent="0.2">
      <c r="A23" s="13" t="s">
        <v>253</v>
      </c>
      <c r="B23" s="13" t="s">
        <v>170</v>
      </c>
      <c r="C23" s="13" t="s">
        <v>254</v>
      </c>
      <c r="D23" s="36" t="str">
        <f>view2!$C$3</f>
        <v>Mean</v>
      </c>
      <c r="E23" s="46">
        <f>view2!C9</f>
        <v>3.4831460674157304</v>
      </c>
      <c r="F23" s="13" t="s">
        <v>244</v>
      </c>
    </row>
    <row r="24" spans="1:7" ht="25.5" x14ac:dyDescent="0.2">
      <c r="A24" s="13" t="s">
        <v>253</v>
      </c>
      <c r="B24" s="13" t="s">
        <v>171</v>
      </c>
      <c r="C24" s="13" t="s">
        <v>255</v>
      </c>
      <c r="D24" s="36" t="str">
        <f>view2!$C$3</f>
        <v>Mean</v>
      </c>
      <c r="E24" s="46">
        <f>view2!C16</f>
        <v>3.5949367088607596</v>
      </c>
      <c r="F24" s="13" t="s">
        <v>244</v>
      </c>
    </row>
    <row r="25" spans="1:7" ht="25.5" x14ac:dyDescent="0.2">
      <c r="A25" s="13" t="s">
        <v>253</v>
      </c>
      <c r="B25" s="13" t="s">
        <v>171</v>
      </c>
      <c r="C25" s="13" t="s">
        <v>258</v>
      </c>
      <c r="D25" s="36" t="str">
        <f>view2!$C$3</f>
        <v>Mean</v>
      </c>
      <c r="E25" s="46">
        <f>view2!C21</f>
        <v>2.2808988764044944</v>
      </c>
      <c r="F25" s="13" t="s">
        <v>244</v>
      </c>
    </row>
    <row r="26" spans="1:7" x14ac:dyDescent="0.2">
      <c r="A26" s="13" t="s">
        <v>256</v>
      </c>
      <c r="B26" s="13" t="s">
        <v>172</v>
      </c>
      <c r="C26" s="13" t="s">
        <v>257</v>
      </c>
      <c r="D26" s="36" t="str">
        <f>view2!$C$3</f>
        <v>Mean</v>
      </c>
      <c r="E26" s="46">
        <f>view2!C26</f>
        <v>3.901098901098901</v>
      </c>
      <c r="F26" s="13" t="s">
        <v>244</v>
      </c>
    </row>
    <row r="27" spans="1:7" ht="25.5" x14ac:dyDescent="0.2">
      <c r="A27" s="13" t="s">
        <v>259</v>
      </c>
      <c r="B27" s="13" t="s">
        <v>172</v>
      </c>
      <c r="C27" s="13" t="s">
        <v>260</v>
      </c>
      <c r="D27" s="36" t="str">
        <f>view2!$C$3</f>
        <v>Mean</v>
      </c>
      <c r="E27" s="46">
        <f>view2!C27</f>
        <v>2.5057471264367814</v>
      </c>
      <c r="F27" s="13" t="s">
        <v>244</v>
      </c>
    </row>
    <row r="28" spans="1:7" ht="25.5" x14ac:dyDescent="0.2">
      <c r="A28" s="13" t="s">
        <v>261</v>
      </c>
      <c r="B28" s="13" t="s">
        <v>172</v>
      </c>
      <c r="C28" s="13" t="s">
        <v>262</v>
      </c>
      <c r="D28" s="36" t="str">
        <f>view2!$C$3</f>
        <v>Mean</v>
      </c>
      <c r="E28" s="46">
        <f>view2!C30</f>
        <v>3.5952380952380953</v>
      </c>
      <c r="F28" s="13" t="s">
        <v>244</v>
      </c>
    </row>
    <row r="29" spans="1:7" x14ac:dyDescent="0.2">
      <c r="A29" s="13" t="s">
        <v>263</v>
      </c>
      <c r="B29" s="13" t="s">
        <v>174</v>
      </c>
      <c r="C29" s="13" t="s">
        <v>264</v>
      </c>
      <c r="D29" s="36" t="str">
        <f>view2!$C$3</f>
        <v>Mean</v>
      </c>
      <c r="E29" s="46">
        <f>view2!C32</f>
        <v>4.0879120879120876</v>
      </c>
      <c r="F29" s="13" t="s">
        <v>244</v>
      </c>
    </row>
    <row r="30" spans="1:7" ht="25.5" x14ac:dyDescent="0.2">
      <c r="A30" s="13" t="s">
        <v>265</v>
      </c>
      <c r="B30" s="13" t="s">
        <v>175</v>
      </c>
      <c r="C30" s="13" t="s">
        <v>266</v>
      </c>
      <c r="D30" s="36" t="str">
        <f>view2!$C$3</f>
        <v>Mean</v>
      </c>
      <c r="E30" s="46">
        <f>view2!C54</f>
        <v>3.7582417582417582</v>
      </c>
      <c r="F30" s="13" t="s">
        <v>244</v>
      </c>
    </row>
    <row r="31" spans="1:7" x14ac:dyDescent="0.2">
      <c r="A31" s="13" t="s">
        <v>265</v>
      </c>
      <c r="B31" s="13" t="s">
        <v>175</v>
      </c>
      <c r="C31" s="13" t="s">
        <v>269</v>
      </c>
      <c r="D31" s="36" t="str">
        <f>view2!$C$3</f>
        <v>Mean</v>
      </c>
      <c r="E31" s="46">
        <f>view2!C48</f>
        <v>3.4945054945054945</v>
      </c>
      <c r="F31" s="13" t="s">
        <v>244</v>
      </c>
    </row>
    <row r="32" spans="1:7" ht="25.5" x14ac:dyDescent="0.2">
      <c r="A32" s="13" t="s">
        <v>265</v>
      </c>
      <c r="B32" s="13" t="s">
        <v>175</v>
      </c>
      <c r="C32" s="13" t="s">
        <v>271</v>
      </c>
      <c r="D32" s="36" t="str">
        <f>view2!$C$3</f>
        <v>Mean</v>
      </c>
      <c r="E32" s="46">
        <f>view2!C53</f>
        <v>3.4615384615384617</v>
      </c>
      <c r="F32" s="13" t="s">
        <v>244</v>
      </c>
    </row>
    <row r="33" spans="1:7" x14ac:dyDescent="0.2">
      <c r="A33" s="13" t="s">
        <v>265</v>
      </c>
      <c r="B33" s="13" t="s">
        <v>175</v>
      </c>
      <c r="C33" s="13" t="s">
        <v>267</v>
      </c>
      <c r="D33" s="36" t="str">
        <f>view2!$C$3</f>
        <v>Mean</v>
      </c>
      <c r="E33" s="46">
        <f>view2!C55</f>
        <v>3.2087912087912089</v>
      </c>
      <c r="F33" s="13" t="s">
        <v>244</v>
      </c>
    </row>
    <row r="34" spans="1:7" x14ac:dyDescent="0.2">
      <c r="A34" s="13" t="s">
        <v>265</v>
      </c>
      <c r="B34" s="13" t="s">
        <v>175</v>
      </c>
      <c r="C34" s="13" t="s">
        <v>268</v>
      </c>
      <c r="D34" s="36" t="str">
        <f>view2!$C$3</f>
        <v>Mean</v>
      </c>
      <c r="E34" s="46">
        <f>view2!C56</f>
        <v>3.2527472527472527</v>
      </c>
      <c r="F34" s="13" t="s">
        <v>244</v>
      </c>
    </row>
    <row r="35" spans="1:7" x14ac:dyDescent="0.2">
      <c r="A35" s="13" t="s">
        <v>265</v>
      </c>
      <c r="B35" s="13" t="s">
        <v>175</v>
      </c>
      <c r="C35" s="13" t="s">
        <v>270</v>
      </c>
      <c r="D35" s="36" t="str">
        <f>view2!$C$3</f>
        <v>Mean</v>
      </c>
      <c r="E35" s="46">
        <f>view2!C49</f>
        <v>3.3076923076923075</v>
      </c>
      <c r="F35" s="13" t="s">
        <v>244</v>
      </c>
    </row>
    <row r="36" spans="1:7" x14ac:dyDescent="0.2">
      <c r="A36" s="13" t="s">
        <v>274</v>
      </c>
      <c r="B36" s="13" t="s">
        <v>146</v>
      </c>
      <c r="C36" s="13" t="s">
        <v>275</v>
      </c>
      <c r="D36" s="36" t="str">
        <f>view1!B21</f>
        <v>Count / #</v>
      </c>
      <c r="F36" s="13" t="s">
        <v>245</v>
      </c>
    </row>
    <row r="37" spans="1:7" ht="25.5" x14ac:dyDescent="0.2">
      <c r="A37" s="13" t="s">
        <v>253</v>
      </c>
      <c r="B37" s="13" t="s">
        <v>146</v>
      </c>
      <c r="C37" s="13" t="s">
        <v>276</v>
      </c>
      <c r="D37" s="36" t="str">
        <f>view1!A11</f>
        <v>Content</v>
      </c>
      <c r="E37" s="53">
        <f>view1!C15</f>
        <v>4.6953046953046952E-2</v>
      </c>
      <c r="F37" s="13" t="s">
        <v>245</v>
      </c>
      <c r="G37" s="53">
        <f>view1!C14</f>
        <v>2.6373626373626374E-2</v>
      </c>
    </row>
  </sheetData>
  <conditionalFormatting sqref="E20 G20">
    <cfRule type="colorScale" priority="37">
      <colorScale>
        <cfvo type="min"/>
        <cfvo type="percentile" val="50"/>
        <cfvo type="max"/>
        <color rgb="FFF8696B"/>
        <color rgb="FFFFEB84"/>
        <color rgb="FF63BE7B"/>
      </colorScale>
    </cfRule>
  </conditionalFormatting>
  <hyperlinks>
    <hyperlink ref="D2" location="'I...being observed'!A3" display="'I...being observed'!A3"/>
    <hyperlink ref="D3" location="'I...being observed'!E6" display="'I...being observed'!E6"/>
    <hyperlink ref="D4" location="'I...being observed'!E18" display="'I...being observed'!E18"/>
    <hyperlink ref="D5" location="'I...being observed'!E30" display="'I...being observed'!E30"/>
    <hyperlink ref="D6" location="'I...being observed'!E42" display="'I...being observed'!E42"/>
    <hyperlink ref="D7" location="'I...being observed'!E54" display="'I...being observed'!E54"/>
    <hyperlink ref="D8" location="'I...being observed'!G3" display="'I...being observed'!G3"/>
    <hyperlink ref="D10" location="'I...being observed'!O18" display="'I...being observed'!O18"/>
    <hyperlink ref="D11" location="'I...being observed'!O30" display="'I...being observed'!O30"/>
    <hyperlink ref="D12" location="'I...being observed'!O42" display="'I...being observed'!O42"/>
    <hyperlink ref="D9" location="'I...being observed'!O6" display="'I...being observed'!O6"/>
    <hyperlink ref="D13" location="'I...being observed'!O54" display="'I...being observed'!O54"/>
    <hyperlink ref="D14" location="'I...being observed'!Q3" display="'I...being observed'!Q3"/>
    <hyperlink ref="D15" location="'I...being observed'!W6" display="'I...being observed'!W6"/>
    <hyperlink ref="D16:D19" location="'I...being observed'!W6" display="'I...being observed'!W6"/>
    <hyperlink ref="D16" location="'I...being observed'!W18" display="'I...being observed'!W18"/>
    <hyperlink ref="D17" location="'I...being observed'!W30" display="'I...being observed'!W30"/>
    <hyperlink ref="D18" location="'I...being observed'!W42" display="'I...being observed'!W42"/>
    <hyperlink ref="D19" location="'I...being observed'!W54" display="'I...being observed'!W54"/>
    <hyperlink ref="D20" location="view2!E3" display="view2!E3"/>
    <hyperlink ref="D21" location="'concerned people'!B18" display="'concerned people'!B18"/>
    <hyperlink ref="D36" location="view1!B21" display="view1!B21"/>
    <hyperlink ref="D37" location="view1!A11" display="view1!A1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64"/>
  <sheetViews>
    <sheetView zoomScale="80" zoomScaleNormal="80" workbookViewId="0"/>
  </sheetViews>
  <sheetFormatPr defaultRowHeight="12.75" x14ac:dyDescent="0.2"/>
  <cols>
    <col min="1" max="1" width="55.7109375" style="22" customWidth="1"/>
    <col min="2" max="2" width="23.85546875" style="22" bestFit="1" customWidth="1"/>
    <col min="3" max="3" width="6.85546875" style="22" bestFit="1" customWidth="1"/>
    <col min="4" max="4" width="5.5703125" style="22" bestFit="1" customWidth="1"/>
    <col min="5" max="5" width="22.7109375" style="22" bestFit="1" customWidth="1"/>
    <col min="6" max="6" width="9.140625" style="22"/>
    <col min="7" max="7" width="56.42578125" style="22" customWidth="1"/>
    <col min="8" max="8" width="15.140625" style="22" bestFit="1" customWidth="1"/>
    <col min="9" max="9" width="5.140625" style="22" bestFit="1" customWidth="1"/>
    <col min="10" max="10" width="5" style="22" bestFit="1" customWidth="1"/>
    <col min="11" max="11" width="5.140625" style="22" bestFit="1" customWidth="1"/>
    <col min="12" max="12" width="7.7109375" style="22" bestFit="1" customWidth="1"/>
    <col min="13" max="13" width="4.85546875" style="22" bestFit="1" customWidth="1"/>
    <col min="14" max="14" width="6.7109375" style="22" customWidth="1"/>
    <col min="15" max="15" width="22.7109375" style="22" bestFit="1" customWidth="1"/>
    <col min="16" max="16" width="9.140625" style="22"/>
    <col min="17" max="17" width="59.7109375" style="22" customWidth="1"/>
    <col min="18" max="18" width="17.5703125" style="22" customWidth="1"/>
    <col min="19" max="19" width="5.28515625" style="22" bestFit="1" customWidth="1"/>
    <col min="20" max="21" width="4.85546875" style="22" bestFit="1" customWidth="1"/>
    <col min="22" max="22" width="7.5703125" style="22" customWidth="1"/>
    <col min="23" max="23" width="22.7109375" style="22" bestFit="1" customWidth="1"/>
    <col min="24" max="16384" width="9.140625" style="22"/>
  </cols>
  <sheetData>
    <row r="2" spans="1:23" x14ac:dyDescent="0.2">
      <c r="B2" s="23" t="s">
        <v>197</v>
      </c>
      <c r="C2" s="23" t="s">
        <v>198</v>
      </c>
      <c r="D2" s="23" t="s">
        <v>199</v>
      </c>
      <c r="E2" s="23" t="s">
        <v>221</v>
      </c>
      <c r="H2" s="22" t="str">
        <f>H7</f>
        <v>BA</v>
      </c>
      <c r="I2" s="22" t="str">
        <f t="shared" ref="I2:N2" si="0">I7</f>
        <v>BSC</v>
      </c>
      <c r="J2" s="22" t="str">
        <f t="shared" si="0"/>
        <v>MA</v>
      </c>
      <c r="K2" s="22" t="str">
        <f t="shared" si="0"/>
        <v>MSC</v>
      </c>
      <c r="L2" s="22" t="str">
        <f t="shared" si="0"/>
        <v>OTHER</v>
      </c>
      <c r="M2" s="22" t="str">
        <f t="shared" si="0"/>
        <v>PhD</v>
      </c>
      <c r="N2" s="22" t="str">
        <f t="shared" si="0"/>
        <v>Total</v>
      </c>
      <c r="O2" s="23" t="s">
        <v>221</v>
      </c>
      <c r="R2" s="22" t="str">
        <f>R7</f>
        <v>OTHER</v>
      </c>
      <c r="S2" s="22" t="str">
        <f t="shared" ref="S2:V2" si="1">S7</f>
        <v>X</v>
      </c>
      <c r="T2" s="22" t="str">
        <f t="shared" si="1"/>
        <v>Y</v>
      </c>
      <c r="U2" s="22" t="str">
        <f t="shared" si="1"/>
        <v>Z</v>
      </c>
      <c r="V2" s="22" t="str">
        <f t="shared" si="1"/>
        <v>Total</v>
      </c>
      <c r="W2" s="23" t="s">
        <v>221</v>
      </c>
    </row>
    <row r="3" spans="1:23" x14ac:dyDescent="0.2">
      <c r="A3" s="34" t="s">
        <v>207</v>
      </c>
      <c r="B3" s="29">
        <f>(SUM(B15+B27+B39+B51+B63)/5)</f>
        <v>3.1151020408163266</v>
      </c>
      <c r="C3" s="29">
        <f>(SUM(C15+C27+C39+C51+C63)/5)</f>
        <v>3.3368421052631581</v>
      </c>
      <c r="D3" s="29">
        <f>(SUM(D15+D27+D39+D51+D63)/5)</f>
        <v>3.2115203761755486</v>
      </c>
      <c r="E3" s="29">
        <f>STDEV(B3:D3)</f>
        <v>0.11118354746082156</v>
      </c>
      <c r="G3" s="34" t="str">
        <f>A3</f>
        <v>G1_SG1_Q1-2-3-4-5</v>
      </c>
      <c r="H3" s="29">
        <f>(SUM(H15+H27+H39+H51+H63)/5)</f>
        <v>3.4153846153846152</v>
      </c>
      <c r="I3" s="29">
        <f>(SUM(I15+I27+I39+I51+I63)/5)</f>
        <v>3.0177248677248674</v>
      </c>
      <c r="J3" s="29">
        <f>(SUM(J15+J27+J39+J51+J63)/5)</f>
        <v>3.4861111111111116</v>
      </c>
      <c r="K3" s="29">
        <f t="shared" ref="K3:N3" si="2">(SUM(K15+K27+K39+K51+K63)/5)</f>
        <v>3.1969225064886913</v>
      </c>
      <c r="L3" s="29">
        <f t="shared" si="2"/>
        <v>3.4666666666666663</v>
      </c>
      <c r="M3" s="29">
        <f t="shared" si="2"/>
        <v>3.2333333333333334</v>
      </c>
      <c r="N3" s="29">
        <f t="shared" si="2"/>
        <v>3.2115203761755486</v>
      </c>
      <c r="O3" s="29">
        <f>STDEV(H3:N3)</f>
        <v>0.17202641793353926</v>
      </c>
      <c r="Q3" s="34" t="str">
        <f>G3</f>
        <v>G1_SG1_Q1-2-3-4-5</v>
      </c>
      <c r="R3" s="29">
        <f t="shared" ref="R3:V3" si="3">(SUM(R15+R27+R39+R51+R63)/5)</f>
        <v>3</v>
      </c>
      <c r="S3" s="29">
        <f t="shared" si="3"/>
        <v>2.9</v>
      </c>
      <c r="T3" s="29">
        <f t="shared" si="3"/>
        <v>3.252084757347915</v>
      </c>
      <c r="U3" s="29">
        <f t="shared" si="3"/>
        <v>3.4</v>
      </c>
      <c r="V3" s="29">
        <f t="shared" si="3"/>
        <v>3.2228840125391849</v>
      </c>
      <c r="W3" s="29">
        <f>STDEV(R3:V3)</f>
        <v>0.20193358380458892</v>
      </c>
    </row>
    <row r="4" spans="1:23" x14ac:dyDescent="0.2">
      <c r="G4" s="23" t="s">
        <v>231</v>
      </c>
      <c r="J4" s="29">
        <f>(H3*H14+J3*J14)/(H14+J14)</f>
        <v>3.4443181818181823</v>
      </c>
      <c r="K4" s="29">
        <f>(I3*I14+K3*K14)/(I14+K14)</f>
        <v>3.1118795592787412</v>
      </c>
      <c r="N4" s="29">
        <f>N3</f>
        <v>3.2115203761755486</v>
      </c>
      <c r="O4" s="29">
        <f>STDEV(H4:N4)</f>
        <v>0.17060605130915371</v>
      </c>
    </row>
    <row r="6" spans="1:23" x14ac:dyDescent="0.2">
      <c r="A6" s="38" t="s">
        <v>181</v>
      </c>
      <c r="B6" s="39" t="s">
        <v>180</v>
      </c>
      <c r="E6" s="34" t="s">
        <v>202</v>
      </c>
      <c r="G6" s="38" t="s">
        <v>181</v>
      </c>
      <c r="H6" s="39" t="s">
        <v>208</v>
      </c>
      <c r="O6" s="34" t="str">
        <f>E6</f>
        <v>G1_SG1_Q1</v>
      </c>
      <c r="Q6" s="39" t="s">
        <v>181</v>
      </c>
      <c r="R6" s="39" t="s">
        <v>215</v>
      </c>
      <c r="W6" s="34" t="str">
        <f>O6</f>
        <v>G1_SG1_Q1</v>
      </c>
    </row>
    <row r="7" spans="1:23" x14ac:dyDescent="0.2">
      <c r="A7" s="39" t="s">
        <v>179</v>
      </c>
      <c r="B7" s="22">
        <v>1</v>
      </c>
      <c r="C7" s="22">
        <v>2</v>
      </c>
      <c r="D7" s="22" t="s">
        <v>146</v>
      </c>
      <c r="E7" s="23" t="s">
        <v>184</v>
      </c>
      <c r="G7" s="39" t="s">
        <v>179</v>
      </c>
      <c r="H7" s="22" t="s">
        <v>76</v>
      </c>
      <c r="I7" s="22" t="s">
        <v>90</v>
      </c>
      <c r="J7" s="22" t="s">
        <v>63</v>
      </c>
      <c r="K7" s="22" t="s">
        <v>92</v>
      </c>
      <c r="L7" s="22" t="s">
        <v>138</v>
      </c>
      <c r="M7" s="22" t="s">
        <v>70</v>
      </c>
      <c r="N7" s="22" t="s">
        <v>146</v>
      </c>
      <c r="O7" s="23" t="s">
        <v>184</v>
      </c>
      <c r="Q7" s="39" t="s">
        <v>216</v>
      </c>
      <c r="R7" s="22" t="s">
        <v>138</v>
      </c>
      <c r="S7" s="22" t="s">
        <v>212</v>
      </c>
      <c r="T7" s="22" t="s">
        <v>213</v>
      </c>
      <c r="U7" s="22" t="s">
        <v>214</v>
      </c>
      <c r="V7" s="22" t="s">
        <v>146</v>
      </c>
      <c r="W7" s="23" t="s">
        <v>184</v>
      </c>
    </row>
    <row r="8" spans="1:23" x14ac:dyDescent="0.2">
      <c r="A8" s="22">
        <v>1</v>
      </c>
      <c r="B8" s="40">
        <v>5</v>
      </c>
      <c r="C8" s="40">
        <v>2</v>
      </c>
      <c r="D8" s="40">
        <v>7</v>
      </c>
      <c r="E8" s="22" t="s">
        <v>85</v>
      </c>
      <c r="G8" s="22">
        <v>1</v>
      </c>
      <c r="H8" s="40">
        <v>1</v>
      </c>
      <c r="I8" s="40">
        <v>3</v>
      </c>
      <c r="J8" s="40">
        <v>1</v>
      </c>
      <c r="K8" s="40">
        <v>1</v>
      </c>
      <c r="L8" s="40">
        <v>1</v>
      </c>
      <c r="M8" s="40"/>
      <c r="N8" s="40">
        <v>7</v>
      </c>
      <c r="O8" s="22" t="s">
        <v>85</v>
      </c>
      <c r="Q8" s="22">
        <v>1</v>
      </c>
      <c r="R8" s="40">
        <v>1</v>
      </c>
      <c r="S8" s="40"/>
      <c r="T8" s="40">
        <v>6</v>
      </c>
      <c r="U8" s="40"/>
      <c r="V8" s="40">
        <v>7</v>
      </c>
      <c r="W8" s="22" t="s">
        <v>85</v>
      </c>
    </row>
    <row r="9" spans="1:23" x14ac:dyDescent="0.2">
      <c r="A9" s="22">
        <v>2</v>
      </c>
      <c r="B9" s="40">
        <v>18</v>
      </c>
      <c r="C9" s="40">
        <v>8</v>
      </c>
      <c r="D9" s="40">
        <v>26</v>
      </c>
      <c r="E9" s="22" t="s">
        <v>78</v>
      </c>
      <c r="G9" s="22">
        <v>2</v>
      </c>
      <c r="H9" s="40">
        <v>4</v>
      </c>
      <c r="I9" s="40">
        <v>9</v>
      </c>
      <c r="J9" s="40">
        <v>1</v>
      </c>
      <c r="K9" s="40">
        <v>9</v>
      </c>
      <c r="L9" s="40">
        <v>1</v>
      </c>
      <c r="M9" s="40">
        <v>2</v>
      </c>
      <c r="N9" s="40">
        <v>26</v>
      </c>
      <c r="O9" s="22" t="s">
        <v>78</v>
      </c>
      <c r="Q9" s="22">
        <v>2</v>
      </c>
      <c r="R9" s="40">
        <v>1</v>
      </c>
      <c r="S9" s="40">
        <v>4</v>
      </c>
      <c r="T9" s="40">
        <v>20</v>
      </c>
      <c r="U9" s="40">
        <v>1</v>
      </c>
      <c r="V9" s="40">
        <v>26</v>
      </c>
      <c r="W9" s="22" t="s">
        <v>78</v>
      </c>
    </row>
    <row r="10" spans="1:23" x14ac:dyDescent="0.2">
      <c r="A10" s="22">
        <v>3</v>
      </c>
      <c r="B10" s="40">
        <v>13</v>
      </c>
      <c r="C10" s="40">
        <v>9</v>
      </c>
      <c r="D10" s="40">
        <v>22</v>
      </c>
      <c r="E10" s="22" t="s">
        <v>73</v>
      </c>
      <c r="G10" s="22">
        <v>3</v>
      </c>
      <c r="H10" s="40">
        <v>1</v>
      </c>
      <c r="I10" s="40">
        <v>9</v>
      </c>
      <c r="J10" s="40">
        <v>3</v>
      </c>
      <c r="K10" s="40">
        <v>6</v>
      </c>
      <c r="L10" s="40"/>
      <c r="M10" s="40">
        <v>3</v>
      </c>
      <c r="N10" s="40">
        <v>22</v>
      </c>
      <c r="O10" s="22" t="s">
        <v>73</v>
      </c>
      <c r="Q10" s="22">
        <v>3</v>
      </c>
      <c r="R10" s="40"/>
      <c r="S10" s="40">
        <v>1</v>
      </c>
      <c r="T10" s="40">
        <v>21</v>
      </c>
      <c r="U10" s="40"/>
      <c r="V10" s="40">
        <v>22</v>
      </c>
      <c r="W10" s="22" t="s">
        <v>73</v>
      </c>
    </row>
    <row r="11" spans="1:23" x14ac:dyDescent="0.2">
      <c r="A11" s="22">
        <v>4</v>
      </c>
      <c r="B11" s="40">
        <v>11</v>
      </c>
      <c r="C11" s="40">
        <v>16</v>
      </c>
      <c r="D11" s="40">
        <v>27</v>
      </c>
      <c r="E11" s="22" t="s">
        <v>77</v>
      </c>
      <c r="G11" s="22">
        <v>4</v>
      </c>
      <c r="H11" s="40">
        <v>6</v>
      </c>
      <c r="I11" s="40">
        <v>5</v>
      </c>
      <c r="J11" s="40">
        <v>4</v>
      </c>
      <c r="K11" s="40">
        <v>11</v>
      </c>
      <c r="L11" s="40"/>
      <c r="M11" s="40">
        <v>1</v>
      </c>
      <c r="N11" s="40">
        <v>27</v>
      </c>
      <c r="O11" s="22" t="s">
        <v>77</v>
      </c>
      <c r="Q11" s="22">
        <v>4</v>
      </c>
      <c r="R11" s="40">
        <v>1</v>
      </c>
      <c r="S11" s="40">
        <v>1</v>
      </c>
      <c r="T11" s="40">
        <v>25</v>
      </c>
      <c r="U11" s="40"/>
      <c r="V11" s="40">
        <v>27</v>
      </c>
      <c r="W11" s="22" t="s">
        <v>77</v>
      </c>
    </row>
    <row r="12" spans="1:23" x14ac:dyDescent="0.2">
      <c r="A12" s="22">
        <v>5</v>
      </c>
      <c r="B12" s="40">
        <v>3</v>
      </c>
      <c r="C12" s="40">
        <v>3</v>
      </c>
      <c r="D12" s="40">
        <v>6</v>
      </c>
      <c r="E12" s="22" t="s">
        <v>79</v>
      </c>
      <c r="G12" s="22">
        <v>5</v>
      </c>
      <c r="H12" s="40">
        <v>1</v>
      </c>
      <c r="I12" s="40">
        <v>2</v>
      </c>
      <c r="J12" s="40"/>
      <c r="K12" s="40">
        <v>2</v>
      </c>
      <c r="L12" s="40">
        <v>1</v>
      </c>
      <c r="M12" s="40"/>
      <c r="N12" s="40">
        <v>6</v>
      </c>
      <c r="O12" s="22" t="s">
        <v>79</v>
      </c>
      <c r="Q12" s="22">
        <v>5</v>
      </c>
      <c r="R12" s="40"/>
      <c r="S12" s="40"/>
      <c r="T12" s="40">
        <v>5</v>
      </c>
      <c r="U12" s="40">
        <v>1</v>
      </c>
      <c r="V12" s="40">
        <v>6</v>
      </c>
      <c r="W12" s="22" t="s">
        <v>79</v>
      </c>
    </row>
    <row r="13" spans="1:23" x14ac:dyDescent="0.2">
      <c r="A13" s="22" t="s">
        <v>142</v>
      </c>
      <c r="B13" s="40">
        <v>1</v>
      </c>
      <c r="C13" s="40">
        <v>2</v>
      </c>
      <c r="D13" s="40">
        <v>3</v>
      </c>
      <c r="E13" s="22" t="s">
        <v>86</v>
      </c>
      <c r="G13" s="22" t="s">
        <v>142</v>
      </c>
      <c r="H13" s="40"/>
      <c r="I13" s="40"/>
      <c r="J13" s="40"/>
      <c r="K13" s="40">
        <v>2</v>
      </c>
      <c r="L13" s="40"/>
      <c r="M13" s="40">
        <v>1</v>
      </c>
      <c r="N13" s="40">
        <v>3</v>
      </c>
      <c r="O13" s="22" t="s">
        <v>86</v>
      </c>
      <c r="Q13" s="22" t="s">
        <v>142</v>
      </c>
      <c r="R13" s="40"/>
      <c r="S13" s="40">
        <v>1</v>
      </c>
      <c r="T13" s="40">
        <v>2</v>
      </c>
      <c r="U13" s="40"/>
      <c r="V13" s="40">
        <v>3</v>
      </c>
      <c r="W13" s="22" t="s">
        <v>86</v>
      </c>
    </row>
    <row r="14" spans="1:23" x14ac:dyDescent="0.2">
      <c r="A14" s="22" t="s">
        <v>146</v>
      </c>
      <c r="B14" s="40">
        <v>51</v>
      </c>
      <c r="C14" s="40">
        <v>40</v>
      </c>
      <c r="D14" s="40">
        <v>91</v>
      </c>
      <c r="G14" s="22" t="s">
        <v>146</v>
      </c>
      <c r="H14" s="40">
        <v>13</v>
      </c>
      <c r="I14" s="40">
        <v>28</v>
      </c>
      <c r="J14" s="40">
        <v>9</v>
      </c>
      <c r="K14" s="40">
        <v>31</v>
      </c>
      <c r="L14" s="40">
        <v>3</v>
      </c>
      <c r="M14" s="40">
        <v>7</v>
      </c>
      <c r="N14" s="40">
        <v>91</v>
      </c>
      <c r="Q14" s="22" t="s">
        <v>146</v>
      </c>
      <c r="R14" s="40">
        <v>3</v>
      </c>
      <c r="S14" s="40">
        <v>7</v>
      </c>
      <c r="T14" s="40">
        <v>79</v>
      </c>
      <c r="U14" s="40">
        <v>2</v>
      </c>
      <c r="V14" s="40">
        <v>91</v>
      </c>
    </row>
    <row r="15" spans="1:23" x14ac:dyDescent="0.2">
      <c r="A15" s="23" t="s">
        <v>178</v>
      </c>
      <c r="B15" s="22">
        <f>SUMPRODUCT($A$8:$A$12,B8:B12)/SUM(B8:B12)</f>
        <v>2.78</v>
      </c>
      <c r="C15" s="29">
        <f>SUMPRODUCT($A$8:$A$12,C8:C12)/SUM(C8:C12)</f>
        <v>3.263157894736842</v>
      </c>
      <c r="D15" s="29">
        <f>SUMPRODUCT($A$8:$A$12,D8:D12)/SUM(D8:D12)</f>
        <v>2.9886363636363638</v>
      </c>
      <c r="E15" s="29">
        <f>STDEV(B15:D15)</f>
        <v>0.24232648586693031</v>
      </c>
      <c r="G15" s="23" t="s">
        <v>178</v>
      </c>
      <c r="H15" s="29">
        <f>SUMPRODUCT($A$8:$A$12,H8:H12)/SUM(H8:H12)</f>
        <v>3.1538461538461537</v>
      </c>
      <c r="I15" s="29">
        <f>SUMPRODUCT($A$8:$A$12,I8:I12)/SUM(I8:I12)</f>
        <v>2.7857142857142856</v>
      </c>
      <c r="J15" s="29">
        <f>SUMPRODUCT($A$8:$A$12,J8:J12)/SUM(J8:J12)</f>
        <v>3.1111111111111112</v>
      </c>
      <c r="K15" s="29">
        <f t="shared" ref="K15:N15" si="4">SUMPRODUCT($A$8:$A$12,K8:K12)/SUM(K8:K12)</f>
        <v>3.1379310344827585</v>
      </c>
      <c r="L15" s="29">
        <f t="shared" si="4"/>
        <v>2.6666666666666665</v>
      </c>
      <c r="M15" s="29">
        <f t="shared" si="4"/>
        <v>2.8333333333333335</v>
      </c>
      <c r="N15" s="29">
        <f t="shared" si="4"/>
        <v>2.9886363636363638</v>
      </c>
      <c r="O15" s="29">
        <f>STDEV(H15:N15)</f>
        <v>0.19368943240505423</v>
      </c>
      <c r="Q15" s="23" t="s">
        <v>178</v>
      </c>
      <c r="R15" s="29">
        <f>SUMPRODUCT($A$8:$A$12,R8:R12)/SUM(R8:R12)</f>
        <v>2.3333333333333335</v>
      </c>
      <c r="S15" s="29">
        <f t="shared" ref="S15:V15" si="5">SUMPRODUCT($A$8:$A$12,S8:S12)/SUM(S8:S12)</f>
        <v>2.5</v>
      </c>
      <c r="T15" s="29">
        <f t="shared" si="5"/>
        <v>3.0389610389610389</v>
      </c>
      <c r="U15" s="29">
        <f t="shared" si="5"/>
        <v>3.5</v>
      </c>
      <c r="V15" s="29">
        <f t="shared" si="5"/>
        <v>2.9886363636363638</v>
      </c>
      <c r="W15" s="29">
        <f>STDEV(R15:V15)</f>
        <v>0.46486816259482855</v>
      </c>
    </row>
    <row r="16" spans="1:23" x14ac:dyDescent="0.2">
      <c r="G16" s="23" t="s">
        <v>231</v>
      </c>
      <c r="J16" s="29">
        <f>(H15*H14+J15*J14)/(H14+J14)</f>
        <v>3.1363636363636362</v>
      </c>
      <c r="K16" s="29">
        <f>(I15*I14+K15*K14)/(I14+K14)</f>
        <v>2.9707773232028054</v>
      </c>
      <c r="N16" s="29">
        <f>N15</f>
        <v>2.9886363636363638</v>
      </c>
      <c r="O16" s="29">
        <f>STDEV(H16:N16)</f>
        <v>9.0885568655353785E-2</v>
      </c>
      <c r="Q16" s="41" t="s">
        <v>217</v>
      </c>
      <c r="S16" s="22">
        <f>(R15*R14+S15*S14)/(R14+S14)</f>
        <v>2.4500000000000002</v>
      </c>
      <c r="T16" s="29">
        <f>(T15*T14+U15*U14)/(T14+U14)</f>
        <v>3.0503447170113835</v>
      </c>
      <c r="V16" s="29">
        <f>V15</f>
        <v>2.9886363636363638</v>
      </c>
      <c r="W16" s="29">
        <f>STDEV(R16:V16)</f>
        <v>0.33024002189093193</v>
      </c>
    </row>
    <row r="18" spans="1:23" ht="38.25" x14ac:dyDescent="0.2">
      <c r="A18" s="38" t="s">
        <v>182</v>
      </c>
      <c r="B18" s="39" t="s">
        <v>180</v>
      </c>
      <c r="E18" s="34" t="s">
        <v>203</v>
      </c>
      <c r="G18" s="38" t="s">
        <v>182</v>
      </c>
      <c r="H18" s="39" t="s">
        <v>208</v>
      </c>
      <c r="O18" s="34" t="str">
        <f>E18</f>
        <v>G1_SG1_Q2</v>
      </c>
      <c r="Q18" s="38" t="s">
        <v>182</v>
      </c>
      <c r="R18" s="39" t="s">
        <v>215</v>
      </c>
      <c r="W18" s="34" t="str">
        <f>O18</f>
        <v>G1_SG1_Q2</v>
      </c>
    </row>
    <row r="19" spans="1:23" x14ac:dyDescent="0.2">
      <c r="A19" s="39" t="s">
        <v>179</v>
      </c>
      <c r="B19" s="22">
        <v>1</v>
      </c>
      <c r="C19" s="22">
        <v>2</v>
      </c>
      <c r="D19" s="22" t="s">
        <v>146</v>
      </c>
      <c r="E19" s="23" t="s">
        <v>184</v>
      </c>
      <c r="G19" s="39" t="s">
        <v>179</v>
      </c>
      <c r="H19" s="22" t="s">
        <v>76</v>
      </c>
      <c r="I19" s="22" t="s">
        <v>90</v>
      </c>
      <c r="J19" s="22" t="s">
        <v>63</v>
      </c>
      <c r="K19" s="22" t="s">
        <v>92</v>
      </c>
      <c r="L19" s="22" t="s">
        <v>138</v>
      </c>
      <c r="M19" s="22" t="s">
        <v>70</v>
      </c>
      <c r="N19" s="22" t="s">
        <v>146</v>
      </c>
      <c r="O19" s="23" t="s">
        <v>184</v>
      </c>
      <c r="Q19" s="39" t="s">
        <v>216</v>
      </c>
      <c r="R19" s="22" t="s">
        <v>138</v>
      </c>
      <c r="S19" s="22" t="s">
        <v>212</v>
      </c>
      <c r="T19" s="22" t="s">
        <v>213</v>
      </c>
      <c r="U19" s="22" t="s">
        <v>214</v>
      </c>
      <c r="V19" s="22" t="s">
        <v>146</v>
      </c>
      <c r="W19" s="23" t="s">
        <v>184</v>
      </c>
    </row>
    <row r="20" spans="1:23" x14ac:dyDescent="0.2">
      <c r="A20" s="22">
        <v>1</v>
      </c>
      <c r="B20" s="40">
        <v>4</v>
      </c>
      <c r="C20" s="40"/>
      <c r="D20" s="40">
        <v>4</v>
      </c>
      <c r="E20" s="22" t="s">
        <v>85</v>
      </c>
      <c r="G20" s="22">
        <v>1</v>
      </c>
      <c r="H20" s="40">
        <v>1</v>
      </c>
      <c r="I20" s="40">
        <v>3</v>
      </c>
      <c r="J20" s="40"/>
      <c r="K20" s="40"/>
      <c r="L20" s="40"/>
      <c r="M20" s="40"/>
      <c r="N20" s="40">
        <v>4</v>
      </c>
      <c r="O20" s="22" t="s">
        <v>85</v>
      </c>
      <c r="Q20" s="22">
        <v>1</v>
      </c>
      <c r="R20" s="40"/>
      <c r="S20" s="40"/>
      <c r="T20" s="40">
        <v>4</v>
      </c>
      <c r="U20" s="40"/>
      <c r="V20" s="40">
        <v>4</v>
      </c>
      <c r="W20" s="22" t="s">
        <v>85</v>
      </c>
    </row>
    <row r="21" spans="1:23" x14ac:dyDescent="0.2">
      <c r="A21" s="22">
        <v>2</v>
      </c>
      <c r="B21" s="40">
        <v>17</v>
      </c>
      <c r="C21" s="40">
        <v>6</v>
      </c>
      <c r="D21" s="40">
        <v>23</v>
      </c>
      <c r="E21" s="22" t="s">
        <v>78</v>
      </c>
      <c r="G21" s="22">
        <v>2</v>
      </c>
      <c r="H21" s="40">
        <v>2</v>
      </c>
      <c r="I21" s="40">
        <v>10</v>
      </c>
      <c r="J21" s="40">
        <v>1</v>
      </c>
      <c r="K21" s="40">
        <v>8</v>
      </c>
      <c r="L21" s="40"/>
      <c r="M21" s="40">
        <v>2</v>
      </c>
      <c r="N21" s="40">
        <v>23</v>
      </c>
      <c r="O21" s="22" t="s">
        <v>78</v>
      </c>
      <c r="Q21" s="22">
        <v>2</v>
      </c>
      <c r="R21" s="40">
        <v>1</v>
      </c>
      <c r="S21" s="40">
        <v>2</v>
      </c>
      <c r="T21" s="40">
        <v>20</v>
      </c>
      <c r="U21" s="40"/>
      <c r="V21" s="40">
        <v>23</v>
      </c>
      <c r="W21" s="22" t="s">
        <v>78</v>
      </c>
    </row>
    <row r="22" spans="1:23" x14ac:dyDescent="0.2">
      <c r="A22" s="22">
        <v>3</v>
      </c>
      <c r="B22" s="40">
        <v>16</v>
      </c>
      <c r="C22" s="40">
        <v>10</v>
      </c>
      <c r="D22" s="40">
        <v>26</v>
      </c>
      <c r="E22" s="22" t="s">
        <v>73</v>
      </c>
      <c r="G22" s="22">
        <v>3</v>
      </c>
      <c r="H22" s="40">
        <v>4</v>
      </c>
      <c r="I22" s="40">
        <v>6</v>
      </c>
      <c r="J22" s="40">
        <v>3</v>
      </c>
      <c r="K22" s="40">
        <v>9</v>
      </c>
      <c r="L22" s="40">
        <v>2</v>
      </c>
      <c r="M22" s="40">
        <v>2</v>
      </c>
      <c r="N22" s="40">
        <v>26</v>
      </c>
      <c r="O22" s="22" t="s">
        <v>73</v>
      </c>
      <c r="Q22" s="22">
        <v>3</v>
      </c>
      <c r="R22" s="40">
        <v>1</v>
      </c>
      <c r="S22" s="40">
        <v>3</v>
      </c>
      <c r="T22" s="40">
        <v>22</v>
      </c>
      <c r="U22" s="40"/>
      <c r="V22" s="40">
        <v>26</v>
      </c>
      <c r="W22" s="22" t="s">
        <v>73</v>
      </c>
    </row>
    <row r="23" spans="1:23" x14ac:dyDescent="0.2">
      <c r="A23" s="22">
        <v>4</v>
      </c>
      <c r="B23" s="40">
        <v>10</v>
      </c>
      <c r="C23" s="40">
        <v>21</v>
      </c>
      <c r="D23" s="40">
        <v>31</v>
      </c>
      <c r="E23" s="22" t="s">
        <v>77</v>
      </c>
      <c r="G23" s="22">
        <v>4</v>
      </c>
      <c r="H23" s="40">
        <v>6</v>
      </c>
      <c r="I23" s="40">
        <v>8</v>
      </c>
      <c r="J23" s="40">
        <v>5</v>
      </c>
      <c r="K23" s="40">
        <v>10</v>
      </c>
      <c r="L23" s="40"/>
      <c r="M23" s="40">
        <v>2</v>
      </c>
      <c r="N23" s="40">
        <v>31</v>
      </c>
      <c r="O23" s="22" t="s">
        <v>77</v>
      </c>
      <c r="Q23" s="22">
        <v>4</v>
      </c>
      <c r="R23" s="40">
        <v>1</v>
      </c>
      <c r="S23" s="40">
        <v>1</v>
      </c>
      <c r="T23" s="40">
        <v>28</v>
      </c>
      <c r="U23" s="40">
        <v>1</v>
      </c>
      <c r="V23" s="40">
        <v>31</v>
      </c>
      <c r="W23" s="22" t="s">
        <v>77</v>
      </c>
    </row>
    <row r="24" spans="1:23" x14ac:dyDescent="0.2">
      <c r="A24" s="22">
        <v>5</v>
      </c>
      <c r="B24" s="40">
        <v>2</v>
      </c>
      <c r="C24" s="40">
        <v>1</v>
      </c>
      <c r="D24" s="40">
        <v>3</v>
      </c>
      <c r="E24" s="22" t="s">
        <v>79</v>
      </c>
      <c r="G24" s="22">
        <v>5</v>
      </c>
      <c r="H24" s="40"/>
      <c r="I24" s="40"/>
      <c r="J24" s="40"/>
      <c r="K24" s="40">
        <v>2</v>
      </c>
      <c r="L24" s="40">
        <v>1</v>
      </c>
      <c r="M24" s="40"/>
      <c r="N24" s="40">
        <v>3</v>
      </c>
      <c r="O24" s="22" t="s">
        <v>79</v>
      </c>
      <c r="Q24" s="22">
        <v>5</v>
      </c>
      <c r="R24" s="40"/>
      <c r="S24" s="40"/>
      <c r="T24" s="40">
        <v>2</v>
      </c>
      <c r="U24" s="40">
        <v>1</v>
      </c>
      <c r="V24" s="40">
        <v>3</v>
      </c>
      <c r="W24" s="22" t="s">
        <v>79</v>
      </c>
    </row>
    <row r="25" spans="1:23" x14ac:dyDescent="0.2">
      <c r="A25" s="22" t="s">
        <v>142</v>
      </c>
      <c r="B25" s="40">
        <v>2</v>
      </c>
      <c r="C25" s="40">
        <v>2</v>
      </c>
      <c r="D25" s="40">
        <v>4</v>
      </c>
      <c r="E25" s="22" t="s">
        <v>86</v>
      </c>
      <c r="G25" s="22" t="s">
        <v>142</v>
      </c>
      <c r="H25" s="40"/>
      <c r="I25" s="40">
        <v>1</v>
      </c>
      <c r="J25" s="40"/>
      <c r="K25" s="40">
        <v>2</v>
      </c>
      <c r="L25" s="40"/>
      <c r="M25" s="40">
        <v>1</v>
      </c>
      <c r="N25" s="40">
        <v>4</v>
      </c>
      <c r="O25" s="22" t="s">
        <v>86</v>
      </c>
      <c r="Q25" s="22" t="s">
        <v>142</v>
      </c>
      <c r="R25" s="40"/>
      <c r="S25" s="40">
        <v>1</v>
      </c>
      <c r="T25" s="40">
        <v>3</v>
      </c>
      <c r="U25" s="40"/>
      <c r="V25" s="40">
        <v>4</v>
      </c>
      <c r="W25" s="22" t="s">
        <v>86</v>
      </c>
    </row>
    <row r="26" spans="1:23" x14ac:dyDescent="0.2">
      <c r="A26" s="22" t="s">
        <v>146</v>
      </c>
      <c r="B26" s="40">
        <v>51</v>
      </c>
      <c r="C26" s="40">
        <v>40</v>
      </c>
      <c r="D26" s="40">
        <v>91</v>
      </c>
      <c r="G26" s="22" t="s">
        <v>146</v>
      </c>
      <c r="H26" s="40">
        <v>13</v>
      </c>
      <c r="I26" s="40">
        <v>28</v>
      </c>
      <c r="J26" s="40">
        <v>9</v>
      </c>
      <c r="K26" s="40">
        <v>31</v>
      </c>
      <c r="L26" s="40">
        <v>3</v>
      </c>
      <c r="M26" s="40">
        <v>7</v>
      </c>
      <c r="N26" s="40">
        <v>91</v>
      </c>
      <c r="Q26" s="22" t="s">
        <v>146</v>
      </c>
      <c r="R26" s="40">
        <v>3</v>
      </c>
      <c r="S26" s="40">
        <v>7</v>
      </c>
      <c r="T26" s="40">
        <v>79</v>
      </c>
      <c r="U26" s="40">
        <v>2</v>
      </c>
      <c r="V26" s="40">
        <v>91</v>
      </c>
    </row>
    <row r="27" spans="1:23" x14ac:dyDescent="0.2">
      <c r="A27" s="23" t="s">
        <v>178</v>
      </c>
      <c r="B27" s="29">
        <f>SUMPRODUCT($A$8:$A$12,B20:B24)/SUM(B20:B24)</f>
        <v>2.7755102040816326</v>
      </c>
      <c r="C27" s="29">
        <f>SUMPRODUCT($A$8:$A$12,C20:C24)/SUM(C20:C24)</f>
        <v>3.4473684210526314</v>
      </c>
      <c r="D27" s="29">
        <f>SUMPRODUCT($A$8:$A$12,D20:D24)/SUM(D20:D24)</f>
        <v>3.0689655172413794</v>
      </c>
      <c r="E27" s="29">
        <f>STDEV(B27:D27)</f>
        <v>0.33682296095177422</v>
      </c>
      <c r="G27" s="23" t="s">
        <v>178</v>
      </c>
      <c r="H27" s="29">
        <f>SUMPRODUCT($A$8:$A$12,H20:H24)/SUM(H20:H24)</f>
        <v>3.1538461538461537</v>
      </c>
      <c r="I27" s="29">
        <f>SUMPRODUCT($A$8:$A$12,I20:I24)/SUM(I20:I24)</f>
        <v>2.7037037037037037</v>
      </c>
      <c r="J27" s="29">
        <f>SUMPRODUCT($A$8:$A$12,J20:J24)/SUM(J20:J24)</f>
        <v>3.4444444444444446</v>
      </c>
      <c r="K27" s="29">
        <f t="shared" ref="K27:N27" si="6">SUMPRODUCT($A$8:$A$12,K20:K24)/SUM(K20:K24)</f>
        <v>3.2068965517241379</v>
      </c>
      <c r="L27" s="29">
        <f t="shared" si="6"/>
        <v>3.6666666666666665</v>
      </c>
      <c r="M27" s="29">
        <f t="shared" si="6"/>
        <v>3</v>
      </c>
      <c r="N27" s="29">
        <f t="shared" si="6"/>
        <v>3.0689655172413794</v>
      </c>
      <c r="O27" s="29">
        <f>STDEV(H27:N27)</f>
        <v>0.31084169485224344</v>
      </c>
      <c r="Q27" s="23" t="s">
        <v>178</v>
      </c>
      <c r="R27" s="29">
        <f>SUMPRODUCT($A$8:$A$12,R20:R24)/SUM(R20:R24)</f>
        <v>3</v>
      </c>
      <c r="S27" s="29">
        <f t="shared" ref="S27:V27" si="7">SUMPRODUCT($A$8:$A$12,S20:S24)/SUM(S20:S24)</f>
        <v>2.8333333333333335</v>
      </c>
      <c r="T27" s="29">
        <f t="shared" si="7"/>
        <v>3.0526315789473686</v>
      </c>
      <c r="U27" s="29">
        <f t="shared" si="7"/>
        <v>4.5</v>
      </c>
      <c r="V27" s="29">
        <f t="shared" si="7"/>
        <v>3.0689655172413794</v>
      </c>
      <c r="W27" s="29">
        <f>STDEV(R27:V27)</f>
        <v>0.68226453676319065</v>
      </c>
    </row>
    <row r="28" spans="1:23" x14ac:dyDescent="0.2">
      <c r="G28" s="23" t="s">
        <v>231</v>
      </c>
      <c r="J28" s="29">
        <f>(H27*H26+J27*J26)/(H26+J26)</f>
        <v>3.2727272727272729</v>
      </c>
      <c r="K28" s="29">
        <f>(I27*I26+K27*K26)/(I26+K26)</f>
        <v>2.9680931662229151</v>
      </c>
      <c r="N28" s="29">
        <f>N27</f>
        <v>3.0689655172413794</v>
      </c>
      <c r="O28" s="29">
        <f>STDEV(H28:N28)</f>
        <v>0.1551859223879504</v>
      </c>
      <c r="Q28" s="41" t="s">
        <v>217</v>
      </c>
      <c r="S28" s="29">
        <f>(R27*R26+S27*S26)/(R26+S26)</f>
        <v>2.8833333333333337</v>
      </c>
      <c r="T28" s="29">
        <f>(T27*T26+U27*U26)/(T26+U26)</f>
        <v>3.0883690708252112</v>
      </c>
      <c r="V28" s="29">
        <f>V27</f>
        <v>3.0689655172413794</v>
      </c>
      <c r="W28" s="29">
        <f>STDEV(R28:V28)</f>
        <v>0.11319265232557367</v>
      </c>
    </row>
    <row r="30" spans="1:23" ht="38.25" x14ac:dyDescent="0.2">
      <c r="A30" s="38" t="s">
        <v>183</v>
      </c>
      <c r="B30" s="39" t="s">
        <v>180</v>
      </c>
      <c r="E30" s="34" t="s">
        <v>204</v>
      </c>
      <c r="G30" s="38" t="s">
        <v>183</v>
      </c>
      <c r="H30" s="39" t="s">
        <v>208</v>
      </c>
      <c r="O30" s="34" t="str">
        <f>E30</f>
        <v>G1_SG1_Q3</v>
      </c>
      <c r="Q30" s="38" t="s">
        <v>218</v>
      </c>
      <c r="R30" s="39" t="s">
        <v>215</v>
      </c>
      <c r="W30" s="34" t="str">
        <f>O30</f>
        <v>G1_SG1_Q3</v>
      </c>
    </row>
    <row r="31" spans="1:23" x14ac:dyDescent="0.2">
      <c r="A31" s="39" t="s">
        <v>179</v>
      </c>
      <c r="B31" s="22">
        <v>1</v>
      </c>
      <c r="C31" s="22">
        <v>2</v>
      </c>
      <c r="D31" s="22" t="s">
        <v>146</v>
      </c>
      <c r="E31" s="23" t="s">
        <v>184</v>
      </c>
      <c r="G31" s="39" t="s">
        <v>179</v>
      </c>
      <c r="H31" s="22" t="s">
        <v>76</v>
      </c>
      <c r="I31" s="22" t="s">
        <v>90</v>
      </c>
      <c r="J31" s="22" t="s">
        <v>63</v>
      </c>
      <c r="K31" s="22" t="s">
        <v>92</v>
      </c>
      <c r="L31" s="22" t="s">
        <v>138</v>
      </c>
      <c r="M31" s="22" t="s">
        <v>70</v>
      </c>
      <c r="N31" s="22" t="s">
        <v>146</v>
      </c>
      <c r="O31" s="23" t="s">
        <v>184</v>
      </c>
      <c r="Q31" s="39" t="s">
        <v>216</v>
      </c>
      <c r="R31" s="22" t="s">
        <v>138</v>
      </c>
      <c r="S31" s="22" t="s">
        <v>212</v>
      </c>
      <c r="T31" s="22" t="s">
        <v>213</v>
      </c>
      <c r="U31" s="22" t="s">
        <v>214</v>
      </c>
      <c r="V31" s="22" t="s">
        <v>146</v>
      </c>
      <c r="W31" s="23" t="s">
        <v>184</v>
      </c>
    </row>
    <row r="32" spans="1:23" x14ac:dyDescent="0.2">
      <c r="A32" s="22">
        <v>1</v>
      </c>
      <c r="B32" s="40">
        <v>5</v>
      </c>
      <c r="C32" s="40">
        <v>2</v>
      </c>
      <c r="D32" s="40">
        <v>7</v>
      </c>
      <c r="E32" s="22" t="s">
        <v>85</v>
      </c>
      <c r="G32" s="22">
        <v>1</v>
      </c>
      <c r="H32" s="40">
        <v>1</v>
      </c>
      <c r="I32" s="40">
        <v>4</v>
      </c>
      <c r="J32" s="40"/>
      <c r="K32" s="40">
        <v>2</v>
      </c>
      <c r="L32" s="40"/>
      <c r="M32" s="40"/>
      <c r="N32" s="40">
        <v>7</v>
      </c>
      <c r="O32" s="22" t="s">
        <v>85</v>
      </c>
      <c r="Q32" s="22">
        <v>1</v>
      </c>
      <c r="R32" s="40"/>
      <c r="S32" s="40">
        <v>1</v>
      </c>
      <c r="T32" s="40">
        <v>6</v>
      </c>
      <c r="U32" s="40"/>
      <c r="V32" s="40">
        <v>7</v>
      </c>
      <c r="W32" s="22" t="s">
        <v>85</v>
      </c>
    </row>
    <row r="33" spans="1:23" x14ac:dyDescent="0.2">
      <c r="A33" s="22">
        <v>2</v>
      </c>
      <c r="B33" s="40">
        <v>12</v>
      </c>
      <c r="C33" s="40">
        <v>14</v>
      </c>
      <c r="D33" s="40">
        <v>26</v>
      </c>
      <c r="E33" s="22" t="s">
        <v>78</v>
      </c>
      <c r="G33" s="22">
        <v>2</v>
      </c>
      <c r="H33" s="40">
        <v>1</v>
      </c>
      <c r="I33" s="40">
        <v>9</v>
      </c>
      <c r="J33" s="40">
        <v>3</v>
      </c>
      <c r="K33" s="40">
        <v>10</v>
      </c>
      <c r="L33" s="40">
        <v>1</v>
      </c>
      <c r="M33" s="40">
        <v>2</v>
      </c>
      <c r="N33" s="40">
        <v>26</v>
      </c>
      <c r="O33" s="22" t="s">
        <v>78</v>
      </c>
      <c r="Q33" s="22">
        <v>2</v>
      </c>
      <c r="R33" s="40">
        <v>2</v>
      </c>
      <c r="S33" s="40">
        <v>3</v>
      </c>
      <c r="T33" s="40">
        <v>21</v>
      </c>
      <c r="U33" s="40"/>
      <c r="V33" s="40">
        <v>26</v>
      </c>
      <c r="W33" s="22" t="s">
        <v>78</v>
      </c>
    </row>
    <row r="34" spans="1:23" x14ac:dyDescent="0.2">
      <c r="A34" s="22">
        <v>3</v>
      </c>
      <c r="B34" s="40">
        <v>14</v>
      </c>
      <c r="C34" s="40">
        <v>11</v>
      </c>
      <c r="D34" s="40">
        <v>25</v>
      </c>
      <c r="E34" s="22" t="s">
        <v>73</v>
      </c>
      <c r="G34" s="22">
        <v>3</v>
      </c>
      <c r="H34" s="40">
        <v>4</v>
      </c>
      <c r="I34" s="40">
        <v>6</v>
      </c>
      <c r="J34" s="40"/>
      <c r="K34" s="40">
        <v>13</v>
      </c>
      <c r="L34" s="40">
        <v>1</v>
      </c>
      <c r="M34" s="40">
        <v>1</v>
      </c>
      <c r="N34" s="40">
        <v>25</v>
      </c>
      <c r="O34" s="22" t="s">
        <v>73</v>
      </c>
      <c r="Q34" s="22">
        <v>3</v>
      </c>
      <c r="R34" s="40">
        <v>1</v>
      </c>
      <c r="S34" s="40">
        <v>2</v>
      </c>
      <c r="T34" s="40">
        <v>21</v>
      </c>
      <c r="U34" s="40">
        <v>1</v>
      </c>
      <c r="V34" s="40">
        <v>25</v>
      </c>
      <c r="W34" s="22" t="s">
        <v>73</v>
      </c>
    </row>
    <row r="35" spans="1:23" x14ac:dyDescent="0.2">
      <c r="A35" s="22">
        <v>4</v>
      </c>
      <c r="B35" s="40">
        <v>12</v>
      </c>
      <c r="C35" s="40">
        <v>7</v>
      </c>
      <c r="D35" s="40">
        <v>19</v>
      </c>
      <c r="E35" s="22" t="s">
        <v>77</v>
      </c>
      <c r="G35" s="22">
        <v>4</v>
      </c>
      <c r="H35" s="40">
        <v>4</v>
      </c>
      <c r="I35" s="40">
        <v>5</v>
      </c>
      <c r="J35" s="40">
        <v>4</v>
      </c>
      <c r="K35" s="40">
        <v>4</v>
      </c>
      <c r="L35" s="40"/>
      <c r="M35" s="40">
        <v>2</v>
      </c>
      <c r="N35" s="40">
        <v>19</v>
      </c>
      <c r="O35" s="22" t="s">
        <v>77</v>
      </c>
      <c r="Q35" s="22">
        <v>4</v>
      </c>
      <c r="R35" s="40"/>
      <c r="S35" s="40"/>
      <c r="T35" s="40">
        <v>19</v>
      </c>
      <c r="U35" s="40"/>
      <c r="V35" s="40">
        <v>19</v>
      </c>
      <c r="W35" s="22" t="s">
        <v>77</v>
      </c>
    </row>
    <row r="36" spans="1:23" x14ac:dyDescent="0.2">
      <c r="A36" s="22">
        <v>5</v>
      </c>
      <c r="B36" s="40">
        <v>7</v>
      </c>
      <c r="C36" s="40">
        <v>4</v>
      </c>
      <c r="D36" s="40">
        <v>11</v>
      </c>
      <c r="E36" s="22" t="s">
        <v>79</v>
      </c>
      <c r="G36" s="22">
        <v>5</v>
      </c>
      <c r="H36" s="40">
        <v>3</v>
      </c>
      <c r="I36" s="40">
        <v>3</v>
      </c>
      <c r="J36" s="40">
        <v>1</v>
      </c>
      <c r="K36" s="40">
        <v>2</v>
      </c>
      <c r="L36" s="40">
        <v>1</v>
      </c>
      <c r="M36" s="40">
        <v>1</v>
      </c>
      <c r="N36" s="40">
        <v>11</v>
      </c>
      <c r="O36" s="22" t="s">
        <v>79</v>
      </c>
      <c r="Q36" s="22">
        <v>5</v>
      </c>
      <c r="R36" s="40"/>
      <c r="S36" s="40"/>
      <c r="T36" s="40">
        <v>10</v>
      </c>
      <c r="U36" s="40">
        <v>1</v>
      </c>
      <c r="V36" s="40">
        <v>11</v>
      </c>
      <c r="W36" s="22" t="s">
        <v>79</v>
      </c>
    </row>
    <row r="37" spans="1:23" x14ac:dyDescent="0.2">
      <c r="A37" s="22" t="s">
        <v>142</v>
      </c>
      <c r="B37" s="40">
        <v>1</v>
      </c>
      <c r="C37" s="40">
        <v>2</v>
      </c>
      <c r="D37" s="40">
        <v>3</v>
      </c>
      <c r="E37" s="22" t="s">
        <v>86</v>
      </c>
      <c r="G37" s="22" t="s">
        <v>142</v>
      </c>
      <c r="H37" s="40"/>
      <c r="I37" s="40">
        <v>1</v>
      </c>
      <c r="J37" s="40">
        <v>1</v>
      </c>
      <c r="K37" s="40"/>
      <c r="L37" s="40"/>
      <c r="M37" s="40">
        <v>1</v>
      </c>
      <c r="N37" s="40">
        <v>3</v>
      </c>
      <c r="O37" s="22" t="s">
        <v>86</v>
      </c>
      <c r="Q37" s="22" t="s">
        <v>142</v>
      </c>
      <c r="R37" s="40"/>
      <c r="S37" s="40">
        <v>1</v>
      </c>
      <c r="T37" s="40">
        <v>2</v>
      </c>
      <c r="U37" s="40"/>
      <c r="V37" s="40">
        <v>3</v>
      </c>
      <c r="W37" s="22" t="s">
        <v>86</v>
      </c>
    </row>
    <row r="38" spans="1:23" x14ac:dyDescent="0.2">
      <c r="A38" s="22" t="s">
        <v>146</v>
      </c>
      <c r="B38" s="40">
        <v>51</v>
      </c>
      <c r="C38" s="40">
        <v>40</v>
      </c>
      <c r="D38" s="40">
        <v>91</v>
      </c>
      <c r="G38" s="22" t="s">
        <v>146</v>
      </c>
      <c r="H38" s="40">
        <v>13</v>
      </c>
      <c r="I38" s="40">
        <v>28</v>
      </c>
      <c r="J38" s="40">
        <v>9</v>
      </c>
      <c r="K38" s="40">
        <v>31</v>
      </c>
      <c r="L38" s="40">
        <v>3</v>
      </c>
      <c r="M38" s="40">
        <v>7</v>
      </c>
      <c r="N38" s="40">
        <v>91</v>
      </c>
      <c r="Q38" s="22" t="s">
        <v>146</v>
      </c>
      <c r="R38" s="40">
        <v>3</v>
      </c>
      <c r="S38" s="40">
        <v>7</v>
      </c>
      <c r="T38" s="40">
        <v>79</v>
      </c>
      <c r="U38" s="40">
        <v>2</v>
      </c>
      <c r="V38" s="40">
        <v>91</v>
      </c>
    </row>
    <row r="39" spans="1:23" x14ac:dyDescent="0.2">
      <c r="A39" s="23" t="s">
        <v>178</v>
      </c>
      <c r="B39" s="29">
        <f>SUMPRODUCT($A$8:$A$12,B32:B36)/SUM(B32:B36)</f>
        <v>3.08</v>
      </c>
      <c r="C39" s="29">
        <f>SUMPRODUCT($A$8:$A$12,C32:C36)/SUM(C32:C36)</f>
        <v>2.9210526315789473</v>
      </c>
      <c r="D39" s="29">
        <f>SUMPRODUCT($A$8:$A$12,D32:D36)/SUM(D32:D36)</f>
        <v>3.0113636363636362</v>
      </c>
      <c r="E39" s="29">
        <f>STDEV(B39:D39)</f>
        <v>7.9719606461669909E-2</v>
      </c>
      <c r="G39" s="23" t="s">
        <v>178</v>
      </c>
      <c r="H39" s="29">
        <f>SUMPRODUCT($A$8:$A$12,H32:H36)/SUM(H32:H36)</f>
        <v>3.5384615384615383</v>
      </c>
      <c r="I39" s="29">
        <f>SUMPRODUCT($A$8:$A$12,I32:I36)/SUM(I32:I36)</f>
        <v>2.7777777777777777</v>
      </c>
      <c r="J39" s="29">
        <f>SUMPRODUCT($A$8:$A$12,J32:J36)/SUM(J32:J36)</f>
        <v>3.375</v>
      </c>
      <c r="K39" s="29">
        <f t="shared" ref="K39:N39" si="8">SUMPRODUCT($A$8:$A$12,K32:K36)/SUM(K32:K36)</f>
        <v>2.806451612903226</v>
      </c>
      <c r="L39" s="29">
        <f t="shared" si="8"/>
        <v>3.3333333333333335</v>
      </c>
      <c r="M39" s="29">
        <f t="shared" si="8"/>
        <v>3.3333333333333335</v>
      </c>
      <c r="N39" s="29">
        <f t="shared" si="8"/>
        <v>3.0113636363636362</v>
      </c>
      <c r="O39" s="29">
        <f>STDEV(H39:N39)</f>
        <v>0.30063447682676619</v>
      </c>
      <c r="Q39" s="23" t="s">
        <v>178</v>
      </c>
      <c r="R39" s="29">
        <f>SUMPRODUCT($A$8:$A$12,R32:R36)/SUM(R32:R36)</f>
        <v>2.3333333333333335</v>
      </c>
      <c r="S39" s="29">
        <f t="shared" ref="S39:V39" si="9">SUMPRODUCT($A$8:$A$12,S32:S36)/SUM(S32:S36)</f>
        <v>2.1666666666666665</v>
      </c>
      <c r="T39" s="29">
        <f t="shared" si="9"/>
        <v>3.0779220779220777</v>
      </c>
      <c r="U39" s="29">
        <f t="shared" si="9"/>
        <v>4</v>
      </c>
      <c r="V39" s="29">
        <f t="shared" si="9"/>
        <v>3.0113636363636362</v>
      </c>
      <c r="W39" s="29">
        <f>STDEV(R39:V39)</f>
        <v>0.72652471163237353</v>
      </c>
    </row>
    <row r="40" spans="1:23" x14ac:dyDescent="0.2">
      <c r="G40" s="23" t="s">
        <v>231</v>
      </c>
      <c r="J40" s="29">
        <f>(H39*H38+J39*J38)/(H38+J38)</f>
        <v>3.4715909090909092</v>
      </c>
      <c r="K40" s="29">
        <f>(I39*I38+K39*K38)/(I38+K38)</f>
        <v>2.792843691148776</v>
      </c>
      <c r="N40" s="29">
        <f>N39</f>
        <v>3.0113636363636362</v>
      </c>
      <c r="O40" s="29">
        <f>STDEV(H40:N40)</f>
        <v>0.34647219582598421</v>
      </c>
      <c r="Q40" s="41" t="s">
        <v>217</v>
      </c>
      <c r="S40" s="29">
        <f>(R39*R38+S39*S38)/(R38+S38)</f>
        <v>2.2166666666666663</v>
      </c>
      <c r="T40" s="29">
        <f>(T39*T38+U39*U38)/(T38+U38)</f>
        <v>3.1006894340227671</v>
      </c>
      <c r="V40" s="29">
        <f>V39</f>
        <v>3.0113636363636362</v>
      </c>
      <c r="W40" s="29">
        <f>STDEV(R40:V40)</f>
        <v>0.48665844028040173</v>
      </c>
    </row>
    <row r="42" spans="1:23" ht="38.25" x14ac:dyDescent="0.2">
      <c r="A42" s="38" t="s">
        <v>185</v>
      </c>
      <c r="B42" s="39" t="s">
        <v>180</v>
      </c>
      <c r="E42" s="34" t="s">
        <v>205</v>
      </c>
      <c r="G42" s="38" t="s">
        <v>185</v>
      </c>
      <c r="H42" s="39" t="s">
        <v>208</v>
      </c>
      <c r="O42" s="34" t="str">
        <f>E42</f>
        <v>G1_SG1_Q4</v>
      </c>
      <c r="Q42" s="38" t="s">
        <v>219</v>
      </c>
      <c r="R42" s="39" t="s">
        <v>215</v>
      </c>
      <c r="W42" s="34" t="str">
        <f>O42</f>
        <v>G1_SG1_Q4</v>
      </c>
    </row>
    <row r="43" spans="1:23" x14ac:dyDescent="0.2">
      <c r="A43" s="39" t="s">
        <v>179</v>
      </c>
      <c r="B43" s="22">
        <v>1</v>
      </c>
      <c r="C43" s="22">
        <v>2</v>
      </c>
      <c r="D43" s="22" t="s">
        <v>146</v>
      </c>
      <c r="E43" s="23" t="s">
        <v>184</v>
      </c>
      <c r="G43" s="39" t="s">
        <v>179</v>
      </c>
      <c r="H43" s="22" t="s">
        <v>76</v>
      </c>
      <c r="I43" s="22" t="s">
        <v>90</v>
      </c>
      <c r="J43" s="22" t="s">
        <v>63</v>
      </c>
      <c r="K43" s="22" t="s">
        <v>92</v>
      </c>
      <c r="L43" s="22" t="s">
        <v>138</v>
      </c>
      <c r="M43" s="22" t="s">
        <v>70</v>
      </c>
      <c r="N43" s="22" t="s">
        <v>146</v>
      </c>
      <c r="O43" s="23" t="s">
        <v>184</v>
      </c>
      <c r="Q43" s="39" t="s">
        <v>216</v>
      </c>
      <c r="R43" s="22" t="s">
        <v>138</v>
      </c>
      <c r="S43" s="22" t="s">
        <v>212</v>
      </c>
      <c r="T43" s="22" t="s">
        <v>213</v>
      </c>
      <c r="U43" s="22" t="s">
        <v>214</v>
      </c>
      <c r="V43" s="22" t="s">
        <v>146</v>
      </c>
      <c r="W43" s="23" t="s">
        <v>184</v>
      </c>
    </row>
    <row r="44" spans="1:23" x14ac:dyDescent="0.2">
      <c r="A44" s="22">
        <v>1</v>
      </c>
      <c r="B44" s="40">
        <v>3</v>
      </c>
      <c r="C44" s="40">
        <v>1</v>
      </c>
      <c r="D44" s="40">
        <v>4</v>
      </c>
      <c r="E44" s="22" t="s">
        <v>85</v>
      </c>
      <c r="G44" s="22">
        <v>1</v>
      </c>
      <c r="H44" s="40">
        <v>2</v>
      </c>
      <c r="I44" s="40">
        <v>2</v>
      </c>
      <c r="J44" s="40"/>
      <c r="K44" s="40"/>
      <c r="L44" s="40"/>
      <c r="M44" s="40"/>
      <c r="N44" s="40">
        <v>4</v>
      </c>
      <c r="O44" s="22" t="s">
        <v>85</v>
      </c>
      <c r="Q44" s="22">
        <v>1</v>
      </c>
      <c r="R44" s="40"/>
      <c r="S44" s="40"/>
      <c r="T44" s="40">
        <v>3</v>
      </c>
      <c r="U44" s="40">
        <v>1</v>
      </c>
      <c r="V44" s="40">
        <v>4</v>
      </c>
      <c r="W44" s="22" t="s">
        <v>85</v>
      </c>
    </row>
    <row r="45" spans="1:23" x14ac:dyDescent="0.2">
      <c r="A45" s="22">
        <v>2</v>
      </c>
      <c r="B45" s="40">
        <v>8</v>
      </c>
      <c r="C45" s="40">
        <v>6</v>
      </c>
      <c r="D45" s="40">
        <v>14</v>
      </c>
      <c r="E45" s="22" t="s">
        <v>78</v>
      </c>
      <c r="G45" s="22">
        <v>2</v>
      </c>
      <c r="H45" s="40"/>
      <c r="I45" s="40">
        <v>5</v>
      </c>
      <c r="J45" s="40">
        <v>1</v>
      </c>
      <c r="K45" s="40">
        <v>7</v>
      </c>
      <c r="L45" s="40"/>
      <c r="M45" s="40">
        <v>1</v>
      </c>
      <c r="N45" s="40">
        <v>14</v>
      </c>
      <c r="O45" s="22" t="s">
        <v>78</v>
      </c>
      <c r="Q45" s="22">
        <v>2</v>
      </c>
      <c r="R45" s="40"/>
      <c r="S45" s="40">
        <v>1</v>
      </c>
      <c r="T45" s="40">
        <v>13</v>
      </c>
      <c r="U45" s="40"/>
      <c r="V45" s="40">
        <v>14</v>
      </c>
      <c r="W45" s="22" t="s">
        <v>78</v>
      </c>
    </row>
    <row r="46" spans="1:23" x14ac:dyDescent="0.2">
      <c r="A46" s="22">
        <v>3</v>
      </c>
      <c r="B46" s="40">
        <v>12</v>
      </c>
      <c r="C46" s="40">
        <v>4</v>
      </c>
      <c r="D46" s="40">
        <v>16</v>
      </c>
      <c r="E46" s="22" t="s">
        <v>73</v>
      </c>
      <c r="G46" s="22">
        <v>3</v>
      </c>
      <c r="H46" s="40">
        <v>2</v>
      </c>
      <c r="I46" s="40">
        <v>4</v>
      </c>
      <c r="J46" s="40">
        <v>2</v>
      </c>
      <c r="K46" s="40">
        <v>6</v>
      </c>
      <c r="L46" s="40"/>
      <c r="M46" s="40">
        <v>2</v>
      </c>
      <c r="N46" s="40">
        <v>16</v>
      </c>
      <c r="O46" s="22" t="s">
        <v>73</v>
      </c>
      <c r="Q46" s="22">
        <v>3</v>
      </c>
      <c r="R46" s="40">
        <v>1</v>
      </c>
      <c r="S46" s="40">
        <v>2</v>
      </c>
      <c r="T46" s="40">
        <v>13</v>
      </c>
      <c r="U46" s="40"/>
      <c r="V46" s="40">
        <v>16</v>
      </c>
      <c r="W46" s="22" t="s">
        <v>73</v>
      </c>
    </row>
    <row r="47" spans="1:23" x14ac:dyDescent="0.2">
      <c r="A47" s="22">
        <v>4</v>
      </c>
      <c r="B47" s="40">
        <v>19</v>
      </c>
      <c r="C47" s="40">
        <v>21</v>
      </c>
      <c r="D47" s="40">
        <v>40</v>
      </c>
      <c r="E47" s="22" t="s">
        <v>77</v>
      </c>
      <c r="G47" s="22">
        <v>4</v>
      </c>
      <c r="H47" s="40">
        <v>7</v>
      </c>
      <c r="I47" s="40">
        <v>13</v>
      </c>
      <c r="J47" s="40">
        <v>3</v>
      </c>
      <c r="K47" s="40">
        <v>13</v>
      </c>
      <c r="L47" s="40">
        <v>3</v>
      </c>
      <c r="M47" s="40">
        <v>1</v>
      </c>
      <c r="N47" s="40">
        <v>40</v>
      </c>
      <c r="O47" s="22" t="s">
        <v>77</v>
      </c>
      <c r="Q47" s="22">
        <v>4</v>
      </c>
      <c r="R47" s="40">
        <v>2</v>
      </c>
      <c r="S47" s="40">
        <v>2</v>
      </c>
      <c r="T47" s="40">
        <v>35</v>
      </c>
      <c r="U47" s="40">
        <v>1</v>
      </c>
      <c r="V47" s="40">
        <v>40</v>
      </c>
      <c r="W47" s="22" t="s">
        <v>77</v>
      </c>
    </row>
    <row r="48" spans="1:23" x14ac:dyDescent="0.2">
      <c r="A48" s="22">
        <v>5</v>
      </c>
      <c r="B48" s="40">
        <v>8</v>
      </c>
      <c r="C48" s="40">
        <v>6</v>
      </c>
      <c r="D48" s="40">
        <v>14</v>
      </c>
      <c r="E48" s="22" t="s">
        <v>79</v>
      </c>
      <c r="G48" s="22">
        <v>5</v>
      </c>
      <c r="H48" s="40">
        <v>2</v>
      </c>
      <c r="I48" s="40">
        <v>4</v>
      </c>
      <c r="J48" s="40">
        <v>2</v>
      </c>
      <c r="K48" s="40">
        <v>4</v>
      </c>
      <c r="L48" s="40"/>
      <c r="M48" s="40">
        <v>2</v>
      </c>
      <c r="N48" s="40">
        <v>14</v>
      </c>
      <c r="O48" s="22" t="s">
        <v>79</v>
      </c>
      <c r="Q48" s="22">
        <v>5</v>
      </c>
      <c r="R48" s="40"/>
      <c r="S48" s="40">
        <v>1</v>
      </c>
      <c r="T48" s="40">
        <v>13</v>
      </c>
      <c r="U48" s="40"/>
      <c r="V48" s="40">
        <v>14</v>
      </c>
      <c r="W48" s="22" t="s">
        <v>79</v>
      </c>
    </row>
    <row r="49" spans="1:23" x14ac:dyDescent="0.2">
      <c r="A49" s="22" t="s">
        <v>142</v>
      </c>
      <c r="B49" s="40">
        <v>1</v>
      </c>
      <c r="C49" s="40">
        <v>2</v>
      </c>
      <c r="D49" s="40">
        <v>3</v>
      </c>
      <c r="E49" s="22" t="s">
        <v>86</v>
      </c>
      <c r="G49" s="22" t="s">
        <v>142</v>
      </c>
      <c r="H49" s="40"/>
      <c r="I49" s="40"/>
      <c r="J49" s="40">
        <v>1</v>
      </c>
      <c r="K49" s="40">
        <v>1</v>
      </c>
      <c r="L49" s="40"/>
      <c r="M49" s="40">
        <v>1</v>
      </c>
      <c r="N49" s="40">
        <v>3</v>
      </c>
      <c r="O49" s="22" t="s">
        <v>86</v>
      </c>
      <c r="Q49" s="22" t="s">
        <v>142</v>
      </c>
      <c r="R49" s="40"/>
      <c r="S49" s="40">
        <v>1</v>
      </c>
      <c r="T49" s="40">
        <v>2</v>
      </c>
      <c r="U49" s="40"/>
      <c r="V49" s="40">
        <v>3</v>
      </c>
      <c r="W49" s="22" t="s">
        <v>86</v>
      </c>
    </row>
    <row r="50" spans="1:23" x14ac:dyDescent="0.2">
      <c r="A50" s="22" t="s">
        <v>146</v>
      </c>
      <c r="B50" s="40">
        <v>51</v>
      </c>
      <c r="C50" s="40">
        <v>40</v>
      </c>
      <c r="D50" s="40">
        <v>91</v>
      </c>
      <c r="G50" s="22" t="s">
        <v>146</v>
      </c>
      <c r="H50" s="40">
        <v>13</v>
      </c>
      <c r="I50" s="40">
        <v>28</v>
      </c>
      <c r="J50" s="40">
        <v>9</v>
      </c>
      <c r="K50" s="40">
        <v>31</v>
      </c>
      <c r="L50" s="40">
        <v>3</v>
      </c>
      <c r="M50" s="40">
        <v>7</v>
      </c>
      <c r="N50" s="40">
        <v>91</v>
      </c>
      <c r="Q50" s="22" t="s">
        <v>146</v>
      </c>
      <c r="R50" s="40">
        <v>3</v>
      </c>
      <c r="S50" s="40">
        <v>7</v>
      </c>
      <c r="T50" s="40">
        <v>79</v>
      </c>
      <c r="U50" s="40">
        <v>2</v>
      </c>
      <c r="V50" s="40">
        <v>91</v>
      </c>
    </row>
    <row r="51" spans="1:23" x14ac:dyDescent="0.2">
      <c r="A51" s="23" t="s">
        <v>178</v>
      </c>
      <c r="B51" s="29">
        <f>SUMPRODUCT($A$8:$A$12,B44:B48)/SUM(B44:B48)</f>
        <v>3.42</v>
      </c>
      <c r="C51" s="29">
        <f>SUMPRODUCT($A$8:$A$12,C44:C48)/SUM(C44:C48)</f>
        <v>3.6578947368421053</v>
      </c>
      <c r="D51" s="29">
        <f>SUMPRODUCT($A$8:$A$12,D44:D48)/SUM(D44:D48)</f>
        <v>3.5227272727272729</v>
      </c>
      <c r="E51" s="29">
        <f>STDEV(B51:D51)</f>
        <v>0.11931543748567813</v>
      </c>
      <c r="G51" s="23" t="s">
        <v>178</v>
      </c>
      <c r="H51" s="29">
        <f>SUMPRODUCT($A$8:$A$12,H44:H48)/SUM(H44:H48)</f>
        <v>3.5384615384615383</v>
      </c>
      <c r="I51" s="29">
        <f>SUMPRODUCT($A$8:$A$12,I44:I48)/SUM(I44:I48)</f>
        <v>3.4285714285714284</v>
      </c>
      <c r="J51" s="29">
        <f>SUMPRODUCT($A$8:$A$12,J44:J48)/SUM(J44:J48)</f>
        <v>3.75</v>
      </c>
      <c r="K51" s="29">
        <f t="shared" ref="K51:N51" si="10">SUMPRODUCT($A$8:$A$12,K44:K48)/SUM(K44:K48)</f>
        <v>3.4666666666666668</v>
      </c>
      <c r="L51" s="29">
        <f t="shared" si="10"/>
        <v>4</v>
      </c>
      <c r="M51" s="29">
        <f t="shared" si="10"/>
        <v>3.6666666666666665</v>
      </c>
      <c r="N51" s="29">
        <f t="shared" si="10"/>
        <v>3.5227272727272729</v>
      </c>
      <c r="O51" s="29">
        <f>STDEV(H51:N51)</f>
        <v>0.19982819124153955</v>
      </c>
      <c r="Q51" s="23" t="s">
        <v>178</v>
      </c>
      <c r="R51" s="29">
        <f>SUMPRODUCT($A$8:$A$12,R44:R48)/SUM(R44:R48)</f>
        <v>3.6666666666666665</v>
      </c>
      <c r="S51" s="29">
        <f t="shared" ref="S51:V51" si="11">SUMPRODUCT($A$8:$A$12,S44:S48)/SUM(S44:S48)</f>
        <v>3.5</v>
      </c>
      <c r="T51" s="29">
        <f t="shared" si="11"/>
        <v>3.5454545454545454</v>
      </c>
      <c r="U51" s="29">
        <f t="shared" si="11"/>
        <v>2.5</v>
      </c>
      <c r="V51" s="29">
        <f t="shared" si="11"/>
        <v>3.5227272727272729</v>
      </c>
      <c r="W51" s="29">
        <f>STDEV(R51:V51)</f>
        <v>0.47782555765104912</v>
      </c>
    </row>
    <row r="52" spans="1:23" x14ac:dyDescent="0.2">
      <c r="G52" s="23" t="s">
        <v>231</v>
      </c>
      <c r="J52" s="29">
        <f>(H51*H50+J51*J50)/(H50+J50)</f>
        <v>3.625</v>
      </c>
      <c r="K52" s="29">
        <f>(I51*I50+K51*K50)/(I50+K50)</f>
        <v>3.448587570621469</v>
      </c>
      <c r="N52" s="29">
        <f>N51</f>
        <v>3.5227272727272729</v>
      </c>
      <c r="O52" s="29">
        <f>STDEV(H52:N52)</f>
        <v>8.8579297253340683E-2</v>
      </c>
      <c r="Q52" s="41" t="s">
        <v>217</v>
      </c>
      <c r="S52" s="29">
        <f>(R51*R50+S51*S50)/(R50+S50)</f>
        <v>3.55</v>
      </c>
      <c r="T52" s="29">
        <f>(T51*T50+U51*U50)/(T50+U50)</f>
        <v>3.5196408529741858</v>
      </c>
      <c r="V52" s="29">
        <f>V51</f>
        <v>3.5227272727272729</v>
      </c>
      <c r="W52" s="29">
        <f>STDEV(R52:V52)</f>
        <v>1.6708308551534962E-2</v>
      </c>
    </row>
    <row r="54" spans="1:23" ht="51" x14ac:dyDescent="0.2">
      <c r="A54" s="38" t="s">
        <v>209</v>
      </c>
      <c r="B54" s="39" t="s">
        <v>180</v>
      </c>
      <c r="E54" s="34" t="s">
        <v>206</v>
      </c>
      <c r="G54" s="38" t="s">
        <v>209</v>
      </c>
      <c r="H54" s="39" t="s">
        <v>208</v>
      </c>
      <c r="O54" s="34" t="str">
        <f>E54</f>
        <v>G1_SG1_Q5</v>
      </c>
      <c r="Q54" s="38" t="s">
        <v>219</v>
      </c>
      <c r="R54" s="39" t="s">
        <v>215</v>
      </c>
      <c r="W54" s="34" t="str">
        <f>O54</f>
        <v>G1_SG1_Q5</v>
      </c>
    </row>
    <row r="55" spans="1:23" x14ac:dyDescent="0.2">
      <c r="A55" s="39" t="s">
        <v>179</v>
      </c>
      <c r="B55" s="22">
        <v>1</v>
      </c>
      <c r="C55" s="22">
        <v>2</v>
      </c>
      <c r="D55" s="22" t="s">
        <v>146</v>
      </c>
      <c r="E55" s="23" t="s">
        <v>184</v>
      </c>
      <c r="G55" s="39" t="s">
        <v>179</v>
      </c>
      <c r="H55" s="22" t="s">
        <v>76</v>
      </c>
      <c r="I55" s="22" t="s">
        <v>90</v>
      </c>
      <c r="J55" s="22" t="s">
        <v>63</v>
      </c>
      <c r="K55" s="22" t="s">
        <v>92</v>
      </c>
      <c r="L55" s="22" t="s">
        <v>138</v>
      </c>
      <c r="M55" s="22" t="s">
        <v>70</v>
      </c>
      <c r="N55" s="22" t="s">
        <v>146</v>
      </c>
      <c r="O55" s="23" t="s">
        <v>184</v>
      </c>
      <c r="Q55" s="39" t="s">
        <v>216</v>
      </c>
      <c r="R55" s="22" t="s">
        <v>138</v>
      </c>
      <c r="S55" s="22" t="s">
        <v>212</v>
      </c>
      <c r="T55" s="22" t="s">
        <v>213</v>
      </c>
      <c r="U55" s="22" t="s">
        <v>214</v>
      </c>
      <c r="V55" s="22" t="s">
        <v>146</v>
      </c>
      <c r="W55" s="23" t="s">
        <v>184</v>
      </c>
    </row>
    <row r="56" spans="1:23" x14ac:dyDescent="0.2">
      <c r="A56" s="22">
        <v>1</v>
      </c>
      <c r="B56" s="40">
        <v>3</v>
      </c>
      <c r="C56" s="40">
        <v>2</v>
      </c>
      <c r="D56" s="40">
        <v>5</v>
      </c>
      <c r="E56" s="22" t="s">
        <v>85</v>
      </c>
      <c r="G56" s="22">
        <v>1</v>
      </c>
      <c r="H56" s="40">
        <v>1</v>
      </c>
      <c r="I56" s="40">
        <v>4</v>
      </c>
      <c r="J56" s="40"/>
      <c r="K56" s="40"/>
      <c r="L56" s="40"/>
      <c r="M56" s="40"/>
      <c r="N56" s="40">
        <v>5</v>
      </c>
      <c r="O56" s="22" t="s">
        <v>85</v>
      </c>
      <c r="Q56" s="22">
        <v>1</v>
      </c>
      <c r="R56" s="40"/>
      <c r="S56" s="40"/>
      <c r="T56" s="40">
        <v>3</v>
      </c>
      <c r="U56" s="40">
        <v>1</v>
      </c>
      <c r="V56" s="40">
        <v>4</v>
      </c>
      <c r="W56" s="22" t="s">
        <v>85</v>
      </c>
    </row>
    <row r="57" spans="1:23" x14ac:dyDescent="0.2">
      <c r="A57" s="22">
        <v>2</v>
      </c>
      <c r="B57" s="40">
        <v>5</v>
      </c>
      <c r="C57" s="40">
        <v>6</v>
      </c>
      <c r="D57" s="40">
        <v>11</v>
      </c>
      <c r="E57" s="22" t="s">
        <v>78</v>
      </c>
      <c r="G57" s="22">
        <v>2</v>
      </c>
      <c r="H57" s="40"/>
      <c r="I57" s="40">
        <v>2</v>
      </c>
      <c r="J57" s="40">
        <v>2</v>
      </c>
      <c r="K57" s="40">
        <v>6</v>
      </c>
      <c r="L57" s="40"/>
      <c r="M57" s="40">
        <v>1</v>
      </c>
      <c r="N57" s="40">
        <v>11</v>
      </c>
      <c r="O57" s="22" t="s">
        <v>78</v>
      </c>
      <c r="Q57" s="22">
        <v>2</v>
      </c>
      <c r="R57" s="40"/>
      <c r="S57" s="40">
        <v>1</v>
      </c>
      <c r="T57" s="40">
        <v>13</v>
      </c>
      <c r="U57" s="40"/>
      <c r="V57" s="40">
        <v>14</v>
      </c>
      <c r="W57" s="22" t="s">
        <v>78</v>
      </c>
    </row>
    <row r="58" spans="1:23" x14ac:dyDescent="0.2">
      <c r="A58" s="22">
        <v>3</v>
      </c>
      <c r="B58" s="40">
        <v>16</v>
      </c>
      <c r="C58" s="40">
        <v>9</v>
      </c>
      <c r="D58" s="40">
        <v>25</v>
      </c>
      <c r="E58" s="22" t="s">
        <v>73</v>
      </c>
      <c r="G58" s="22">
        <v>3</v>
      </c>
      <c r="H58" s="40">
        <v>3</v>
      </c>
      <c r="I58" s="40">
        <v>7</v>
      </c>
      <c r="J58" s="40"/>
      <c r="K58" s="40">
        <v>10</v>
      </c>
      <c r="L58" s="40">
        <v>2</v>
      </c>
      <c r="M58" s="40">
        <v>3</v>
      </c>
      <c r="N58" s="40">
        <v>25</v>
      </c>
      <c r="O58" s="22" t="s">
        <v>73</v>
      </c>
      <c r="Q58" s="22">
        <v>3</v>
      </c>
      <c r="R58" s="40">
        <v>1</v>
      </c>
      <c r="S58" s="40">
        <v>2</v>
      </c>
      <c r="T58" s="40">
        <v>13</v>
      </c>
      <c r="U58" s="40"/>
      <c r="V58" s="40">
        <v>16</v>
      </c>
      <c r="W58" s="22" t="s">
        <v>73</v>
      </c>
    </row>
    <row r="59" spans="1:23" x14ac:dyDescent="0.2">
      <c r="A59" s="22">
        <v>4</v>
      </c>
      <c r="B59" s="40">
        <v>15</v>
      </c>
      <c r="C59" s="40">
        <v>17</v>
      </c>
      <c r="D59" s="40">
        <v>32</v>
      </c>
      <c r="E59" s="22" t="s">
        <v>77</v>
      </c>
      <c r="G59" s="22">
        <v>4</v>
      </c>
      <c r="H59" s="40">
        <v>7</v>
      </c>
      <c r="I59" s="40">
        <v>9</v>
      </c>
      <c r="J59" s="40">
        <v>4</v>
      </c>
      <c r="K59" s="40">
        <v>11</v>
      </c>
      <c r="L59" s="40"/>
      <c r="M59" s="40">
        <v>1</v>
      </c>
      <c r="N59" s="40">
        <v>32</v>
      </c>
      <c r="O59" s="22" t="s">
        <v>77</v>
      </c>
      <c r="Q59" s="22">
        <v>4</v>
      </c>
      <c r="R59" s="40">
        <v>2</v>
      </c>
      <c r="S59" s="40">
        <v>2</v>
      </c>
      <c r="T59" s="40">
        <v>35</v>
      </c>
      <c r="U59" s="40">
        <v>1</v>
      </c>
      <c r="V59" s="40">
        <v>40</v>
      </c>
      <c r="W59" s="22" t="s">
        <v>77</v>
      </c>
    </row>
    <row r="60" spans="1:23" x14ac:dyDescent="0.2">
      <c r="A60" s="22">
        <v>5</v>
      </c>
      <c r="B60" s="40">
        <v>11</v>
      </c>
      <c r="C60" s="40">
        <v>4</v>
      </c>
      <c r="D60" s="40">
        <v>15</v>
      </c>
      <c r="E60" s="22" t="s">
        <v>79</v>
      </c>
      <c r="G60" s="22">
        <v>5</v>
      </c>
      <c r="H60" s="40">
        <v>2</v>
      </c>
      <c r="I60" s="40">
        <v>6</v>
      </c>
      <c r="J60" s="40">
        <v>2</v>
      </c>
      <c r="K60" s="40">
        <v>3</v>
      </c>
      <c r="L60" s="40">
        <v>1</v>
      </c>
      <c r="M60" s="40">
        <v>1</v>
      </c>
      <c r="N60" s="40">
        <v>15</v>
      </c>
      <c r="O60" s="22" t="s">
        <v>79</v>
      </c>
      <c r="Q60" s="22">
        <v>5</v>
      </c>
      <c r="R60" s="40"/>
      <c r="S60" s="40">
        <v>1</v>
      </c>
      <c r="T60" s="40">
        <v>13</v>
      </c>
      <c r="U60" s="40"/>
      <c r="V60" s="40">
        <v>14</v>
      </c>
      <c r="W60" s="22" t="s">
        <v>79</v>
      </c>
    </row>
    <row r="61" spans="1:23" x14ac:dyDescent="0.2">
      <c r="A61" s="22" t="s">
        <v>142</v>
      </c>
      <c r="B61" s="40">
        <v>1</v>
      </c>
      <c r="C61" s="40">
        <v>2</v>
      </c>
      <c r="D61" s="40">
        <v>3</v>
      </c>
      <c r="E61" s="22" t="s">
        <v>86</v>
      </c>
      <c r="G61" s="22" t="s">
        <v>142</v>
      </c>
      <c r="H61" s="40"/>
      <c r="I61" s="40"/>
      <c r="J61" s="40">
        <v>1</v>
      </c>
      <c r="K61" s="40">
        <v>1</v>
      </c>
      <c r="L61" s="40"/>
      <c r="M61" s="40">
        <v>1</v>
      </c>
      <c r="N61" s="40">
        <v>3</v>
      </c>
      <c r="O61" s="22" t="s">
        <v>86</v>
      </c>
      <c r="Q61" s="22" t="s">
        <v>142</v>
      </c>
      <c r="R61" s="40"/>
      <c r="S61" s="40">
        <v>1</v>
      </c>
      <c r="T61" s="40">
        <v>2</v>
      </c>
      <c r="U61" s="40"/>
      <c r="V61" s="40">
        <v>3</v>
      </c>
      <c r="W61" s="22" t="s">
        <v>86</v>
      </c>
    </row>
    <row r="62" spans="1:23" x14ac:dyDescent="0.2">
      <c r="A62" s="22" t="s">
        <v>146</v>
      </c>
      <c r="B62" s="40">
        <v>51</v>
      </c>
      <c r="C62" s="40">
        <v>40</v>
      </c>
      <c r="D62" s="40">
        <v>91</v>
      </c>
      <c r="G62" s="22" t="s">
        <v>146</v>
      </c>
      <c r="H62" s="40">
        <v>13</v>
      </c>
      <c r="I62" s="40">
        <v>28</v>
      </c>
      <c r="J62" s="40">
        <v>9</v>
      </c>
      <c r="K62" s="40">
        <v>31</v>
      </c>
      <c r="L62" s="40">
        <v>3</v>
      </c>
      <c r="M62" s="40">
        <v>7</v>
      </c>
      <c r="N62" s="40">
        <v>91</v>
      </c>
      <c r="Q62" s="22" t="s">
        <v>146</v>
      </c>
      <c r="R62" s="40">
        <v>3</v>
      </c>
      <c r="S62" s="40">
        <v>7</v>
      </c>
      <c r="T62" s="40">
        <v>79</v>
      </c>
      <c r="U62" s="40">
        <v>2</v>
      </c>
      <c r="V62" s="40">
        <v>91</v>
      </c>
    </row>
    <row r="63" spans="1:23" x14ac:dyDescent="0.2">
      <c r="A63" s="23" t="s">
        <v>178</v>
      </c>
      <c r="B63" s="29">
        <f>SUMPRODUCT($A$8:$A$12,B56:B60)/SUM(B56:B60)</f>
        <v>3.52</v>
      </c>
      <c r="C63" s="29">
        <f>SUMPRODUCT($A$8:$A$12,C56:C60)/SUM(C56:C60)</f>
        <v>3.3947368421052633</v>
      </c>
      <c r="D63" s="29">
        <f>SUMPRODUCT($A$8:$A$12,D56:D60)/SUM(D56:D60)</f>
        <v>3.4659090909090908</v>
      </c>
      <c r="E63" s="29">
        <f>STDEV(B63:D63)</f>
        <v>6.2825385224759639E-2</v>
      </c>
      <c r="G63" s="23" t="s">
        <v>178</v>
      </c>
      <c r="H63" s="29">
        <f>SUMPRODUCT($A$8:$A$12,H56:H60)/SUM(H56:H60)</f>
        <v>3.6923076923076925</v>
      </c>
      <c r="I63" s="29">
        <f>SUMPRODUCT($A$8:$A$12,I56:I60)/SUM(I56:I60)</f>
        <v>3.3928571428571428</v>
      </c>
      <c r="J63" s="29">
        <f>SUMPRODUCT($A$8:$A$12,J56:J60)/SUM(J56:J60)</f>
        <v>3.75</v>
      </c>
      <c r="K63" s="29">
        <f t="shared" ref="K63:N63" si="12">SUMPRODUCT($A$8:$A$12,K56:K60)/SUM(K56:K60)</f>
        <v>3.3666666666666667</v>
      </c>
      <c r="L63" s="29">
        <f t="shared" si="12"/>
        <v>3.6666666666666665</v>
      </c>
      <c r="M63" s="29">
        <f t="shared" si="12"/>
        <v>3.3333333333333335</v>
      </c>
      <c r="N63" s="29">
        <f t="shared" si="12"/>
        <v>3.4659090909090908</v>
      </c>
      <c r="O63" s="29">
        <f>STDEV(H63:N63)</f>
        <v>0.17389546941995229</v>
      </c>
      <c r="Q63" s="23" t="s">
        <v>178</v>
      </c>
      <c r="R63" s="29">
        <f>SUMPRODUCT($A$8:$A$12,R56:R60)/SUM(R56:R60)</f>
        <v>3.6666666666666665</v>
      </c>
      <c r="S63" s="29">
        <f t="shared" ref="S63:V63" si="13">SUMPRODUCT($A$8:$A$12,S56:S60)/SUM(S56:S60)</f>
        <v>3.5</v>
      </c>
      <c r="T63" s="29">
        <f t="shared" si="13"/>
        <v>3.5454545454545454</v>
      </c>
      <c r="U63" s="29">
        <f t="shared" si="13"/>
        <v>2.5</v>
      </c>
      <c r="V63" s="29">
        <f t="shared" si="13"/>
        <v>3.5227272727272729</v>
      </c>
      <c r="W63" s="29">
        <f>STDEV(R63:V63)</f>
        <v>0.47782555765104912</v>
      </c>
    </row>
    <row r="64" spans="1:23" x14ac:dyDescent="0.2">
      <c r="G64" s="23" t="s">
        <v>231</v>
      </c>
      <c r="J64" s="29">
        <f>(H63*H62+J63*J62)/(H62+J62)</f>
        <v>3.7159090909090908</v>
      </c>
      <c r="K64" s="29">
        <f>(I63*I62+K63*K62)/(I62+K62)</f>
        <v>3.3790960451977403</v>
      </c>
      <c r="N64" s="29">
        <f>N63</f>
        <v>3.4659090909090908</v>
      </c>
      <c r="O64" s="29">
        <f>STDEV(H64:N64)</f>
        <v>0.1748711586030495</v>
      </c>
      <c r="Q64" s="41" t="s">
        <v>217</v>
      </c>
      <c r="S64" s="29">
        <f>(R63*R62+S63*S62)/(R62+S62)</f>
        <v>3.55</v>
      </c>
      <c r="T64" s="29">
        <f>(T63*T62+U63*U62)/(T62+U62)</f>
        <v>3.5196408529741858</v>
      </c>
      <c r="V64" s="29">
        <f>V63</f>
        <v>3.5227272727272729</v>
      </c>
      <c r="W64" s="29">
        <f>STDEV(R64:V64)</f>
        <v>1.6708308551534962E-2</v>
      </c>
    </row>
  </sheetData>
  <conditionalFormatting sqref="B15:D15">
    <cfRule type="colorScale" priority="34">
      <colorScale>
        <cfvo type="min"/>
        <cfvo type="percentile" val="50"/>
        <cfvo type="max"/>
        <color rgb="FFF8696B"/>
        <color rgb="FFFFEB84"/>
        <color rgb="FF63BE7B"/>
      </colorScale>
    </cfRule>
  </conditionalFormatting>
  <conditionalFormatting sqref="B27:D27">
    <cfRule type="colorScale" priority="33">
      <colorScale>
        <cfvo type="min"/>
        <cfvo type="percentile" val="50"/>
        <cfvo type="max"/>
        <color rgb="FFF8696B"/>
        <color rgb="FFFFEB84"/>
        <color rgb="FF63BE7B"/>
      </colorScale>
    </cfRule>
  </conditionalFormatting>
  <conditionalFormatting sqref="B39:D39">
    <cfRule type="colorScale" priority="32">
      <colorScale>
        <cfvo type="min"/>
        <cfvo type="percentile" val="50"/>
        <cfvo type="max"/>
        <color rgb="FFF8696B"/>
        <color rgb="FFFFEB84"/>
        <color rgb="FF63BE7B"/>
      </colorScale>
    </cfRule>
  </conditionalFormatting>
  <conditionalFormatting sqref="B51:D51">
    <cfRule type="colorScale" priority="31">
      <colorScale>
        <cfvo type="min"/>
        <cfvo type="percentile" val="50"/>
        <cfvo type="max"/>
        <color rgb="FFF8696B"/>
        <color rgb="FFFFEB84"/>
        <color rgb="FF63BE7B"/>
      </colorScale>
    </cfRule>
  </conditionalFormatting>
  <conditionalFormatting sqref="H15:N15">
    <cfRule type="colorScale" priority="30">
      <colorScale>
        <cfvo type="min"/>
        <cfvo type="percentile" val="50"/>
        <cfvo type="max"/>
        <color rgb="FFF8696B"/>
        <color rgb="FFFFEB84"/>
        <color rgb="FF63BE7B"/>
      </colorScale>
    </cfRule>
  </conditionalFormatting>
  <conditionalFormatting sqref="H27:N27">
    <cfRule type="colorScale" priority="29">
      <colorScale>
        <cfvo type="min"/>
        <cfvo type="percentile" val="50"/>
        <cfvo type="max"/>
        <color rgb="FFF8696B"/>
        <color rgb="FFFFEB84"/>
        <color rgb="FF63BE7B"/>
      </colorScale>
    </cfRule>
  </conditionalFormatting>
  <conditionalFormatting sqref="B63:D63">
    <cfRule type="colorScale" priority="28">
      <colorScale>
        <cfvo type="min"/>
        <cfvo type="percentile" val="50"/>
        <cfvo type="max"/>
        <color rgb="FFF8696B"/>
        <color rgb="FFFFEB84"/>
        <color rgb="FF63BE7B"/>
      </colorScale>
    </cfRule>
  </conditionalFormatting>
  <conditionalFormatting sqref="H39:N39">
    <cfRule type="colorScale" priority="27">
      <colorScale>
        <cfvo type="min"/>
        <cfvo type="percentile" val="50"/>
        <cfvo type="max"/>
        <color rgb="FFF8696B"/>
        <color rgb="FFFFEB84"/>
        <color rgb="FF63BE7B"/>
      </colorScale>
    </cfRule>
  </conditionalFormatting>
  <conditionalFormatting sqref="H51:N51">
    <cfRule type="colorScale" priority="26">
      <colorScale>
        <cfvo type="min"/>
        <cfvo type="percentile" val="50"/>
        <cfvo type="max"/>
        <color rgb="FFF8696B"/>
        <color rgb="FFFFEB84"/>
        <color rgb="FF63BE7B"/>
      </colorScale>
    </cfRule>
  </conditionalFormatting>
  <conditionalFormatting sqref="H63:N63">
    <cfRule type="colorScale" priority="25">
      <colorScale>
        <cfvo type="min"/>
        <cfvo type="percentile" val="50"/>
        <cfvo type="max"/>
        <color rgb="FFF8696B"/>
        <color rgb="FFFFEB84"/>
        <color rgb="FF63BE7B"/>
      </colorScale>
    </cfRule>
  </conditionalFormatting>
  <conditionalFormatting sqref="K3:N3">
    <cfRule type="colorScale" priority="23">
      <colorScale>
        <cfvo type="min"/>
        <cfvo type="percentile" val="50"/>
        <cfvo type="max"/>
        <color rgb="FFF8696B"/>
        <color rgb="FFFFEB84"/>
        <color rgb="FF63BE7B"/>
      </colorScale>
    </cfRule>
  </conditionalFormatting>
  <conditionalFormatting sqref="S16:T16 V16">
    <cfRule type="colorScale" priority="35">
      <colorScale>
        <cfvo type="min"/>
        <cfvo type="percentile" val="50"/>
        <cfvo type="max"/>
        <color rgb="FFF8696B"/>
        <color rgb="FFFFEB84"/>
        <color rgb="FF63BE7B"/>
      </colorScale>
    </cfRule>
  </conditionalFormatting>
  <conditionalFormatting sqref="S28:T28 V28">
    <cfRule type="colorScale" priority="36">
      <colorScale>
        <cfvo type="min"/>
        <cfvo type="percentile" val="50"/>
        <cfvo type="max"/>
        <color rgb="FFF8696B"/>
        <color rgb="FFFFEB84"/>
        <color rgb="FF63BE7B"/>
      </colorScale>
    </cfRule>
  </conditionalFormatting>
  <conditionalFormatting sqref="S40:T40 V40">
    <cfRule type="colorScale" priority="16">
      <colorScale>
        <cfvo type="min"/>
        <cfvo type="percentile" val="50"/>
        <cfvo type="max"/>
        <color rgb="FFF8696B"/>
        <color rgb="FFFFEB84"/>
        <color rgb="FF63BE7B"/>
      </colorScale>
    </cfRule>
  </conditionalFormatting>
  <conditionalFormatting sqref="S52:T52 V52">
    <cfRule type="colorScale" priority="15">
      <colorScale>
        <cfvo type="min"/>
        <cfvo type="percentile" val="50"/>
        <cfvo type="max"/>
        <color rgb="FFF8696B"/>
        <color rgb="FFFFEB84"/>
        <color rgb="FF63BE7B"/>
      </colorScale>
    </cfRule>
  </conditionalFormatting>
  <conditionalFormatting sqref="S64:T64 V64">
    <cfRule type="colorScale" priority="14">
      <colorScale>
        <cfvo type="min"/>
        <cfvo type="percentile" val="50"/>
        <cfvo type="max"/>
        <color rgb="FFF8696B"/>
        <color rgb="FFFFEB84"/>
        <color rgb="FF63BE7B"/>
      </colorScale>
    </cfRule>
  </conditionalFormatting>
  <conditionalFormatting sqref="B3:D3">
    <cfRule type="colorScale" priority="13">
      <colorScale>
        <cfvo type="min"/>
        <cfvo type="percentile" val="50"/>
        <cfvo type="max"/>
        <color rgb="FFF8696B"/>
        <color rgb="FFFFEB84"/>
        <color rgb="FF63BE7B"/>
      </colorScale>
    </cfRule>
  </conditionalFormatting>
  <conditionalFormatting sqref="H3:N3">
    <cfRule type="colorScale" priority="12">
      <colorScale>
        <cfvo type="min"/>
        <cfvo type="percentile" val="50"/>
        <cfvo type="max"/>
        <color rgb="FFF8696B"/>
        <color rgb="FFFFEB84"/>
        <color rgb="FF63BE7B"/>
      </colorScale>
    </cfRule>
  </conditionalFormatting>
  <conditionalFormatting sqref="R3:V3">
    <cfRule type="colorScale" priority="11">
      <colorScale>
        <cfvo type="min"/>
        <cfvo type="percentile" val="50"/>
        <cfvo type="max"/>
        <color rgb="FFF8696B"/>
        <color rgb="FFFFEB84"/>
        <color rgb="FF63BE7B"/>
      </colorScale>
    </cfRule>
  </conditionalFormatting>
  <conditionalFormatting sqref="J4:N4">
    <cfRule type="colorScale" priority="10">
      <colorScale>
        <cfvo type="min"/>
        <cfvo type="percentile" val="50"/>
        <cfvo type="max"/>
        <color rgb="FFF8696B"/>
        <color rgb="FFFFEB84"/>
        <color rgb="FF63BE7B"/>
      </colorScale>
    </cfRule>
  </conditionalFormatting>
  <conditionalFormatting sqref="J64:N64">
    <cfRule type="colorScale" priority="5">
      <colorScale>
        <cfvo type="min"/>
        <cfvo type="percentile" val="50"/>
        <cfvo type="max"/>
        <color rgb="FFF8696B"/>
        <color rgb="FFFFEB84"/>
        <color rgb="FF63BE7B"/>
      </colorScale>
    </cfRule>
  </conditionalFormatting>
  <conditionalFormatting sqref="J52:N52">
    <cfRule type="colorScale" priority="4">
      <colorScale>
        <cfvo type="min"/>
        <cfvo type="percentile" val="50"/>
        <cfvo type="max"/>
        <color rgb="FFF8696B"/>
        <color rgb="FFFFEB84"/>
        <color rgb="FF63BE7B"/>
      </colorScale>
    </cfRule>
  </conditionalFormatting>
  <conditionalFormatting sqref="J40:N40">
    <cfRule type="colorScale" priority="3">
      <colorScale>
        <cfvo type="min"/>
        <cfvo type="percentile" val="50"/>
        <cfvo type="max"/>
        <color rgb="FFF8696B"/>
        <color rgb="FFFFEB84"/>
        <color rgb="FF63BE7B"/>
      </colorScale>
    </cfRule>
  </conditionalFormatting>
  <conditionalFormatting sqref="J28:N28">
    <cfRule type="colorScale" priority="2">
      <colorScale>
        <cfvo type="min"/>
        <cfvo type="percentile" val="50"/>
        <cfvo type="max"/>
        <color rgb="FFF8696B"/>
        <color rgb="FFFFEB84"/>
        <color rgb="FF63BE7B"/>
      </colorScale>
    </cfRule>
  </conditionalFormatting>
  <conditionalFormatting sqref="J16:N16">
    <cfRule type="colorScale" priority="1">
      <colorScale>
        <cfvo type="min"/>
        <cfvo type="percentile" val="50"/>
        <cfvo type="max"/>
        <color rgb="FFF8696B"/>
        <color rgb="FFFFEB84"/>
        <color rgb="FF63BE7B"/>
      </colorScale>
    </cfRule>
  </conditionalFormatting>
  <hyperlinks>
    <hyperlink ref="E6" location="conclusions!A1" display="G1_SG1_Q1"/>
    <hyperlink ref="A3" location="conclusions!A1" display="G1_SG1_Q1-2-3-4-5"/>
    <hyperlink ref="E18" location="conclusions!A1" display="G1_SG1_Q2"/>
    <hyperlink ref="E30" location="conclusions!A1" display="G1_SG1_Q3"/>
    <hyperlink ref="E42" location="conclusions!A1" display="G1_SG1_Q4"/>
    <hyperlink ref="E54" location="conclusions!A1" display="G1_SG1_Q5"/>
    <hyperlink ref="O6" location="conclusions!A1" display="conclusions!A1"/>
    <hyperlink ref="O18" location="conclusions!A1" display="conclusions!A1"/>
    <hyperlink ref="O30" location="conclusions!A1" display="conclusions!A1"/>
    <hyperlink ref="O42" location="conclusions!A1" display="conclusions!A1"/>
    <hyperlink ref="O54" location="conclusions!A1" display="conclusions!A1"/>
    <hyperlink ref="G3" location="conclusions!A1" display="conclusions!A1"/>
    <hyperlink ref="Q3" location="conclusions!A1" display="conclusions!A1"/>
    <hyperlink ref="W6" location="conclusions!A1" display="conclusions!A1"/>
    <hyperlink ref="W18" location="conclusions!A1" display="conclusions!A1"/>
    <hyperlink ref="W30" location="conclusions!A1" display="conclusions!A1"/>
    <hyperlink ref="W42" location="conclusions!A1" display="conclusions!A1"/>
    <hyperlink ref="W54" location="conclusions!A1" display="conclusions!A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sheetViews>
  <sheetFormatPr defaultRowHeight="12.75" x14ac:dyDescent="0.2"/>
  <cols>
    <col min="1" max="1" width="40.85546875" style="22" customWidth="1"/>
    <col min="2" max="2" width="17.7109375" style="22" bestFit="1" customWidth="1"/>
    <col min="3" max="9" width="9.140625" style="22"/>
    <col min="10" max="10" width="10.140625" style="22" customWidth="1"/>
    <col min="11" max="16384" width="9.140625" style="22"/>
  </cols>
  <sheetData>
    <row r="1" spans="1:12" ht="13.5" thickBot="1" x14ac:dyDescent="0.25">
      <c r="A1" s="24" t="s">
        <v>160</v>
      </c>
      <c r="B1" s="23" t="s">
        <v>155</v>
      </c>
      <c r="C1" s="23" t="s">
        <v>142</v>
      </c>
      <c r="D1" s="22" t="s">
        <v>150</v>
      </c>
      <c r="E1" s="22" t="s">
        <v>151</v>
      </c>
      <c r="F1" s="22" t="s">
        <v>152</v>
      </c>
      <c r="G1" s="22" t="s">
        <v>153</v>
      </c>
      <c r="H1" s="22" t="s">
        <v>154</v>
      </c>
      <c r="I1" s="23" t="s">
        <v>146</v>
      </c>
      <c r="J1" s="23" t="s">
        <v>148</v>
      </c>
      <c r="K1" s="23" t="s">
        <v>147</v>
      </c>
      <c r="L1" s="23" t="s">
        <v>149</v>
      </c>
    </row>
    <row r="2" spans="1:12" x14ac:dyDescent="0.2">
      <c r="A2" s="51" t="s">
        <v>161</v>
      </c>
      <c r="B2" s="23" t="s">
        <v>143</v>
      </c>
      <c r="C2" s="22">
        <f>COUNTIF(matrix!$H$5:$AH$95,view1!C$1)</f>
        <v>99</v>
      </c>
      <c r="D2" s="22">
        <f>COUNTIF(matrix!$H$5:$AH$95,view1!D$1)</f>
        <v>210</v>
      </c>
      <c r="E2" s="22">
        <f>COUNTIF(matrix!$H$5:$AH$95,view1!E$1)</f>
        <v>554</v>
      </c>
      <c r="F2" s="22">
        <f>COUNTIF(matrix!$H$5:$AH$95,view1!F$1)</f>
        <v>592</v>
      </c>
      <c r="G2" s="22">
        <f>COUNTIF(matrix!$H$5:$AH$95,view1!G$1)</f>
        <v>691</v>
      </c>
      <c r="H2" s="22">
        <f>COUNTIF(matrix!$H$5:$AH$95,view1!H$1)</f>
        <v>311</v>
      </c>
      <c r="I2" s="22">
        <f t="shared" ref="I2:I8" si="0">SUM(C2:H2)</f>
        <v>2457</v>
      </c>
      <c r="J2" s="22">
        <v>27</v>
      </c>
      <c r="K2" s="22">
        <v>91</v>
      </c>
      <c r="L2" s="22">
        <f>J2*K2</f>
        <v>2457</v>
      </c>
    </row>
    <row r="3" spans="1:12" x14ac:dyDescent="0.2">
      <c r="A3" s="51" t="s">
        <v>163</v>
      </c>
      <c r="B3" s="23" t="s">
        <v>156</v>
      </c>
      <c r="C3" s="27">
        <f>COUNTIF(matrix!$H$5:$L$95,view1!C$1)</f>
        <v>16</v>
      </c>
      <c r="D3" s="27">
        <f>COUNTIF(matrix!$H$5:$L$95,view1!D$1)</f>
        <v>27</v>
      </c>
      <c r="E3" s="27">
        <f>COUNTIF(matrix!$H$5:$L$95,view1!E$1)</f>
        <v>100</v>
      </c>
      <c r="F3" s="27">
        <f>COUNTIF(matrix!$H$5:$L$95,view1!F$1)</f>
        <v>114</v>
      </c>
      <c r="G3" s="27">
        <f>COUNTIF(matrix!$H$5:$L$95,view1!G$1)</f>
        <v>149</v>
      </c>
      <c r="H3" s="27">
        <f>COUNTIF(matrix!$H$5:$L$95,view1!H$1)</f>
        <v>49</v>
      </c>
      <c r="I3" s="27">
        <f t="shared" si="0"/>
        <v>455</v>
      </c>
      <c r="J3" s="27">
        <v>5</v>
      </c>
      <c r="K3" s="27">
        <v>91</v>
      </c>
      <c r="L3" s="27">
        <f>J3*K3</f>
        <v>455</v>
      </c>
    </row>
    <row r="4" spans="1:12" x14ac:dyDescent="0.2">
      <c r="A4" s="51" t="s">
        <v>162</v>
      </c>
      <c r="B4" s="23" t="s">
        <v>157</v>
      </c>
      <c r="C4" s="27">
        <f>COUNTIF(matrix!$M$5:$Q$95,view1!C$1)</f>
        <v>12</v>
      </c>
      <c r="D4" s="27">
        <f>COUNTIF(matrix!$M$5:$Q$95,view1!D$1)</f>
        <v>21</v>
      </c>
      <c r="E4" s="27">
        <f>COUNTIF(matrix!$M$5:$Q$95,view1!E$1)</f>
        <v>77</v>
      </c>
      <c r="F4" s="27">
        <f>COUNTIF(matrix!$M$5:$Q$95,view1!F$1)</f>
        <v>129</v>
      </c>
      <c r="G4" s="27">
        <f>COUNTIF(matrix!$M$5:$Q$95,view1!G$1)</f>
        <v>157</v>
      </c>
      <c r="H4" s="27">
        <f>COUNTIF(matrix!$M$5:$Q$95,view1!H$1)</f>
        <v>59</v>
      </c>
      <c r="I4" s="27">
        <f t="shared" si="0"/>
        <v>455</v>
      </c>
      <c r="J4" s="27">
        <v>5</v>
      </c>
      <c r="K4" s="27">
        <v>91</v>
      </c>
      <c r="L4" s="27">
        <f>J4*K4</f>
        <v>455</v>
      </c>
    </row>
    <row r="5" spans="1:12" x14ac:dyDescent="0.2">
      <c r="A5" s="51" t="s">
        <v>164</v>
      </c>
      <c r="B5" s="23" t="s">
        <v>158</v>
      </c>
      <c r="C5" s="27">
        <f>COUNTIF(matrix!$R$5:$AB$95,view1!C$1)</f>
        <v>47</v>
      </c>
      <c r="D5" s="27">
        <f>COUNTIF(matrix!$R$5:$AB$95,view1!D$1)</f>
        <v>116</v>
      </c>
      <c r="E5" s="27">
        <f>COUNTIF(matrix!$R$5:$AB$95,view1!E$1)</f>
        <v>272</v>
      </c>
      <c r="F5" s="27">
        <f>COUNTIF(matrix!$R$5:$AB$95,view1!F$1)</f>
        <v>224</v>
      </c>
      <c r="G5" s="27">
        <f>COUNTIF(matrix!$R$5:$AB$95,view1!G$1)</f>
        <v>226</v>
      </c>
      <c r="H5" s="27">
        <f>COUNTIF(matrix!$R$5:$AB$95,view1!H$1)</f>
        <v>116</v>
      </c>
      <c r="I5" s="27">
        <f t="shared" si="0"/>
        <v>1001</v>
      </c>
      <c r="J5" s="27">
        <v>11</v>
      </c>
      <c r="K5" s="27">
        <v>91</v>
      </c>
      <c r="L5" s="27">
        <f>J5*K5</f>
        <v>1001</v>
      </c>
    </row>
    <row r="6" spans="1:12" x14ac:dyDescent="0.2">
      <c r="A6" s="43" t="s">
        <v>173</v>
      </c>
      <c r="B6" s="23" t="s">
        <v>159</v>
      </c>
      <c r="C6" s="27">
        <f>COUNTIF(matrix!$AC$5:$AH$95,view1!C$1)</f>
        <v>24</v>
      </c>
      <c r="D6" s="27">
        <f>COUNTIF(matrix!$AC$5:$AH$95,view1!D$1)</f>
        <v>46</v>
      </c>
      <c r="E6" s="27">
        <f>COUNTIF(matrix!$AC$5:$AH$95,view1!E$1)</f>
        <v>105</v>
      </c>
      <c r="F6" s="27">
        <f>COUNTIF(matrix!$AC$5:$AH$95,view1!F$1)</f>
        <v>125</v>
      </c>
      <c r="G6" s="27">
        <f>COUNTIF(matrix!$AC$5:$AH$95,view1!G$1)</f>
        <v>159</v>
      </c>
      <c r="H6" s="27">
        <f>COUNTIF(matrix!$AC$5:$AH$95,view1!H$1)</f>
        <v>87</v>
      </c>
      <c r="I6" s="27">
        <f t="shared" si="0"/>
        <v>546</v>
      </c>
      <c r="J6" s="27">
        <v>6</v>
      </c>
      <c r="K6" s="27">
        <v>91</v>
      </c>
      <c r="L6" s="27">
        <f>J6*K6</f>
        <v>546</v>
      </c>
    </row>
    <row r="7" spans="1:12" ht="24.75" customHeight="1" x14ac:dyDescent="0.2">
      <c r="A7" s="51" t="s">
        <v>165</v>
      </c>
      <c r="B7" s="23" t="s">
        <v>144</v>
      </c>
      <c r="C7" s="22">
        <f>COUNTIF(matrix!$AI$5:$AX$95,view1!C$1)</f>
        <v>0</v>
      </c>
      <c r="D7" s="22">
        <f>COUNTIF(matrix!$AI$5:$AX$95,view1!D$1)</f>
        <v>112</v>
      </c>
      <c r="E7" s="22">
        <f>COUNTIF(matrix!$AI$5:$AX$95,view1!E$1)</f>
        <v>146</v>
      </c>
      <c r="F7" s="22">
        <f>COUNTIF(matrix!$AI$5:$AX$95,view1!F$1)</f>
        <v>504</v>
      </c>
      <c r="G7" s="22">
        <f>COUNTIF(matrix!$AI$5:$AX$95,view1!G$1)</f>
        <v>471</v>
      </c>
      <c r="H7" s="22">
        <f>COUNTIF(matrix!$AI$5:$AX$95,view1!H$1)</f>
        <v>223</v>
      </c>
      <c r="I7" s="22">
        <f t="shared" si="0"/>
        <v>1456</v>
      </c>
      <c r="J7" s="22">
        <v>16</v>
      </c>
      <c r="K7" s="22">
        <v>91</v>
      </c>
      <c r="L7" s="22">
        <f t="shared" ref="L7:L8" si="1">J7*K7</f>
        <v>1456</v>
      </c>
    </row>
    <row r="8" spans="1:12" ht="31.5" customHeight="1" x14ac:dyDescent="0.2">
      <c r="A8" s="51" t="s">
        <v>166</v>
      </c>
      <c r="B8" s="23" t="s">
        <v>145</v>
      </c>
      <c r="C8" s="22">
        <f>COUNTIF(matrix!$AY$5:$BH$95,view1!C$1)</f>
        <v>0</v>
      </c>
      <c r="D8" s="22">
        <f>COUNTIF(matrix!$AY$5:$BH$95,view1!D$1)</f>
        <v>53</v>
      </c>
      <c r="E8" s="22">
        <f>COUNTIF(matrix!$AY$5:$BH$95,view1!E$1)</f>
        <v>137</v>
      </c>
      <c r="F8" s="22">
        <f>COUNTIF(matrix!$AY$5:$BH$95,view1!F$1)</f>
        <v>267</v>
      </c>
      <c r="G8" s="22">
        <f>COUNTIF(matrix!$AY$5:$BH$95,view1!G$1)</f>
        <v>341</v>
      </c>
      <c r="H8" s="22">
        <f>COUNTIF(matrix!$AY$5:$BH$95,view1!H$1)</f>
        <v>112</v>
      </c>
      <c r="I8" s="22">
        <f t="shared" si="0"/>
        <v>910</v>
      </c>
      <c r="J8" s="22">
        <v>10</v>
      </c>
      <c r="K8" s="22">
        <v>91</v>
      </c>
      <c r="L8" s="22">
        <f t="shared" si="1"/>
        <v>910</v>
      </c>
    </row>
    <row r="9" spans="1:12" x14ac:dyDescent="0.2">
      <c r="A9" s="51"/>
    </row>
    <row r="10" spans="1:12" ht="13.5" thickBot="1" x14ac:dyDescent="0.25">
      <c r="A10" s="42"/>
    </row>
    <row r="11" spans="1:12" ht="13.5" thickBot="1" x14ac:dyDescent="0.25">
      <c r="A11" s="52" t="s">
        <v>160</v>
      </c>
      <c r="B11" s="23" t="s">
        <v>155</v>
      </c>
      <c r="C11" s="23" t="s">
        <v>142</v>
      </c>
      <c r="D11" s="22" t="s">
        <v>150</v>
      </c>
      <c r="E11" s="22" t="s">
        <v>151</v>
      </c>
      <c r="F11" s="22" t="s">
        <v>152</v>
      </c>
      <c r="G11" s="22" t="s">
        <v>153</v>
      </c>
      <c r="H11" s="22" t="s">
        <v>154</v>
      </c>
      <c r="I11" s="23" t="s">
        <v>146</v>
      </c>
      <c r="J11" s="23" t="s">
        <v>148</v>
      </c>
      <c r="K11" s="23" t="s">
        <v>147</v>
      </c>
      <c r="L11" s="23" t="s">
        <v>149</v>
      </c>
    </row>
    <row r="12" spans="1:12" x14ac:dyDescent="0.2">
      <c r="A12" s="43" t="s">
        <v>161</v>
      </c>
      <c r="B12" s="23" t="s">
        <v>143</v>
      </c>
      <c r="C12" s="25">
        <f t="shared" ref="C12:H18" si="2">C2/$I2</f>
        <v>4.0293040293040296E-2</v>
      </c>
      <c r="D12" s="25">
        <f t="shared" si="2"/>
        <v>8.5470085470085472E-2</v>
      </c>
      <c r="E12" s="25">
        <f t="shared" si="2"/>
        <v>0.22547822547822549</v>
      </c>
      <c r="F12" s="25">
        <f t="shared" si="2"/>
        <v>0.24094424094424094</v>
      </c>
      <c r="G12" s="25">
        <f t="shared" si="2"/>
        <v>0.28123728123728126</v>
      </c>
      <c r="H12" s="25">
        <f t="shared" si="2"/>
        <v>0.12657712657712658</v>
      </c>
      <c r="I12" s="25">
        <f t="shared" ref="I12:I18" si="3">SUM(C12:H12)</f>
        <v>1</v>
      </c>
      <c r="J12" s="22">
        <v>27</v>
      </c>
      <c r="K12" s="22">
        <v>91</v>
      </c>
      <c r="L12" s="22">
        <f>J12*K12</f>
        <v>2457</v>
      </c>
    </row>
    <row r="13" spans="1:12" x14ac:dyDescent="0.2">
      <c r="A13" s="44" t="s">
        <v>163</v>
      </c>
      <c r="B13" s="23" t="s">
        <v>156</v>
      </c>
      <c r="C13" s="26">
        <f t="shared" si="2"/>
        <v>3.5164835164835165E-2</v>
      </c>
      <c r="D13" s="26">
        <f t="shared" si="2"/>
        <v>5.9340659340659338E-2</v>
      </c>
      <c r="E13" s="26">
        <f t="shared" si="2"/>
        <v>0.21978021978021978</v>
      </c>
      <c r="F13" s="26">
        <f t="shared" si="2"/>
        <v>0.25054945054945055</v>
      </c>
      <c r="G13" s="26">
        <f t="shared" si="2"/>
        <v>0.32747252747252747</v>
      </c>
      <c r="H13" s="26">
        <f t="shared" si="2"/>
        <v>0.1076923076923077</v>
      </c>
      <c r="I13" s="26">
        <f t="shared" si="3"/>
        <v>1</v>
      </c>
      <c r="J13" s="27">
        <v>5</v>
      </c>
      <c r="K13" s="27">
        <v>91</v>
      </c>
      <c r="L13" s="27">
        <f>J13*K13</f>
        <v>455</v>
      </c>
    </row>
    <row r="14" spans="1:12" x14ac:dyDescent="0.2">
      <c r="A14" s="43" t="s">
        <v>162</v>
      </c>
      <c r="B14" s="23" t="s">
        <v>157</v>
      </c>
      <c r="C14" s="26">
        <f t="shared" si="2"/>
        <v>2.6373626373626374E-2</v>
      </c>
      <c r="D14" s="26">
        <f t="shared" si="2"/>
        <v>4.6153846153846156E-2</v>
      </c>
      <c r="E14" s="26">
        <f t="shared" si="2"/>
        <v>0.16923076923076924</v>
      </c>
      <c r="F14" s="26">
        <f t="shared" si="2"/>
        <v>0.28351648351648351</v>
      </c>
      <c r="G14" s="26">
        <f t="shared" si="2"/>
        <v>0.34505494505494505</v>
      </c>
      <c r="H14" s="26">
        <f t="shared" si="2"/>
        <v>0.12967032967032968</v>
      </c>
      <c r="I14" s="26">
        <f t="shared" si="3"/>
        <v>1</v>
      </c>
      <c r="J14" s="27">
        <v>5</v>
      </c>
      <c r="K14" s="27">
        <v>91</v>
      </c>
      <c r="L14" s="27">
        <f>J14*K14</f>
        <v>455</v>
      </c>
    </row>
    <row r="15" spans="1:12" x14ac:dyDescent="0.2">
      <c r="A15" s="44" t="s">
        <v>164</v>
      </c>
      <c r="B15" s="23" t="s">
        <v>158</v>
      </c>
      <c r="C15" s="26">
        <f t="shared" si="2"/>
        <v>4.6953046953046952E-2</v>
      </c>
      <c r="D15" s="26">
        <f t="shared" si="2"/>
        <v>0.11588411588411589</v>
      </c>
      <c r="E15" s="26">
        <f t="shared" si="2"/>
        <v>0.27172827172827174</v>
      </c>
      <c r="F15" s="26">
        <f t="shared" si="2"/>
        <v>0.22377622377622378</v>
      </c>
      <c r="G15" s="26">
        <f t="shared" si="2"/>
        <v>0.22577422577422576</v>
      </c>
      <c r="H15" s="26">
        <f t="shared" si="2"/>
        <v>0.11588411588411589</v>
      </c>
      <c r="I15" s="26">
        <f t="shared" si="3"/>
        <v>1</v>
      </c>
      <c r="J15" s="27">
        <v>11</v>
      </c>
      <c r="K15" s="27">
        <v>91</v>
      </c>
      <c r="L15" s="27">
        <f>J15*K15</f>
        <v>1001</v>
      </c>
    </row>
    <row r="16" spans="1:12" x14ac:dyDescent="0.2">
      <c r="A16" s="43" t="s">
        <v>173</v>
      </c>
      <c r="B16" s="23" t="s">
        <v>159</v>
      </c>
      <c r="C16" s="26">
        <f t="shared" si="2"/>
        <v>4.3956043956043959E-2</v>
      </c>
      <c r="D16" s="26">
        <f t="shared" si="2"/>
        <v>8.4249084249084255E-2</v>
      </c>
      <c r="E16" s="26">
        <f t="shared" si="2"/>
        <v>0.19230769230769232</v>
      </c>
      <c r="F16" s="26">
        <f t="shared" si="2"/>
        <v>0.22893772893772893</v>
      </c>
      <c r="G16" s="26">
        <f t="shared" si="2"/>
        <v>0.29120879120879123</v>
      </c>
      <c r="H16" s="26">
        <f t="shared" si="2"/>
        <v>0.15934065934065933</v>
      </c>
      <c r="I16" s="26">
        <f t="shared" si="3"/>
        <v>1</v>
      </c>
      <c r="J16" s="27">
        <v>6</v>
      </c>
      <c r="K16" s="27">
        <v>91</v>
      </c>
      <c r="L16" s="27">
        <f>J16*K16</f>
        <v>546</v>
      </c>
    </row>
    <row r="17" spans="1:12" ht="27" customHeight="1" x14ac:dyDescent="0.2">
      <c r="A17" s="44" t="s">
        <v>165</v>
      </c>
      <c r="B17" s="23" t="s">
        <v>144</v>
      </c>
      <c r="C17" s="25">
        <f t="shared" si="2"/>
        <v>0</v>
      </c>
      <c r="D17" s="25">
        <f t="shared" si="2"/>
        <v>7.6923076923076927E-2</v>
      </c>
      <c r="E17" s="25">
        <f t="shared" si="2"/>
        <v>0.10027472527472528</v>
      </c>
      <c r="F17" s="25">
        <f t="shared" si="2"/>
        <v>0.34615384615384615</v>
      </c>
      <c r="G17" s="25">
        <f t="shared" si="2"/>
        <v>0.32348901098901101</v>
      </c>
      <c r="H17" s="25">
        <f t="shared" si="2"/>
        <v>0.15315934065934067</v>
      </c>
      <c r="I17" s="25">
        <f t="shared" si="3"/>
        <v>1</v>
      </c>
      <c r="J17" s="22">
        <v>16</v>
      </c>
      <c r="K17" s="22">
        <v>91</v>
      </c>
      <c r="L17" s="22">
        <f t="shared" ref="L17:L18" si="4">J17*K17</f>
        <v>1456</v>
      </c>
    </row>
    <row r="18" spans="1:12" ht="27.75" customHeight="1" x14ac:dyDescent="0.2">
      <c r="A18" s="43" t="s">
        <v>166</v>
      </c>
      <c r="B18" s="23" t="s">
        <v>145</v>
      </c>
      <c r="C18" s="25">
        <f t="shared" si="2"/>
        <v>0</v>
      </c>
      <c r="D18" s="25">
        <f t="shared" si="2"/>
        <v>5.8241758241758243E-2</v>
      </c>
      <c r="E18" s="25">
        <f t="shared" si="2"/>
        <v>0.15054945054945054</v>
      </c>
      <c r="F18" s="25">
        <f t="shared" si="2"/>
        <v>0.29340659340659342</v>
      </c>
      <c r="G18" s="25">
        <f t="shared" si="2"/>
        <v>0.37472527472527473</v>
      </c>
      <c r="H18" s="25">
        <f t="shared" si="2"/>
        <v>0.12307692307692308</v>
      </c>
      <c r="I18" s="25">
        <f t="shared" si="3"/>
        <v>1</v>
      </c>
      <c r="J18" s="22">
        <v>10</v>
      </c>
      <c r="K18" s="22">
        <v>91</v>
      </c>
      <c r="L18" s="22">
        <f t="shared" si="4"/>
        <v>910</v>
      </c>
    </row>
    <row r="21" spans="1:12" x14ac:dyDescent="0.2">
      <c r="A21" s="31" t="s">
        <v>272</v>
      </c>
      <c r="B21" t="s">
        <v>273</v>
      </c>
      <c r="C21"/>
    </row>
    <row r="22" spans="1:12" x14ac:dyDescent="0.2">
      <c r="A22" s="32">
        <v>0</v>
      </c>
      <c r="B22" s="14">
        <v>58</v>
      </c>
      <c r="C22"/>
    </row>
    <row r="23" spans="1:12" x14ac:dyDescent="0.2">
      <c r="A23" s="32">
        <v>1</v>
      </c>
      <c r="B23" s="14">
        <v>12</v>
      </c>
      <c r="C23"/>
    </row>
    <row r="24" spans="1:12" x14ac:dyDescent="0.2">
      <c r="A24" s="32">
        <v>2</v>
      </c>
      <c r="B24" s="14">
        <v>8</v>
      </c>
      <c r="C24"/>
    </row>
    <row r="25" spans="1:12" x14ac:dyDescent="0.2">
      <c r="A25" s="32">
        <v>3</v>
      </c>
      <c r="B25" s="14">
        <v>5</v>
      </c>
      <c r="C25"/>
    </row>
    <row r="26" spans="1:12" x14ac:dyDescent="0.2">
      <c r="A26" s="32">
        <v>4</v>
      </c>
      <c r="B26" s="14">
        <v>3</v>
      </c>
      <c r="C26"/>
    </row>
    <row r="27" spans="1:12" x14ac:dyDescent="0.2">
      <c r="A27" s="32">
        <v>5</v>
      </c>
      <c r="B27" s="14">
        <v>2</v>
      </c>
      <c r="C27"/>
    </row>
    <row r="28" spans="1:12" x14ac:dyDescent="0.2">
      <c r="A28" s="32">
        <v>8</v>
      </c>
      <c r="B28" s="14">
        <v>1</v>
      </c>
      <c r="C28"/>
    </row>
    <row r="29" spans="1:12" x14ac:dyDescent="0.2">
      <c r="A29" s="32">
        <v>11</v>
      </c>
      <c r="B29" s="14">
        <v>1</v>
      </c>
      <c r="C29"/>
    </row>
    <row r="30" spans="1:12" x14ac:dyDescent="0.2">
      <c r="A30" s="32">
        <v>15</v>
      </c>
      <c r="B30" s="14">
        <v>1</v>
      </c>
      <c r="C30"/>
    </row>
    <row r="31" spans="1:12" x14ac:dyDescent="0.2">
      <c r="A31" s="32" t="s">
        <v>146</v>
      </c>
      <c r="B31" s="14">
        <v>91</v>
      </c>
      <c r="C31"/>
    </row>
    <row r="32" spans="1:12" x14ac:dyDescent="0.2">
      <c r="A32"/>
      <c r="B32"/>
      <c r="C32"/>
    </row>
    <row r="33" spans="1:3" x14ac:dyDescent="0.2">
      <c r="A33"/>
      <c r="B33"/>
      <c r="C33"/>
    </row>
    <row r="34" spans="1:3" x14ac:dyDescent="0.2">
      <c r="A34"/>
      <c r="B34"/>
      <c r="C34"/>
    </row>
    <row r="35" spans="1:3" x14ac:dyDescent="0.2">
      <c r="A35"/>
      <c r="B35"/>
      <c r="C35"/>
    </row>
    <row r="36" spans="1:3" x14ac:dyDescent="0.2">
      <c r="A36"/>
      <c r="B36"/>
      <c r="C36"/>
    </row>
    <row r="37" spans="1:3" x14ac:dyDescent="0.2">
      <c r="A37"/>
      <c r="B37"/>
      <c r="C37"/>
    </row>
    <row r="38" spans="1:3" x14ac:dyDescent="0.2">
      <c r="A38"/>
      <c r="B38"/>
      <c r="C38"/>
    </row>
  </sheetData>
  <hyperlinks>
    <hyperlink ref="A11" location="conclusions!A1" display="Content"/>
  </hyperlinks>
  <pageMargins left="0.7" right="0.7" top="0.75" bottom="0.75" header="0.3" footer="0.3"/>
  <tableParts count="3">
    <tablePart r:id="rId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56"/>
  <sheetViews>
    <sheetView zoomScale="80" zoomScaleNormal="80" workbookViewId="0"/>
  </sheetViews>
  <sheetFormatPr defaultRowHeight="12.75" x14ac:dyDescent="0.2"/>
  <cols>
    <col min="1" max="1" width="13" bestFit="1" customWidth="1"/>
    <col min="2" max="2" width="112.42578125" customWidth="1"/>
    <col min="3" max="3" width="6.5703125" bestFit="1" customWidth="1"/>
    <col min="4" max="4" width="7.28515625" bestFit="1" customWidth="1"/>
    <col min="5" max="5" width="17.85546875" style="22" bestFit="1" customWidth="1"/>
  </cols>
  <sheetData>
    <row r="3" spans="1:5" ht="13.5" thickBot="1" x14ac:dyDescent="0.25">
      <c r="A3" s="23" t="s">
        <v>168</v>
      </c>
      <c r="B3" s="23" t="s">
        <v>167</v>
      </c>
      <c r="C3" s="49" t="s">
        <v>176</v>
      </c>
      <c r="D3" s="30" t="s">
        <v>177</v>
      </c>
      <c r="E3" s="49" t="s">
        <v>238</v>
      </c>
    </row>
    <row r="4" spans="1:5" ht="42.75" customHeight="1" thickBot="1" x14ac:dyDescent="0.25">
      <c r="A4" s="23" t="s">
        <v>169</v>
      </c>
      <c r="B4" s="42" t="s">
        <v>6</v>
      </c>
      <c r="C4" s="50">
        <v>2.9886363636363638</v>
      </c>
      <c r="D4" s="29">
        <v>1.0985289869703991</v>
      </c>
    </row>
    <row r="5" spans="1:5" ht="25.5" x14ac:dyDescent="0.2">
      <c r="A5" s="23" t="s">
        <v>169</v>
      </c>
      <c r="B5" s="42" t="s">
        <v>7</v>
      </c>
      <c r="C5" s="29">
        <v>3.0689655172413794</v>
      </c>
      <c r="D5" s="29">
        <v>0.97400042319216096</v>
      </c>
    </row>
    <row r="6" spans="1:5" x14ac:dyDescent="0.2">
      <c r="A6" s="23" t="s">
        <v>169</v>
      </c>
      <c r="B6" s="42" t="s">
        <v>8</v>
      </c>
      <c r="C6" s="29">
        <v>3.0113636363636362</v>
      </c>
      <c r="D6" s="29">
        <v>1.1596106974743592</v>
      </c>
    </row>
    <row r="7" spans="1:5" x14ac:dyDescent="0.2">
      <c r="A7" s="23" t="s">
        <v>169</v>
      </c>
      <c r="B7" s="42" t="s">
        <v>9</v>
      </c>
      <c r="C7" s="29">
        <v>3.5227272727272729</v>
      </c>
      <c r="D7" s="29">
        <v>1.0825392958519988</v>
      </c>
    </row>
    <row r="8" spans="1:5" ht="26.25" thickBot="1" x14ac:dyDescent="0.25">
      <c r="A8" s="23" t="s">
        <v>169</v>
      </c>
      <c r="B8" s="42" t="s">
        <v>10</v>
      </c>
      <c r="C8" s="29">
        <v>3.4659090909090908</v>
      </c>
      <c r="D8" s="29">
        <v>1.0928068220235601</v>
      </c>
      <c r="E8" s="29">
        <f>AVERAGE(C4:C8)</f>
        <v>3.2115203761755486</v>
      </c>
    </row>
    <row r="9" spans="1:5" ht="42" customHeight="1" thickBot="1" x14ac:dyDescent="0.25">
      <c r="A9" s="23" t="s">
        <v>170</v>
      </c>
      <c r="B9" s="42" t="s">
        <v>11</v>
      </c>
      <c r="C9" s="50">
        <v>3.4831460674157304</v>
      </c>
      <c r="D9" s="29">
        <v>1.0777961473488578</v>
      </c>
    </row>
    <row r="10" spans="1:5" ht="25.5" x14ac:dyDescent="0.2">
      <c r="A10" s="23" t="s">
        <v>170</v>
      </c>
      <c r="B10" s="42" t="s">
        <v>12</v>
      </c>
      <c r="C10" s="29">
        <v>3.2333333333333334</v>
      </c>
      <c r="D10" s="29">
        <v>0.97208220857328698</v>
      </c>
    </row>
    <row r="11" spans="1:5" ht="25.5" x14ac:dyDescent="0.2">
      <c r="A11" s="23" t="s">
        <v>170</v>
      </c>
      <c r="B11" s="42" t="s">
        <v>13</v>
      </c>
      <c r="C11" s="29">
        <v>3.1777777777777776</v>
      </c>
      <c r="D11" s="29">
        <v>1.0340036487208544</v>
      </c>
    </row>
    <row r="12" spans="1:5" x14ac:dyDescent="0.2">
      <c r="A12" s="23" t="s">
        <v>170</v>
      </c>
      <c r="B12" s="42" t="s">
        <v>14</v>
      </c>
      <c r="C12" s="29">
        <v>3.4252873563218391</v>
      </c>
      <c r="D12" s="29">
        <v>1.1063472677831776</v>
      </c>
    </row>
    <row r="13" spans="1:5" ht="25.5" x14ac:dyDescent="0.2">
      <c r="A13" s="23" t="s">
        <v>170</v>
      </c>
      <c r="B13" s="42" t="s">
        <v>15</v>
      </c>
      <c r="C13" s="29">
        <v>3.4482758620689653</v>
      </c>
      <c r="D13" s="29">
        <v>1.1076753437723899</v>
      </c>
      <c r="E13" s="29">
        <f>AVERAGE(C9:C13)</f>
        <v>3.3535640793835291</v>
      </c>
    </row>
    <row r="14" spans="1:5" ht="39" customHeight="1" x14ac:dyDescent="0.2">
      <c r="A14" s="23" t="s">
        <v>171</v>
      </c>
      <c r="B14" s="42" t="s">
        <v>16</v>
      </c>
      <c r="C14" s="29">
        <v>3.367816091954023</v>
      </c>
      <c r="D14" s="29">
        <v>1.2678029203524959</v>
      </c>
    </row>
    <row r="15" spans="1:5" x14ac:dyDescent="0.2">
      <c r="A15" s="23" t="s">
        <v>171</v>
      </c>
      <c r="B15" s="42" t="s">
        <v>17</v>
      </c>
      <c r="C15" s="29">
        <v>3.5</v>
      </c>
      <c r="D15" s="29">
        <v>1.1668100887173243</v>
      </c>
    </row>
    <row r="16" spans="1:5" x14ac:dyDescent="0.2">
      <c r="A16" s="23" t="s">
        <v>171</v>
      </c>
      <c r="B16" s="42" t="s">
        <v>18</v>
      </c>
      <c r="C16" s="29">
        <v>3.5949367088607596</v>
      </c>
      <c r="D16" s="29">
        <v>1.1153818173643404</v>
      </c>
    </row>
    <row r="17" spans="1:5" x14ac:dyDescent="0.2">
      <c r="A17" s="23" t="s">
        <v>171</v>
      </c>
      <c r="B17" s="42" t="s">
        <v>19</v>
      </c>
      <c r="C17" s="29">
        <v>2.7674418604651163</v>
      </c>
      <c r="D17" s="29">
        <v>1.1445463381224195</v>
      </c>
    </row>
    <row r="18" spans="1:5" x14ac:dyDescent="0.2">
      <c r="A18" s="23" t="s">
        <v>171</v>
      </c>
      <c r="B18" s="42" t="s">
        <v>20</v>
      </c>
      <c r="C18" s="29">
        <v>2.875</v>
      </c>
      <c r="D18" s="29">
        <v>1.0593046949681708</v>
      </c>
    </row>
    <row r="19" spans="1:5" x14ac:dyDescent="0.2">
      <c r="A19" s="23" t="s">
        <v>171</v>
      </c>
      <c r="B19" s="42" t="s">
        <v>21</v>
      </c>
      <c r="C19" s="29">
        <v>3.1379310344827585</v>
      </c>
      <c r="D19" s="29">
        <v>1.2024433825389484</v>
      </c>
    </row>
    <row r="20" spans="1:5" x14ac:dyDescent="0.2">
      <c r="A20" s="23" t="s">
        <v>171</v>
      </c>
      <c r="B20" s="42" t="s">
        <v>22</v>
      </c>
      <c r="C20" s="29">
        <v>3.2840909090909092</v>
      </c>
      <c r="D20" s="29">
        <v>1.1836905431680067</v>
      </c>
    </row>
    <row r="21" spans="1:5" x14ac:dyDescent="0.2">
      <c r="A21" s="23" t="s">
        <v>171</v>
      </c>
      <c r="B21" s="42" t="s">
        <v>23</v>
      </c>
      <c r="C21" s="29">
        <v>2.2808988764044944</v>
      </c>
      <c r="D21" s="29">
        <v>0.83921993060850342</v>
      </c>
    </row>
    <row r="22" spans="1:5" x14ac:dyDescent="0.2">
      <c r="A22" s="23" t="s">
        <v>171</v>
      </c>
      <c r="B22" s="42" t="s">
        <v>24</v>
      </c>
      <c r="C22" s="29">
        <v>3.5</v>
      </c>
      <c r="D22" s="29">
        <v>0.98585501589206848</v>
      </c>
    </row>
    <row r="23" spans="1:5" x14ac:dyDescent="0.2">
      <c r="A23" s="23" t="s">
        <v>171</v>
      </c>
      <c r="B23" s="42" t="s">
        <v>25</v>
      </c>
      <c r="C23" s="29">
        <v>2.4269662921348316</v>
      </c>
      <c r="D23" s="29">
        <v>1.137058010527789</v>
      </c>
    </row>
    <row r="24" spans="1:5" x14ac:dyDescent="0.2">
      <c r="A24" s="23" t="s">
        <v>171</v>
      </c>
      <c r="B24" s="42" t="s">
        <v>26</v>
      </c>
      <c r="C24" s="29">
        <v>1.8160919540229885</v>
      </c>
      <c r="D24" s="29">
        <v>0.86975986571252906</v>
      </c>
      <c r="E24" s="29">
        <f>AVERAGE(C14:C24)</f>
        <v>2.9591976115832619</v>
      </c>
    </row>
    <row r="25" spans="1:5" ht="57.75" customHeight="1" x14ac:dyDescent="0.2">
      <c r="A25" s="23" t="s">
        <v>172</v>
      </c>
      <c r="B25" s="42" t="s">
        <v>28</v>
      </c>
      <c r="C25" s="29">
        <v>3.8764044943820224</v>
      </c>
      <c r="D25" s="29">
        <v>0.96318865233118856</v>
      </c>
    </row>
    <row r="26" spans="1:5" ht="25.5" x14ac:dyDescent="0.2">
      <c r="A26" s="23" t="s">
        <v>172</v>
      </c>
      <c r="B26" s="42" t="s">
        <v>29</v>
      </c>
      <c r="C26" s="29">
        <v>3.901098901098901</v>
      </c>
      <c r="D26" s="29">
        <v>0.98944367146330214</v>
      </c>
    </row>
    <row r="27" spans="1:5" x14ac:dyDescent="0.2">
      <c r="A27" s="23" t="s">
        <v>172</v>
      </c>
      <c r="B27" s="42" t="s">
        <v>30</v>
      </c>
      <c r="C27" s="29">
        <v>2.5057471264367814</v>
      </c>
      <c r="D27" s="29">
        <v>1.189816902255473</v>
      </c>
    </row>
    <row r="28" spans="1:5" x14ac:dyDescent="0.2">
      <c r="A28" s="23" t="s">
        <v>172</v>
      </c>
      <c r="B28" s="42" t="s">
        <v>31</v>
      </c>
      <c r="C28" s="29">
        <v>2.4382022471910112</v>
      </c>
      <c r="D28" s="29">
        <v>1.1377315566489719</v>
      </c>
    </row>
    <row r="29" spans="1:5" x14ac:dyDescent="0.2">
      <c r="A29" s="23" t="s">
        <v>172</v>
      </c>
      <c r="B29" s="42" t="s">
        <v>32</v>
      </c>
      <c r="C29" s="29">
        <v>3.2317073170731709</v>
      </c>
      <c r="D29" s="29">
        <v>1.0098133367150228</v>
      </c>
    </row>
    <row r="30" spans="1:5" x14ac:dyDescent="0.2">
      <c r="A30" s="23" t="s">
        <v>172</v>
      </c>
      <c r="B30" s="42" t="s">
        <v>60</v>
      </c>
      <c r="C30" s="29">
        <v>3.5952380952380953</v>
      </c>
      <c r="D30" s="29">
        <v>0.99539963057827363</v>
      </c>
      <c r="E30" s="29">
        <f>AVERAGE(C25:C30)</f>
        <v>3.2580663635699971</v>
      </c>
    </row>
    <row r="31" spans="1:5" ht="48" customHeight="1" x14ac:dyDescent="0.2">
      <c r="A31" s="23" t="s">
        <v>174</v>
      </c>
      <c r="B31" s="42" t="s">
        <v>33</v>
      </c>
      <c r="C31" s="29">
        <v>4.0109890109890109</v>
      </c>
      <c r="D31" s="29">
        <v>0.87552530891149338</v>
      </c>
    </row>
    <row r="32" spans="1:5" ht="25.5" x14ac:dyDescent="0.2">
      <c r="A32" s="23" t="s">
        <v>174</v>
      </c>
      <c r="B32" s="42" t="s">
        <v>34</v>
      </c>
      <c r="C32" s="29">
        <v>4.0879120879120876</v>
      </c>
      <c r="D32" s="29">
        <v>0.82527236781227631</v>
      </c>
    </row>
    <row r="33" spans="1:5" ht="25.5" x14ac:dyDescent="0.2">
      <c r="A33" s="23" t="s">
        <v>174</v>
      </c>
      <c r="B33" s="42" t="s">
        <v>35</v>
      </c>
      <c r="C33" s="29">
        <v>3.6263736263736264</v>
      </c>
      <c r="D33" s="29">
        <v>0.96203894178922178</v>
      </c>
    </row>
    <row r="34" spans="1:5" ht="25.5" x14ac:dyDescent="0.2">
      <c r="A34" s="23" t="s">
        <v>174</v>
      </c>
      <c r="B34" s="42" t="s">
        <v>36</v>
      </c>
      <c r="C34" s="29">
        <v>4</v>
      </c>
      <c r="D34" s="29">
        <v>0.91893658347268148</v>
      </c>
    </row>
    <row r="35" spans="1:5" ht="25.5" x14ac:dyDescent="0.2">
      <c r="A35" s="23" t="s">
        <v>174</v>
      </c>
      <c r="B35" s="42" t="s">
        <v>37</v>
      </c>
      <c r="C35" s="29">
        <v>3.5494505494505493</v>
      </c>
      <c r="D35" s="29">
        <v>1.0356290226367129</v>
      </c>
    </row>
    <row r="36" spans="1:5" ht="25.5" x14ac:dyDescent="0.2">
      <c r="A36" s="23" t="s">
        <v>174</v>
      </c>
      <c r="B36" s="42" t="s">
        <v>38</v>
      </c>
      <c r="C36" s="29">
        <v>3</v>
      </c>
      <c r="D36" s="29">
        <v>0.89442719099991586</v>
      </c>
    </row>
    <row r="37" spans="1:5" ht="25.5" x14ac:dyDescent="0.2">
      <c r="A37" s="23" t="s">
        <v>174</v>
      </c>
      <c r="B37" s="42" t="s">
        <v>39</v>
      </c>
      <c r="C37" s="29">
        <v>3.4065934065934065</v>
      </c>
      <c r="D37" s="29">
        <v>1.0850296665480519</v>
      </c>
    </row>
    <row r="38" spans="1:5" ht="25.5" x14ac:dyDescent="0.2">
      <c r="A38" s="23" t="s">
        <v>174</v>
      </c>
      <c r="B38" s="42" t="s">
        <v>40</v>
      </c>
      <c r="C38" s="29">
        <v>2.9340659340659339</v>
      </c>
      <c r="D38" s="29">
        <v>1.2000203498478015</v>
      </c>
    </row>
    <row r="39" spans="1:5" ht="25.5" x14ac:dyDescent="0.2">
      <c r="A39" s="23" t="s">
        <v>174</v>
      </c>
      <c r="B39" s="42" t="s">
        <v>41</v>
      </c>
      <c r="C39" s="29">
        <v>3.0549450549450547</v>
      </c>
      <c r="D39" s="29">
        <v>1.0366895749091312</v>
      </c>
    </row>
    <row r="40" spans="1:5" ht="25.5" x14ac:dyDescent="0.2">
      <c r="A40" s="23" t="s">
        <v>174</v>
      </c>
      <c r="B40" s="42" t="s">
        <v>42</v>
      </c>
      <c r="C40" s="29">
        <v>2.8351648351648353</v>
      </c>
      <c r="D40" s="29">
        <v>1.128063594185839</v>
      </c>
    </row>
    <row r="41" spans="1:5" ht="25.5" x14ac:dyDescent="0.2">
      <c r="A41" s="23" t="s">
        <v>174</v>
      </c>
      <c r="B41" s="42" t="s">
        <v>43</v>
      </c>
      <c r="C41" s="29">
        <v>3.1208791208791209</v>
      </c>
      <c r="D41" s="29">
        <v>1.0201869636402148</v>
      </c>
    </row>
    <row r="42" spans="1:5" ht="25.5" x14ac:dyDescent="0.2">
      <c r="A42" s="23" t="s">
        <v>174</v>
      </c>
      <c r="B42" s="42" t="s">
        <v>44</v>
      </c>
      <c r="C42" s="29">
        <v>3.0219780219780219</v>
      </c>
      <c r="D42" s="29">
        <v>1.0850296665480519</v>
      </c>
    </row>
    <row r="43" spans="1:5" ht="25.5" x14ac:dyDescent="0.2">
      <c r="A43" s="23" t="s">
        <v>174</v>
      </c>
      <c r="B43" s="42" t="s">
        <v>45</v>
      </c>
      <c r="C43" s="29">
        <v>2.9890109890109891</v>
      </c>
      <c r="D43" s="29">
        <v>1.1204612690465725</v>
      </c>
    </row>
    <row r="44" spans="1:5" ht="25.5" x14ac:dyDescent="0.2">
      <c r="A44" s="23" t="s">
        <v>174</v>
      </c>
      <c r="B44" s="42" t="s">
        <v>46</v>
      </c>
      <c r="C44" s="29">
        <v>3.3956043956043955</v>
      </c>
      <c r="D44" s="29">
        <v>1.0422104807584154</v>
      </c>
    </row>
    <row r="45" spans="1:5" ht="25.5" x14ac:dyDescent="0.2">
      <c r="A45" s="23" t="s">
        <v>174</v>
      </c>
      <c r="B45" s="42" t="s">
        <v>47</v>
      </c>
      <c r="C45" s="29">
        <v>3.802197802197802</v>
      </c>
      <c r="D45" s="29">
        <v>0.96861619758154871</v>
      </c>
    </row>
    <row r="46" spans="1:5" ht="25.5" x14ac:dyDescent="0.2">
      <c r="A46" s="23" t="s">
        <v>174</v>
      </c>
      <c r="B46" s="42" t="s">
        <v>48</v>
      </c>
      <c r="C46" s="29">
        <v>3.1758241758241756</v>
      </c>
      <c r="D46" s="29">
        <v>1.0913132414502222</v>
      </c>
      <c r="E46" s="29">
        <f>AVERAGE(C31:C46)</f>
        <v>3.3756868131868134</v>
      </c>
    </row>
    <row r="47" spans="1:5" ht="38.25" customHeight="1" x14ac:dyDescent="0.2">
      <c r="A47" s="23" t="s">
        <v>175</v>
      </c>
      <c r="B47" s="42" t="s">
        <v>49</v>
      </c>
      <c r="C47" s="29">
        <v>3.2747252747252746</v>
      </c>
      <c r="D47" s="29">
        <v>1.2116649157798818</v>
      </c>
    </row>
    <row r="48" spans="1:5" ht="25.5" x14ac:dyDescent="0.2">
      <c r="A48" s="23" t="s">
        <v>175</v>
      </c>
      <c r="B48" s="42" t="s">
        <v>50</v>
      </c>
      <c r="C48" s="29">
        <v>3.4945054945054945</v>
      </c>
      <c r="D48" s="29">
        <v>0.99301590424352548</v>
      </c>
    </row>
    <row r="49" spans="1:5" ht="25.5" x14ac:dyDescent="0.2">
      <c r="A49" s="23" t="s">
        <v>175</v>
      </c>
      <c r="B49" s="42" t="s">
        <v>51</v>
      </c>
      <c r="C49" s="29">
        <v>3.3076923076923075</v>
      </c>
      <c r="D49" s="29">
        <v>1.0076629473115577</v>
      </c>
    </row>
    <row r="50" spans="1:5" x14ac:dyDescent="0.2">
      <c r="A50" s="23" t="s">
        <v>175</v>
      </c>
      <c r="B50" s="42" t="s">
        <v>52</v>
      </c>
      <c r="C50" s="29">
        <v>3.1318681318681318</v>
      </c>
      <c r="D50" s="29">
        <v>1.1176243774561507</v>
      </c>
    </row>
    <row r="51" spans="1:5" ht="25.5" x14ac:dyDescent="0.2">
      <c r="A51" s="23" t="s">
        <v>175</v>
      </c>
      <c r="B51" s="42" t="s">
        <v>53</v>
      </c>
      <c r="C51" s="29">
        <v>3.3186813186813189</v>
      </c>
      <c r="D51" s="29">
        <v>0.95311327156057812</v>
      </c>
    </row>
    <row r="52" spans="1:5" ht="25.5" x14ac:dyDescent="0.2">
      <c r="A52" s="23" t="s">
        <v>175</v>
      </c>
      <c r="B52" s="42" t="s">
        <v>54</v>
      </c>
      <c r="C52" s="29">
        <v>3.3296703296703298</v>
      </c>
      <c r="D52" s="29">
        <v>1.0651546059395953</v>
      </c>
    </row>
    <row r="53" spans="1:5" ht="25.5" x14ac:dyDescent="0.2">
      <c r="A53" s="23" t="s">
        <v>175</v>
      </c>
      <c r="B53" s="42" t="s">
        <v>55</v>
      </c>
      <c r="C53" s="29">
        <v>3.4615384615384617</v>
      </c>
      <c r="D53" s="29">
        <v>1.0144258617857829</v>
      </c>
    </row>
    <row r="54" spans="1:5" ht="25.5" x14ac:dyDescent="0.2">
      <c r="A54" s="23" t="s">
        <v>175</v>
      </c>
      <c r="B54" s="42" t="s">
        <v>56</v>
      </c>
      <c r="C54" s="29">
        <v>3.7582417582417582</v>
      </c>
      <c r="D54" s="29">
        <v>1.0037779672667699</v>
      </c>
    </row>
    <row r="55" spans="1:5" x14ac:dyDescent="0.2">
      <c r="A55" s="23" t="s">
        <v>175</v>
      </c>
      <c r="B55" s="42" t="s">
        <v>57</v>
      </c>
      <c r="C55" s="29">
        <v>3.2087912087912089</v>
      </c>
      <c r="D55" s="29">
        <v>1.1006713458055548</v>
      </c>
    </row>
    <row r="56" spans="1:5" ht="25.5" x14ac:dyDescent="0.2">
      <c r="A56" s="23" t="s">
        <v>175</v>
      </c>
      <c r="B56" s="42" t="s">
        <v>58</v>
      </c>
      <c r="C56" s="29">
        <v>3.2527472527472527</v>
      </c>
      <c r="D56" s="29">
        <v>1.0391599876118596</v>
      </c>
      <c r="E56" s="29">
        <f>AVERAGE(C47:C56)</f>
        <v>3.3538461538461535</v>
      </c>
    </row>
  </sheetData>
  <conditionalFormatting sqref="C4:C56">
    <cfRule type="colorScale" priority="3">
      <colorScale>
        <cfvo type="min"/>
        <cfvo type="percentile" val="50"/>
        <cfvo type="max"/>
        <color rgb="FFF8696B"/>
        <color rgb="FFFFEB84"/>
        <color rgb="FF63BE7B"/>
      </colorScale>
    </cfRule>
  </conditionalFormatting>
  <conditionalFormatting sqref="D4:D56">
    <cfRule type="colorScale" priority="2">
      <colorScale>
        <cfvo type="min"/>
        <cfvo type="percentile" val="50"/>
        <cfvo type="max"/>
        <color rgb="FF63BE7B"/>
        <color rgb="FFFFEB84"/>
        <color rgb="FFF8696B"/>
      </colorScale>
    </cfRule>
  </conditionalFormatting>
  <conditionalFormatting sqref="E4:E56">
    <cfRule type="colorScale" priority="1">
      <colorScale>
        <cfvo type="min"/>
        <cfvo type="percentile" val="50"/>
        <cfvo type="max"/>
        <color rgb="FFF8696B"/>
        <color rgb="FFFFEB84"/>
        <color rgb="FF63BE7B"/>
      </colorScale>
    </cfRule>
  </conditionalFormatting>
  <hyperlinks>
    <hyperlink ref="C3" location="conclusions!A1" display="Mean"/>
    <hyperlink ref="E3" location="conclusions!A1" display="(Sub)Group level"/>
  </hyperlinks>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70" zoomScaleNormal="70" workbookViewId="0">
      <selection activeCell="E18" sqref="E18"/>
    </sheetView>
  </sheetViews>
  <sheetFormatPr defaultRowHeight="12.75" x14ac:dyDescent="0.2"/>
  <cols>
    <col min="1" max="1" width="113.5703125" style="12" customWidth="1"/>
    <col min="2" max="2" width="41.85546875" bestFit="1" customWidth="1"/>
  </cols>
  <sheetData>
    <row r="1" spans="1:4" x14ac:dyDescent="0.2">
      <c r="A1" s="48" t="s">
        <v>186</v>
      </c>
      <c r="B1" s="45" t="s">
        <v>248</v>
      </c>
      <c r="C1" s="45" t="s">
        <v>188</v>
      </c>
      <c r="D1" s="45" t="s">
        <v>193</v>
      </c>
    </row>
    <row r="2" spans="1:4" ht="25.5" x14ac:dyDescent="0.2">
      <c r="A2" s="44" t="s">
        <v>33</v>
      </c>
      <c r="B2" s="3" t="s">
        <v>187</v>
      </c>
      <c r="C2">
        <v>16</v>
      </c>
      <c r="D2" s="28">
        <f>view2!C31</f>
        <v>4.0109890109890109</v>
      </c>
    </row>
    <row r="3" spans="1:4" ht="25.5" x14ac:dyDescent="0.2">
      <c r="A3" s="43" t="s">
        <v>34</v>
      </c>
      <c r="B3" s="3" t="s">
        <v>189</v>
      </c>
      <c r="C3">
        <v>14</v>
      </c>
      <c r="D3" s="28">
        <f>view2!C32</f>
        <v>4.0879120879120876</v>
      </c>
    </row>
    <row r="4" spans="1:4" ht="25.5" x14ac:dyDescent="0.2">
      <c r="A4" s="44" t="s">
        <v>35</v>
      </c>
      <c r="B4" s="3" t="s">
        <v>190</v>
      </c>
      <c r="C4">
        <v>15</v>
      </c>
      <c r="D4" s="28">
        <f>view2!C33</f>
        <v>3.6263736263736264</v>
      </c>
    </row>
    <row r="5" spans="1:4" ht="25.5" x14ac:dyDescent="0.2">
      <c r="A5" s="43" t="s">
        <v>36</v>
      </c>
      <c r="C5">
        <v>11</v>
      </c>
      <c r="D5" s="28">
        <f>view2!C34</f>
        <v>4</v>
      </c>
    </row>
    <row r="6" spans="1:4" ht="25.5" x14ac:dyDescent="0.2">
      <c r="A6" s="44" t="s">
        <v>37</v>
      </c>
      <c r="B6" s="3" t="s">
        <v>191</v>
      </c>
      <c r="C6">
        <v>13</v>
      </c>
      <c r="D6" s="28">
        <f>view2!C35</f>
        <v>3.5494505494505493</v>
      </c>
    </row>
    <row r="7" spans="1:4" ht="25.5" x14ac:dyDescent="0.2">
      <c r="A7" s="43" t="s">
        <v>38</v>
      </c>
      <c r="B7" s="3" t="s">
        <v>192</v>
      </c>
      <c r="C7">
        <v>12</v>
      </c>
      <c r="D7" s="28">
        <f>view2!C36</f>
        <v>3</v>
      </c>
    </row>
    <row r="8" spans="1:4" ht="25.5" x14ac:dyDescent="0.2">
      <c r="A8" s="44" t="s">
        <v>39</v>
      </c>
      <c r="C8">
        <v>9</v>
      </c>
      <c r="D8" s="28">
        <f>view2!C37</f>
        <v>3.4065934065934065</v>
      </c>
    </row>
    <row r="9" spans="1:4" ht="25.5" x14ac:dyDescent="0.2">
      <c r="A9" s="43" t="s">
        <v>40</v>
      </c>
      <c r="C9">
        <v>6</v>
      </c>
      <c r="D9" s="28">
        <f>view2!C38</f>
        <v>2.9340659340659339</v>
      </c>
    </row>
    <row r="10" spans="1:4" ht="25.5" x14ac:dyDescent="0.2">
      <c r="A10" s="44" t="s">
        <v>41</v>
      </c>
      <c r="C10">
        <v>8</v>
      </c>
      <c r="D10" s="28">
        <f>view2!C39</f>
        <v>3.0549450549450547</v>
      </c>
    </row>
    <row r="11" spans="1:4" ht="25.5" x14ac:dyDescent="0.2">
      <c r="A11" s="43" t="s">
        <v>42</v>
      </c>
      <c r="C11">
        <v>5</v>
      </c>
      <c r="D11" s="28">
        <f>view2!C40</f>
        <v>2.8351648351648353</v>
      </c>
    </row>
    <row r="12" spans="1:4" ht="25.5" x14ac:dyDescent="0.2">
      <c r="A12" s="44" t="s">
        <v>43</v>
      </c>
      <c r="B12" s="3" t="s">
        <v>195</v>
      </c>
      <c r="C12">
        <v>10</v>
      </c>
      <c r="D12" s="28">
        <f>view2!C41</f>
        <v>3.1208791208791209</v>
      </c>
    </row>
    <row r="13" spans="1:4" ht="25.5" x14ac:dyDescent="0.2">
      <c r="A13" s="43" t="s">
        <v>44</v>
      </c>
      <c r="B13" s="3" t="s">
        <v>196</v>
      </c>
      <c r="C13">
        <v>7</v>
      </c>
      <c r="D13" s="28">
        <f>view2!C42</f>
        <v>3.0219780219780219</v>
      </c>
    </row>
    <row r="14" spans="1:4" ht="25.5" x14ac:dyDescent="0.2">
      <c r="A14" s="44" t="s">
        <v>45</v>
      </c>
      <c r="C14">
        <v>2</v>
      </c>
      <c r="D14" s="28">
        <f>view2!C43</f>
        <v>2.9890109890109891</v>
      </c>
    </row>
    <row r="15" spans="1:4" ht="25.5" x14ac:dyDescent="0.2">
      <c r="A15" s="43" t="s">
        <v>46</v>
      </c>
      <c r="C15">
        <v>3</v>
      </c>
      <c r="D15" s="28">
        <f>view2!C44</f>
        <v>3.3956043956043955</v>
      </c>
    </row>
    <row r="16" spans="1:4" ht="25.5" x14ac:dyDescent="0.2">
      <c r="A16" s="44" t="s">
        <v>47</v>
      </c>
      <c r="C16">
        <v>4</v>
      </c>
      <c r="D16" s="28">
        <f>view2!C45</f>
        <v>3.802197802197802</v>
      </c>
    </row>
    <row r="17" spans="1:5" ht="25.5" x14ac:dyDescent="0.2">
      <c r="A17" s="43" t="s">
        <v>48</v>
      </c>
      <c r="B17" s="3" t="s">
        <v>249</v>
      </c>
      <c r="C17">
        <v>1</v>
      </c>
      <c r="D17" s="28">
        <f>view2!C46</f>
        <v>3.1758241758241756</v>
      </c>
    </row>
    <row r="18" spans="1:5" x14ac:dyDescent="0.2">
      <c r="B18" s="33" t="s">
        <v>194</v>
      </c>
      <c r="E18" s="28">
        <f>CORREL(D2:D17,C2:C17)</f>
        <v>0.55055662661906934</v>
      </c>
    </row>
  </sheetData>
  <hyperlinks>
    <hyperlink ref="B18" location="conclusions!A1" display="correlation"/>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9</vt:i4>
      </vt:variant>
    </vt:vector>
  </HeadingPairs>
  <TitlesOfParts>
    <vt:vector size="9" baseType="lpstr">
      <vt:lpstr>questionnaire</vt:lpstr>
      <vt:lpstr>Form responses 1</vt:lpstr>
      <vt:lpstr>codes</vt:lpstr>
      <vt:lpstr>matrix</vt:lpstr>
      <vt:lpstr>conclusions</vt:lpstr>
      <vt:lpstr>I...being observed in detail</vt:lpstr>
      <vt:lpstr>view1</vt:lpstr>
      <vt:lpstr>view2</vt:lpstr>
      <vt:lpstr>concerned people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Pitlik László</cp:lastModifiedBy>
  <dcterms:modified xsi:type="dcterms:W3CDTF">2016-05-02T17:01:01Z</dcterms:modified>
</cp:coreProperties>
</file>