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itlikl\AppData\Local\Temp\scp12695\disk2\www\data\miau\214\"/>
    </mc:Choice>
  </mc:AlternateContent>
  <bookViews>
    <workbookView xWindow="0" yWindow="0" windowWidth="20490" windowHeight="7155"/>
  </bookViews>
  <sheets>
    <sheet name="info" sheetId="1" r:id="rId1"/>
    <sheet name="L" sheetId="2" r:id="rId2"/>
    <sheet name="L+" sheetId="3" r:id="rId3"/>
    <sheet name="L+ (2)" sheetId="4" r:id="rId4"/>
  </sheets>
  <definedNames>
    <definedName name="solver_adj" localSheetId="2" hidden="1">'L+'!$B$2:$H$2</definedName>
    <definedName name="solver_adj" localSheetId="3" hidden="1">'L+ (2)'!$B$2:$H$2</definedName>
    <definedName name="solver_cvg" localSheetId="2" hidden="1">0.0001</definedName>
    <definedName name="solver_cvg" localSheetId="3" hidden="1">0.0001</definedName>
    <definedName name="solver_drv" localSheetId="2" hidden="1">1</definedName>
    <definedName name="solver_drv" localSheetId="3" hidden="1">1</definedName>
    <definedName name="solver_eng" localSheetId="2" hidden="1">1</definedName>
    <definedName name="solver_eng" localSheetId="3" hidden="1">1</definedName>
    <definedName name="solver_est" localSheetId="2" hidden="1">1</definedName>
    <definedName name="solver_est" localSheetId="3" hidden="1">1</definedName>
    <definedName name="solver_itr" localSheetId="2" hidden="1">2147483647</definedName>
    <definedName name="solver_itr" localSheetId="3" hidden="1">2147483647</definedName>
    <definedName name="solver_lhs1" localSheetId="2" hidden="1">'L+'!$T$1</definedName>
    <definedName name="solver_lhs1" localSheetId="3" hidden="1">'L+ (2)'!$S$1</definedName>
    <definedName name="solver_mip" localSheetId="2" hidden="1">2147483647</definedName>
    <definedName name="solver_mip" localSheetId="3" hidden="1">2147483647</definedName>
    <definedName name="solver_mni" localSheetId="2" hidden="1">30</definedName>
    <definedName name="solver_mni" localSheetId="3" hidden="1">30</definedName>
    <definedName name="solver_mrt" localSheetId="2" hidden="1">0.075</definedName>
    <definedName name="solver_mrt" localSheetId="3" hidden="1">0.075</definedName>
    <definedName name="solver_msl" localSheetId="2" hidden="1">2</definedName>
    <definedName name="solver_msl" localSheetId="3" hidden="1">2</definedName>
    <definedName name="solver_neg" localSheetId="2" hidden="1">1</definedName>
    <definedName name="solver_neg" localSheetId="3" hidden="1">1</definedName>
    <definedName name="solver_nod" localSheetId="2" hidden="1">2147483647</definedName>
    <definedName name="solver_nod" localSheetId="3" hidden="1">2147483647</definedName>
    <definedName name="solver_num" localSheetId="2" hidden="1">1</definedName>
    <definedName name="solver_num" localSheetId="3" hidden="1">1</definedName>
    <definedName name="solver_nwt" localSheetId="2" hidden="1">1</definedName>
    <definedName name="solver_nwt" localSheetId="3" hidden="1">1</definedName>
    <definedName name="solver_opt" localSheetId="2" hidden="1">'L+'!$AE$2</definedName>
    <definedName name="solver_opt" localSheetId="3" hidden="1">'L+ (2)'!$AF$2</definedName>
    <definedName name="solver_pre" localSheetId="2" hidden="1">0.000001</definedName>
    <definedName name="solver_pre" localSheetId="3" hidden="1">0.000001</definedName>
    <definedName name="solver_rbv" localSheetId="2" hidden="1">1</definedName>
    <definedName name="solver_rbv" localSheetId="3" hidden="1">1</definedName>
    <definedName name="solver_rel1" localSheetId="2" hidden="1">2</definedName>
    <definedName name="solver_rel1" localSheetId="3" hidden="1">2</definedName>
    <definedName name="solver_rhs1" localSheetId="2" hidden="1">'L+'!$U$1</definedName>
    <definedName name="solver_rhs1" localSheetId="3" hidden="1">'L+ (2)'!$V$1</definedName>
    <definedName name="solver_rlx" localSheetId="2" hidden="1">2</definedName>
    <definedName name="solver_rlx" localSheetId="3" hidden="1">2</definedName>
    <definedName name="solver_rsd" localSheetId="2" hidden="1">0</definedName>
    <definedName name="solver_rsd" localSheetId="3" hidden="1">0</definedName>
    <definedName name="solver_scl" localSheetId="2" hidden="1">1</definedName>
    <definedName name="solver_scl" localSheetId="3" hidden="1">1</definedName>
    <definedName name="solver_sho" localSheetId="2" hidden="1">2</definedName>
    <definedName name="solver_sho" localSheetId="3" hidden="1">2</definedName>
    <definedName name="solver_ssz" localSheetId="2" hidden="1">100</definedName>
    <definedName name="solver_ssz" localSheetId="3" hidden="1">100</definedName>
    <definedName name="solver_tim" localSheetId="2" hidden="1">2147483647</definedName>
    <definedName name="solver_tim" localSheetId="3" hidden="1">2147483647</definedName>
    <definedName name="solver_tol" localSheetId="2" hidden="1">0.01</definedName>
    <definedName name="solver_tol" localSheetId="3" hidden="1">0.01</definedName>
    <definedName name="solver_typ" localSheetId="2" hidden="1">2</definedName>
    <definedName name="solver_typ" localSheetId="3" hidden="1">2</definedName>
    <definedName name="solver_val" localSheetId="2" hidden="1">0</definedName>
    <definedName name="solver_val" localSheetId="3" hidden="1">0</definedName>
    <definedName name="solver_ver" localSheetId="2" hidden="1">3</definedName>
    <definedName name="solver_ver" localSheetId="3" hidden="1">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" i="2" l="1"/>
  <c r="I84" i="2"/>
  <c r="H84" i="2"/>
  <c r="G84" i="2"/>
  <c r="F84" i="2"/>
  <c r="E84" i="2"/>
  <c r="D84" i="2"/>
  <c r="C84" i="2"/>
  <c r="B84" i="2"/>
  <c r="G46" i="2"/>
  <c r="F46" i="2"/>
  <c r="D46" i="2"/>
  <c r="C46" i="2"/>
  <c r="H45" i="2"/>
  <c r="G45" i="2"/>
  <c r="F45" i="2"/>
  <c r="E45" i="2"/>
  <c r="D45" i="2"/>
  <c r="C45" i="2"/>
  <c r="B45" i="2"/>
  <c r="J45" i="2"/>
  <c r="V2" i="3"/>
  <c r="S1" i="4"/>
  <c r="S1" i="3"/>
  <c r="S3" i="3"/>
  <c r="T2" i="3"/>
  <c r="T1" i="3"/>
  <c r="T1" i="4"/>
  <c r="AD48" i="4"/>
  <c r="AC48" i="4"/>
  <c r="AB48" i="4"/>
  <c r="T48" i="4"/>
  <c r="S48" i="4"/>
  <c r="Q48" i="4"/>
  <c r="K48" i="4"/>
  <c r="H48" i="4"/>
  <c r="R48" i="4" s="1"/>
  <c r="G48" i="4"/>
  <c r="F48" i="4"/>
  <c r="P48" i="4" s="1"/>
  <c r="AD47" i="4"/>
  <c r="T47" i="4"/>
  <c r="S47" i="4"/>
  <c r="Q47" i="4"/>
  <c r="K47" i="4"/>
  <c r="H47" i="4"/>
  <c r="R47" i="4" s="1"/>
  <c r="G47" i="4"/>
  <c r="AC47" i="4" s="1"/>
  <c r="F47" i="4"/>
  <c r="AD46" i="4"/>
  <c r="AC46" i="4"/>
  <c r="T46" i="4"/>
  <c r="S46" i="4"/>
  <c r="Q46" i="4"/>
  <c r="K46" i="4"/>
  <c r="H46" i="4"/>
  <c r="R46" i="4" s="1"/>
  <c r="G46" i="4"/>
  <c r="AD45" i="4"/>
  <c r="T45" i="4"/>
  <c r="S45" i="4"/>
  <c r="Q45" i="4"/>
  <c r="K45" i="4"/>
  <c r="H45" i="4"/>
  <c r="R45" i="4" s="1"/>
  <c r="G45" i="4"/>
  <c r="F46" i="4" s="1"/>
  <c r="E47" i="4" s="1"/>
  <c r="F45" i="4"/>
  <c r="AD44" i="4"/>
  <c r="AC44" i="4"/>
  <c r="T44" i="4"/>
  <c r="S44" i="4"/>
  <c r="Q44" i="4"/>
  <c r="K44" i="4"/>
  <c r="H44" i="4"/>
  <c r="R44" i="4" s="1"/>
  <c r="G44" i="4"/>
  <c r="AD43" i="4"/>
  <c r="T43" i="4"/>
  <c r="S43" i="4"/>
  <c r="K43" i="4"/>
  <c r="H43" i="4"/>
  <c r="R43" i="4" s="1"/>
  <c r="G43" i="4"/>
  <c r="F43" i="4"/>
  <c r="AD42" i="4"/>
  <c r="AC42" i="4"/>
  <c r="T42" i="4"/>
  <c r="S42" i="4"/>
  <c r="K42" i="4"/>
  <c r="H42" i="4"/>
  <c r="R42" i="4" s="1"/>
  <c r="G42" i="4"/>
  <c r="F42" i="4"/>
  <c r="E42" i="4"/>
  <c r="AD41" i="4"/>
  <c r="T41" i="4"/>
  <c r="S41" i="4"/>
  <c r="K41" i="4"/>
  <c r="H41" i="4"/>
  <c r="R41" i="4" s="1"/>
  <c r="G41" i="4"/>
  <c r="F41" i="4"/>
  <c r="AD40" i="4"/>
  <c r="AC40" i="4"/>
  <c r="T40" i="4"/>
  <c r="S40" i="4"/>
  <c r="K40" i="4"/>
  <c r="H40" i="4"/>
  <c r="R40" i="4" s="1"/>
  <c r="G40" i="4"/>
  <c r="F40" i="4"/>
  <c r="AD39" i="4"/>
  <c r="T39" i="4"/>
  <c r="S39" i="4"/>
  <c r="K39" i="4"/>
  <c r="H39" i="4"/>
  <c r="R39" i="4" s="1"/>
  <c r="G39" i="4"/>
  <c r="AC39" i="4" s="1"/>
  <c r="F39" i="4"/>
  <c r="AD38" i="4"/>
  <c r="AC38" i="4"/>
  <c r="T38" i="4"/>
  <c r="S38" i="4"/>
  <c r="K38" i="4"/>
  <c r="H38" i="4"/>
  <c r="R38" i="4" s="1"/>
  <c r="G38" i="4"/>
  <c r="AD37" i="4"/>
  <c r="T37" i="4"/>
  <c r="S37" i="4"/>
  <c r="K37" i="4"/>
  <c r="H37" i="4"/>
  <c r="R37" i="4" s="1"/>
  <c r="G37" i="4"/>
  <c r="F38" i="4" s="1"/>
  <c r="E39" i="4" s="1"/>
  <c r="F37" i="4"/>
  <c r="AD36" i="4"/>
  <c r="AC36" i="4"/>
  <c r="T36" i="4"/>
  <c r="S36" i="4"/>
  <c r="K36" i="4"/>
  <c r="H36" i="4"/>
  <c r="R36" i="4" s="1"/>
  <c r="G36" i="4"/>
  <c r="AD35" i="4"/>
  <c r="T35" i="4"/>
  <c r="S35" i="4"/>
  <c r="K35" i="4"/>
  <c r="H35" i="4"/>
  <c r="R35" i="4" s="1"/>
  <c r="G35" i="4"/>
  <c r="T34" i="4"/>
  <c r="S34" i="4"/>
  <c r="R34" i="4"/>
  <c r="K34" i="4"/>
  <c r="H34" i="4"/>
  <c r="AD34" i="4" s="1"/>
  <c r="T33" i="4"/>
  <c r="S33" i="4"/>
  <c r="K33" i="4"/>
  <c r="H33" i="4"/>
  <c r="T32" i="4"/>
  <c r="S32" i="4"/>
  <c r="K32" i="4"/>
  <c r="H32" i="4"/>
  <c r="T31" i="4"/>
  <c r="S31" i="4"/>
  <c r="R31" i="4"/>
  <c r="K31" i="4"/>
  <c r="H31" i="4"/>
  <c r="T30" i="4"/>
  <c r="S30" i="4"/>
  <c r="R30" i="4"/>
  <c r="K30" i="4"/>
  <c r="H30" i="4"/>
  <c r="T29" i="4"/>
  <c r="S29" i="4"/>
  <c r="K29" i="4"/>
  <c r="H29" i="4"/>
  <c r="T28" i="4"/>
  <c r="S28" i="4"/>
  <c r="K28" i="4"/>
  <c r="H28" i="4"/>
  <c r="T27" i="4"/>
  <c r="S27" i="4"/>
  <c r="K27" i="4"/>
  <c r="H27" i="4"/>
  <c r="T26" i="4"/>
  <c r="S26" i="4"/>
  <c r="K26" i="4"/>
  <c r="H26" i="4"/>
  <c r="T25" i="4"/>
  <c r="S25" i="4"/>
  <c r="K25" i="4"/>
  <c r="H25" i="4"/>
  <c r="T24" i="4"/>
  <c r="S24" i="4"/>
  <c r="K24" i="4"/>
  <c r="H24" i="4"/>
  <c r="T23" i="4"/>
  <c r="S23" i="4"/>
  <c r="K23" i="4"/>
  <c r="H23" i="4"/>
  <c r="T22" i="4"/>
  <c r="S22" i="4"/>
  <c r="R22" i="4"/>
  <c r="K22" i="4"/>
  <c r="H22" i="4"/>
  <c r="T21" i="4"/>
  <c r="S21" i="4"/>
  <c r="K21" i="4"/>
  <c r="H21" i="4"/>
  <c r="T20" i="4"/>
  <c r="S20" i="4"/>
  <c r="K20" i="4"/>
  <c r="H20" i="4"/>
  <c r="T19" i="4"/>
  <c r="S19" i="4"/>
  <c r="K19" i="4"/>
  <c r="H19" i="4"/>
  <c r="T18" i="4"/>
  <c r="S18" i="4"/>
  <c r="K18" i="4"/>
  <c r="H18" i="4"/>
  <c r="F18" i="4"/>
  <c r="T17" i="4"/>
  <c r="S17" i="4"/>
  <c r="K17" i="4"/>
  <c r="H17" i="4"/>
  <c r="G17" i="4"/>
  <c r="AC17" i="4" s="1"/>
  <c r="AD16" i="4"/>
  <c r="T16" i="4"/>
  <c r="S16" i="4"/>
  <c r="K16" i="4"/>
  <c r="H16" i="4"/>
  <c r="G16" i="4"/>
  <c r="AD15" i="4"/>
  <c r="T15" i="4"/>
  <c r="S15" i="4"/>
  <c r="K15" i="4"/>
  <c r="H15" i="4"/>
  <c r="G15" i="4"/>
  <c r="AD14" i="4"/>
  <c r="T14" i="4"/>
  <c r="S14" i="4"/>
  <c r="K14" i="4"/>
  <c r="H14" i="4"/>
  <c r="R14" i="4" s="1"/>
  <c r="G14" i="4"/>
  <c r="F15" i="4" s="1"/>
  <c r="AD13" i="4"/>
  <c r="T13" i="4"/>
  <c r="S13" i="4"/>
  <c r="K13" i="4"/>
  <c r="H13" i="4"/>
  <c r="G13" i="4"/>
  <c r="F14" i="4" s="1"/>
  <c r="AD12" i="4"/>
  <c r="T12" i="4"/>
  <c r="S12" i="4"/>
  <c r="K12" i="4"/>
  <c r="H12" i="4"/>
  <c r="G12" i="4"/>
  <c r="AD11" i="4"/>
  <c r="T11" i="4"/>
  <c r="S11" i="4"/>
  <c r="K11" i="4"/>
  <c r="H11" i="4"/>
  <c r="G11" i="4"/>
  <c r="AD10" i="4"/>
  <c r="T10" i="4"/>
  <c r="S10" i="4"/>
  <c r="K10" i="4"/>
  <c r="H10" i="4"/>
  <c r="R10" i="4" s="1"/>
  <c r="T9" i="4"/>
  <c r="S9" i="4"/>
  <c r="K9" i="4"/>
  <c r="H9" i="4"/>
  <c r="G10" i="4" s="1"/>
  <c r="G9" i="4"/>
  <c r="F10" i="4" s="1"/>
  <c r="T8" i="4"/>
  <c r="S8" i="4"/>
  <c r="K8" i="4"/>
  <c r="H8" i="4"/>
  <c r="AD8" i="4" s="1"/>
  <c r="T7" i="4"/>
  <c r="S7" i="4"/>
  <c r="K7" i="4"/>
  <c r="H7" i="4"/>
  <c r="R7" i="4" s="1"/>
  <c r="C7" i="4"/>
  <c r="T6" i="4"/>
  <c r="S6" i="4"/>
  <c r="R6" i="4"/>
  <c r="K6" i="4"/>
  <c r="H6" i="4"/>
  <c r="G7" i="4" s="1"/>
  <c r="G6" i="4"/>
  <c r="D6" i="4"/>
  <c r="Z6" i="4" s="1"/>
  <c r="C6" i="4"/>
  <c r="B7" i="4" s="1"/>
  <c r="B6" i="4"/>
  <c r="X6" i="4" s="1"/>
  <c r="AA5" i="4"/>
  <c r="T5" i="4"/>
  <c r="S5" i="4"/>
  <c r="K5" i="4"/>
  <c r="H5" i="4"/>
  <c r="R4" i="4" s="1"/>
  <c r="G5" i="4"/>
  <c r="F6" i="4" s="1"/>
  <c r="F5" i="4"/>
  <c r="E5" i="4"/>
  <c r="D5" i="4"/>
  <c r="Z5" i="4" s="1"/>
  <c r="C5" i="4"/>
  <c r="B5" i="4"/>
  <c r="X5" i="4" s="1"/>
  <c r="AD4" i="4"/>
  <c r="AC4" i="4"/>
  <c r="AB4" i="4"/>
  <c r="AA4" i="4"/>
  <c r="Z4" i="4"/>
  <c r="Y4" i="4"/>
  <c r="X4" i="4"/>
  <c r="T4" i="4"/>
  <c r="T2" i="4" s="1"/>
  <c r="S4" i="4"/>
  <c r="AC3" i="4"/>
  <c r="AB3" i="4"/>
  <c r="S3" i="4"/>
  <c r="R3" i="4"/>
  <c r="AD3" i="4" s="1"/>
  <c r="Q3" i="4"/>
  <c r="P3" i="4"/>
  <c r="O3" i="4"/>
  <c r="AA3" i="4" s="1"/>
  <c r="N3" i="4"/>
  <c r="Z3" i="4" s="1"/>
  <c r="M3" i="4"/>
  <c r="Y3" i="4" s="1"/>
  <c r="L3" i="4"/>
  <c r="X3" i="4" s="1"/>
  <c r="AD4" i="3"/>
  <c r="AC4" i="3"/>
  <c r="AB4" i="3"/>
  <c r="AA4" i="3"/>
  <c r="Z4" i="3"/>
  <c r="Y4" i="3"/>
  <c r="X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" i="3"/>
  <c r="R3" i="3"/>
  <c r="AD3" i="3" s="1"/>
  <c r="Q3" i="3"/>
  <c r="AC3" i="3" s="1"/>
  <c r="P3" i="3"/>
  <c r="AB3" i="3" s="1"/>
  <c r="O3" i="3"/>
  <c r="AA3" i="3" s="1"/>
  <c r="N3" i="3"/>
  <c r="Z3" i="3" s="1"/>
  <c r="M3" i="3"/>
  <c r="Y3" i="3" s="1"/>
  <c r="L3" i="3"/>
  <c r="X3" i="3" s="1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5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" i="3"/>
  <c r="H48" i="3"/>
  <c r="R48" i="3" s="1"/>
  <c r="H47" i="3"/>
  <c r="AD47" i="3" s="1"/>
  <c r="H46" i="3"/>
  <c r="AD46" i="3" s="1"/>
  <c r="H45" i="3"/>
  <c r="AD45" i="3" s="1"/>
  <c r="H44" i="3"/>
  <c r="AD44" i="3" s="1"/>
  <c r="H43" i="3"/>
  <c r="AD43" i="3" s="1"/>
  <c r="H42" i="3"/>
  <c r="G43" i="3" s="1"/>
  <c r="H41" i="3"/>
  <c r="AD41" i="3" s="1"/>
  <c r="H40" i="3"/>
  <c r="H39" i="3"/>
  <c r="AD39" i="3" s="1"/>
  <c r="H38" i="3"/>
  <c r="AD38" i="3" s="1"/>
  <c r="H37" i="3"/>
  <c r="G38" i="3" s="1"/>
  <c r="AC38" i="3" s="1"/>
  <c r="H36" i="3"/>
  <c r="H35" i="3"/>
  <c r="G36" i="3" s="1"/>
  <c r="F37" i="3" s="1"/>
  <c r="E38" i="3" s="1"/>
  <c r="D39" i="3" s="1"/>
  <c r="C40" i="3" s="1"/>
  <c r="B41" i="3" s="1"/>
  <c r="X41" i="3" s="1"/>
  <c r="H34" i="3"/>
  <c r="AD34" i="3" s="1"/>
  <c r="H33" i="3"/>
  <c r="H32" i="3"/>
  <c r="H31" i="3"/>
  <c r="AD31" i="3" s="1"/>
  <c r="H30" i="3"/>
  <c r="G31" i="3" s="1"/>
  <c r="H29" i="3"/>
  <c r="H28" i="3"/>
  <c r="AD28" i="3" s="1"/>
  <c r="H27" i="3"/>
  <c r="G28" i="3" s="1"/>
  <c r="F29" i="3" s="1"/>
  <c r="E30" i="3" s="1"/>
  <c r="D31" i="3" s="1"/>
  <c r="C32" i="3" s="1"/>
  <c r="B33" i="3" s="1"/>
  <c r="X33" i="3" s="1"/>
  <c r="H26" i="3"/>
  <c r="G27" i="3" s="1"/>
  <c r="AC27" i="3" s="1"/>
  <c r="H25" i="3"/>
  <c r="G26" i="3" s="1"/>
  <c r="AC26" i="3" s="1"/>
  <c r="H24" i="3"/>
  <c r="H23" i="3"/>
  <c r="AD23" i="3" s="1"/>
  <c r="H22" i="3"/>
  <c r="AD22" i="3" s="1"/>
  <c r="H21" i="3"/>
  <c r="AD21" i="3" s="1"/>
  <c r="H20" i="3"/>
  <c r="H19" i="3"/>
  <c r="G20" i="3" s="1"/>
  <c r="AC20" i="3" s="1"/>
  <c r="H18" i="3"/>
  <c r="G19" i="3" s="1"/>
  <c r="H17" i="3"/>
  <c r="AD17" i="3" s="1"/>
  <c r="H16" i="3"/>
  <c r="H15" i="3"/>
  <c r="AD15" i="3" s="1"/>
  <c r="H14" i="3"/>
  <c r="AD14" i="3" s="1"/>
  <c r="H13" i="3"/>
  <c r="AD13" i="3" s="1"/>
  <c r="H12" i="3"/>
  <c r="H11" i="3"/>
  <c r="G12" i="3" s="1"/>
  <c r="F13" i="3" s="1"/>
  <c r="E14" i="3" s="1"/>
  <c r="D15" i="3" s="1"/>
  <c r="C16" i="3" s="1"/>
  <c r="B17" i="3" s="1"/>
  <c r="X17" i="3" s="1"/>
  <c r="H10" i="3"/>
  <c r="AD10" i="3" s="1"/>
  <c r="H9" i="3"/>
  <c r="G10" i="3" s="1"/>
  <c r="AC10" i="3" s="1"/>
  <c r="H8" i="3"/>
  <c r="H7" i="3"/>
  <c r="G8" i="3" s="1"/>
  <c r="AC8" i="3" s="1"/>
  <c r="H6" i="3"/>
  <c r="G7" i="3" s="1"/>
  <c r="F5" i="3"/>
  <c r="AB5" i="3" s="1"/>
  <c r="E5" i="3"/>
  <c r="AA5" i="3" s="1"/>
  <c r="H5" i="3"/>
  <c r="G6" i="3" s="1"/>
  <c r="AC6" i="3" s="1"/>
  <c r="G5" i="3"/>
  <c r="F6" i="3" s="1"/>
  <c r="D5" i="3"/>
  <c r="C6" i="3" s="1"/>
  <c r="Y6" i="3" s="1"/>
  <c r="C5" i="3"/>
  <c r="Y5" i="3" s="1"/>
  <c r="B5" i="3"/>
  <c r="X5" i="3" s="1"/>
  <c r="I40" i="2"/>
  <c r="I41" i="2"/>
  <c r="I42" i="2"/>
  <c r="I44" i="2"/>
  <c r="J40" i="2"/>
  <c r="J41" i="2"/>
  <c r="J42" i="2"/>
  <c r="J43" i="2"/>
  <c r="J44" i="2"/>
  <c r="A40" i="2"/>
  <c r="A41" i="2"/>
  <c r="A42" i="2"/>
  <c r="A43" i="2"/>
  <c r="A44" i="2"/>
  <c r="J39" i="2"/>
  <c r="A39" i="2"/>
  <c r="I38" i="2"/>
  <c r="H38" i="2"/>
  <c r="G38" i="2"/>
  <c r="F38" i="2"/>
  <c r="E38" i="2"/>
  <c r="D38" i="2"/>
  <c r="C38" i="2"/>
  <c r="B38" i="2"/>
  <c r="C34" i="2"/>
  <c r="B35" i="2" s="1"/>
  <c r="B34" i="2"/>
  <c r="H29" i="2"/>
  <c r="G30" i="2" s="1"/>
  <c r="F31" i="2" s="1"/>
  <c r="E32" i="2" s="1"/>
  <c r="D33" i="2" s="1"/>
  <c r="H28" i="2"/>
  <c r="G29" i="2" s="1"/>
  <c r="F30" i="2" s="1"/>
  <c r="E31" i="2" s="1"/>
  <c r="D32" i="2" s="1"/>
  <c r="C33" i="2" s="1"/>
  <c r="G27" i="2"/>
  <c r="F28" i="2" s="1"/>
  <c r="E29" i="2" s="1"/>
  <c r="D30" i="2" s="1"/>
  <c r="C31" i="2" s="1"/>
  <c r="B32" i="2" s="1"/>
  <c r="H26" i="2"/>
  <c r="H25" i="2"/>
  <c r="G26" i="2" s="1"/>
  <c r="F27" i="2" s="1"/>
  <c r="E28" i="2" s="1"/>
  <c r="D29" i="2" s="1"/>
  <c r="C30" i="2" s="1"/>
  <c r="B31" i="2" s="1"/>
  <c r="H24" i="2"/>
  <c r="G25" i="2" s="1"/>
  <c r="F26" i="2" s="1"/>
  <c r="E27" i="2" s="1"/>
  <c r="D28" i="2" s="1"/>
  <c r="C29" i="2" s="1"/>
  <c r="B30" i="2" s="1"/>
  <c r="C24" i="2"/>
  <c r="B25" i="2" s="1"/>
  <c r="H23" i="2"/>
  <c r="G24" i="2" s="1"/>
  <c r="F25" i="2" s="1"/>
  <c r="E26" i="2" s="1"/>
  <c r="D27" i="2" s="1"/>
  <c r="C28" i="2" s="1"/>
  <c r="B29" i="2" s="1"/>
  <c r="D23" i="2"/>
  <c r="B23" i="2"/>
  <c r="I28" i="2"/>
  <c r="I27" i="2"/>
  <c r="I26" i="2"/>
  <c r="H27" i="2" s="1"/>
  <c r="I25" i="2"/>
  <c r="I24" i="2"/>
  <c r="I23" i="2"/>
  <c r="I22" i="2"/>
  <c r="I39" i="2" s="1"/>
  <c r="H22" i="2"/>
  <c r="G23" i="2" s="1"/>
  <c r="G22" i="2"/>
  <c r="F23" i="2" s="1"/>
  <c r="E24" i="2" s="1"/>
  <c r="D25" i="2" s="1"/>
  <c r="C26" i="2" s="1"/>
  <c r="B27" i="2" s="1"/>
  <c r="F22" i="2"/>
  <c r="E23" i="2" s="1"/>
  <c r="D24" i="2" s="1"/>
  <c r="C25" i="2" s="1"/>
  <c r="B26" i="2" s="1"/>
  <c r="E22" i="2"/>
  <c r="D22" i="2"/>
  <c r="C22" i="2"/>
  <c r="B22" i="2"/>
  <c r="V4" i="4" l="1"/>
  <c r="AC7" i="4"/>
  <c r="F8" i="4"/>
  <c r="E15" i="4"/>
  <c r="AB14" i="4"/>
  <c r="X7" i="4"/>
  <c r="E7" i="4"/>
  <c r="AB6" i="4"/>
  <c r="E11" i="4"/>
  <c r="AB10" i="4"/>
  <c r="E16" i="4"/>
  <c r="AB15" i="4"/>
  <c r="F11" i="4"/>
  <c r="AC10" i="4"/>
  <c r="E6" i="4"/>
  <c r="AB5" i="4"/>
  <c r="AC6" i="4"/>
  <c r="Y7" i="4"/>
  <c r="AD7" i="4"/>
  <c r="AC11" i="4"/>
  <c r="F12" i="4"/>
  <c r="AC15" i="4"/>
  <c r="F16" i="4"/>
  <c r="G21" i="4"/>
  <c r="AD20" i="4"/>
  <c r="R20" i="4"/>
  <c r="G22" i="4"/>
  <c r="AD21" i="4"/>
  <c r="R21" i="4"/>
  <c r="G29" i="4"/>
  <c r="AD28" i="4"/>
  <c r="R28" i="4"/>
  <c r="G30" i="4"/>
  <c r="AD29" i="4"/>
  <c r="R29" i="4"/>
  <c r="E41" i="4"/>
  <c r="Q43" i="4"/>
  <c r="F44" i="4"/>
  <c r="AC43" i="4"/>
  <c r="AB45" i="4"/>
  <c r="P45" i="4"/>
  <c r="E46" i="4"/>
  <c r="R5" i="4"/>
  <c r="AC5" i="4"/>
  <c r="Y6" i="4"/>
  <c r="AD6" i="4"/>
  <c r="R9" i="4"/>
  <c r="AC9" i="4"/>
  <c r="R11" i="4"/>
  <c r="AC12" i="4"/>
  <c r="F13" i="4"/>
  <c r="R15" i="4"/>
  <c r="AC16" i="4"/>
  <c r="F17" i="4"/>
  <c r="AB18" i="4"/>
  <c r="R23" i="4"/>
  <c r="Q39" i="4"/>
  <c r="AB40" i="4"/>
  <c r="D43" i="4"/>
  <c r="AA42" i="4"/>
  <c r="D48" i="4"/>
  <c r="AA47" i="4"/>
  <c r="P46" i="4"/>
  <c r="U4" i="4"/>
  <c r="Y5" i="4"/>
  <c r="AD5" i="4"/>
  <c r="F7" i="4"/>
  <c r="B8" i="4"/>
  <c r="G8" i="4"/>
  <c r="R8" i="4"/>
  <c r="AD9" i="4"/>
  <c r="R12" i="4"/>
  <c r="AC13" i="4"/>
  <c r="R16" i="4"/>
  <c r="R18" i="4"/>
  <c r="E19" i="4"/>
  <c r="G25" i="4"/>
  <c r="AD24" i="4"/>
  <c r="R24" i="4"/>
  <c r="G26" i="4"/>
  <c r="AD25" i="4"/>
  <c r="R25" i="4"/>
  <c r="R26" i="4"/>
  <c r="G33" i="4"/>
  <c r="AD32" i="4"/>
  <c r="R32" i="4"/>
  <c r="G34" i="4"/>
  <c r="AD33" i="4"/>
  <c r="R33" i="4"/>
  <c r="Q35" i="4"/>
  <c r="F36" i="4"/>
  <c r="AC35" i="4"/>
  <c r="Q36" i="4"/>
  <c r="AB37" i="4"/>
  <c r="P37" i="4"/>
  <c r="E38" i="4"/>
  <c r="E43" i="4"/>
  <c r="P42" i="4"/>
  <c r="AB42" i="4"/>
  <c r="AB46" i="4"/>
  <c r="R13" i="4"/>
  <c r="AC14" i="4"/>
  <c r="R19" i="4"/>
  <c r="R27" i="4"/>
  <c r="D40" i="4"/>
  <c r="AA39" i="4"/>
  <c r="Q37" i="4"/>
  <c r="P38" i="4"/>
  <c r="AB38" i="4"/>
  <c r="Q40" i="4"/>
  <c r="Q41" i="4"/>
  <c r="Q38" i="4"/>
  <c r="AC41" i="4"/>
  <c r="Q42" i="4"/>
  <c r="AB43" i="4"/>
  <c r="P43" i="4"/>
  <c r="E44" i="4"/>
  <c r="G18" i="4"/>
  <c r="AD17" i="4"/>
  <c r="R17" i="4"/>
  <c r="G19" i="4"/>
  <c r="AD18" i="4"/>
  <c r="G23" i="4"/>
  <c r="AD22" i="4"/>
  <c r="G27" i="4"/>
  <c r="AD26" i="4"/>
  <c r="G31" i="4"/>
  <c r="AD30" i="4"/>
  <c r="AC37" i="4"/>
  <c r="AB39" i="4"/>
  <c r="P39" i="4"/>
  <c r="AC45" i="4"/>
  <c r="AB47" i="4"/>
  <c r="P47" i="4"/>
  <c r="G20" i="4"/>
  <c r="AD19" i="4"/>
  <c r="G24" i="4"/>
  <c r="AD23" i="4"/>
  <c r="G28" i="4"/>
  <c r="AD27" i="4"/>
  <c r="G32" i="4"/>
  <c r="AD31" i="4"/>
  <c r="E40" i="4"/>
  <c r="AB41" i="4"/>
  <c r="E48" i="4"/>
  <c r="V4" i="3"/>
  <c r="AD18" i="3"/>
  <c r="Z39" i="3"/>
  <c r="AB29" i="3"/>
  <c r="AD19" i="3"/>
  <c r="AA38" i="3"/>
  <c r="Z31" i="3"/>
  <c r="AD27" i="3"/>
  <c r="AC12" i="3"/>
  <c r="AD6" i="3"/>
  <c r="AA14" i="3"/>
  <c r="AC28" i="3"/>
  <c r="AB13" i="3"/>
  <c r="AD5" i="3"/>
  <c r="Y40" i="3"/>
  <c r="AD35" i="3"/>
  <c r="AA30" i="3"/>
  <c r="Z15" i="3"/>
  <c r="AD11" i="3"/>
  <c r="G9" i="3"/>
  <c r="AD8" i="3"/>
  <c r="G13" i="3"/>
  <c r="AD12" i="3"/>
  <c r="G17" i="3"/>
  <c r="AD16" i="3"/>
  <c r="G21" i="3"/>
  <c r="AD20" i="3"/>
  <c r="G25" i="3"/>
  <c r="AD24" i="3"/>
  <c r="G33" i="3"/>
  <c r="AD32" i="3"/>
  <c r="G37" i="3"/>
  <c r="AD36" i="3"/>
  <c r="G41" i="3"/>
  <c r="AD40" i="3"/>
  <c r="AD48" i="3"/>
  <c r="G30" i="3"/>
  <c r="AC30" i="3" s="1"/>
  <c r="AD29" i="3"/>
  <c r="G34" i="3"/>
  <c r="AC34" i="3" s="1"/>
  <c r="AD33" i="3"/>
  <c r="AD9" i="3"/>
  <c r="AD37" i="3"/>
  <c r="Z5" i="3"/>
  <c r="AD25" i="3"/>
  <c r="E7" i="3"/>
  <c r="AB6" i="3"/>
  <c r="F8" i="3"/>
  <c r="AC7" i="3"/>
  <c r="F20" i="3"/>
  <c r="AC19" i="3"/>
  <c r="F32" i="3"/>
  <c r="AC31" i="3"/>
  <c r="F44" i="3"/>
  <c r="AC43" i="3"/>
  <c r="U4" i="3"/>
  <c r="AD30" i="3"/>
  <c r="AC5" i="3"/>
  <c r="AD42" i="3"/>
  <c r="AB37" i="3"/>
  <c r="AC36" i="3"/>
  <c r="Y32" i="3"/>
  <c r="AD26" i="3"/>
  <c r="Y16" i="3"/>
  <c r="AD7" i="3"/>
  <c r="R46" i="3"/>
  <c r="R41" i="3"/>
  <c r="R38" i="3"/>
  <c r="B6" i="3"/>
  <c r="X6" i="3" s="1"/>
  <c r="D6" i="3"/>
  <c r="Z6" i="3" s="1"/>
  <c r="G23" i="3"/>
  <c r="AC23" i="3" s="1"/>
  <c r="R22" i="3"/>
  <c r="F27" i="3"/>
  <c r="AB27" i="3" s="1"/>
  <c r="G45" i="3"/>
  <c r="AC45" i="3" s="1"/>
  <c r="R44" i="3"/>
  <c r="R6" i="3"/>
  <c r="R9" i="3"/>
  <c r="R12" i="3"/>
  <c r="F9" i="3"/>
  <c r="AB9" i="3" s="1"/>
  <c r="R10" i="3"/>
  <c r="G14" i="3"/>
  <c r="AC14" i="3" s="1"/>
  <c r="R13" i="3"/>
  <c r="G18" i="3"/>
  <c r="AC18" i="3" s="1"/>
  <c r="R17" i="3"/>
  <c r="F21" i="3"/>
  <c r="AB21" i="3" s="1"/>
  <c r="R23" i="3"/>
  <c r="G24" i="3"/>
  <c r="AC24" i="3" s="1"/>
  <c r="F28" i="3"/>
  <c r="AB28" i="3" s="1"/>
  <c r="G39" i="3"/>
  <c r="AC39" i="3" s="1"/>
  <c r="G42" i="3"/>
  <c r="AC42" i="3" s="1"/>
  <c r="G46" i="3"/>
  <c r="AC46" i="3" s="1"/>
  <c r="R45" i="3"/>
  <c r="R5" i="3"/>
  <c r="R8" i="3"/>
  <c r="R21" i="3"/>
  <c r="R24" i="3"/>
  <c r="E6" i="3"/>
  <c r="AA6" i="3" s="1"/>
  <c r="B7" i="3"/>
  <c r="X7" i="3" s="1"/>
  <c r="G11" i="3"/>
  <c r="AC11" i="3" s="1"/>
  <c r="G15" i="3"/>
  <c r="AC15" i="3" s="1"/>
  <c r="R14" i="3"/>
  <c r="R34" i="3"/>
  <c r="R37" i="3"/>
  <c r="R40" i="3"/>
  <c r="R4" i="3"/>
  <c r="R20" i="3"/>
  <c r="G29" i="3"/>
  <c r="AC29" i="3" s="1"/>
  <c r="R28" i="3"/>
  <c r="R25" i="3"/>
  <c r="R33" i="3"/>
  <c r="G48" i="3"/>
  <c r="R47" i="3"/>
  <c r="R18" i="3"/>
  <c r="F7" i="3"/>
  <c r="AB7" i="3" s="1"/>
  <c r="G16" i="3"/>
  <c r="AC16" i="3" s="1"/>
  <c r="R15" i="3"/>
  <c r="G32" i="3"/>
  <c r="AC32" i="3" s="1"/>
  <c r="R31" i="3"/>
  <c r="G40" i="3"/>
  <c r="AC40" i="3" s="1"/>
  <c r="R39" i="3"/>
  <c r="R16" i="3"/>
  <c r="R26" i="3"/>
  <c r="R29" i="3"/>
  <c r="R32" i="3"/>
  <c r="R42" i="3"/>
  <c r="R7" i="3"/>
  <c r="F11" i="3"/>
  <c r="AB11" i="3" s="1"/>
  <c r="R19" i="3"/>
  <c r="G22" i="3"/>
  <c r="AC22" i="3" s="1"/>
  <c r="G35" i="3"/>
  <c r="AC35" i="3" s="1"/>
  <c r="F39" i="3"/>
  <c r="AB39" i="3" s="1"/>
  <c r="G44" i="3"/>
  <c r="AC44" i="3" s="1"/>
  <c r="R43" i="3"/>
  <c r="G47" i="3"/>
  <c r="AC47" i="3" s="1"/>
  <c r="R30" i="3"/>
  <c r="R36" i="3"/>
  <c r="R11" i="3"/>
  <c r="R27" i="3"/>
  <c r="R35" i="3"/>
  <c r="I43" i="2"/>
  <c r="G41" i="2"/>
  <c r="G42" i="2"/>
  <c r="F24" i="2"/>
  <c r="G43" i="2"/>
  <c r="G39" i="2"/>
  <c r="G44" i="2"/>
  <c r="G40" i="2"/>
  <c r="C23" i="2"/>
  <c r="G28" i="2"/>
  <c r="F29" i="2" s="1"/>
  <c r="E30" i="2" s="1"/>
  <c r="D31" i="2" s="1"/>
  <c r="C32" i="2" s="1"/>
  <c r="B33" i="2" s="1"/>
  <c r="H44" i="2"/>
  <c r="H40" i="2"/>
  <c r="H41" i="2"/>
  <c r="H42" i="2"/>
  <c r="H39" i="2"/>
  <c r="H43" i="2"/>
  <c r="V5" i="4" l="1"/>
  <c r="AF5" i="4" s="1"/>
  <c r="AF4" i="4"/>
  <c r="U5" i="4"/>
  <c r="AE5" i="4" s="1"/>
  <c r="D41" i="4"/>
  <c r="AA40" i="4"/>
  <c r="Q28" i="4"/>
  <c r="AC28" i="4"/>
  <c r="F29" i="4"/>
  <c r="Q20" i="4"/>
  <c r="AC20" i="4"/>
  <c r="F21" i="4"/>
  <c r="Q31" i="4"/>
  <c r="F32" i="4"/>
  <c r="AC31" i="4"/>
  <c r="Q23" i="4"/>
  <c r="F24" i="4"/>
  <c r="AC23" i="4"/>
  <c r="E37" i="4"/>
  <c r="AB36" i="4"/>
  <c r="P36" i="4"/>
  <c r="Q34" i="4"/>
  <c r="AC34" i="4"/>
  <c r="F35" i="4"/>
  <c r="E8" i="4"/>
  <c r="AB7" i="4"/>
  <c r="AE4" i="4"/>
  <c r="Z43" i="4"/>
  <c r="C44" i="4"/>
  <c r="D42" i="4"/>
  <c r="AA41" i="4"/>
  <c r="O41" i="4"/>
  <c r="Q21" i="4"/>
  <c r="AC21" i="4"/>
  <c r="F22" i="4"/>
  <c r="AA6" i="4"/>
  <c r="V6" i="4" s="1"/>
  <c r="D7" i="4"/>
  <c r="E12" i="4"/>
  <c r="AB11" i="4"/>
  <c r="Q5" i="4"/>
  <c r="AA48" i="4"/>
  <c r="O48" i="4"/>
  <c r="Q18" i="4"/>
  <c r="F19" i="4"/>
  <c r="P17" i="4" s="1"/>
  <c r="AC18" i="4"/>
  <c r="Q17" i="4"/>
  <c r="Q13" i="4"/>
  <c r="Q4" i="4"/>
  <c r="N48" i="4"/>
  <c r="Z48" i="4"/>
  <c r="Q14" i="4"/>
  <c r="D47" i="4"/>
  <c r="AA46" i="4"/>
  <c r="O46" i="4"/>
  <c r="E45" i="4"/>
  <c r="O39" i="4" s="1"/>
  <c r="AB44" i="4"/>
  <c r="P44" i="4"/>
  <c r="Q22" i="4"/>
  <c r="F23" i="4"/>
  <c r="AC22" i="4"/>
  <c r="E17" i="4"/>
  <c r="AB16" i="4"/>
  <c r="Q9" i="4"/>
  <c r="Q6" i="4"/>
  <c r="AA7" i="4"/>
  <c r="D8" i="4"/>
  <c r="E9" i="4"/>
  <c r="AB8" i="4"/>
  <c r="P41" i="4"/>
  <c r="Q32" i="4"/>
  <c r="AC32" i="4"/>
  <c r="F33" i="4"/>
  <c r="Q24" i="4"/>
  <c r="AC24" i="4"/>
  <c r="F25" i="4"/>
  <c r="Q27" i="4"/>
  <c r="F28" i="4"/>
  <c r="AC27" i="4"/>
  <c r="Q19" i="4"/>
  <c r="F20" i="4"/>
  <c r="AC19" i="4"/>
  <c r="O47" i="4"/>
  <c r="D44" i="4"/>
  <c r="AA43" i="4"/>
  <c r="O43" i="4"/>
  <c r="Q25" i="4"/>
  <c r="AC25" i="4"/>
  <c r="F26" i="4"/>
  <c r="AC8" i="4"/>
  <c r="Q8" i="4"/>
  <c r="F9" i="4"/>
  <c r="O42" i="4"/>
  <c r="AB17" i="4"/>
  <c r="E18" i="4"/>
  <c r="E14" i="4"/>
  <c r="AB13" i="4"/>
  <c r="Q29" i="4"/>
  <c r="AC29" i="4"/>
  <c r="F30" i="4"/>
  <c r="Q10" i="4"/>
  <c r="D17" i="4"/>
  <c r="AA16" i="4"/>
  <c r="D12" i="4"/>
  <c r="AA11" i="4"/>
  <c r="D16" i="4"/>
  <c r="AA15" i="4"/>
  <c r="Q7" i="4"/>
  <c r="D45" i="4"/>
  <c r="AA44" i="4"/>
  <c r="O44" i="4"/>
  <c r="C41" i="4"/>
  <c r="Z40" i="4"/>
  <c r="D39" i="4"/>
  <c r="AA38" i="4"/>
  <c r="O38" i="4"/>
  <c r="Q33" i="4"/>
  <c r="AC33" i="4"/>
  <c r="F34" i="4"/>
  <c r="Q26" i="4"/>
  <c r="F27" i="4"/>
  <c r="AC26" i="4"/>
  <c r="AA19" i="4"/>
  <c r="D20" i="4"/>
  <c r="X8" i="4"/>
  <c r="P40" i="4"/>
  <c r="Q30" i="4"/>
  <c r="F31" i="4"/>
  <c r="AC30" i="4"/>
  <c r="E13" i="4"/>
  <c r="AB12" i="4"/>
  <c r="Q16" i="4"/>
  <c r="Q12" i="4"/>
  <c r="Q15" i="4"/>
  <c r="Q11" i="4"/>
  <c r="AE4" i="3"/>
  <c r="V5" i="3"/>
  <c r="AF5" i="3" s="1"/>
  <c r="AF4" i="3"/>
  <c r="V6" i="3"/>
  <c r="U5" i="3"/>
  <c r="AE5" i="3" s="1"/>
  <c r="E33" i="3"/>
  <c r="AB32" i="3"/>
  <c r="E9" i="3"/>
  <c r="AB8" i="3"/>
  <c r="F42" i="3"/>
  <c r="AC41" i="3"/>
  <c r="F34" i="3"/>
  <c r="AC33" i="3"/>
  <c r="F22" i="3"/>
  <c r="AC21" i="3"/>
  <c r="F14" i="3"/>
  <c r="AC13" i="3"/>
  <c r="Q48" i="3"/>
  <c r="AC48" i="3"/>
  <c r="F31" i="3"/>
  <c r="AB31" i="3" s="1"/>
  <c r="E45" i="3"/>
  <c r="AB44" i="3"/>
  <c r="E21" i="3"/>
  <c r="AB20" i="3"/>
  <c r="D8" i="3"/>
  <c r="AA7" i="3"/>
  <c r="F38" i="3"/>
  <c r="AC37" i="3"/>
  <c r="F26" i="3"/>
  <c r="AC25" i="3"/>
  <c r="F18" i="3"/>
  <c r="AC17" i="3"/>
  <c r="F10" i="3"/>
  <c r="AC9" i="3"/>
  <c r="F35" i="3"/>
  <c r="AB35" i="3" s="1"/>
  <c r="U6" i="3"/>
  <c r="AE6" i="3" s="1"/>
  <c r="Q38" i="3"/>
  <c r="F41" i="3"/>
  <c r="AB41" i="3" s="1"/>
  <c r="Q40" i="3"/>
  <c r="F17" i="3"/>
  <c r="AB17" i="3" s="1"/>
  <c r="Q16" i="3"/>
  <c r="Q25" i="3"/>
  <c r="F16" i="3"/>
  <c r="AB16" i="3" s="1"/>
  <c r="Q15" i="3"/>
  <c r="Q27" i="3"/>
  <c r="Q20" i="3"/>
  <c r="E10" i="3"/>
  <c r="AA10" i="3" s="1"/>
  <c r="E28" i="3"/>
  <c r="AA28" i="3" s="1"/>
  <c r="C7" i="3"/>
  <c r="Y7" i="3" s="1"/>
  <c r="Q37" i="3"/>
  <c r="F48" i="3"/>
  <c r="Q47" i="3"/>
  <c r="E40" i="3"/>
  <c r="AA40" i="3" s="1"/>
  <c r="Q10" i="3"/>
  <c r="Q7" i="3"/>
  <c r="Q19" i="3"/>
  <c r="Q34" i="3"/>
  <c r="F12" i="3"/>
  <c r="AB12" i="3" s="1"/>
  <c r="Q11" i="3"/>
  <c r="D7" i="3"/>
  <c r="Z7" i="3" s="1"/>
  <c r="F47" i="3"/>
  <c r="AB47" i="3" s="1"/>
  <c r="Q46" i="3"/>
  <c r="E29" i="3"/>
  <c r="AA29" i="3" s="1"/>
  <c r="E22" i="3"/>
  <c r="AA22" i="3" s="1"/>
  <c r="F15" i="3"/>
  <c r="AB15" i="3" s="1"/>
  <c r="Q14" i="3"/>
  <c r="Q12" i="3"/>
  <c r="Q13" i="3"/>
  <c r="Q30" i="3"/>
  <c r="F36" i="3"/>
  <c r="AB36" i="3" s="1"/>
  <c r="Q35" i="3"/>
  <c r="E12" i="3"/>
  <c r="AA12" i="3" s="1"/>
  <c r="Q36" i="3"/>
  <c r="Q4" i="3"/>
  <c r="F33" i="3"/>
  <c r="AB33" i="3" s="1"/>
  <c r="Q32" i="3"/>
  <c r="E8" i="3"/>
  <c r="AA8" i="3" s="1"/>
  <c r="Q9" i="3"/>
  <c r="F30" i="3"/>
  <c r="AB30" i="3" s="1"/>
  <c r="Q29" i="3"/>
  <c r="Q28" i="3"/>
  <c r="Q5" i="3"/>
  <c r="F43" i="3"/>
  <c r="AB43" i="3" s="1"/>
  <c r="Q42" i="3"/>
  <c r="Q41" i="3"/>
  <c r="F25" i="3"/>
  <c r="AB25" i="3" s="1"/>
  <c r="Q24" i="3"/>
  <c r="F24" i="3"/>
  <c r="AB24" i="3" s="1"/>
  <c r="Q23" i="3"/>
  <c r="Q43" i="3"/>
  <c r="F45" i="3"/>
  <c r="AB45" i="3" s="1"/>
  <c r="Q44" i="3"/>
  <c r="F23" i="3"/>
  <c r="AB23" i="3" s="1"/>
  <c r="Q22" i="3"/>
  <c r="Q21" i="3"/>
  <c r="Q33" i="3"/>
  <c r="Q17" i="3"/>
  <c r="Q6" i="3"/>
  <c r="Q31" i="3"/>
  <c r="F40" i="3"/>
  <c r="AB40" i="3" s="1"/>
  <c r="Q39" i="3"/>
  <c r="F19" i="3"/>
  <c r="AB19" i="3" s="1"/>
  <c r="Q18" i="3"/>
  <c r="Q8" i="3"/>
  <c r="F46" i="3"/>
  <c r="AB46" i="3" s="1"/>
  <c r="Q45" i="3"/>
  <c r="Q26" i="3"/>
  <c r="F44" i="2"/>
  <c r="F40" i="2"/>
  <c r="F41" i="2"/>
  <c r="F42" i="2"/>
  <c r="E25" i="2"/>
  <c r="F43" i="2"/>
  <c r="F39" i="2"/>
  <c r="B24" i="2"/>
  <c r="U6" i="4" l="1"/>
  <c r="E35" i="4"/>
  <c r="AB34" i="4"/>
  <c r="P34" i="4"/>
  <c r="C18" i="4"/>
  <c r="Z17" i="4"/>
  <c r="D15" i="4"/>
  <c r="AA14" i="4"/>
  <c r="AB26" i="4"/>
  <c r="P26" i="4"/>
  <c r="E27" i="4"/>
  <c r="AB35" i="4"/>
  <c r="P35" i="4"/>
  <c r="E36" i="4"/>
  <c r="AB21" i="4"/>
  <c r="P21" i="4"/>
  <c r="E22" i="4"/>
  <c r="P12" i="4"/>
  <c r="E32" i="4"/>
  <c r="AB31" i="4"/>
  <c r="P31" i="4"/>
  <c r="C40" i="4"/>
  <c r="Z39" i="4"/>
  <c r="C13" i="4"/>
  <c r="Z12" i="4"/>
  <c r="AA18" i="4"/>
  <c r="D19" i="4"/>
  <c r="E10" i="4"/>
  <c r="O4" i="4" s="1"/>
  <c r="AB9" i="4"/>
  <c r="P9" i="4"/>
  <c r="Z44" i="4"/>
  <c r="C45" i="4"/>
  <c r="E21" i="4"/>
  <c r="P20" i="4"/>
  <c r="AB20" i="4"/>
  <c r="AB33" i="4"/>
  <c r="P33" i="4"/>
  <c r="E34" i="4"/>
  <c r="P8" i="4"/>
  <c r="D18" i="4"/>
  <c r="AA17" i="4"/>
  <c r="P11" i="4"/>
  <c r="AB22" i="4"/>
  <c r="P22" i="4"/>
  <c r="E23" i="4"/>
  <c r="P7" i="4"/>
  <c r="D38" i="4"/>
  <c r="AA37" i="4"/>
  <c r="O37" i="4"/>
  <c r="C42" i="4"/>
  <c r="Z41" i="4"/>
  <c r="P6" i="4"/>
  <c r="C21" i="4"/>
  <c r="Z20" i="4"/>
  <c r="E28" i="4"/>
  <c r="P27" i="4"/>
  <c r="AB27" i="4"/>
  <c r="C17" i="4"/>
  <c r="Z16" i="4"/>
  <c r="P13" i="4"/>
  <c r="AB25" i="4"/>
  <c r="P25" i="4"/>
  <c r="E26" i="4"/>
  <c r="C9" i="4"/>
  <c r="Z8" i="4"/>
  <c r="N47" i="4"/>
  <c r="C48" i="4"/>
  <c r="Z47" i="4"/>
  <c r="C43" i="4"/>
  <c r="Z42" i="4"/>
  <c r="E33" i="4"/>
  <c r="AB32" i="4"/>
  <c r="P32" i="4"/>
  <c r="E29" i="4"/>
  <c r="P28" i="4"/>
  <c r="AB28" i="4"/>
  <c r="P10" i="4"/>
  <c r="C8" i="4"/>
  <c r="Z7" i="4"/>
  <c r="V7" i="4" s="1"/>
  <c r="Y44" i="4"/>
  <c r="B45" i="4"/>
  <c r="D14" i="4"/>
  <c r="AA13" i="4"/>
  <c r="B42" i="4"/>
  <c r="Y41" i="4"/>
  <c r="Z45" i="4"/>
  <c r="C46" i="4"/>
  <c r="AB30" i="4"/>
  <c r="P30" i="4"/>
  <c r="E31" i="4"/>
  <c r="D10" i="4"/>
  <c r="AA9" i="4"/>
  <c r="P16" i="4"/>
  <c r="E24" i="4"/>
  <c r="AB23" i="4"/>
  <c r="P23" i="4"/>
  <c r="D46" i="4"/>
  <c r="AA45" i="4"/>
  <c r="O45" i="4"/>
  <c r="P5" i="4"/>
  <c r="E20" i="4"/>
  <c r="P19" i="4"/>
  <c r="AB19" i="4"/>
  <c r="P14" i="4"/>
  <c r="P15" i="4"/>
  <c r="P18" i="4"/>
  <c r="D13" i="4"/>
  <c r="AA12" i="4"/>
  <c r="P4" i="4"/>
  <c r="D9" i="4"/>
  <c r="AA8" i="4"/>
  <c r="E25" i="4"/>
  <c r="AB24" i="4"/>
  <c r="P24" i="4"/>
  <c r="AB29" i="4"/>
  <c r="P29" i="4"/>
  <c r="E30" i="4"/>
  <c r="O40" i="4"/>
  <c r="V7" i="3"/>
  <c r="AF7" i="3" s="1"/>
  <c r="AF6" i="3"/>
  <c r="E36" i="3"/>
  <c r="AA36" i="3" s="1"/>
  <c r="U7" i="3"/>
  <c r="P48" i="3"/>
  <c r="AB48" i="3"/>
  <c r="E19" i="3"/>
  <c r="AB18" i="3"/>
  <c r="E39" i="3"/>
  <c r="AB38" i="3"/>
  <c r="D22" i="3"/>
  <c r="AA21" i="3"/>
  <c r="E15" i="3"/>
  <c r="AB14" i="3"/>
  <c r="E35" i="3"/>
  <c r="AB34" i="3"/>
  <c r="D10" i="3"/>
  <c r="AA9" i="3"/>
  <c r="E32" i="3"/>
  <c r="AA32" i="3" s="1"/>
  <c r="E11" i="3"/>
  <c r="AB10" i="3"/>
  <c r="E27" i="3"/>
  <c r="AB26" i="3"/>
  <c r="C9" i="3"/>
  <c r="Z8" i="3"/>
  <c r="D46" i="3"/>
  <c r="AA45" i="3"/>
  <c r="E23" i="3"/>
  <c r="AB22" i="3"/>
  <c r="E43" i="3"/>
  <c r="AB42" i="3"/>
  <c r="AA33" i="3"/>
  <c r="D34" i="3"/>
  <c r="P28" i="3"/>
  <c r="P6" i="3"/>
  <c r="E20" i="3"/>
  <c r="AA20" i="3" s="1"/>
  <c r="P19" i="3"/>
  <c r="P18" i="3"/>
  <c r="E44" i="3"/>
  <c r="AA44" i="3" s="1"/>
  <c r="P42" i="3"/>
  <c r="P43" i="3"/>
  <c r="P10" i="3"/>
  <c r="E34" i="3"/>
  <c r="AA34" i="3" s="1"/>
  <c r="P33" i="3"/>
  <c r="P32" i="3"/>
  <c r="D13" i="3"/>
  <c r="Z13" i="3" s="1"/>
  <c r="P21" i="3"/>
  <c r="D23" i="3"/>
  <c r="Z23" i="3" s="1"/>
  <c r="E48" i="3"/>
  <c r="P47" i="3"/>
  <c r="E13" i="3"/>
  <c r="AA13" i="3" s="1"/>
  <c r="P12" i="3"/>
  <c r="P8" i="3"/>
  <c r="D29" i="3"/>
  <c r="Z29" i="3" s="1"/>
  <c r="E41" i="3"/>
  <c r="AA41" i="3" s="1"/>
  <c r="P40" i="3"/>
  <c r="P4" i="3"/>
  <c r="P31" i="3"/>
  <c r="D37" i="3"/>
  <c r="Z37" i="3" s="1"/>
  <c r="D9" i="3"/>
  <c r="Z9" i="3" s="1"/>
  <c r="E37" i="3"/>
  <c r="AA37" i="3" s="1"/>
  <c r="P36" i="3"/>
  <c r="P34" i="3"/>
  <c r="P5" i="3"/>
  <c r="E16" i="3"/>
  <c r="AA16" i="3" s="1"/>
  <c r="P15" i="3"/>
  <c r="P14" i="3"/>
  <c r="P13" i="3"/>
  <c r="P38" i="3"/>
  <c r="P9" i="3"/>
  <c r="D41" i="3"/>
  <c r="Z41" i="3" s="1"/>
  <c r="P27" i="3"/>
  <c r="E17" i="3"/>
  <c r="AA17" i="3" s="1"/>
  <c r="P16" i="3"/>
  <c r="E47" i="3"/>
  <c r="AA47" i="3" s="1"/>
  <c r="P46" i="3"/>
  <c r="E46" i="3"/>
  <c r="AA46" i="3" s="1"/>
  <c r="P45" i="3"/>
  <c r="P44" i="3"/>
  <c r="E25" i="3"/>
  <c r="AA25" i="3" s="1"/>
  <c r="P24" i="3"/>
  <c r="E26" i="3"/>
  <c r="AA26" i="3" s="1"/>
  <c r="P25" i="3"/>
  <c r="P7" i="3"/>
  <c r="B8" i="3"/>
  <c r="X8" i="3" s="1"/>
  <c r="E18" i="3"/>
  <c r="AA18" i="3" s="1"/>
  <c r="P17" i="3"/>
  <c r="E24" i="3"/>
  <c r="AA24" i="3" s="1"/>
  <c r="P23" i="3"/>
  <c r="P22" i="3"/>
  <c r="D33" i="3"/>
  <c r="Z33" i="3" s="1"/>
  <c r="P35" i="3"/>
  <c r="E31" i="3"/>
  <c r="AA31" i="3" s="1"/>
  <c r="P30" i="3"/>
  <c r="P29" i="3"/>
  <c r="P11" i="3"/>
  <c r="P37" i="3"/>
  <c r="P20" i="3"/>
  <c r="D30" i="3"/>
  <c r="Z30" i="3" s="1"/>
  <c r="C8" i="3"/>
  <c r="Y8" i="3" s="1"/>
  <c r="P39" i="3"/>
  <c r="P26" i="3"/>
  <c r="D11" i="3"/>
  <c r="Z11" i="3" s="1"/>
  <c r="E42" i="3"/>
  <c r="AA42" i="3" s="1"/>
  <c r="P41" i="3"/>
  <c r="D26" i="2"/>
  <c r="E43" i="2"/>
  <c r="E39" i="2"/>
  <c r="E44" i="2"/>
  <c r="E40" i="2"/>
  <c r="E41" i="2"/>
  <c r="E42" i="2"/>
  <c r="B44" i="2"/>
  <c r="B42" i="2"/>
  <c r="B40" i="2"/>
  <c r="B43" i="2"/>
  <c r="B41" i="2"/>
  <c r="B39" i="2"/>
  <c r="AE6" i="4" l="1"/>
  <c r="AF6" i="4"/>
  <c r="Z9" i="4"/>
  <c r="C10" i="4"/>
  <c r="D21" i="4"/>
  <c r="AA20" i="4"/>
  <c r="O20" i="4"/>
  <c r="O19" i="4"/>
  <c r="O16" i="4"/>
  <c r="N46" i="4"/>
  <c r="Z46" i="4"/>
  <c r="C47" i="4"/>
  <c r="N40" i="4"/>
  <c r="AA31" i="4"/>
  <c r="O31" i="4"/>
  <c r="D32" i="4"/>
  <c r="Y46" i="4"/>
  <c r="B47" i="4"/>
  <c r="O13" i="4"/>
  <c r="AF7" i="4"/>
  <c r="U7" i="4"/>
  <c r="D34" i="4"/>
  <c r="AA33" i="4"/>
  <c r="O33" i="4"/>
  <c r="N42" i="4"/>
  <c r="B18" i="4"/>
  <c r="Y17" i="4"/>
  <c r="D29" i="4"/>
  <c r="AA28" i="4"/>
  <c r="O28" i="4"/>
  <c r="AA23" i="4"/>
  <c r="O23" i="4"/>
  <c r="D24" i="4"/>
  <c r="D35" i="4"/>
  <c r="AA34" i="4"/>
  <c r="O34" i="4"/>
  <c r="N44" i="4"/>
  <c r="C20" i="4"/>
  <c r="Z19" i="4"/>
  <c r="B14" i="4"/>
  <c r="Y13" i="4"/>
  <c r="N39" i="4"/>
  <c r="AA30" i="4"/>
  <c r="O30" i="4"/>
  <c r="D31" i="4"/>
  <c r="O8" i="4"/>
  <c r="C14" i="4"/>
  <c r="Z13" i="4"/>
  <c r="X42" i="4"/>
  <c r="X45" i="4"/>
  <c r="Y8" i="4"/>
  <c r="V8" i="4" s="1"/>
  <c r="B9" i="4"/>
  <c r="D30" i="4"/>
  <c r="AA29" i="4"/>
  <c r="O29" i="4"/>
  <c r="N43" i="4"/>
  <c r="Y9" i="4"/>
  <c r="B10" i="4"/>
  <c r="O17" i="4"/>
  <c r="D22" i="4"/>
  <c r="AA21" i="4"/>
  <c r="O21" i="4"/>
  <c r="O18" i="4"/>
  <c r="D33" i="4"/>
  <c r="AA32" i="4"/>
  <c r="O32" i="4"/>
  <c r="D36" i="4"/>
  <c r="AA35" i="4"/>
  <c r="O35" i="4"/>
  <c r="O11" i="4"/>
  <c r="D26" i="4"/>
  <c r="AA25" i="4"/>
  <c r="O25" i="4"/>
  <c r="O12" i="4"/>
  <c r="C11" i="4"/>
  <c r="Z10" i="4"/>
  <c r="N45" i="4"/>
  <c r="Y48" i="4"/>
  <c r="M48" i="4"/>
  <c r="Y42" i="4"/>
  <c r="B43" i="4"/>
  <c r="N38" i="4"/>
  <c r="Z38" i="4"/>
  <c r="C39" i="4"/>
  <c r="C19" i="4"/>
  <c r="Z18" i="4"/>
  <c r="B46" i="4"/>
  <c r="M45" i="4"/>
  <c r="Y45" i="4"/>
  <c r="D37" i="4"/>
  <c r="AA36" i="4"/>
  <c r="O36" i="4"/>
  <c r="AA27" i="4"/>
  <c r="O27" i="4"/>
  <c r="D28" i="4"/>
  <c r="C16" i="4"/>
  <c r="Z15" i="4"/>
  <c r="B19" i="4"/>
  <c r="Y18" i="4"/>
  <c r="O6" i="4"/>
  <c r="D25" i="4"/>
  <c r="AA24" i="4"/>
  <c r="O24" i="4"/>
  <c r="O9" i="4"/>
  <c r="O15" i="4"/>
  <c r="M41" i="4"/>
  <c r="C15" i="4"/>
  <c r="Z14" i="4"/>
  <c r="B44" i="4"/>
  <c r="Y43" i="4"/>
  <c r="AA26" i="4"/>
  <c r="O26" i="4"/>
  <c r="D27" i="4"/>
  <c r="B22" i="4"/>
  <c r="Y21" i="4"/>
  <c r="N41" i="4"/>
  <c r="O10" i="4"/>
  <c r="D11" i="4"/>
  <c r="AA10" i="4"/>
  <c r="O7" i="4"/>
  <c r="Y40" i="4"/>
  <c r="M40" i="4"/>
  <c r="B41" i="4"/>
  <c r="AA22" i="4"/>
  <c r="O22" i="4"/>
  <c r="D23" i="4"/>
  <c r="O14" i="4"/>
  <c r="O5" i="4"/>
  <c r="AE7" i="3"/>
  <c r="V8" i="3"/>
  <c r="U8" i="3"/>
  <c r="AE8" i="3" s="1"/>
  <c r="D24" i="3"/>
  <c r="AA23" i="3"/>
  <c r="B10" i="3"/>
  <c r="X10" i="3" s="1"/>
  <c r="Y9" i="3"/>
  <c r="D12" i="3"/>
  <c r="AA11" i="3"/>
  <c r="D36" i="3"/>
  <c r="AA35" i="3"/>
  <c r="C23" i="3"/>
  <c r="Z22" i="3"/>
  <c r="D20" i="3"/>
  <c r="AA19" i="3"/>
  <c r="D44" i="3"/>
  <c r="AA43" i="3"/>
  <c r="C47" i="3"/>
  <c r="Z46" i="3"/>
  <c r="D28" i="3"/>
  <c r="AA27" i="3"/>
  <c r="O48" i="3"/>
  <c r="AA48" i="3"/>
  <c r="Z34" i="3"/>
  <c r="C35" i="3"/>
  <c r="C11" i="3"/>
  <c r="Z10" i="3"/>
  <c r="D16" i="3"/>
  <c r="AA15" i="3"/>
  <c r="D40" i="3"/>
  <c r="AA39" i="3"/>
  <c r="O10" i="3"/>
  <c r="O5" i="3"/>
  <c r="C34" i="3"/>
  <c r="Y34" i="3" s="1"/>
  <c r="C42" i="3"/>
  <c r="Y42" i="3" s="1"/>
  <c r="C10" i="3"/>
  <c r="Y10" i="3" s="1"/>
  <c r="C14" i="3"/>
  <c r="Y14" i="3" s="1"/>
  <c r="C12" i="3"/>
  <c r="Y12" i="3" s="1"/>
  <c r="B9" i="3"/>
  <c r="X9" i="3" s="1"/>
  <c r="V9" i="3" s="1"/>
  <c r="D32" i="3"/>
  <c r="Z32" i="3" s="1"/>
  <c r="O31" i="3"/>
  <c r="O30" i="3"/>
  <c r="D19" i="3"/>
  <c r="Z19" i="3" s="1"/>
  <c r="O18" i="3"/>
  <c r="D27" i="3"/>
  <c r="Z27" i="3" s="1"/>
  <c r="O26" i="3"/>
  <c r="D48" i="3"/>
  <c r="O47" i="3"/>
  <c r="O38" i="3"/>
  <c r="O6" i="3"/>
  <c r="D17" i="3"/>
  <c r="Z17" i="3" s="1"/>
  <c r="O16" i="3"/>
  <c r="O14" i="3"/>
  <c r="O15" i="3"/>
  <c r="D38" i="3"/>
  <c r="Z38" i="3" s="1"/>
  <c r="O37" i="3"/>
  <c r="O35" i="3"/>
  <c r="O27" i="3"/>
  <c r="O21" i="3"/>
  <c r="O4" i="3"/>
  <c r="D43" i="3"/>
  <c r="Z43" i="3" s="1"/>
  <c r="O42" i="3"/>
  <c r="O29" i="3"/>
  <c r="D47" i="3"/>
  <c r="Z47" i="3" s="1"/>
  <c r="O46" i="3"/>
  <c r="O45" i="3"/>
  <c r="O39" i="3"/>
  <c r="O7" i="3"/>
  <c r="O36" i="3"/>
  <c r="O28" i="3"/>
  <c r="D14" i="3"/>
  <c r="Z14" i="3" s="1"/>
  <c r="O13" i="3"/>
  <c r="O22" i="3"/>
  <c r="O11" i="3"/>
  <c r="D21" i="3"/>
  <c r="Z21" i="3" s="1"/>
  <c r="O20" i="3"/>
  <c r="O19" i="3"/>
  <c r="O9" i="3"/>
  <c r="C31" i="3"/>
  <c r="Y31" i="3" s="1"/>
  <c r="O32" i="3"/>
  <c r="D25" i="3"/>
  <c r="Z25" i="3" s="1"/>
  <c r="O24" i="3"/>
  <c r="O23" i="3"/>
  <c r="D26" i="3"/>
  <c r="Z26" i="3" s="1"/>
  <c r="O25" i="3"/>
  <c r="D18" i="3"/>
  <c r="Z18" i="3" s="1"/>
  <c r="O17" i="3"/>
  <c r="O40" i="3"/>
  <c r="O8" i="3"/>
  <c r="C38" i="3"/>
  <c r="Y38" i="3" s="1"/>
  <c r="D42" i="3"/>
  <c r="Z42" i="3" s="1"/>
  <c r="O41" i="3"/>
  <c r="C30" i="3"/>
  <c r="Y30" i="3" s="1"/>
  <c r="C24" i="3"/>
  <c r="Y24" i="3" s="1"/>
  <c r="O12" i="3"/>
  <c r="D35" i="3"/>
  <c r="Z35" i="3" s="1"/>
  <c r="O34" i="3"/>
  <c r="O33" i="3"/>
  <c r="D45" i="3"/>
  <c r="Z45" i="3" s="1"/>
  <c r="O44" i="3"/>
  <c r="O43" i="3"/>
  <c r="C27" i="2"/>
  <c r="D40" i="2"/>
  <c r="D39" i="2"/>
  <c r="D42" i="2"/>
  <c r="D41" i="2"/>
  <c r="D44" i="2"/>
  <c r="D43" i="2"/>
  <c r="V45" i="4" l="1"/>
  <c r="AF45" i="4" s="1"/>
  <c r="V42" i="4"/>
  <c r="AF42" i="4" s="1"/>
  <c r="C24" i="4"/>
  <c r="Z23" i="4"/>
  <c r="N23" i="4"/>
  <c r="N11" i="4"/>
  <c r="C12" i="4"/>
  <c r="Z11" i="4"/>
  <c r="X19" i="4"/>
  <c r="Y19" i="4"/>
  <c r="B20" i="4"/>
  <c r="N4" i="4"/>
  <c r="U42" i="4"/>
  <c r="AE42" i="4" s="1"/>
  <c r="N17" i="4"/>
  <c r="C25" i="4"/>
  <c r="Z24" i="4"/>
  <c r="N24" i="4"/>
  <c r="X18" i="4"/>
  <c r="V18" i="4" s="1"/>
  <c r="Z34" i="4"/>
  <c r="C35" i="4"/>
  <c r="N34" i="4"/>
  <c r="C33" i="4"/>
  <c r="Z32" i="4"/>
  <c r="N32" i="4"/>
  <c r="B48" i="4"/>
  <c r="M47" i="4"/>
  <c r="Y47" i="4"/>
  <c r="B11" i="4"/>
  <c r="Y10" i="4"/>
  <c r="M43" i="4"/>
  <c r="C26" i="4"/>
  <c r="Z25" i="4"/>
  <c r="N25" i="4"/>
  <c r="C29" i="4"/>
  <c r="Z28" i="4"/>
  <c r="N28" i="4"/>
  <c r="L46" i="4"/>
  <c r="X46" i="4"/>
  <c r="V46" i="4" s="1"/>
  <c r="B40" i="4"/>
  <c r="M39" i="4"/>
  <c r="Y39" i="4"/>
  <c r="M42" i="4"/>
  <c r="N16" i="4"/>
  <c r="X9" i="4"/>
  <c r="V9" i="4" s="1"/>
  <c r="L45" i="4"/>
  <c r="C32" i="4"/>
  <c r="Z31" i="4"/>
  <c r="N31" i="4"/>
  <c r="N19" i="4"/>
  <c r="C30" i="4"/>
  <c r="Z29" i="4"/>
  <c r="N29" i="4"/>
  <c r="AE7" i="4"/>
  <c r="X47" i="4"/>
  <c r="N9" i="4"/>
  <c r="C28" i="4"/>
  <c r="Z27" i="4"/>
  <c r="N27" i="4"/>
  <c r="B16" i="4"/>
  <c r="Y15" i="4"/>
  <c r="N37" i="4"/>
  <c r="Z37" i="4"/>
  <c r="C38" i="4"/>
  <c r="N18" i="4"/>
  <c r="N7" i="4"/>
  <c r="B12" i="4"/>
  <c r="Y11" i="4"/>
  <c r="C34" i="4"/>
  <c r="Z33" i="4"/>
  <c r="N33" i="4"/>
  <c r="X10" i="4"/>
  <c r="U45" i="4"/>
  <c r="AE45" i="4" s="1"/>
  <c r="B15" i="4"/>
  <c r="Y14" i="4"/>
  <c r="M46" i="4"/>
  <c r="X22" i="4"/>
  <c r="N6" i="4"/>
  <c r="N15" i="4"/>
  <c r="X43" i="4"/>
  <c r="V43" i="4" s="1"/>
  <c r="L43" i="4"/>
  <c r="C31" i="4"/>
  <c r="Z30" i="4"/>
  <c r="N30" i="4"/>
  <c r="X41" i="4"/>
  <c r="V41" i="4" s="1"/>
  <c r="L44" i="4"/>
  <c r="X44" i="4"/>
  <c r="V44" i="4" s="1"/>
  <c r="N14" i="4"/>
  <c r="B17" i="4"/>
  <c r="Y16" i="4"/>
  <c r="N8" i="4"/>
  <c r="M44" i="4"/>
  <c r="N10" i="4"/>
  <c r="C27" i="4"/>
  <c r="Z26" i="4"/>
  <c r="N26" i="4"/>
  <c r="N36" i="4"/>
  <c r="Z36" i="4"/>
  <c r="C37" i="4"/>
  <c r="N12" i="4"/>
  <c r="C23" i="4"/>
  <c r="M14" i="4" s="1"/>
  <c r="Z22" i="4"/>
  <c r="N22" i="4"/>
  <c r="U8" i="4"/>
  <c r="L42" i="4"/>
  <c r="N13" i="4"/>
  <c r="X14" i="4"/>
  <c r="V14" i="4" s="1"/>
  <c r="Y20" i="4"/>
  <c r="B21" i="4"/>
  <c r="N35" i="4"/>
  <c r="Z35" i="4"/>
  <c r="C36" i="4"/>
  <c r="N5" i="4"/>
  <c r="C22" i="4"/>
  <c r="Z21" i="4"/>
  <c r="N21" i="4"/>
  <c r="N20" i="4"/>
  <c r="V10" i="3"/>
  <c r="AF10" i="3" s="1"/>
  <c r="AF8" i="3"/>
  <c r="AF9" i="3"/>
  <c r="U9" i="3"/>
  <c r="N48" i="3"/>
  <c r="Z48" i="3"/>
  <c r="C41" i="3"/>
  <c r="Z40" i="3"/>
  <c r="B12" i="3"/>
  <c r="X12" i="3" s="1"/>
  <c r="Y11" i="3"/>
  <c r="B48" i="3"/>
  <c r="Y47" i="3"/>
  <c r="C21" i="3"/>
  <c r="Z20" i="3"/>
  <c r="C37" i="3"/>
  <c r="Z36" i="3"/>
  <c r="U10" i="3"/>
  <c r="AE10" i="3" s="1"/>
  <c r="Y35" i="3"/>
  <c r="B36" i="3"/>
  <c r="X36" i="3" s="1"/>
  <c r="C17" i="3"/>
  <c r="Z16" i="3"/>
  <c r="C29" i="3"/>
  <c r="Z28" i="3"/>
  <c r="C45" i="3"/>
  <c r="Z44" i="3"/>
  <c r="B24" i="3"/>
  <c r="X24" i="3" s="1"/>
  <c r="Y23" i="3"/>
  <c r="Z12" i="3"/>
  <c r="C13" i="3"/>
  <c r="C25" i="3"/>
  <c r="Z24" i="3"/>
  <c r="N4" i="3"/>
  <c r="C36" i="3"/>
  <c r="Y36" i="3" s="1"/>
  <c r="N35" i="3"/>
  <c r="N34" i="3"/>
  <c r="B25" i="3"/>
  <c r="X25" i="3" s="1"/>
  <c r="N30" i="3"/>
  <c r="C39" i="3"/>
  <c r="Y39" i="3" s="1"/>
  <c r="N38" i="3"/>
  <c r="C18" i="3"/>
  <c r="Y18" i="3" s="1"/>
  <c r="N17" i="3"/>
  <c r="N15" i="3"/>
  <c r="N16" i="3"/>
  <c r="C33" i="3"/>
  <c r="Y33" i="3" s="1"/>
  <c r="V33" i="3" s="1"/>
  <c r="N32" i="3"/>
  <c r="N31" i="3"/>
  <c r="N9" i="3"/>
  <c r="N28" i="3"/>
  <c r="C43" i="3"/>
  <c r="Y43" i="3" s="1"/>
  <c r="N42" i="3"/>
  <c r="B32" i="3"/>
  <c r="X32" i="3" s="1"/>
  <c r="V32" i="3" s="1"/>
  <c r="C48" i="3"/>
  <c r="Y48" i="3" s="1"/>
  <c r="N47" i="3"/>
  <c r="N46" i="3"/>
  <c r="N5" i="3"/>
  <c r="B43" i="3"/>
  <c r="X43" i="3" s="1"/>
  <c r="N6" i="3"/>
  <c r="N22" i="3"/>
  <c r="N29" i="3"/>
  <c r="N36" i="3"/>
  <c r="C27" i="3"/>
  <c r="Y27" i="3" s="1"/>
  <c r="N26" i="3"/>
  <c r="C26" i="3"/>
  <c r="Y26" i="3" s="1"/>
  <c r="N25" i="3"/>
  <c r="N24" i="3"/>
  <c r="C44" i="3"/>
  <c r="Y44" i="3" s="1"/>
  <c r="N43" i="3"/>
  <c r="C28" i="3"/>
  <c r="Y28" i="3" s="1"/>
  <c r="N27" i="3"/>
  <c r="N12" i="3"/>
  <c r="N39" i="3"/>
  <c r="N33" i="3"/>
  <c r="B39" i="3"/>
  <c r="X39" i="3" s="1"/>
  <c r="C19" i="3"/>
  <c r="Y19" i="3" s="1"/>
  <c r="N18" i="3"/>
  <c r="N11" i="3"/>
  <c r="B15" i="3"/>
  <c r="X15" i="3" s="1"/>
  <c r="N41" i="3"/>
  <c r="C46" i="3"/>
  <c r="Y46" i="3" s="1"/>
  <c r="N45" i="3"/>
  <c r="N44" i="3"/>
  <c r="C22" i="3"/>
  <c r="Y22" i="3" s="1"/>
  <c r="N21" i="3"/>
  <c r="N20" i="3"/>
  <c r="C15" i="3"/>
  <c r="Y15" i="3" s="1"/>
  <c r="N14" i="3"/>
  <c r="N7" i="3"/>
  <c r="C20" i="3"/>
  <c r="Y20" i="3" s="1"/>
  <c r="N19" i="3"/>
  <c r="B13" i="3"/>
  <c r="X13" i="3" s="1"/>
  <c r="B11" i="3"/>
  <c r="X11" i="3" s="1"/>
  <c r="N23" i="3"/>
  <c r="B31" i="3"/>
  <c r="X31" i="3" s="1"/>
  <c r="V31" i="3" s="1"/>
  <c r="N37" i="3"/>
  <c r="N10" i="3"/>
  <c r="N13" i="3"/>
  <c r="N8" i="3"/>
  <c r="N40" i="3"/>
  <c r="B35" i="3"/>
  <c r="X35" i="3" s="1"/>
  <c r="B28" i="2"/>
  <c r="C41" i="2"/>
  <c r="C40" i="2"/>
  <c r="C39" i="2"/>
  <c r="C44" i="2"/>
  <c r="C43" i="2"/>
  <c r="C42" i="2"/>
  <c r="V47" i="4" l="1"/>
  <c r="AF47" i="4" s="1"/>
  <c r="V19" i="4"/>
  <c r="AF19" i="4" s="1"/>
  <c r="V10" i="4"/>
  <c r="AF10" i="4" s="1"/>
  <c r="AE8" i="4"/>
  <c r="AF8" i="4"/>
  <c r="Y36" i="4"/>
  <c r="M36" i="4"/>
  <c r="B37" i="4"/>
  <c r="AF43" i="4"/>
  <c r="U43" i="4"/>
  <c r="AE43" i="4" s="1"/>
  <c r="M33" i="4"/>
  <c r="B34" i="4"/>
  <c r="Y33" i="4"/>
  <c r="M25" i="4"/>
  <c r="B26" i="4"/>
  <c r="Y25" i="4"/>
  <c r="M22" i="4"/>
  <c r="B23" i="4"/>
  <c r="L17" i="4" s="1"/>
  <c r="Y22" i="4"/>
  <c r="U22" i="4" s="1"/>
  <c r="AE22" i="4" s="1"/>
  <c r="M21" i="4"/>
  <c r="M20" i="4"/>
  <c r="M9" i="4"/>
  <c r="X17" i="4"/>
  <c r="V17" i="4" s="1"/>
  <c r="AF41" i="4"/>
  <c r="U41" i="4"/>
  <c r="AE41" i="4" s="1"/>
  <c r="M34" i="4"/>
  <c r="B35" i="4"/>
  <c r="Y34" i="4"/>
  <c r="U47" i="4"/>
  <c r="AE47" i="4" s="1"/>
  <c r="X40" i="4"/>
  <c r="V40" i="4" s="1"/>
  <c r="L40" i="4"/>
  <c r="X11" i="4"/>
  <c r="V11" i="4" s="1"/>
  <c r="X48" i="4"/>
  <c r="V48" i="4" s="1"/>
  <c r="L48" i="4"/>
  <c r="U18" i="4"/>
  <c r="AE18" i="4" s="1"/>
  <c r="AF18" i="4"/>
  <c r="X20" i="4"/>
  <c r="V20" i="4" s="1"/>
  <c r="U19" i="4"/>
  <c r="AE19" i="4" s="1"/>
  <c r="B38" i="4"/>
  <c r="M37" i="4"/>
  <c r="Y37" i="4"/>
  <c r="L41" i="4"/>
  <c r="M31" i="4"/>
  <c r="Y31" i="4"/>
  <c r="B32" i="4"/>
  <c r="U10" i="4"/>
  <c r="AE10" i="4" s="1"/>
  <c r="M11" i="4"/>
  <c r="M15" i="4"/>
  <c r="L47" i="4"/>
  <c r="AF46" i="4"/>
  <c r="U46" i="4"/>
  <c r="AE46" i="4" s="1"/>
  <c r="M29" i="4"/>
  <c r="B30" i="4"/>
  <c r="Y29" i="4"/>
  <c r="M26" i="4"/>
  <c r="B27" i="4"/>
  <c r="Y26" i="4"/>
  <c r="M10" i="4"/>
  <c r="B36" i="4"/>
  <c r="Y35" i="4"/>
  <c r="M35" i="4"/>
  <c r="M7" i="4"/>
  <c r="M23" i="4"/>
  <c r="Y23" i="4"/>
  <c r="B24" i="4"/>
  <c r="M5" i="4"/>
  <c r="X12" i="4"/>
  <c r="X16" i="4"/>
  <c r="V16" i="4" s="1"/>
  <c r="M4" i="4"/>
  <c r="M17" i="4"/>
  <c r="X21" i="4"/>
  <c r="V21" i="4" s="1"/>
  <c r="AF14" i="4"/>
  <c r="U14" i="4"/>
  <c r="AE14" i="4" s="1"/>
  <c r="M27" i="4"/>
  <c r="Y27" i="4"/>
  <c r="B28" i="4"/>
  <c r="M16" i="4"/>
  <c r="AF44" i="4"/>
  <c r="U44" i="4"/>
  <c r="AE44" i="4" s="1"/>
  <c r="M13" i="4"/>
  <c r="X15" i="4"/>
  <c r="V15" i="4" s="1"/>
  <c r="L15" i="4"/>
  <c r="M8" i="4"/>
  <c r="Y38" i="4"/>
  <c r="M38" i="4"/>
  <c r="B39" i="4"/>
  <c r="M28" i="4"/>
  <c r="Y28" i="4"/>
  <c r="B29" i="4"/>
  <c r="M30" i="4"/>
  <c r="B31" i="4"/>
  <c r="Y30" i="4"/>
  <c r="M32" i="4"/>
  <c r="Y32" i="4"/>
  <c r="B33" i="4"/>
  <c r="U9" i="4"/>
  <c r="M18" i="4"/>
  <c r="M19" i="4"/>
  <c r="B13" i="4"/>
  <c r="Y12" i="4"/>
  <c r="M12" i="4"/>
  <c r="M6" i="4"/>
  <c r="M24" i="4"/>
  <c r="Y24" i="4"/>
  <c r="B25" i="4"/>
  <c r="AE9" i="3"/>
  <c r="V35" i="3"/>
  <c r="AF35" i="3" s="1"/>
  <c r="V11" i="3"/>
  <c r="AF11" i="3" s="1"/>
  <c r="V12" i="3"/>
  <c r="AF12" i="3" s="1"/>
  <c r="AF32" i="3"/>
  <c r="AF31" i="3"/>
  <c r="V39" i="3"/>
  <c r="AF33" i="3"/>
  <c r="V15" i="3"/>
  <c r="V43" i="3"/>
  <c r="V36" i="3"/>
  <c r="V24" i="3"/>
  <c r="U31" i="3"/>
  <c r="AE31" i="3" s="1"/>
  <c r="U43" i="3"/>
  <c r="AE43" i="3" s="1"/>
  <c r="U33" i="3"/>
  <c r="AE33" i="3" s="1"/>
  <c r="U35" i="3"/>
  <c r="AE35" i="3" s="1"/>
  <c r="U11" i="3"/>
  <c r="AE11" i="3" s="1"/>
  <c r="U32" i="3"/>
  <c r="AE32" i="3" s="1"/>
  <c r="B46" i="3"/>
  <c r="X46" i="3" s="1"/>
  <c r="V46" i="3" s="1"/>
  <c r="Y45" i="3"/>
  <c r="B18" i="3"/>
  <c r="X18" i="3" s="1"/>
  <c r="V18" i="3" s="1"/>
  <c r="Y17" i="3"/>
  <c r="V17" i="3" s="1"/>
  <c r="U36" i="3"/>
  <c r="AE36" i="3" s="1"/>
  <c r="B38" i="3"/>
  <c r="X38" i="3" s="1"/>
  <c r="V38" i="3" s="1"/>
  <c r="Y37" i="3"/>
  <c r="L48" i="3"/>
  <c r="X48" i="3"/>
  <c r="V48" i="3" s="1"/>
  <c r="B42" i="3"/>
  <c r="X42" i="3" s="1"/>
  <c r="V42" i="3" s="1"/>
  <c r="Y41" i="3"/>
  <c r="V41" i="3" s="1"/>
  <c r="B26" i="3"/>
  <c r="X26" i="3" s="1"/>
  <c r="V26" i="3" s="1"/>
  <c r="Y25" i="3"/>
  <c r="U25" i="3" s="1"/>
  <c r="AE25" i="3" s="1"/>
  <c r="U24" i="3"/>
  <c r="AE24" i="3" s="1"/>
  <c r="B30" i="3"/>
  <c r="X30" i="3" s="1"/>
  <c r="V30" i="3" s="1"/>
  <c r="Y29" i="3"/>
  <c r="U15" i="3"/>
  <c r="AE15" i="3" s="1"/>
  <c r="U39" i="3"/>
  <c r="AE39" i="3" s="1"/>
  <c r="Y13" i="3"/>
  <c r="U13" i="3" s="1"/>
  <c r="AE13" i="3" s="1"/>
  <c r="B14" i="3"/>
  <c r="X14" i="3" s="1"/>
  <c r="V14" i="3" s="1"/>
  <c r="B22" i="3"/>
  <c r="X22" i="3" s="1"/>
  <c r="V22" i="3" s="1"/>
  <c r="Y21" i="3"/>
  <c r="U12" i="3"/>
  <c r="AE12" i="3" s="1"/>
  <c r="M29" i="3"/>
  <c r="M4" i="3"/>
  <c r="M12" i="3"/>
  <c r="M7" i="3"/>
  <c r="B21" i="3"/>
  <c r="X21" i="3" s="1"/>
  <c r="M20" i="3"/>
  <c r="M14" i="3"/>
  <c r="B20" i="3"/>
  <c r="X20" i="3" s="1"/>
  <c r="V20" i="3" s="1"/>
  <c r="M19" i="3"/>
  <c r="B28" i="3"/>
  <c r="X28" i="3" s="1"/>
  <c r="V28" i="3" s="1"/>
  <c r="M27" i="3"/>
  <c r="M48" i="3"/>
  <c r="M47" i="3"/>
  <c r="B44" i="3"/>
  <c r="X44" i="3" s="1"/>
  <c r="V44" i="3" s="1"/>
  <c r="M43" i="3"/>
  <c r="M5" i="3"/>
  <c r="M30" i="3"/>
  <c r="M9" i="3"/>
  <c r="M11" i="3"/>
  <c r="B47" i="3"/>
  <c r="X47" i="3" s="1"/>
  <c r="V47" i="3" s="1"/>
  <c r="M46" i="3"/>
  <c r="M45" i="3"/>
  <c r="M37" i="3"/>
  <c r="B29" i="3"/>
  <c r="X29" i="3" s="1"/>
  <c r="M28" i="3"/>
  <c r="M40" i="3"/>
  <c r="M31" i="3"/>
  <c r="B34" i="3"/>
  <c r="X34" i="3" s="1"/>
  <c r="V34" i="3" s="1"/>
  <c r="M33" i="3"/>
  <c r="M32" i="3"/>
  <c r="B19" i="3"/>
  <c r="X19" i="3" s="1"/>
  <c r="V19" i="3" s="1"/>
  <c r="M18" i="3"/>
  <c r="M16" i="3"/>
  <c r="M17" i="3"/>
  <c r="M23" i="3"/>
  <c r="M34" i="3"/>
  <c r="M6" i="3"/>
  <c r="M10" i="3"/>
  <c r="B23" i="3"/>
  <c r="X23" i="3" s="1"/>
  <c r="V23" i="3" s="1"/>
  <c r="M22" i="3"/>
  <c r="M21" i="3"/>
  <c r="M38" i="3"/>
  <c r="B27" i="3"/>
  <c r="X27" i="3" s="1"/>
  <c r="V27" i="3" s="1"/>
  <c r="M26" i="3"/>
  <c r="M25" i="3"/>
  <c r="M41" i="3"/>
  <c r="M24" i="3"/>
  <c r="B37" i="3"/>
  <c r="X37" i="3" s="1"/>
  <c r="V37" i="3" s="1"/>
  <c r="M36" i="3"/>
  <c r="M35" i="3"/>
  <c r="B16" i="3"/>
  <c r="X16" i="3" s="1"/>
  <c r="V16" i="3" s="1"/>
  <c r="M15" i="3"/>
  <c r="M13" i="3"/>
  <c r="B45" i="3"/>
  <c r="X45" i="3" s="1"/>
  <c r="M44" i="3"/>
  <c r="M42" i="3"/>
  <c r="B40" i="3"/>
  <c r="X40" i="3" s="1"/>
  <c r="V40" i="3" s="1"/>
  <c r="M39" i="3"/>
  <c r="M8" i="3"/>
  <c r="V12" i="4" l="1"/>
  <c r="AF12" i="4" s="1"/>
  <c r="V22" i="4"/>
  <c r="AF22" i="4" s="1"/>
  <c r="AF9" i="4"/>
  <c r="L39" i="4"/>
  <c r="X39" i="4"/>
  <c r="V39" i="4" s="1"/>
  <c r="L38" i="4"/>
  <c r="X38" i="4"/>
  <c r="V38" i="4" s="1"/>
  <c r="AF48" i="4"/>
  <c r="U48" i="4"/>
  <c r="AF40" i="4"/>
  <c r="U40" i="4"/>
  <c r="AE40" i="4" s="1"/>
  <c r="L4" i="4"/>
  <c r="X13" i="4"/>
  <c r="V13" i="4" s="1"/>
  <c r="L13" i="4"/>
  <c r="X29" i="4"/>
  <c r="V29" i="4" s="1"/>
  <c r="L29" i="4"/>
  <c r="AF16" i="4"/>
  <c r="U16" i="4"/>
  <c r="AE16" i="4" s="1"/>
  <c r="L36" i="4"/>
  <c r="X36" i="4"/>
  <c r="V36" i="4" s="1"/>
  <c r="L11" i="4"/>
  <c r="L8" i="4"/>
  <c r="X35" i="4"/>
  <c r="V35" i="4" s="1"/>
  <c r="L35" i="4"/>
  <c r="L7" i="4"/>
  <c r="X28" i="4"/>
  <c r="V28" i="4" s="1"/>
  <c r="L28" i="4"/>
  <c r="L12" i="4"/>
  <c r="X32" i="4"/>
  <c r="V32" i="4" s="1"/>
  <c r="L32" i="4"/>
  <c r="U11" i="4"/>
  <c r="AE11" i="4" s="1"/>
  <c r="X34" i="4"/>
  <c r="V34" i="4" s="1"/>
  <c r="L34" i="4"/>
  <c r="L5" i="4"/>
  <c r="AE9" i="4"/>
  <c r="U21" i="4"/>
  <c r="AE21" i="4" s="1"/>
  <c r="AF21" i="4"/>
  <c r="L16" i="4"/>
  <c r="X27" i="4"/>
  <c r="V27" i="4" s="1"/>
  <c r="L27" i="4"/>
  <c r="L6" i="4"/>
  <c r="U20" i="4"/>
  <c r="AE20" i="4" s="1"/>
  <c r="AF20" i="4"/>
  <c r="L23" i="4"/>
  <c r="X23" i="4"/>
  <c r="V23" i="4" s="1"/>
  <c r="L22" i="4"/>
  <c r="L19" i="4"/>
  <c r="L18" i="4"/>
  <c r="AF15" i="4"/>
  <c r="U15" i="4"/>
  <c r="AE15" i="4" s="1"/>
  <c r="X25" i="4"/>
  <c r="V25" i="4" s="1"/>
  <c r="L25" i="4"/>
  <c r="X33" i="4"/>
  <c r="V33" i="4" s="1"/>
  <c r="L33" i="4"/>
  <c r="L31" i="4"/>
  <c r="X31" i="4"/>
  <c r="V31" i="4" s="1"/>
  <c r="L21" i="4"/>
  <c r="U12" i="4"/>
  <c r="AE12" i="4" s="1"/>
  <c r="X24" i="4"/>
  <c r="V24" i="4" s="1"/>
  <c r="L24" i="4"/>
  <c r="X30" i="4"/>
  <c r="V30" i="4" s="1"/>
  <c r="L30" i="4"/>
  <c r="L9" i="4"/>
  <c r="L20" i="4"/>
  <c r="L10" i="4"/>
  <c r="AF17" i="4"/>
  <c r="U17" i="4"/>
  <c r="AE17" i="4" s="1"/>
  <c r="X26" i="4"/>
  <c r="V26" i="4" s="1"/>
  <c r="L26" i="4"/>
  <c r="X37" i="4"/>
  <c r="V37" i="4" s="1"/>
  <c r="L37" i="4"/>
  <c r="L14" i="4"/>
  <c r="V45" i="3"/>
  <c r="AF45" i="3" s="1"/>
  <c r="V13" i="3"/>
  <c r="AF13" i="3" s="1"/>
  <c r="V21" i="3"/>
  <c r="AF21" i="3" s="1"/>
  <c r="AF44" i="3"/>
  <c r="AF28" i="3"/>
  <c r="AF22" i="3"/>
  <c r="AF48" i="3"/>
  <c r="AF46" i="3"/>
  <c r="AF39" i="3"/>
  <c r="AF40" i="3"/>
  <c r="AF14" i="3"/>
  <c r="AF26" i="3"/>
  <c r="AF17" i="3"/>
  <c r="AF36" i="3"/>
  <c r="AF37" i="3"/>
  <c r="AF34" i="3"/>
  <c r="AF47" i="3"/>
  <c r="AF20" i="3"/>
  <c r="AF30" i="3"/>
  <c r="AF41" i="3"/>
  <c r="AF18" i="3"/>
  <c r="AF43" i="3"/>
  <c r="AF16" i="3"/>
  <c r="AF27" i="3"/>
  <c r="AF23" i="3"/>
  <c r="AF19" i="3"/>
  <c r="AF42" i="3"/>
  <c r="AF38" i="3"/>
  <c r="AF24" i="3"/>
  <c r="AF15" i="3"/>
  <c r="V29" i="3"/>
  <c r="V25" i="3"/>
  <c r="U34" i="3"/>
  <c r="AE34" i="3" s="1"/>
  <c r="U47" i="3"/>
  <c r="AE47" i="3" s="1"/>
  <c r="U30" i="3"/>
  <c r="AE30" i="3" s="1"/>
  <c r="U23" i="3"/>
  <c r="AE23" i="3" s="1"/>
  <c r="U19" i="3"/>
  <c r="AE19" i="3" s="1"/>
  <c r="U40" i="3"/>
  <c r="AE40" i="3" s="1"/>
  <c r="U14" i="3"/>
  <c r="AE14" i="3" s="1"/>
  <c r="U26" i="3"/>
  <c r="AE26" i="3" s="1"/>
  <c r="U17" i="3"/>
  <c r="AE17" i="3" s="1"/>
  <c r="U20" i="3"/>
  <c r="AE20" i="3" s="1"/>
  <c r="U41" i="3"/>
  <c r="AE41" i="3" s="1"/>
  <c r="U18" i="3"/>
  <c r="AE18" i="3" s="1"/>
  <c r="U16" i="3"/>
  <c r="AE16" i="3" s="1"/>
  <c r="U27" i="3"/>
  <c r="AE27" i="3" s="1"/>
  <c r="U42" i="3"/>
  <c r="AE42" i="3" s="1"/>
  <c r="U38" i="3"/>
  <c r="AE38" i="3" s="1"/>
  <c r="U45" i="3"/>
  <c r="AE45" i="3" s="1"/>
  <c r="U44" i="3"/>
  <c r="AE44" i="3" s="1"/>
  <c r="U28" i="3"/>
  <c r="AE28" i="3" s="1"/>
  <c r="U22" i="3"/>
  <c r="AE22" i="3" s="1"/>
  <c r="U48" i="3"/>
  <c r="U46" i="3"/>
  <c r="AE46" i="3" s="1"/>
  <c r="U21" i="3"/>
  <c r="AE21" i="3" s="1"/>
  <c r="U37" i="3"/>
  <c r="AE37" i="3" s="1"/>
  <c r="U29" i="3"/>
  <c r="AE29" i="3" s="1"/>
  <c r="L6" i="3"/>
  <c r="L32" i="3"/>
  <c r="L42" i="3"/>
  <c r="L25" i="3"/>
  <c r="L38" i="3"/>
  <c r="L30" i="3"/>
  <c r="L7" i="3"/>
  <c r="L45" i="3"/>
  <c r="L15" i="3"/>
  <c r="L12" i="3"/>
  <c r="L43" i="3"/>
  <c r="L27" i="3"/>
  <c r="L26" i="3"/>
  <c r="L4" i="3"/>
  <c r="L40" i="3"/>
  <c r="L9" i="3"/>
  <c r="L8" i="3"/>
  <c r="L11" i="3"/>
  <c r="L37" i="3"/>
  <c r="L36" i="3"/>
  <c r="L13" i="3"/>
  <c r="L28" i="3"/>
  <c r="L23" i="3"/>
  <c r="L22" i="3"/>
  <c r="L18" i="3"/>
  <c r="L19" i="3"/>
  <c r="L17" i="3"/>
  <c r="L20" i="3"/>
  <c r="L10" i="3"/>
  <c r="L31" i="3"/>
  <c r="L14" i="3"/>
  <c r="L46" i="3"/>
  <c r="L47" i="3"/>
  <c r="L24" i="3"/>
  <c r="L39" i="3"/>
  <c r="L16" i="3"/>
  <c r="L5" i="3"/>
  <c r="L35" i="3"/>
  <c r="L34" i="3"/>
  <c r="L33" i="3"/>
  <c r="L29" i="3"/>
  <c r="L44" i="3"/>
  <c r="L41" i="3"/>
  <c r="L21" i="3"/>
  <c r="AF11" i="4" l="1"/>
  <c r="AE48" i="4"/>
  <c r="AE48" i="3"/>
  <c r="U2" i="3"/>
  <c r="U1" i="3"/>
  <c r="V1" i="3"/>
  <c r="U26" i="4"/>
  <c r="AE26" i="4" s="1"/>
  <c r="AF26" i="4"/>
  <c r="U33" i="4"/>
  <c r="AE33" i="4" s="1"/>
  <c r="AF33" i="4"/>
  <c r="U23" i="4"/>
  <c r="AE23" i="4" s="1"/>
  <c r="AF23" i="4"/>
  <c r="U31" i="4"/>
  <c r="AE31" i="4" s="1"/>
  <c r="AF31" i="4"/>
  <c r="U28" i="4"/>
  <c r="AE28" i="4" s="1"/>
  <c r="AF28" i="4"/>
  <c r="AF37" i="4"/>
  <c r="U37" i="4"/>
  <c r="AE37" i="4" s="1"/>
  <c r="U25" i="4"/>
  <c r="AE25" i="4" s="1"/>
  <c r="AF25" i="4"/>
  <c r="U27" i="4"/>
  <c r="AE27" i="4" s="1"/>
  <c r="AF27" i="4"/>
  <c r="U34" i="4"/>
  <c r="AE34" i="4" s="1"/>
  <c r="AF34" i="4"/>
  <c r="U32" i="4"/>
  <c r="AE32" i="4" s="1"/>
  <c r="AF32" i="4"/>
  <c r="AF13" i="4"/>
  <c r="U13" i="4"/>
  <c r="AE13" i="4" s="1"/>
  <c r="AF39" i="4"/>
  <c r="U39" i="4"/>
  <c r="AE39" i="4" s="1"/>
  <c r="AF35" i="4"/>
  <c r="U35" i="4"/>
  <c r="AE35" i="4" s="1"/>
  <c r="U29" i="4"/>
  <c r="AE29" i="4" s="1"/>
  <c r="AF29" i="4"/>
  <c r="AF38" i="4"/>
  <c r="U38" i="4"/>
  <c r="AE38" i="4" s="1"/>
  <c r="U24" i="4"/>
  <c r="AE24" i="4" s="1"/>
  <c r="AF24" i="4"/>
  <c r="U30" i="4"/>
  <c r="AE30" i="4" s="1"/>
  <c r="AF30" i="4"/>
  <c r="AF36" i="4"/>
  <c r="U36" i="4"/>
  <c r="AE36" i="4" s="1"/>
  <c r="AE2" i="3"/>
  <c r="AF25" i="3"/>
  <c r="AF29" i="3"/>
  <c r="U2" i="4" l="1"/>
  <c r="V2" i="4"/>
  <c r="U1" i="4"/>
  <c r="V1" i="4"/>
  <c r="AE2" i="4"/>
  <c r="AF2" i="4"/>
  <c r="AF2" i="3"/>
</calcChain>
</file>

<file path=xl/sharedStrings.xml><?xml version="1.0" encoding="utf-8"?>
<sst xmlns="http://schemas.openxmlformats.org/spreadsheetml/2006/main" count="1410" uniqueCount="235">
  <si>
    <t>Worksheet</t>
  </si>
  <si>
    <t>Description</t>
  </si>
  <si>
    <t>L</t>
  </si>
  <si>
    <t>t-12</t>
  </si>
  <si>
    <t>t-11</t>
  </si>
  <si>
    <t>t-10</t>
  </si>
  <si>
    <t>t-9</t>
  </si>
  <si>
    <t>t-8</t>
  </si>
  <si>
    <t>t-7</t>
  </si>
  <si>
    <t>t-6</t>
  </si>
  <si>
    <t>t-5</t>
  </si>
  <si>
    <t>t-4</t>
  </si>
  <si>
    <t>t-3</t>
  </si>
  <si>
    <t>t-2</t>
  </si>
  <si>
    <t>t-1</t>
  </si>
  <si>
    <t>t-0</t>
  </si>
  <si>
    <t>t+1</t>
  </si>
  <si>
    <t>?</t>
  </si>
  <si>
    <t>original view</t>
  </si>
  <si>
    <t>pseudo-causality</t>
  </si>
  <si>
    <t>rel_t-6</t>
  </si>
  <si>
    <t>rel_t-5</t>
  </si>
  <si>
    <t>rel_t-4</t>
  </si>
  <si>
    <t>rel_t-3</t>
  </si>
  <si>
    <t>rel_t-2</t>
  </si>
  <si>
    <t>rel_t-1</t>
  </si>
  <si>
    <t>rel_t-0</t>
  </si>
  <si>
    <t>rel_t+1</t>
  </si>
  <si>
    <t>start_t-12</t>
  </si>
  <si>
    <t>start_t-11</t>
  </si>
  <si>
    <t>start_t-10</t>
  </si>
  <si>
    <t>start_t-9</t>
  </si>
  <si>
    <t>start_t-8</t>
  </si>
  <si>
    <t>start_t-7</t>
  </si>
  <si>
    <t>start_t-6</t>
  </si>
  <si>
    <t>start_t-5</t>
  </si>
  <si>
    <t>start_t-4</t>
  </si>
  <si>
    <t>start_t-3</t>
  </si>
  <si>
    <t>start_t-2</t>
  </si>
  <si>
    <t>start_t-1</t>
  </si>
  <si>
    <t>start_t-0</t>
  </si>
  <si>
    <t>start_t+1</t>
  </si>
  <si>
    <t>target_t-5</t>
  </si>
  <si>
    <t>target_t-0</t>
  </si>
  <si>
    <t>target_t-4</t>
  </si>
  <si>
    <t>target_t-3</t>
  </si>
  <si>
    <t>target_t-2</t>
  </si>
  <si>
    <t>target_t-1</t>
  </si>
  <si>
    <t>target_t+1</t>
  </si>
  <si>
    <t>target_t+2</t>
  </si>
  <si>
    <t>target_t+3</t>
  </si>
  <si>
    <t>target_t+4</t>
  </si>
  <si>
    <t>OAM</t>
  </si>
  <si>
    <t>direction</t>
  </si>
  <si>
    <t>Y</t>
  </si>
  <si>
    <t>Azonosító:</t>
  </si>
  <si>
    <t>Objektumok:</t>
  </si>
  <si>
    <t>Attribútumok:</t>
  </si>
  <si>
    <t>Lepcsők:</t>
  </si>
  <si>
    <t>Eltolás:</t>
  </si>
  <si>
    <t>Leírás:</t>
  </si>
  <si>
    <t>COCO STD: 1842165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</si>
  <si>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</si>
  <si>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</si>
  <si>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</si>
  <si>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</si>
  <si>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</si>
  <si>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</si>
  <si>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</si>
  <si>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</si>
  <si>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Y(A8)</t>
  </si>
  <si>
    <t>O1</t>
  </si>
  <si>
    <t>O2</t>
  </si>
  <si>
    <t>O3</t>
  </si>
  <si>
    <t>O4</t>
  </si>
  <si>
    <t>O5</t>
  </si>
  <si>
    <t>O6</t>
  </si>
  <si>
    <t>Lépcsők(1)</t>
  </si>
  <si>
    <t>S1</t>
  </si>
  <si>
    <t>(0+22)/(1)=22</t>
  </si>
  <si>
    <t>(0+0)/(1)=0</t>
  </si>
  <si>
    <t>(0+52)/(1)=52</t>
  </si>
  <si>
    <t>(0+11)/(1)=11</t>
  </si>
  <si>
    <t>(0+29)/(1)=29</t>
  </si>
  <si>
    <t>(0+26)/(1)=26</t>
  </si>
  <si>
    <t>(0+17)/(1)=17</t>
  </si>
  <si>
    <t>S2</t>
  </si>
  <si>
    <t>S3</t>
  </si>
  <si>
    <t>S4</t>
  </si>
  <si>
    <t>S5</t>
  </si>
  <si>
    <t>S6</t>
  </si>
  <si>
    <t>Lépcsők(2)</t>
  </si>
  <si>
    <t>COCO:STD</t>
  </si>
  <si>
    <t>Becslés</t>
  </si>
  <si>
    <t>Tény+0</t>
  </si>
  <si>
    <t>Delta</t>
  </si>
  <si>
    <t>Delta/Tény</t>
  </si>
  <si>
    <t>S1 összeg:</t>
  </si>
  <si>
    <t>S6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</si>
  <si>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</si>
  <si>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</si>
  <si>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</si>
  <si>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</si>
  <si>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</si>
  <si>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</si>
  <si>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</si>
  <si>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9"/>
        <color rgb="FF333333"/>
        <rFont val="Verdana"/>
        <family val="2"/>
        <charset val="238"/>
      </rPr>
      <t>1.37 Mb</t>
    </r>
  </si>
  <si>
    <r>
      <t>A futtatás időtartama: </t>
    </r>
    <r>
      <rPr>
        <b/>
        <sz val="9"/>
        <color rgb="FF333333"/>
        <rFont val="Verdana"/>
        <family val="2"/>
        <charset val="238"/>
      </rPr>
      <t>0.12 mp (0 p)</t>
    </r>
  </si>
  <si>
    <t>x1</t>
  </si>
  <si>
    <t>x2</t>
  </si>
  <si>
    <t>x3</t>
  </si>
  <si>
    <t>x4</t>
  </si>
  <si>
    <t>x5</t>
  </si>
  <si>
    <t>x6</t>
  </si>
  <si>
    <t>x7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</si>
  <si>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</si>
  <si>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</si>
  <si>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</si>
  <si>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</si>
  <si>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</si>
  <si>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</si>
  <si>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</si>
  <si>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</si>
  <si>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</si>
  <si>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</si>
  <si>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</si>
  <si>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</si>
  <si>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</si>
  <si>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</si>
  <si>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</si>
  <si>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</si>
  <si>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</si>
  <si>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</si>
  <si>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</si>
  <si>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</si>
  <si>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</si>
  <si>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</si>
  <si>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</si>
  <si>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O30</t>
  </si>
  <si>
    <t>O31</t>
  </si>
  <si>
    <t>O32</t>
  </si>
  <si>
    <t>O33</t>
  </si>
  <si>
    <t>O34</t>
  </si>
  <si>
    <t>O35</t>
  </si>
  <si>
    <t>O36</t>
  </si>
  <si>
    <t>O37</t>
  </si>
  <si>
    <t>O38</t>
  </si>
  <si>
    <t>O39</t>
  </si>
  <si>
    <t>O40</t>
  </si>
  <si>
    <t>O41</t>
  </si>
  <si>
    <t>O42</t>
  </si>
  <si>
    <t>O43</t>
  </si>
  <si>
    <t>O44</t>
  </si>
  <si>
    <t>COCO STD: 5778539</t>
  </si>
  <si>
    <t>O45</t>
  </si>
  <si>
    <t>(51.5+19.6)/(2)=35.5</t>
  </si>
  <si>
    <t>(3.1+0)/(2)=1.55</t>
  </si>
  <si>
    <t>(0+0)/(2)=0</t>
  </si>
  <si>
    <t>(0+14.4)/(2)=7.2</t>
  </si>
  <si>
    <t>(8.2+10.3)/(2)=9.25</t>
  </si>
  <si>
    <t>(0+16.5)/(2)=8.25</t>
  </si>
  <si>
    <t>(1+41.2)/(2)=21.1</t>
  </si>
  <si>
    <t>(0+7.2)/(2)=3.6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</si>
  <si>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</si>
  <si>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</si>
  <si>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</si>
  <si>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</si>
  <si>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</si>
  <si>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</si>
  <si>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</si>
  <si>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</si>
  <si>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</si>
  <si>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</si>
  <si>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</si>
  <si>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</si>
  <si>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</si>
  <si>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</si>
  <si>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</si>
  <si>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(50.5+19.6)/(2)=35</t>
  </si>
  <si>
    <t>S22</t>
  </si>
  <si>
    <t>S23</t>
  </si>
  <si>
    <t>(1+38.1)/(2)=19.55</t>
  </si>
  <si>
    <t>S24</t>
  </si>
  <si>
    <t>S25</t>
  </si>
  <si>
    <t>S26</t>
  </si>
  <si>
    <t>(0+37.1)/(2)=18.55</t>
  </si>
  <si>
    <t>S27</t>
  </si>
  <si>
    <t>S28</t>
  </si>
  <si>
    <t>S29</t>
  </si>
  <si>
    <t>S30</t>
  </si>
  <si>
    <t>S31</t>
  </si>
  <si>
    <t>S32</t>
  </si>
  <si>
    <t>S33</t>
  </si>
  <si>
    <t>(50.5+0)/(2)=25.25</t>
  </si>
  <si>
    <t>S34</t>
  </si>
  <si>
    <t>S35</t>
  </si>
  <si>
    <t>S36</t>
  </si>
  <si>
    <t>S37</t>
  </si>
  <si>
    <t>S38</t>
  </si>
  <si>
    <t>S39</t>
  </si>
  <si>
    <t>S40</t>
  </si>
  <si>
    <t>S41</t>
  </si>
  <si>
    <t>S42</t>
  </si>
  <si>
    <t>S43</t>
  </si>
  <si>
    <t>S44</t>
  </si>
  <si>
    <t>S45</t>
  </si>
  <si>
    <t>S45 összeg:</t>
  </si>
  <si>
    <r>
      <t>Maximális memória használat: </t>
    </r>
    <r>
      <rPr>
        <b/>
        <sz val="9"/>
        <color rgb="FF333333"/>
        <rFont val="Verdana"/>
        <family val="2"/>
        <charset val="238"/>
      </rPr>
      <t>1.5 Mb</t>
    </r>
  </si>
  <si>
    <r>
      <t>A futtatás időtartama: </t>
    </r>
    <r>
      <rPr>
        <b/>
        <sz val="9"/>
        <color rgb="FF333333"/>
        <rFont val="Verdana"/>
        <family val="2"/>
        <charset val="238"/>
      </rPr>
      <t>0.93 mp (0.02 p)</t>
    </r>
  </si>
  <si>
    <t>delta2</t>
  </si>
  <si>
    <t>delta3</t>
  </si>
  <si>
    <t>total</t>
  </si>
  <si>
    <t>correlation</t>
  </si>
  <si>
    <t>estimation1</t>
  </si>
  <si>
    <t>estimation2</t>
  </si>
  <si>
    <t>estimation3</t>
  </si>
  <si>
    <t>L+</t>
  </si>
  <si>
    <t>In case of an OAM derived through L-breakpoints different models can be developed based on solver-runs (like similarity analysis, regression, special function).</t>
  </si>
  <si>
    <t>L+ (2)</t>
  </si>
  <si>
    <t>The L+ worksheet supports the solution based on regression. The L+(2) worksheet delivers a special function using solver.</t>
  </si>
  <si>
    <t>product/market_1</t>
  </si>
  <si>
    <t>simulation</t>
  </si>
  <si>
    <t>target_t+5</t>
  </si>
  <si>
    <t>target_t+6</t>
  </si>
  <si>
    <t>target_t+7</t>
  </si>
  <si>
    <t>target_t+8</t>
  </si>
  <si>
    <t>adjusted</t>
  </si>
  <si>
    <t>Models with a lot of independent variables can be created through L-breakpoints in a pseudo-causal way. The human decision is: where the breakpoint should be set. If the breakpoint is given, then the OAM can be derived based on a diagonal structure. Estimation (for t+1) can be derived through a kind of simulation...</t>
  </si>
  <si>
    <t>Titel</t>
  </si>
  <si>
    <t>Series</t>
  </si>
  <si>
    <t>Information without magic of words</t>
  </si>
  <si>
    <t>Autor</t>
  </si>
  <si>
    <t>Pitlik, László</t>
  </si>
  <si>
    <t>Year</t>
  </si>
  <si>
    <t>Analyse of broken timeseries in semi-causal approaches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</si>
</sst>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8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  <font>
      <b/>
      <sz val="7"/>
      <color rgb="FFFFFFFF"/>
      <name val="Verdana"/>
      <family val="2"/>
      <charset val="238"/>
    </font>
    <font>
      <sz val="7"/>
      <color rgb="FF333333"/>
      <name val="Verdana"/>
      <family val="2"/>
      <charset val="238"/>
    </font>
    <font>
      <sz val="10"/>
      <color rgb="FF333333"/>
      <name val="Verdana"/>
      <family val="2"/>
      <charset val="238"/>
    </font>
    <font>
      <sz val="9"/>
      <color rgb="FF333333"/>
      <name val="Verdana"/>
      <family val="2"/>
      <charset val="238"/>
    </font>
    <font>
      <b/>
      <sz val="9"/>
      <color rgb="FF333333"/>
      <name val="Verdana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666666"/>
      </left>
      <right style="medium">
        <color rgb="FF666666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0" xfId="0" applyFill="1" applyBorder="1"/>
    <xf numFmtId="0" fontId="0" fillId="4" borderId="0" xfId="0" applyFill="1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left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11" fillId="0" borderId="0" xfId="1"/>
    <xf numFmtId="0" fontId="9" fillId="0" borderId="0" xfId="0" applyFont="1"/>
    <xf numFmtId="0" fontId="0" fillId="7" borderId="0" xfId="0" applyFill="1"/>
    <xf numFmtId="165" fontId="0" fillId="7" borderId="0" xfId="0" applyNumberFormat="1" applyFill="1"/>
    <xf numFmtId="164" fontId="0" fillId="0" borderId="0" xfId="0" applyNumberFormat="1"/>
    <xf numFmtId="0" fontId="1" fillId="8" borderId="11" xfId="0" applyFont="1" applyFill="1" applyBorder="1"/>
    <xf numFmtId="0" fontId="1" fillId="8" borderId="12" xfId="0" applyFont="1" applyFill="1" applyBorder="1"/>
    <xf numFmtId="0" fontId="1" fillId="8" borderId="13" xfId="0" applyFont="1" applyFill="1" applyBorder="1"/>
    <xf numFmtId="1" fontId="0" fillId="0" borderId="0" xfId="0" applyNumberFormat="1"/>
    <xf numFmtId="1" fontId="0" fillId="7" borderId="0" xfId="0" applyNumberFormat="1" applyFill="1"/>
    <xf numFmtId="1" fontId="0" fillId="9" borderId="0" xfId="0" applyNumberFormat="1" applyFill="1"/>
    <xf numFmtId="0" fontId="0" fillId="9" borderId="0" xfId="0" applyFill="1"/>
    <xf numFmtId="0" fontId="0" fillId="0" borderId="0" xfId="0" applyAlignment="1">
      <alignment wrapText="1"/>
    </xf>
    <xf numFmtId="0" fontId="6" fillId="8" borderId="14" xfId="0" applyFont="1" applyFill="1" applyBorder="1" applyAlignment="1">
      <alignment horizontal="center" vertical="center" wrapText="1"/>
    </xf>
    <xf numFmtId="0" fontId="0" fillId="8" borderId="0" xfId="0" applyFill="1"/>
    <xf numFmtId="0" fontId="2" fillId="0" borderId="0" xfId="0" applyFont="1"/>
    <xf numFmtId="0" fontId="7" fillId="6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product/market1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L!$B$1:$N$1</c:f>
              <c:strCache>
                <c:ptCount val="13"/>
                <c:pt idx="0">
                  <c:v>t-12</c:v>
                </c:pt>
                <c:pt idx="1">
                  <c:v>t-11</c:v>
                </c:pt>
                <c:pt idx="2">
                  <c:v>t-10</c:v>
                </c:pt>
                <c:pt idx="3">
                  <c:v>t-9</c:v>
                </c:pt>
                <c:pt idx="4">
                  <c:v>t-8</c:v>
                </c:pt>
                <c:pt idx="5">
                  <c:v>t-7</c:v>
                </c:pt>
                <c:pt idx="6">
                  <c:v>t-6</c:v>
                </c:pt>
                <c:pt idx="7">
                  <c:v>t-5</c:v>
                </c:pt>
                <c:pt idx="8">
                  <c:v>t-4</c:v>
                </c:pt>
                <c:pt idx="9">
                  <c:v>t-3</c:v>
                </c:pt>
                <c:pt idx="10">
                  <c:v>t-2</c:v>
                </c:pt>
                <c:pt idx="11">
                  <c:v>t-1</c:v>
                </c:pt>
                <c:pt idx="12">
                  <c:v>t-0</c:v>
                </c:pt>
              </c:strCache>
            </c:strRef>
          </c:cat>
          <c:val>
            <c:numRef>
              <c:f>L!$B$2:$N$2</c:f>
              <c:numCache>
                <c:formatCode>General</c:formatCode>
                <c:ptCount val="13"/>
                <c:pt idx="0">
                  <c:v>89</c:v>
                </c:pt>
                <c:pt idx="1">
                  <c:v>56</c:v>
                </c:pt>
                <c:pt idx="2">
                  <c:v>55</c:v>
                </c:pt>
                <c:pt idx="3">
                  <c:v>43</c:v>
                </c:pt>
                <c:pt idx="4">
                  <c:v>33</c:v>
                </c:pt>
                <c:pt idx="5">
                  <c:v>69</c:v>
                </c:pt>
                <c:pt idx="6">
                  <c:v>69</c:v>
                </c:pt>
                <c:pt idx="7">
                  <c:v>22</c:v>
                </c:pt>
                <c:pt idx="8">
                  <c:v>51</c:v>
                </c:pt>
                <c:pt idx="9">
                  <c:v>62</c:v>
                </c:pt>
                <c:pt idx="10">
                  <c:v>85</c:v>
                </c:pt>
                <c:pt idx="11">
                  <c:v>69</c:v>
                </c:pt>
                <c:pt idx="12">
                  <c:v>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435440"/>
        <c:axId val="223436560"/>
      </c:lineChart>
      <c:catAx>
        <c:axId val="223435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3436560"/>
        <c:crosses val="autoZero"/>
        <c:auto val="1"/>
        <c:lblAlgn val="ctr"/>
        <c:lblOffset val="100"/>
        <c:noMultiLvlLbl val="0"/>
      </c:catAx>
      <c:valAx>
        <c:axId val="22343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3435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4</xdr:row>
      <xdr:rowOff>4762</xdr:rowOff>
    </xdr:from>
    <xdr:to>
      <xdr:col>13</xdr:col>
      <xdr:colOff>209550</xdr:colOff>
      <xdr:row>18</xdr:row>
      <xdr:rowOff>80962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46</xdr:row>
      <xdr:rowOff>0</xdr:rowOff>
    </xdr:from>
    <xdr:to>
      <xdr:col>2</xdr:col>
      <xdr:colOff>104775</xdr:colOff>
      <xdr:row>49</xdr:row>
      <xdr:rowOff>0</xdr:rowOff>
    </xdr:to>
    <xdr:pic>
      <xdr:nvPicPr>
        <xdr:cNvPr id="3" name="Kép 2" descr="COC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0</xdr:colOff>
      <xdr:row>1</xdr:row>
      <xdr:rowOff>0</xdr:rowOff>
    </xdr:from>
    <xdr:to>
      <xdr:col>36</xdr:col>
      <xdr:colOff>76200</xdr:colOff>
      <xdr:row>3</xdr:row>
      <xdr:rowOff>180975</xdr:rowOff>
    </xdr:to>
    <xdr:pic>
      <xdr:nvPicPr>
        <xdr:cNvPr id="2" name="Kép 1" descr="CO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0150" y="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0</xdr:colOff>
      <xdr:row>1</xdr:row>
      <xdr:rowOff>0</xdr:rowOff>
    </xdr:from>
    <xdr:to>
      <xdr:col>36</xdr:col>
      <xdr:colOff>76200</xdr:colOff>
      <xdr:row>3</xdr:row>
      <xdr:rowOff>180975</xdr:rowOff>
    </xdr:to>
    <xdr:pic>
      <xdr:nvPicPr>
        <xdr:cNvPr id="2" name="Kép 1" descr="CO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00025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miau.gau.hu/myx-free/coco/test/184216520160630130627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miau.gau.hu/myx-free/coco/test/577853920160630131900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miau.gau.hu/myx-free/coco/test/5778539201606301319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abSelected="1" workbookViewId="0">
      <selection activeCell="A7" sqref="A7:B10"/>
    </sheetView>
  </sheetViews>
  <sheetFormatPr defaultRowHeight="15" x14ac:dyDescent="0.25"/>
  <cols>
    <col min="1" max="1" width="10.7109375" bestFit="1" customWidth="1"/>
    <col min="2" max="2" width="79.28515625" customWidth="1"/>
  </cols>
  <sheetData>
    <row r="1" spans="1:2" x14ac:dyDescent="0.25">
      <c r="A1" s="34" t="s">
        <v>0</v>
      </c>
      <c r="B1" s="34" t="s">
        <v>1</v>
      </c>
    </row>
    <row r="2" spans="1:2" ht="60" x14ac:dyDescent="0.25">
      <c r="A2" t="s">
        <v>2</v>
      </c>
      <c r="B2" s="35" t="s">
        <v>227</v>
      </c>
    </row>
    <row r="3" spans="1:2" ht="30" x14ac:dyDescent="0.25">
      <c r="A3" t="s">
        <v>216</v>
      </c>
      <c r="B3" s="35" t="s">
        <v>217</v>
      </c>
    </row>
    <row r="4" spans="1:2" ht="30" x14ac:dyDescent="0.25">
      <c r="A4" t="s">
        <v>218</v>
      </c>
      <c r="B4" s="35" t="s">
        <v>219</v>
      </c>
    </row>
    <row r="7" spans="1:2" x14ac:dyDescent="0.25">
      <c r="A7" t="s">
        <v>228</v>
      </c>
      <c r="B7" s="35" t="s">
        <v>234</v>
      </c>
    </row>
    <row r="8" spans="1:2" x14ac:dyDescent="0.25">
      <c r="A8" t="s">
        <v>229</v>
      </c>
      <c r="B8" s="35" t="s">
        <v>230</v>
      </c>
    </row>
    <row r="9" spans="1:2" x14ac:dyDescent="0.25">
      <c r="A9" t="s">
        <v>231</v>
      </c>
      <c r="B9" s="35" t="s">
        <v>232</v>
      </c>
    </row>
    <row r="10" spans="1:2" x14ac:dyDescent="0.25">
      <c r="A10" t="s">
        <v>233</v>
      </c>
      <c r="B10" s="40">
        <v>2016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7"/>
  <sheetViews>
    <sheetView workbookViewId="0"/>
  </sheetViews>
  <sheetFormatPr defaultRowHeight="15" x14ac:dyDescent="0.25"/>
  <cols>
    <col min="1" max="1" width="17.42578125" bestFit="1" customWidth="1"/>
    <col min="2" max="2" width="9.5703125" bestFit="1" customWidth="1"/>
    <col min="3" max="8" width="6.85546875" bestFit="1" customWidth="1"/>
    <col min="9" max="9" width="7.140625" bestFit="1" customWidth="1"/>
    <col min="10" max="10" width="10" bestFit="1" customWidth="1"/>
    <col min="11" max="14" width="3.42578125" bestFit="1" customWidth="1"/>
    <col min="15" max="15" width="3.7109375" bestFit="1" customWidth="1"/>
  </cols>
  <sheetData>
    <row r="1" spans="1:16" x14ac:dyDescent="0.25">
      <c r="A1" t="s">
        <v>18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  <c r="O1" t="s">
        <v>16</v>
      </c>
      <c r="P1" t="s">
        <v>93</v>
      </c>
    </row>
    <row r="2" spans="1:16" x14ac:dyDescent="0.25">
      <c r="A2" t="s">
        <v>220</v>
      </c>
      <c r="B2" s="1">
        <v>89</v>
      </c>
      <c r="C2" s="1">
        <v>56</v>
      </c>
      <c r="D2" s="1">
        <v>55</v>
      </c>
      <c r="E2" s="1">
        <v>43</v>
      </c>
      <c r="F2" s="1">
        <v>33</v>
      </c>
      <c r="G2" s="1">
        <v>69</v>
      </c>
      <c r="H2" s="1">
        <v>69</v>
      </c>
      <c r="I2" s="3">
        <v>22</v>
      </c>
      <c r="J2" s="1">
        <v>51</v>
      </c>
      <c r="K2" s="1">
        <v>62</v>
      </c>
      <c r="L2" s="1">
        <v>85</v>
      </c>
      <c r="M2" s="1">
        <v>69</v>
      </c>
      <c r="N2" s="1">
        <v>48</v>
      </c>
      <c r="O2" t="s">
        <v>17</v>
      </c>
      <c r="P2">
        <f>I84</f>
        <v>57</v>
      </c>
    </row>
    <row r="20" spans="1:10" ht="15.75" thickBot="1" x14ac:dyDescent="0.3"/>
    <row r="21" spans="1:10" x14ac:dyDescent="0.25">
      <c r="A21" s="4" t="s">
        <v>19</v>
      </c>
      <c r="B21" s="5" t="s">
        <v>20</v>
      </c>
      <c r="C21" s="5" t="s">
        <v>21</v>
      </c>
      <c r="D21" s="5" t="s">
        <v>22</v>
      </c>
      <c r="E21" s="5" t="s">
        <v>23</v>
      </c>
      <c r="F21" s="5" t="s">
        <v>24</v>
      </c>
      <c r="G21" s="5" t="s">
        <v>25</v>
      </c>
      <c r="H21" s="5" t="s">
        <v>26</v>
      </c>
      <c r="I21" s="5" t="s">
        <v>27</v>
      </c>
      <c r="J21" s="6"/>
    </row>
    <row r="22" spans="1:10" x14ac:dyDescent="0.25">
      <c r="A22" s="7" t="s">
        <v>28</v>
      </c>
      <c r="B22" s="8">
        <f>B2</f>
        <v>89</v>
      </c>
      <c r="C22" s="8">
        <f t="shared" ref="C22:I22" si="0">C2</f>
        <v>56</v>
      </c>
      <c r="D22" s="8">
        <f t="shared" si="0"/>
        <v>55</v>
      </c>
      <c r="E22" s="8">
        <f t="shared" si="0"/>
        <v>43</v>
      </c>
      <c r="F22" s="8">
        <f t="shared" si="0"/>
        <v>33</v>
      </c>
      <c r="G22" s="8">
        <f t="shared" si="0"/>
        <v>69</v>
      </c>
      <c r="H22" s="8">
        <f t="shared" si="0"/>
        <v>69</v>
      </c>
      <c r="I22" s="9">
        <f t="shared" si="0"/>
        <v>22</v>
      </c>
      <c r="J22" s="10" t="s">
        <v>42</v>
      </c>
    </row>
    <row r="23" spans="1:10" x14ac:dyDescent="0.25">
      <c r="A23" s="7" t="s">
        <v>29</v>
      </c>
      <c r="B23" s="11">
        <f>C22</f>
        <v>56</v>
      </c>
      <c r="C23" s="11">
        <f t="shared" ref="C23:H34" si="1">D22</f>
        <v>55</v>
      </c>
      <c r="D23" s="11">
        <f t="shared" si="1"/>
        <v>43</v>
      </c>
      <c r="E23" s="11">
        <f t="shared" si="1"/>
        <v>33</v>
      </c>
      <c r="F23" s="11">
        <f t="shared" si="1"/>
        <v>69</v>
      </c>
      <c r="G23" s="11">
        <f t="shared" si="1"/>
        <v>69</v>
      </c>
      <c r="H23" s="11">
        <f t="shared" si="1"/>
        <v>22</v>
      </c>
      <c r="I23" s="8">
        <f>J2</f>
        <v>51</v>
      </c>
      <c r="J23" s="10" t="s">
        <v>44</v>
      </c>
    </row>
    <row r="24" spans="1:10" x14ac:dyDescent="0.25">
      <c r="A24" s="7" t="s">
        <v>30</v>
      </c>
      <c r="B24" s="11">
        <f t="shared" ref="B24:B35" si="2">C23</f>
        <v>55</v>
      </c>
      <c r="C24" s="11">
        <f t="shared" si="1"/>
        <v>43</v>
      </c>
      <c r="D24" s="11">
        <f t="shared" si="1"/>
        <v>33</v>
      </c>
      <c r="E24" s="11">
        <f t="shared" si="1"/>
        <v>69</v>
      </c>
      <c r="F24" s="11">
        <f t="shared" si="1"/>
        <v>69</v>
      </c>
      <c r="G24" s="11">
        <f t="shared" si="1"/>
        <v>22</v>
      </c>
      <c r="H24" s="11">
        <f t="shared" si="1"/>
        <v>51</v>
      </c>
      <c r="I24" s="8">
        <f>K2</f>
        <v>62</v>
      </c>
      <c r="J24" s="10" t="s">
        <v>45</v>
      </c>
    </row>
    <row r="25" spans="1:10" x14ac:dyDescent="0.25">
      <c r="A25" s="7" t="s">
        <v>31</v>
      </c>
      <c r="B25" s="11">
        <f t="shared" si="2"/>
        <v>43</v>
      </c>
      <c r="C25" s="11">
        <f t="shared" si="1"/>
        <v>33</v>
      </c>
      <c r="D25" s="11">
        <f t="shared" si="1"/>
        <v>69</v>
      </c>
      <c r="E25" s="11">
        <f t="shared" si="1"/>
        <v>69</v>
      </c>
      <c r="F25" s="11">
        <f t="shared" si="1"/>
        <v>22</v>
      </c>
      <c r="G25" s="11">
        <f t="shared" si="1"/>
        <v>51</v>
      </c>
      <c r="H25" s="11">
        <f t="shared" si="1"/>
        <v>62</v>
      </c>
      <c r="I25" s="8">
        <f>L2</f>
        <v>85</v>
      </c>
      <c r="J25" s="10" t="s">
        <v>46</v>
      </c>
    </row>
    <row r="26" spans="1:10" x14ac:dyDescent="0.25">
      <c r="A26" s="7" t="s">
        <v>32</v>
      </c>
      <c r="B26" s="11">
        <f t="shared" si="2"/>
        <v>33</v>
      </c>
      <c r="C26" s="11">
        <f t="shared" si="1"/>
        <v>69</v>
      </c>
      <c r="D26" s="11">
        <f t="shared" si="1"/>
        <v>69</v>
      </c>
      <c r="E26" s="11">
        <f t="shared" si="1"/>
        <v>22</v>
      </c>
      <c r="F26" s="11">
        <f t="shared" si="1"/>
        <v>51</v>
      </c>
      <c r="G26" s="11">
        <f t="shared" si="1"/>
        <v>62</v>
      </c>
      <c r="H26" s="11">
        <f t="shared" si="1"/>
        <v>85</v>
      </c>
      <c r="I26" s="8">
        <f>M2</f>
        <v>69</v>
      </c>
      <c r="J26" s="10" t="s">
        <v>47</v>
      </c>
    </row>
    <row r="27" spans="1:10" x14ac:dyDescent="0.25">
      <c r="A27" s="7" t="s">
        <v>33</v>
      </c>
      <c r="B27" s="11">
        <f t="shared" si="2"/>
        <v>69</v>
      </c>
      <c r="C27" s="11">
        <f t="shared" si="1"/>
        <v>69</v>
      </c>
      <c r="D27" s="11">
        <f t="shared" si="1"/>
        <v>22</v>
      </c>
      <c r="E27" s="11">
        <f t="shared" si="1"/>
        <v>51</v>
      </c>
      <c r="F27" s="11">
        <f t="shared" si="1"/>
        <v>62</v>
      </c>
      <c r="G27" s="11">
        <f t="shared" si="1"/>
        <v>85</v>
      </c>
      <c r="H27" s="11">
        <f t="shared" si="1"/>
        <v>69</v>
      </c>
      <c r="I27" s="8">
        <f>N2</f>
        <v>48</v>
      </c>
      <c r="J27" s="10" t="s">
        <v>43</v>
      </c>
    </row>
    <row r="28" spans="1:10" ht="15.75" thickBot="1" x14ac:dyDescent="0.3">
      <c r="A28" s="12" t="s">
        <v>34</v>
      </c>
      <c r="B28" s="13">
        <f t="shared" si="2"/>
        <v>69</v>
      </c>
      <c r="C28" s="13">
        <f t="shared" si="1"/>
        <v>22</v>
      </c>
      <c r="D28" s="13">
        <f t="shared" si="1"/>
        <v>51</v>
      </c>
      <c r="E28" s="13">
        <f t="shared" si="1"/>
        <v>62</v>
      </c>
      <c r="F28" s="13">
        <f t="shared" si="1"/>
        <v>85</v>
      </c>
      <c r="G28" s="13">
        <f t="shared" si="1"/>
        <v>69</v>
      </c>
      <c r="H28" s="13">
        <f t="shared" si="1"/>
        <v>48</v>
      </c>
      <c r="I28" s="13" t="str">
        <f>O2</f>
        <v>?</v>
      </c>
      <c r="J28" s="14" t="s">
        <v>48</v>
      </c>
    </row>
    <row r="29" spans="1:10" x14ac:dyDescent="0.25">
      <c r="A29" t="s">
        <v>35</v>
      </c>
      <c r="B29">
        <f t="shared" si="2"/>
        <v>22</v>
      </c>
      <c r="C29">
        <f t="shared" si="1"/>
        <v>51</v>
      </c>
      <c r="D29">
        <f t="shared" si="1"/>
        <v>62</v>
      </c>
      <c r="E29">
        <f t="shared" si="1"/>
        <v>85</v>
      </c>
      <c r="F29">
        <f t="shared" si="1"/>
        <v>69</v>
      </c>
      <c r="G29">
        <f t="shared" si="1"/>
        <v>48</v>
      </c>
      <c r="H29" t="str">
        <f t="shared" si="1"/>
        <v>?</v>
      </c>
      <c r="J29" t="s">
        <v>49</v>
      </c>
    </row>
    <row r="30" spans="1:10" x14ac:dyDescent="0.25">
      <c r="A30" t="s">
        <v>36</v>
      </c>
      <c r="B30">
        <f t="shared" si="2"/>
        <v>51</v>
      </c>
      <c r="C30">
        <f t="shared" si="1"/>
        <v>62</v>
      </c>
      <c r="D30">
        <f t="shared" si="1"/>
        <v>85</v>
      </c>
      <c r="E30">
        <f t="shared" si="1"/>
        <v>69</v>
      </c>
      <c r="F30">
        <f t="shared" si="1"/>
        <v>48</v>
      </c>
      <c r="G30" t="str">
        <f t="shared" si="1"/>
        <v>?</v>
      </c>
      <c r="J30" t="s">
        <v>50</v>
      </c>
    </row>
    <row r="31" spans="1:10" x14ac:dyDescent="0.25">
      <c r="A31" t="s">
        <v>37</v>
      </c>
      <c r="B31">
        <f t="shared" si="2"/>
        <v>62</v>
      </c>
      <c r="C31">
        <f t="shared" si="1"/>
        <v>85</v>
      </c>
      <c r="D31">
        <f t="shared" si="1"/>
        <v>69</v>
      </c>
      <c r="E31">
        <f t="shared" si="1"/>
        <v>48</v>
      </c>
      <c r="F31" t="str">
        <f t="shared" si="1"/>
        <v>?</v>
      </c>
      <c r="J31" t="s">
        <v>51</v>
      </c>
    </row>
    <row r="32" spans="1:10" x14ac:dyDescent="0.25">
      <c r="A32" t="s">
        <v>38</v>
      </c>
      <c r="B32">
        <f t="shared" si="2"/>
        <v>85</v>
      </c>
      <c r="C32">
        <f t="shared" si="1"/>
        <v>69</v>
      </c>
      <c r="D32">
        <f t="shared" si="1"/>
        <v>48</v>
      </c>
      <c r="E32" t="str">
        <f t="shared" si="1"/>
        <v>?</v>
      </c>
      <c r="J32" t="s">
        <v>222</v>
      </c>
    </row>
    <row r="33" spans="1:10" x14ac:dyDescent="0.25">
      <c r="A33" t="s">
        <v>39</v>
      </c>
      <c r="B33">
        <f t="shared" si="2"/>
        <v>69</v>
      </c>
      <c r="C33">
        <f t="shared" si="1"/>
        <v>48</v>
      </c>
      <c r="D33" t="str">
        <f t="shared" si="1"/>
        <v>?</v>
      </c>
      <c r="J33" t="s">
        <v>223</v>
      </c>
    </row>
    <row r="34" spans="1:10" x14ac:dyDescent="0.25">
      <c r="A34" t="s">
        <v>40</v>
      </c>
      <c r="B34">
        <f t="shared" si="2"/>
        <v>48</v>
      </c>
      <c r="C34" t="str">
        <f t="shared" si="1"/>
        <v>?</v>
      </c>
      <c r="J34" t="s">
        <v>224</v>
      </c>
    </row>
    <row r="35" spans="1:10" x14ac:dyDescent="0.25">
      <c r="A35" t="s">
        <v>41</v>
      </c>
      <c r="B35" t="str">
        <f t="shared" si="2"/>
        <v>?</v>
      </c>
      <c r="J35" t="s">
        <v>225</v>
      </c>
    </row>
    <row r="37" spans="1:10" x14ac:dyDescent="0.25">
      <c r="A37" t="s">
        <v>53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 t="s">
        <v>54</v>
      </c>
    </row>
    <row r="38" spans="1:10" x14ac:dyDescent="0.25">
      <c r="A38" t="s">
        <v>52</v>
      </c>
      <c r="B38" t="str">
        <f>B21</f>
        <v>rel_t-6</v>
      </c>
      <c r="C38" t="str">
        <f t="shared" ref="C38:I38" si="3">C21</f>
        <v>rel_t-5</v>
      </c>
      <c r="D38" t="str">
        <f t="shared" si="3"/>
        <v>rel_t-4</v>
      </c>
      <c r="E38" t="str">
        <f t="shared" si="3"/>
        <v>rel_t-3</v>
      </c>
      <c r="F38" t="str">
        <f t="shared" si="3"/>
        <v>rel_t-2</v>
      </c>
      <c r="G38" t="str">
        <f t="shared" si="3"/>
        <v>rel_t-1</v>
      </c>
      <c r="H38" t="str">
        <f t="shared" si="3"/>
        <v>rel_t-0</v>
      </c>
      <c r="I38" t="str">
        <f t="shared" si="3"/>
        <v>rel_t+1</v>
      </c>
    </row>
    <row r="39" spans="1:10" x14ac:dyDescent="0.25">
      <c r="A39" t="str">
        <f>A22</f>
        <v>start_t-12</v>
      </c>
      <c r="B39">
        <f>RANK(B22,B$22:B$27,B$37)</f>
        <v>1</v>
      </c>
      <c r="C39">
        <f t="shared" ref="C39:H39" si="4">RANK(C22,C$22:C$27,C$37)</f>
        <v>3</v>
      </c>
      <c r="D39">
        <f t="shared" si="4"/>
        <v>3</v>
      </c>
      <c r="E39">
        <f t="shared" si="4"/>
        <v>4</v>
      </c>
      <c r="F39">
        <f t="shared" si="4"/>
        <v>5</v>
      </c>
      <c r="G39">
        <f t="shared" si="4"/>
        <v>2</v>
      </c>
      <c r="H39">
        <f t="shared" si="4"/>
        <v>2</v>
      </c>
      <c r="I39">
        <f>I22</f>
        <v>22</v>
      </c>
      <c r="J39" t="str">
        <f>J22</f>
        <v>target_t-5</v>
      </c>
    </row>
    <row r="40" spans="1:10" x14ac:dyDescent="0.25">
      <c r="A40" t="str">
        <f t="shared" ref="A40:A44" si="5">A23</f>
        <v>start_t-11</v>
      </c>
      <c r="B40">
        <f t="shared" ref="B40:H40" si="6">RANK(B23,B$22:B$27,B$37)</f>
        <v>3</v>
      </c>
      <c r="C40">
        <f t="shared" si="6"/>
        <v>4</v>
      </c>
      <c r="D40">
        <f t="shared" si="6"/>
        <v>4</v>
      </c>
      <c r="E40">
        <f t="shared" si="6"/>
        <v>5</v>
      </c>
      <c r="F40">
        <f t="shared" si="6"/>
        <v>1</v>
      </c>
      <c r="G40">
        <f t="shared" si="6"/>
        <v>2</v>
      </c>
      <c r="H40">
        <f t="shared" si="6"/>
        <v>6</v>
      </c>
      <c r="I40">
        <f t="shared" ref="I40:I44" si="7">I23</f>
        <v>51</v>
      </c>
      <c r="J40" t="str">
        <f t="shared" ref="J40:J45" si="8">J23</f>
        <v>target_t-4</v>
      </c>
    </row>
    <row r="41" spans="1:10" x14ac:dyDescent="0.25">
      <c r="A41" t="str">
        <f t="shared" si="5"/>
        <v>start_t-10</v>
      </c>
      <c r="B41">
        <f t="shared" ref="B41:H41" si="9">RANK(B24,B$22:B$27,B$37)</f>
        <v>4</v>
      </c>
      <c r="C41">
        <f t="shared" si="9"/>
        <v>5</v>
      </c>
      <c r="D41">
        <f t="shared" si="9"/>
        <v>5</v>
      </c>
      <c r="E41">
        <f t="shared" si="9"/>
        <v>1</v>
      </c>
      <c r="F41">
        <f t="shared" si="9"/>
        <v>1</v>
      </c>
      <c r="G41">
        <f t="shared" si="9"/>
        <v>6</v>
      </c>
      <c r="H41">
        <f t="shared" si="9"/>
        <v>5</v>
      </c>
      <c r="I41">
        <f t="shared" si="7"/>
        <v>62</v>
      </c>
      <c r="J41" t="str">
        <f t="shared" si="8"/>
        <v>target_t-3</v>
      </c>
    </row>
    <row r="42" spans="1:10" x14ac:dyDescent="0.25">
      <c r="A42" t="str">
        <f t="shared" si="5"/>
        <v>start_t-9</v>
      </c>
      <c r="B42">
        <f t="shared" ref="B42:H42" si="10">RANK(B25,B$22:B$27,B$37)</f>
        <v>5</v>
      </c>
      <c r="C42">
        <f t="shared" si="10"/>
        <v>6</v>
      </c>
      <c r="D42">
        <f t="shared" si="10"/>
        <v>1</v>
      </c>
      <c r="E42">
        <f t="shared" si="10"/>
        <v>1</v>
      </c>
      <c r="F42">
        <f t="shared" si="10"/>
        <v>6</v>
      </c>
      <c r="G42">
        <f t="shared" si="10"/>
        <v>5</v>
      </c>
      <c r="H42">
        <f t="shared" si="10"/>
        <v>4</v>
      </c>
      <c r="I42">
        <f t="shared" si="7"/>
        <v>85</v>
      </c>
      <c r="J42" t="str">
        <f t="shared" si="8"/>
        <v>target_t-2</v>
      </c>
    </row>
    <row r="43" spans="1:10" x14ac:dyDescent="0.25">
      <c r="A43" t="str">
        <f t="shared" si="5"/>
        <v>start_t-8</v>
      </c>
      <c r="B43">
        <f t="shared" ref="B43:H43" si="11">RANK(B26,B$22:B$27,B$37)</f>
        <v>6</v>
      </c>
      <c r="C43">
        <f t="shared" si="11"/>
        <v>1</v>
      </c>
      <c r="D43">
        <f t="shared" si="11"/>
        <v>1</v>
      </c>
      <c r="E43">
        <f t="shared" si="11"/>
        <v>6</v>
      </c>
      <c r="F43">
        <f t="shared" si="11"/>
        <v>4</v>
      </c>
      <c r="G43">
        <f t="shared" si="11"/>
        <v>4</v>
      </c>
      <c r="H43">
        <f t="shared" si="11"/>
        <v>1</v>
      </c>
      <c r="I43">
        <f t="shared" si="7"/>
        <v>69</v>
      </c>
      <c r="J43" t="str">
        <f t="shared" si="8"/>
        <v>target_t-1</v>
      </c>
    </row>
    <row r="44" spans="1:10" x14ac:dyDescent="0.25">
      <c r="A44" t="str">
        <f t="shared" si="5"/>
        <v>start_t-7</v>
      </c>
      <c r="B44">
        <f t="shared" ref="B44:H44" si="12">RANK(B27,B$22:B$27,B$37)</f>
        <v>2</v>
      </c>
      <c r="C44">
        <f t="shared" si="12"/>
        <v>1</v>
      </c>
      <c r="D44">
        <f t="shared" si="12"/>
        <v>6</v>
      </c>
      <c r="E44">
        <f t="shared" si="12"/>
        <v>3</v>
      </c>
      <c r="F44">
        <f t="shared" si="12"/>
        <v>3</v>
      </c>
      <c r="G44">
        <f t="shared" si="12"/>
        <v>1</v>
      </c>
      <c r="H44">
        <f t="shared" si="12"/>
        <v>2</v>
      </c>
      <c r="I44">
        <f t="shared" si="7"/>
        <v>48</v>
      </c>
      <c r="J44" t="str">
        <f t="shared" si="8"/>
        <v>target_t-0</v>
      </c>
    </row>
    <row r="45" spans="1:10" x14ac:dyDescent="0.25">
      <c r="A45" s="37" t="s">
        <v>221</v>
      </c>
      <c r="B45" s="37">
        <f>COUNTIFS(B22:B28,"&gt;"&amp;B29)</f>
        <v>7</v>
      </c>
      <c r="C45" s="37">
        <f t="shared" ref="C45:H45" si="13">COUNTIFS(C22:C28,"&gt;"&amp;C29)</f>
        <v>4</v>
      </c>
      <c r="D45" s="37">
        <f t="shared" si="13"/>
        <v>2</v>
      </c>
      <c r="E45" s="37">
        <f t="shared" si="13"/>
        <v>0</v>
      </c>
      <c r="F45" s="37">
        <f t="shared" si="13"/>
        <v>1</v>
      </c>
      <c r="G45" s="37">
        <f t="shared" si="13"/>
        <v>6</v>
      </c>
      <c r="H45" s="37">
        <f t="shared" si="13"/>
        <v>0</v>
      </c>
      <c r="I45" s="37"/>
      <c r="J45" s="37" t="str">
        <f t="shared" si="8"/>
        <v>target_t+1</v>
      </c>
    </row>
    <row r="46" spans="1:10" x14ac:dyDescent="0.25">
      <c r="A46" t="s">
        <v>226</v>
      </c>
      <c r="B46" s="38">
        <v>6</v>
      </c>
      <c r="C46">
        <f>C45</f>
        <v>4</v>
      </c>
      <c r="D46">
        <f t="shared" ref="D46:G46" si="14">D45</f>
        <v>2</v>
      </c>
      <c r="E46" s="38">
        <v>1</v>
      </c>
      <c r="F46">
        <f t="shared" si="14"/>
        <v>1</v>
      </c>
      <c r="G46">
        <f t="shared" si="14"/>
        <v>6</v>
      </c>
      <c r="H46" s="38">
        <v>1</v>
      </c>
    </row>
    <row r="47" spans="1:10" ht="18.75" x14ac:dyDescent="0.25">
      <c r="A47" s="15"/>
    </row>
    <row r="48" spans="1:10" x14ac:dyDescent="0.25">
      <c r="A48" s="16"/>
    </row>
    <row r="51" spans="1:12" ht="105" x14ac:dyDescent="0.25">
      <c r="A51" s="17" t="s">
        <v>55</v>
      </c>
      <c r="B51" s="18">
        <v>1842165</v>
      </c>
      <c r="C51" s="17" t="s">
        <v>56</v>
      </c>
      <c r="D51" s="18">
        <v>6</v>
      </c>
      <c r="E51" s="17" t="s">
        <v>57</v>
      </c>
      <c r="F51" s="18">
        <v>7</v>
      </c>
      <c r="G51" s="17" t="s">
        <v>58</v>
      </c>
      <c r="H51" s="18">
        <v>6</v>
      </c>
      <c r="I51" s="17" t="s">
        <v>59</v>
      </c>
      <c r="J51" s="18">
        <v>0</v>
      </c>
      <c r="K51" s="17" t="s">
        <v>60</v>
      </c>
      <c r="L51" s="18" t="s">
        <v>61</v>
      </c>
    </row>
    <row r="52" spans="1:12" ht="19.5" thickBot="1" x14ac:dyDescent="0.3">
      <c r="A52" s="15"/>
    </row>
    <row r="53" spans="1:12" ht="15.75" thickBot="1" x14ac:dyDescent="0.3">
      <c r="A53" s="19" t="s">
        <v>62</v>
      </c>
      <c r="B53" s="19" t="s">
        <v>63</v>
      </c>
      <c r="C53" s="19" t="s">
        <v>64</v>
      </c>
      <c r="D53" s="19" t="s">
        <v>65</v>
      </c>
      <c r="E53" s="19" t="s">
        <v>66</v>
      </c>
      <c r="F53" s="19" t="s">
        <v>67</v>
      </c>
      <c r="G53" s="19" t="s">
        <v>68</v>
      </c>
      <c r="H53" s="19" t="s">
        <v>69</v>
      </c>
      <c r="I53" s="19" t="s">
        <v>70</v>
      </c>
    </row>
    <row r="54" spans="1:12" ht="15.75" thickBot="1" x14ac:dyDescent="0.3">
      <c r="A54" s="19" t="s">
        <v>71</v>
      </c>
      <c r="B54" s="20">
        <v>1</v>
      </c>
      <c r="C54" s="20">
        <v>3</v>
      </c>
      <c r="D54" s="20">
        <v>3</v>
      </c>
      <c r="E54" s="20">
        <v>4</v>
      </c>
      <c r="F54" s="20">
        <v>5</v>
      </c>
      <c r="G54" s="20">
        <v>2</v>
      </c>
      <c r="H54" s="20">
        <v>2</v>
      </c>
      <c r="I54" s="20">
        <v>22</v>
      </c>
    </row>
    <row r="55" spans="1:12" ht="15.75" thickBot="1" x14ac:dyDescent="0.3">
      <c r="A55" s="19" t="s">
        <v>72</v>
      </c>
      <c r="B55" s="20">
        <v>3</v>
      </c>
      <c r="C55" s="20">
        <v>4</v>
      </c>
      <c r="D55" s="20">
        <v>4</v>
      </c>
      <c r="E55" s="20">
        <v>5</v>
      </c>
      <c r="F55" s="20">
        <v>1</v>
      </c>
      <c r="G55" s="20">
        <v>2</v>
      </c>
      <c r="H55" s="20">
        <v>6</v>
      </c>
      <c r="I55" s="20">
        <v>51</v>
      </c>
    </row>
    <row r="56" spans="1:12" ht="15.75" thickBot="1" x14ac:dyDescent="0.3">
      <c r="A56" s="19" t="s">
        <v>73</v>
      </c>
      <c r="B56" s="20">
        <v>4</v>
      </c>
      <c r="C56" s="20">
        <v>5</v>
      </c>
      <c r="D56" s="20">
        <v>5</v>
      </c>
      <c r="E56" s="20">
        <v>1</v>
      </c>
      <c r="F56" s="20">
        <v>1</v>
      </c>
      <c r="G56" s="20">
        <v>6</v>
      </c>
      <c r="H56" s="20">
        <v>5</v>
      </c>
      <c r="I56" s="20">
        <v>62</v>
      </c>
    </row>
    <row r="57" spans="1:12" ht="15.75" thickBot="1" x14ac:dyDescent="0.3">
      <c r="A57" s="19" t="s">
        <v>74</v>
      </c>
      <c r="B57" s="20">
        <v>5</v>
      </c>
      <c r="C57" s="20">
        <v>6</v>
      </c>
      <c r="D57" s="20">
        <v>1</v>
      </c>
      <c r="E57" s="20">
        <v>1</v>
      </c>
      <c r="F57" s="20">
        <v>6</v>
      </c>
      <c r="G57" s="20">
        <v>5</v>
      </c>
      <c r="H57" s="20">
        <v>4</v>
      </c>
      <c r="I57" s="20">
        <v>85</v>
      </c>
    </row>
    <row r="58" spans="1:12" ht="15.75" thickBot="1" x14ac:dyDescent="0.3">
      <c r="A58" s="19" t="s">
        <v>75</v>
      </c>
      <c r="B58" s="20">
        <v>6</v>
      </c>
      <c r="C58" s="20">
        <v>1</v>
      </c>
      <c r="D58" s="20">
        <v>1</v>
      </c>
      <c r="E58" s="20">
        <v>6</v>
      </c>
      <c r="F58" s="20">
        <v>4</v>
      </c>
      <c r="G58" s="20">
        <v>4</v>
      </c>
      <c r="H58" s="20">
        <v>1</v>
      </c>
      <c r="I58" s="20">
        <v>69</v>
      </c>
    </row>
    <row r="59" spans="1:12" ht="15.75" thickBot="1" x14ac:dyDescent="0.3">
      <c r="A59" s="19" t="s">
        <v>76</v>
      </c>
      <c r="B59" s="20">
        <v>2</v>
      </c>
      <c r="C59" s="20">
        <v>1</v>
      </c>
      <c r="D59" s="20">
        <v>6</v>
      </c>
      <c r="E59" s="20">
        <v>3</v>
      </c>
      <c r="F59" s="20">
        <v>3</v>
      </c>
      <c r="G59" s="20">
        <v>1</v>
      </c>
      <c r="H59" s="20">
        <v>2</v>
      </c>
      <c r="I59" s="20">
        <v>48</v>
      </c>
    </row>
    <row r="60" spans="1:12" ht="19.5" thickBot="1" x14ac:dyDescent="0.3">
      <c r="A60" s="15"/>
    </row>
    <row r="61" spans="1:12" ht="15.75" thickBot="1" x14ac:dyDescent="0.3">
      <c r="A61" s="19" t="s">
        <v>77</v>
      </c>
      <c r="B61" s="19" t="s">
        <v>63</v>
      </c>
      <c r="C61" s="19" t="s">
        <v>64</v>
      </c>
      <c r="D61" s="19" t="s">
        <v>65</v>
      </c>
      <c r="E61" s="19" t="s">
        <v>66</v>
      </c>
      <c r="F61" s="19" t="s">
        <v>67</v>
      </c>
      <c r="G61" s="19" t="s">
        <v>68</v>
      </c>
      <c r="H61" s="19" t="s">
        <v>69</v>
      </c>
    </row>
    <row r="62" spans="1:12" ht="21.75" thickBot="1" x14ac:dyDescent="0.3">
      <c r="A62" s="19" t="s">
        <v>78</v>
      </c>
      <c r="B62" s="20" t="s">
        <v>79</v>
      </c>
      <c r="C62" s="20" t="s">
        <v>80</v>
      </c>
      <c r="D62" s="20" t="s">
        <v>81</v>
      </c>
      <c r="E62" s="20" t="s">
        <v>82</v>
      </c>
      <c r="F62" s="20" t="s">
        <v>83</v>
      </c>
      <c r="G62" s="20" t="s">
        <v>84</v>
      </c>
      <c r="H62" s="20" t="s">
        <v>85</v>
      </c>
    </row>
    <row r="63" spans="1:12" ht="21.75" thickBot="1" x14ac:dyDescent="0.3">
      <c r="A63" s="19" t="s">
        <v>86</v>
      </c>
      <c r="B63" s="20" t="s">
        <v>79</v>
      </c>
      <c r="C63" s="20" t="s">
        <v>80</v>
      </c>
      <c r="D63" s="20" t="s">
        <v>80</v>
      </c>
      <c r="E63" s="20" t="s">
        <v>80</v>
      </c>
      <c r="F63" s="20" t="s">
        <v>80</v>
      </c>
      <c r="G63" s="20" t="s">
        <v>80</v>
      </c>
      <c r="H63" s="20" t="s">
        <v>80</v>
      </c>
    </row>
    <row r="64" spans="1:12" ht="21.75" thickBot="1" x14ac:dyDescent="0.3">
      <c r="A64" s="19" t="s">
        <v>87</v>
      </c>
      <c r="B64" s="20" t="s">
        <v>79</v>
      </c>
      <c r="C64" s="20" t="s">
        <v>80</v>
      </c>
      <c r="D64" s="20" t="s">
        <v>80</v>
      </c>
      <c r="E64" s="20" t="s">
        <v>80</v>
      </c>
      <c r="F64" s="20" t="s">
        <v>80</v>
      </c>
      <c r="G64" s="20" t="s">
        <v>80</v>
      </c>
      <c r="H64" s="20" t="s">
        <v>80</v>
      </c>
    </row>
    <row r="65" spans="1:12" ht="21.75" thickBot="1" x14ac:dyDescent="0.3">
      <c r="A65" s="19" t="s">
        <v>88</v>
      </c>
      <c r="B65" s="20" t="s">
        <v>79</v>
      </c>
      <c r="C65" s="20" t="s">
        <v>80</v>
      </c>
      <c r="D65" s="20" t="s">
        <v>80</v>
      </c>
      <c r="E65" s="20" t="s">
        <v>80</v>
      </c>
      <c r="F65" s="20" t="s">
        <v>80</v>
      </c>
      <c r="G65" s="20" t="s">
        <v>80</v>
      </c>
      <c r="H65" s="20" t="s">
        <v>80</v>
      </c>
    </row>
    <row r="66" spans="1:12" ht="21.75" thickBot="1" x14ac:dyDescent="0.3">
      <c r="A66" s="19" t="s">
        <v>89</v>
      </c>
      <c r="B66" s="20" t="s">
        <v>79</v>
      </c>
      <c r="C66" s="20" t="s">
        <v>80</v>
      </c>
      <c r="D66" s="20" t="s">
        <v>80</v>
      </c>
      <c r="E66" s="20" t="s">
        <v>80</v>
      </c>
      <c r="F66" s="20" t="s">
        <v>80</v>
      </c>
      <c r="G66" s="20" t="s">
        <v>80</v>
      </c>
      <c r="H66" s="20" t="s">
        <v>80</v>
      </c>
    </row>
    <row r="67" spans="1:12" ht="21.75" thickBot="1" x14ac:dyDescent="0.3">
      <c r="A67" s="19" t="s">
        <v>90</v>
      </c>
      <c r="B67" s="20" t="s">
        <v>80</v>
      </c>
      <c r="C67" s="20" t="s">
        <v>80</v>
      </c>
      <c r="D67" s="20" t="s">
        <v>80</v>
      </c>
      <c r="E67" s="20" t="s">
        <v>80</v>
      </c>
      <c r="F67" s="20" t="s">
        <v>80</v>
      </c>
      <c r="G67" s="20" t="s">
        <v>80</v>
      </c>
      <c r="H67" s="20" t="s">
        <v>80</v>
      </c>
    </row>
    <row r="68" spans="1:12" ht="19.5" thickBot="1" x14ac:dyDescent="0.3">
      <c r="A68" s="15"/>
    </row>
    <row r="69" spans="1:12" ht="15.75" thickBot="1" x14ac:dyDescent="0.3">
      <c r="A69" s="19" t="s">
        <v>91</v>
      </c>
      <c r="B69" s="19" t="s">
        <v>63</v>
      </c>
      <c r="C69" s="19" t="s">
        <v>64</v>
      </c>
      <c r="D69" s="19" t="s">
        <v>65</v>
      </c>
      <c r="E69" s="19" t="s">
        <v>66</v>
      </c>
      <c r="F69" s="19" t="s">
        <v>67</v>
      </c>
      <c r="G69" s="19" t="s">
        <v>68</v>
      </c>
      <c r="H69" s="19" t="s">
        <v>69</v>
      </c>
    </row>
    <row r="70" spans="1:12" ht="15.75" thickBot="1" x14ac:dyDescent="0.3">
      <c r="A70" s="19">
        <v>1</v>
      </c>
      <c r="B70" s="20">
        <v>22</v>
      </c>
      <c r="C70" s="20">
        <v>0</v>
      </c>
      <c r="D70" s="20">
        <v>52</v>
      </c>
      <c r="E70" s="20">
        <v>11</v>
      </c>
      <c r="F70" s="20">
        <v>29</v>
      </c>
      <c r="G70" s="20">
        <v>26</v>
      </c>
      <c r="H70" s="20">
        <v>17</v>
      </c>
    </row>
    <row r="71" spans="1:12" ht="15.75" thickBot="1" x14ac:dyDescent="0.3">
      <c r="A71" s="19">
        <v>2</v>
      </c>
      <c r="B71" s="20">
        <v>22</v>
      </c>
      <c r="C71" s="20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</row>
    <row r="72" spans="1:12" ht="15.75" thickBot="1" x14ac:dyDescent="0.3">
      <c r="A72" s="19">
        <v>3</v>
      </c>
      <c r="B72" s="20">
        <v>22</v>
      </c>
      <c r="C72" s="20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</row>
    <row r="73" spans="1:12" ht="15.75" thickBot="1" x14ac:dyDescent="0.3">
      <c r="A73" s="19">
        <v>4</v>
      </c>
      <c r="B73" s="20">
        <v>22</v>
      </c>
      <c r="C73" s="20">
        <v>0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</row>
    <row r="74" spans="1:12" ht="15.75" thickBot="1" x14ac:dyDescent="0.3">
      <c r="A74" s="19">
        <v>5</v>
      </c>
      <c r="B74" s="20">
        <v>22</v>
      </c>
      <c r="C74" s="20">
        <v>0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</row>
    <row r="75" spans="1:12" ht="15.75" thickBot="1" x14ac:dyDescent="0.3">
      <c r="A75" s="19">
        <v>6</v>
      </c>
      <c r="B75" s="20">
        <v>0</v>
      </c>
      <c r="C75" s="20">
        <v>0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</row>
    <row r="76" spans="1:12" ht="19.5" thickBot="1" x14ac:dyDescent="0.3">
      <c r="A76" s="15">
        <v>1</v>
      </c>
      <c r="B76" s="39">
        <v>2</v>
      </c>
      <c r="C76" s="39">
        <v>3</v>
      </c>
      <c r="D76" s="39">
        <v>4</v>
      </c>
      <c r="E76" s="39">
        <v>5</v>
      </c>
      <c r="F76" s="39">
        <v>6</v>
      </c>
      <c r="G76" s="39">
        <v>7</v>
      </c>
      <c r="H76" s="39">
        <v>8</v>
      </c>
    </row>
    <row r="77" spans="1:12" ht="42.75" thickBot="1" x14ac:dyDescent="0.3">
      <c r="A77" s="19" t="s">
        <v>92</v>
      </c>
      <c r="B77" s="19" t="s">
        <v>63</v>
      </c>
      <c r="C77" s="19" t="s">
        <v>64</v>
      </c>
      <c r="D77" s="19" t="s">
        <v>65</v>
      </c>
      <c r="E77" s="19" t="s">
        <v>66</v>
      </c>
      <c r="F77" s="19" t="s">
        <v>67</v>
      </c>
      <c r="G77" s="19" t="s">
        <v>68</v>
      </c>
      <c r="H77" s="19" t="s">
        <v>69</v>
      </c>
      <c r="I77" s="19" t="s">
        <v>93</v>
      </c>
      <c r="J77" s="19" t="s">
        <v>94</v>
      </c>
      <c r="K77" s="19" t="s">
        <v>95</v>
      </c>
      <c r="L77" s="19" t="s">
        <v>96</v>
      </c>
    </row>
    <row r="78" spans="1:12" ht="15.75" thickBot="1" x14ac:dyDescent="0.3">
      <c r="A78" s="19" t="s">
        <v>71</v>
      </c>
      <c r="B78" s="20">
        <v>22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22</v>
      </c>
      <c r="J78" s="20">
        <v>22</v>
      </c>
      <c r="K78" s="20">
        <v>0</v>
      </c>
      <c r="L78" s="20">
        <v>0</v>
      </c>
    </row>
    <row r="79" spans="1:12" ht="15.75" thickBot="1" x14ac:dyDescent="0.3">
      <c r="A79" s="19" t="s">
        <v>72</v>
      </c>
      <c r="B79" s="20">
        <v>22</v>
      </c>
      <c r="C79" s="20">
        <v>0</v>
      </c>
      <c r="D79" s="20">
        <v>0</v>
      </c>
      <c r="E79" s="20">
        <v>0</v>
      </c>
      <c r="F79" s="20">
        <v>29</v>
      </c>
      <c r="G79" s="20">
        <v>0</v>
      </c>
      <c r="H79" s="20">
        <v>0</v>
      </c>
      <c r="I79" s="20">
        <v>51</v>
      </c>
      <c r="J79" s="20">
        <v>51</v>
      </c>
      <c r="K79" s="20">
        <v>0</v>
      </c>
      <c r="L79" s="20">
        <v>0</v>
      </c>
    </row>
    <row r="80" spans="1:12" ht="15.75" thickBot="1" x14ac:dyDescent="0.3">
      <c r="A80" s="19" t="s">
        <v>73</v>
      </c>
      <c r="B80" s="20">
        <v>22</v>
      </c>
      <c r="C80" s="20">
        <v>0</v>
      </c>
      <c r="D80" s="20">
        <v>0</v>
      </c>
      <c r="E80" s="20">
        <v>11</v>
      </c>
      <c r="F80" s="20">
        <v>29</v>
      </c>
      <c r="G80" s="20">
        <v>0</v>
      </c>
      <c r="H80" s="20">
        <v>0</v>
      </c>
      <c r="I80" s="20">
        <v>62</v>
      </c>
      <c r="J80" s="20">
        <v>62</v>
      </c>
      <c r="K80" s="20">
        <v>0</v>
      </c>
      <c r="L80" s="20">
        <v>0</v>
      </c>
    </row>
    <row r="81" spans="1:12" ht="15.75" thickBot="1" x14ac:dyDescent="0.3">
      <c r="A81" s="19" t="s">
        <v>74</v>
      </c>
      <c r="B81" s="20">
        <v>22</v>
      </c>
      <c r="C81" s="20">
        <v>0</v>
      </c>
      <c r="D81" s="20">
        <v>52</v>
      </c>
      <c r="E81" s="20">
        <v>11</v>
      </c>
      <c r="F81" s="20">
        <v>0</v>
      </c>
      <c r="G81" s="20">
        <v>0</v>
      </c>
      <c r="H81" s="20">
        <v>0</v>
      </c>
      <c r="I81" s="20">
        <v>85</v>
      </c>
      <c r="J81" s="20">
        <v>85</v>
      </c>
      <c r="K81" s="20">
        <v>0</v>
      </c>
      <c r="L81" s="20">
        <v>0</v>
      </c>
    </row>
    <row r="82" spans="1:12" ht="15.75" thickBot="1" x14ac:dyDescent="0.3">
      <c r="A82" s="19" t="s">
        <v>75</v>
      </c>
      <c r="B82" s="20">
        <v>0</v>
      </c>
      <c r="C82" s="20">
        <v>0</v>
      </c>
      <c r="D82" s="20">
        <v>52</v>
      </c>
      <c r="E82" s="20">
        <v>0</v>
      </c>
      <c r="F82" s="20">
        <v>0</v>
      </c>
      <c r="G82" s="20">
        <v>0</v>
      </c>
      <c r="H82" s="20">
        <v>17</v>
      </c>
      <c r="I82" s="20">
        <v>69</v>
      </c>
      <c r="J82" s="20">
        <v>69</v>
      </c>
      <c r="K82" s="20">
        <v>0</v>
      </c>
      <c r="L82" s="20">
        <v>0</v>
      </c>
    </row>
    <row r="83" spans="1:12" ht="15.75" thickBot="1" x14ac:dyDescent="0.3">
      <c r="A83" s="19" t="s">
        <v>76</v>
      </c>
      <c r="B83" s="20">
        <v>22</v>
      </c>
      <c r="C83" s="20">
        <v>0</v>
      </c>
      <c r="D83" s="20">
        <v>0</v>
      </c>
      <c r="E83" s="20">
        <v>0</v>
      </c>
      <c r="F83" s="20">
        <v>0</v>
      </c>
      <c r="G83" s="20">
        <v>26</v>
      </c>
      <c r="H83" s="20">
        <v>0</v>
      </c>
      <c r="I83" s="20">
        <v>48</v>
      </c>
      <c r="J83" s="20">
        <v>48</v>
      </c>
      <c r="K83" s="20">
        <v>0</v>
      </c>
      <c r="L83" s="20">
        <v>0</v>
      </c>
    </row>
    <row r="84" spans="1:12" ht="15.75" thickBot="1" x14ac:dyDescent="0.3">
      <c r="A84" s="36" t="s">
        <v>221</v>
      </c>
      <c r="B84" s="36">
        <f>VLOOKUP(B46,$A$70:$H$75,B76)</f>
        <v>0</v>
      </c>
      <c r="C84" s="36">
        <f t="shared" ref="C84:H84" si="15">VLOOKUP(C46,$A$70:$H$75,C76)</f>
        <v>0</v>
      </c>
      <c r="D84" s="36">
        <f t="shared" si="15"/>
        <v>0</v>
      </c>
      <c r="E84" s="36">
        <f t="shared" si="15"/>
        <v>11</v>
      </c>
      <c r="F84" s="36">
        <f t="shared" si="15"/>
        <v>29</v>
      </c>
      <c r="G84" s="36">
        <f t="shared" si="15"/>
        <v>0</v>
      </c>
      <c r="H84" s="36">
        <f t="shared" si="15"/>
        <v>17</v>
      </c>
      <c r="I84" s="36">
        <f>SUM(B84:H84)</f>
        <v>57</v>
      </c>
      <c r="J84" s="36" t="s">
        <v>17</v>
      </c>
    </row>
    <row r="85" spans="1:12" ht="15.75" thickBot="1" x14ac:dyDescent="0.3">
      <c r="A85" s="21" t="s">
        <v>97</v>
      </c>
      <c r="B85" s="22">
        <v>157</v>
      </c>
    </row>
    <row r="86" spans="1:12" ht="15.75" thickBot="1" x14ac:dyDescent="0.3">
      <c r="A86" s="21" t="s">
        <v>98</v>
      </c>
      <c r="B86" s="22">
        <v>0</v>
      </c>
    </row>
    <row r="87" spans="1:12" ht="15.75" thickBot="1" x14ac:dyDescent="0.3">
      <c r="A87" s="21" t="s">
        <v>99</v>
      </c>
      <c r="B87" s="22">
        <v>337</v>
      </c>
    </row>
    <row r="88" spans="1:12" ht="15.75" thickBot="1" x14ac:dyDescent="0.3">
      <c r="A88" s="21" t="s">
        <v>100</v>
      </c>
      <c r="B88" s="22">
        <v>337</v>
      </c>
    </row>
    <row r="89" spans="1:12" ht="15.75" thickBot="1" x14ac:dyDescent="0.3">
      <c r="A89" s="21" t="s">
        <v>101</v>
      </c>
      <c r="B89" s="22">
        <v>0</v>
      </c>
    </row>
    <row r="90" spans="1:12" ht="15.75" thickBot="1" x14ac:dyDescent="0.3">
      <c r="A90" s="21" t="s">
        <v>102</v>
      </c>
      <c r="B90" s="22"/>
    </row>
    <row r="91" spans="1:12" ht="21.75" thickBot="1" x14ac:dyDescent="0.3">
      <c r="A91" s="21" t="s">
        <v>103</v>
      </c>
      <c r="B91" s="22"/>
    </row>
    <row r="92" spans="1:12" ht="15.75" thickBot="1" x14ac:dyDescent="0.3">
      <c r="A92" s="21" t="s">
        <v>104</v>
      </c>
      <c r="B92" s="22">
        <v>0</v>
      </c>
    </row>
    <row r="94" spans="1:12" x14ac:dyDescent="0.25">
      <c r="A94" s="23" t="s">
        <v>105</v>
      </c>
    </row>
    <row r="96" spans="1:12" x14ac:dyDescent="0.25">
      <c r="A96" s="24" t="s">
        <v>106</v>
      </c>
    </row>
    <row r="97" spans="1:1" x14ac:dyDescent="0.25">
      <c r="A97" s="24" t="s">
        <v>107</v>
      </c>
    </row>
  </sheetData>
  <hyperlinks>
    <hyperlink ref="A94" r:id="rId1" display="http://miau.gau.hu/myx-free/coco/test/184216520160630130627.html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08"/>
  <sheetViews>
    <sheetView workbookViewId="0"/>
  </sheetViews>
  <sheetFormatPr defaultRowHeight="15" x14ac:dyDescent="0.25"/>
  <cols>
    <col min="1" max="1" width="4.42578125" bestFit="1" customWidth="1"/>
    <col min="2" max="8" width="5.140625" customWidth="1"/>
    <col min="9" max="9" width="3" bestFit="1" customWidth="1"/>
    <col min="11" max="11" width="4.42578125" bestFit="1" customWidth="1"/>
    <col min="12" max="17" width="3" bestFit="1" customWidth="1"/>
    <col min="18" max="18" width="5.140625" bestFit="1" customWidth="1"/>
    <col min="19" max="19" width="10.7109375" bestFit="1" customWidth="1"/>
    <col min="20" max="21" width="12" bestFit="1" customWidth="1"/>
    <col min="22" max="22" width="11.5703125" bestFit="1" customWidth="1"/>
    <col min="24" max="30" width="3" bestFit="1" customWidth="1"/>
    <col min="31" max="31" width="8" bestFit="1" customWidth="1"/>
  </cols>
  <sheetData>
    <row r="1" spans="1:45" ht="15.75" thickBot="1" x14ac:dyDescent="0.3">
      <c r="R1" t="s">
        <v>211</v>
      </c>
      <c r="S1">
        <f>SUM(S4:S48)</f>
        <v>3437</v>
      </c>
      <c r="T1" s="31">
        <f>SUM(T4:T48)</f>
        <v>3436.7999999999997</v>
      </c>
      <c r="U1" s="31">
        <f t="shared" ref="U1:V1" si="0">SUM(U4:U48)</f>
        <v>3436.80000025975</v>
      </c>
      <c r="V1">
        <f t="shared" si="0"/>
        <v>42</v>
      </c>
    </row>
    <row r="2" spans="1:45" ht="19.5" thickBot="1" x14ac:dyDescent="0.3">
      <c r="B2" s="28">
        <v>0.10406613991743155</v>
      </c>
      <c r="C2" s="29">
        <v>0.27755593942409473</v>
      </c>
      <c r="D2" s="29">
        <v>0</v>
      </c>
      <c r="E2" s="29">
        <v>5.9881707574284987E-2</v>
      </c>
      <c r="F2" s="29">
        <v>0.30633906916956155</v>
      </c>
      <c r="G2" s="29">
        <v>0.11663616741768684</v>
      </c>
      <c r="H2" s="30">
        <v>0.13257205303809655</v>
      </c>
      <c r="S2" t="s">
        <v>212</v>
      </c>
      <c r="T2" s="27">
        <f>CORREL(S4:S48,T4:T48)</f>
        <v>0.33680888640846229</v>
      </c>
      <c r="U2" s="27">
        <f>CORREL(S4:S48,U4:U48)</f>
        <v>0.13493475025301549</v>
      </c>
      <c r="V2" s="27">
        <f>CORREL(S4:S48,V4:V48)</f>
        <v>0.10666578368784144</v>
      </c>
      <c r="AE2">
        <f>SUMSQ(AE4:AE48)</f>
        <v>9798.8662062381445</v>
      </c>
      <c r="AF2">
        <f>SUMSQ(AF4:AF48)</f>
        <v>265317</v>
      </c>
      <c r="AH2" s="15"/>
    </row>
    <row r="3" spans="1:45" x14ac:dyDescent="0.25">
      <c r="B3" t="s">
        <v>108</v>
      </c>
      <c r="C3" t="s">
        <v>109</v>
      </c>
      <c r="D3" t="s">
        <v>110</v>
      </c>
      <c r="E3" t="s">
        <v>111</v>
      </c>
      <c r="F3" t="s">
        <v>112</v>
      </c>
      <c r="G3" t="s">
        <v>113</v>
      </c>
      <c r="H3" t="s">
        <v>114</v>
      </c>
      <c r="I3" t="s">
        <v>54</v>
      </c>
      <c r="L3" t="str">
        <f>B3</f>
        <v>x1</v>
      </c>
      <c r="M3" t="str">
        <f t="shared" ref="M3:S3" si="1">C3</f>
        <v>x2</v>
      </c>
      <c r="N3" t="str">
        <f t="shared" si="1"/>
        <v>x3</v>
      </c>
      <c r="O3" t="str">
        <f t="shared" si="1"/>
        <v>x4</v>
      </c>
      <c r="P3" t="str">
        <f t="shared" si="1"/>
        <v>x5</v>
      </c>
      <c r="Q3" t="str">
        <f t="shared" si="1"/>
        <v>x6</v>
      </c>
      <c r="R3" t="str">
        <f t="shared" si="1"/>
        <v>x7</v>
      </c>
      <c r="S3" t="str">
        <f t="shared" si="1"/>
        <v>Y</v>
      </c>
      <c r="T3" s="2" t="s">
        <v>213</v>
      </c>
      <c r="U3" s="25" t="s">
        <v>214</v>
      </c>
      <c r="V3" s="34" t="s">
        <v>215</v>
      </c>
      <c r="X3" t="str">
        <f>L3</f>
        <v>x1</v>
      </c>
      <c r="Y3" t="str">
        <f t="shared" ref="Y3:AD3" si="2">M3</f>
        <v>x2</v>
      </c>
      <c r="Z3" t="str">
        <f t="shared" si="2"/>
        <v>x3</v>
      </c>
      <c r="AA3" t="str">
        <f t="shared" si="2"/>
        <v>x4</v>
      </c>
      <c r="AB3" t="str">
        <f t="shared" si="2"/>
        <v>x5</v>
      </c>
      <c r="AC3" t="str">
        <f t="shared" si="2"/>
        <v>x6</v>
      </c>
      <c r="AD3" t="str">
        <f t="shared" si="2"/>
        <v>x7</v>
      </c>
      <c r="AE3" t="s">
        <v>209</v>
      </c>
      <c r="AF3" t="s">
        <v>210</v>
      </c>
      <c r="AH3" s="16"/>
    </row>
    <row r="4" spans="1:45" x14ac:dyDescent="0.25">
      <c r="B4" s="1">
        <v>89</v>
      </c>
      <c r="C4" s="1">
        <v>93</v>
      </c>
      <c r="D4" s="1">
        <v>66</v>
      </c>
      <c r="E4" s="1">
        <v>88</v>
      </c>
      <c r="F4" s="1">
        <v>72</v>
      </c>
      <c r="G4" s="1">
        <v>82</v>
      </c>
      <c r="H4" s="1">
        <v>62</v>
      </c>
      <c r="I4" s="3">
        <v>92</v>
      </c>
      <c r="L4">
        <f>RANK(B4,B4:B48,0)</f>
        <v>13</v>
      </c>
      <c r="M4">
        <f t="shared" ref="M4:R4" si="3">RANK(C4,C4:C48,0)</f>
        <v>10</v>
      </c>
      <c r="N4">
        <f t="shared" si="3"/>
        <v>35</v>
      </c>
      <c r="O4">
        <f t="shared" si="3"/>
        <v>13</v>
      </c>
      <c r="P4">
        <f t="shared" si="3"/>
        <v>27</v>
      </c>
      <c r="Q4">
        <f t="shared" si="3"/>
        <v>17</v>
      </c>
      <c r="R4">
        <f t="shared" si="3"/>
        <v>37</v>
      </c>
      <c r="S4">
        <f>I4</f>
        <v>92</v>
      </c>
      <c r="T4" s="2">
        <f>AP150</f>
        <v>74.7</v>
      </c>
      <c r="U4" s="26">
        <f>SUM(X4:AD4)</f>
        <v>80.184225082450027</v>
      </c>
      <c r="V4" s="34">
        <f>INT(MEDIAN(X4:AD4)*AVERAGE(X4:AD4)/SUM(X4:AD4))</f>
        <v>1</v>
      </c>
      <c r="X4">
        <f t="shared" ref="X4:AD4" si="4">B$2*B4</f>
        <v>9.2618864526514084</v>
      </c>
      <c r="Y4">
        <f t="shared" si="4"/>
        <v>25.81270236644081</v>
      </c>
      <c r="Z4">
        <f t="shared" si="4"/>
        <v>0</v>
      </c>
      <c r="AA4">
        <f t="shared" si="4"/>
        <v>5.2695902665370786</v>
      </c>
      <c r="AB4">
        <f t="shared" si="4"/>
        <v>22.056412980208432</v>
      </c>
      <c r="AC4">
        <f t="shared" si="4"/>
        <v>9.5641657282503214</v>
      </c>
      <c r="AD4">
        <f t="shared" si="4"/>
        <v>8.2194672883619866</v>
      </c>
      <c r="AE4">
        <f>$I4-U4</f>
        <v>11.815774917549973</v>
      </c>
      <c r="AF4">
        <f>$I4-V4</f>
        <v>91</v>
      </c>
    </row>
    <row r="5" spans="1:45" x14ac:dyDescent="0.25">
      <c r="A5" t="s">
        <v>71</v>
      </c>
      <c r="B5">
        <f>C4</f>
        <v>93</v>
      </c>
      <c r="C5">
        <f t="shared" ref="C5:H20" si="5">D4</f>
        <v>66</v>
      </c>
      <c r="D5">
        <f t="shared" si="5"/>
        <v>88</v>
      </c>
      <c r="E5">
        <f t="shared" si="5"/>
        <v>72</v>
      </c>
      <c r="F5">
        <f t="shared" si="5"/>
        <v>82</v>
      </c>
      <c r="G5">
        <f t="shared" si="5"/>
        <v>62</v>
      </c>
      <c r="H5">
        <f t="shared" si="5"/>
        <v>92</v>
      </c>
      <c r="I5" s="1">
        <v>94</v>
      </c>
      <c r="K5" t="str">
        <f>A5</f>
        <v>O1</v>
      </c>
      <c r="L5">
        <f t="shared" ref="L5:R5" si="6">RANK(B5,B5:B49,0)</f>
        <v>10</v>
      </c>
      <c r="M5">
        <f t="shared" si="6"/>
        <v>34</v>
      </c>
      <c r="N5">
        <f t="shared" si="6"/>
        <v>13</v>
      </c>
      <c r="O5">
        <f t="shared" si="6"/>
        <v>27</v>
      </c>
      <c r="P5">
        <f t="shared" si="6"/>
        <v>17</v>
      </c>
      <c r="Q5">
        <f t="shared" si="6"/>
        <v>36</v>
      </c>
      <c r="R5">
        <f t="shared" si="6"/>
        <v>10</v>
      </c>
      <c r="S5">
        <f t="shared" ref="S5:S48" si="7">I5</f>
        <v>94</v>
      </c>
      <c r="T5" s="2">
        <f t="shared" ref="T5:T48" si="8">AP151</f>
        <v>74.7</v>
      </c>
      <c r="U5" s="26">
        <f t="shared" ref="U5:U48" si="9">SUM(X5:AD5)</f>
        <v>76.856200890965425</v>
      </c>
      <c r="V5" s="34">
        <f t="shared" ref="V5:V48" si="10">INT(MEDIAN(X5:AD5)*AVERAGE(X5:AD5)/SUM(X5:AD5))</f>
        <v>1</v>
      </c>
      <c r="X5">
        <f t="shared" ref="X5:X48" si="11">B$2*B5</f>
        <v>9.6781510123211341</v>
      </c>
      <c r="Y5">
        <f t="shared" ref="Y5:Y48" si="12">C$2*C5</f>
        <v>18.318692001990254</v>
      </c>
      <c r="Z5">
        <f t="shared" ref="Z5:Z48" si="13">D$2*D5</f>
        <v>0</v>
      </c>
      <c r="AA5">
        <f t="shared" ref="AA5:AA48" si="14">E$2*E5</f>
        <v>4.3114829453485193</v>
      </c>
      <c r="AB5">
        <f t="shared" ref="AB5:AB48" si="15">F$2*F5</f>
        <v>25.119803671904048</v>
      </c>
      <c r="AC5">
        <f t="shared" ref="AC5:AC48" si="16">G$2*G5</f>
        <v>7.2314423798965839</v>
      </c>
      <c r="AD5">
        <f t="shared" ref="AD5:AD48" si="17">H$2*H5</f>
        <v>12.196628879504882</v>
      </c>
      <c r="AE5">
        <f t="shared" ref="AE5:AE48" si="18">$I5-U5</f>
        <v>17.143799109034575</v>
      </c>
      <c r="AF5">
        <f t="shared" ref="AF5:AF48" si="19">$I5-V5</f>
        <v>93</v>
      </c>
    </row>
    <row r="6" spans="1:45" ht="31.5" x14ac:dyDescent="0.25">
      <c r="A6" t="s">
        <v>72</v>
      </c>
      <c r="B6">
        <f t="shared" ref="B6:H48" si="20">C5</f>
        <v>66</v>
      </c>
      <c r="C6">
        <f t="shared" si="5"/>
        <v>88</v>
      </c>
      <c r="D6">
        <f t="shared" si="5"/>
        <v>72</v>
      </c>
      <c r="E6">
        <f t="shared" si="5"/>
        <v>82</v>
      </c>
      <c r="F6">
        <f t="shared" si="5"/>
        <v>62</v>
      </c>
      <c r="G6">
        <f t="shared" si="5"/>
        <v>92</v>
      </c>
      <c r="H6">
        <f t="shared" si="5"/>
        <v>94</v>
      </c>
      <c r="I6" s="1">
        <v>77</v>
      </c>
      <c r="K6" t="str">
        <f t="shared" ref="K6:K48" si="21">A6</f>
        <v>O2</v>
      </c>
      <c r="L6">
        <f t="shared" ref="L6:R6" si="22">RANK(B6,B6:B50,0)</f>
        <v>34</v>
      </c>
      <c r="M6">
        <f t="shared" si="22"/>
        <v>12</v>
      </c>
      <c r="N6">
        <f t="shared" si="22"/>
        <v>27</v>
      </c>
      <c r="O6">
        <f t="shared" si="22"/>
        <v>17</v>
      </c>
      <c r="P6">
        <f t="shared" si="22"/>
        <v>35</v>
      </c>
      <c r="Q6">
        <f t="shared" si="22"/>
        <v>10</v>
      </c>
      <c r="R6">
        <f t="shared" si="22"/>
        <v>8</v>
      </c>
      <c r="S6">
        <f t="shared" si="7"/>
        <v>77</v>
      </c>
      <c r="T6" s="2">
        <f t="shared" si="8"/>
        <v>66.900000000000006</v>
      </c>
      <c r="U6" s="26">
        <f t="shared" si="9"/>
        <v>78.388910601483261</v>
      </c>
      <c r="V6" s="34">
        <f t="shared" si="10"/>
        <v>1</v>
      </c>
      <c r="X6">
        <f t="shared" si="11"/>
        <v>6.868365234550482</v>
      </c>
      <c r="Y6">
        <f t="shared" si="12"/>
        <v>24.424922669320338</v>
      </c>
      <c r="Z6">
        <f t="shared" si="13"/>
        <v>0</v>
      </c>
      <c r="AA6">
        <f t="shared" si="14"/>
        <v>4.910300021091369</v>
      </c>
      <c r="AB6">
        <f t="shared" si="15"/>
        <v>18.993022288512815</v>
      </c>
      <c r="AC6">
        <f t="shared" si="16"/>
        <v>10.730527402427189</v>
      </c>
      <c r="AD6">
        <f t="shared" si="17"/>
        <v>12.461772985581076</v>
      </c>
      <c r="AE6">
        <f t="shared" si="18"/>
        <v>-1.3889106014832606</v>
      </c>
      <c r="AF6">
        <f t="shared" si="19"/>
        <v>76</v>
      </c>
      <c r="AH6" s="17" t="s">
        <v>55</v>
      </c>
      <c r="AI6" s="18">
        <v>5778539</v>
      </c>
      <c r="AJ6" s="17" t="s">
        <v>56</v>
      </c>
      <c r="AK6" s="18">
        <v>45</v>
      </c>
      <c r="AL6" s="17" t="s">
        <v>57</v>
      </c>
      <c r="AM6" s="18">
        <v>7</v>
      </c>
      <c r="AN6" s="17" t="s">
        <v>58</v>
      </c>
      <c r="AO6" s="18">
        <v>45</v>
      </c>
      <c r="AP6" s="17" t="s">
        <v>59</v>
      </c>
      <c r="AQ6" s="18">
        <v>0</v>
      </c>
      <c r="AR6" s="17" t="s">
        <v>60</v>
      </c>
      <c r="AS6" s="18" t="s">
        <v>153</v>
      </c>
    </row>
    <row r="7" spans="1:45" ht="19.5" thickBot="1" x14ac:dyDescent="0.3">
      <c r="A7" t="s">
        <v>73</v>
      </c>
      <c r="B7">
        <f t="shared" si="20"/>
        <v>88</v>
      </c>
      <c r="C7">
        <f t="shared" si="5"/>
        <v>72</v>
      </c>
      <c r="D7">
        <f t="shared" si="5"/>
        <v>82</v>
      </c>
      <c r="E7">
        <f t="shared" si="5"/>
        <v>62</v>
      </c>
      <c r="F7">
        <f t="shared" si="5"/>
        <v>92</v>
      </c>
      <c r="G7">
        <f t="shared" si="5"/>
        <v>94</v>
      </c>
      <c r="H7">
        <f t="shared" si="5"/>
        <v>77</v>
      </c>
      <c r="I7" s="1">
        <v>55</v>
      </c>
      <c r="K7" t="str">
        <f t="shared" si="21"/>
        <v>O3</v>
      </c>
      <c r="L7">
        <f t="shared" ref="L7:R7" si="23">RANK(B7,B7:B51,0)</f>
        <v>12</v>
      </c>
      <c r="M7">
        <f t="shared" si="23"/>
        <v>26</v>
      </c>
      <c r="N7">
        <f t="shared" si="23"/>
        <v>17</v>
      </c>
      <c r="O7">
        <f t="shared" si="23"/>
        <v>35</v>
      </c>
      <c r="P7">
        <f t="shared" si="23"/>
        <v>10</v>
      </c>
      <c r="Q7">
        <f t="shared" si="23"/>
        <v>8</v>
      </c>
      <c r="R7">
        <f t="shared" si="23"/>
        <v>17</v>
      </c>
      <c r="S7">
        <f t="shared" si="7"/>
        <v>55</v>
      </c>
      <c r="T7" s="2">
        <f t="shared" si="8"/>
        <v>68.5</v>
      </c>
      <c r="U7" s="26">
        <f t="shared" si="9"/>
        <v>82.209556005670123</v>
      </c>
      <c r="V7" s="34">
        <f t="shared" si="10"/>
        <v>1</v>
      </c>
      <c r="X7">
        <f t="shared" si="11"/>
        <v>9.1578203127339766</v>
      </c>
      <c r="Y7">
        <f t="shared" si="12"/>
        <v>19.984027638534819</v>
      </c>
      <c r="Z7">
        <f t="shared" si="13"/>
        <v>0</v>
      </c>
      <c r="AA7">
        <f t="shared" si="14"/>
        <v>3.7126658696056691</v>
      </c>
      <c r="AB7">
        <f t="shared" si="15"/>
        <v>28.183194363599661</v>
      </c>
      <c r="AC7">
        <f t="shared" si="16"/>
        <v>10.963799737262564</v>
      </c>
      <c r="AD7">
        <f t="shared" si="17"/>
        <v>10.208048083933434</v>
      </c>
      <c r="AE7">
        <f t="shared" si="18"/>
        <v>-27.209556005670123</v>
      </c>
      <c r="AF7">
        <f t="shared" si="19"/>
        <v>54</v>
      </c>
      <c r="AH7" s="15"/>
    </row>
    <row r="8" spans="1:45" ht="15.75" thickBot="1" x14ac:dyDescent="0.3">
      <c r="A8" t="s">
        <v>74</v>
      </c>
      <c r="B8">
        <f t="shared" si="20"/>
        <v>72</v>
      </c>
      <c r="C8">
        <f t="shared" si="5"/>
        <v>82</v>
      </c>
      <c r="D8">
        <f t="shared" si="5"/>
        <v>62</v>
      </c>
      <c r="E8">
        <f t="shared" si="5"/>
        <v>92</v>
      </c>
      <c r="F8">
        <f t="shared" si="5"/>
        <v>94</v>
      </c>
      <c r="G8">
        <f t="shared" si="5"/>
        <v>77</v>
      </c>
      <c r="H8">
        <f t="shared" si="5"/>
        <v>55</v>
      </c>
      <c r="I8" s="1">
        <v>56</v>
      </c>
      <c r="K8" t="str">
        <f t="shared" si="21"/>
        <v>O4</v>
      </c>
      <c r="L8">
        <f t="shared" ref="L8:R8" si="24">RANK(B8,B8:B52,0)</f>
        <v>26</v>
      </c>
      <c r="M8">
        <f t="shared" si="24"/>
        <v>16</v>
      </c>
      <c r="N8">
        <f t="shared" si="24"/>
        <v>34</v>
      </c>
      <c r="O8">
        <f t="shared" si="24"/>
        <v>10</v>
      </c>
      <c r="P8">
        <f t="shared" si="24"/>
        <v>8</v>
      </c>
      <c r="Q8">
        <f t="shared" si="24"/>
        <v>16</v>
      </c>
      <c r="R8">
        <f t="shared" si="24"/>
        <v>38</v>
      </c>
      <c r="S8">
        <f t="shared" si="7"/>
        <v>56</v>
      </c>
      <c r="T8" s="2">
        <f t="shared" si="8"/>
        <v>55.6</v>
      </c>
      <c r="U8" s="26">
        <f t="shared" si="9"/>
        <v>80.829786513861038</v>
      </c>
      <c r="V8" s="34">
        <f t="shared" si="10"/>
        <v>1</v>
      </c>
      <c r="X8">
        <f t="shared" si="11"/>
        <v>7.4927620740550713</v>
      </c>
      <c r="Y8">
        <f t="shared" si="12"/>
        <v>22.759587032775769</v>
      </c>
      <c r="Z8">
        <f t="shared" si="13"/>
        <v>0</v>
      </c>
      <c r="AA8">
        <f t="shared" si="14"/>
        <v>5.5091170968342187</v>
      </c>
      <c r="AB8">
        <f t="shared" si="15"/>
        <v>28.795872501938785</v>
      </c>
      <c r="AC8">
        <f t="shared" si="16"/>
        <v>8.9809848911618868</v>
      </c>
      <c r="AD8">
        <f t="shared" si="17"/>
        <v>7.29146291709531</v>
      </c>
      <c r="AE8">
        <f t="shared" si="18"/>
        <v>-24.829786513861038</v>
      </c>
      <c r="AF8">
        <f t="shared" si="19"/>
        <v>55</v>
      </c>
      <c r="AH8" s="19" t="s">
        <v>62</v>
      </c>
      <c r="AI8" s="19" t="s">
        <v>63</v>
      </c>
      <c r="AJ8" s="19" t="s">
        <v>64</v>
      </c>
      <c r="AK8" s="19" t="s">
        <v>65</v>
      </c>
      <c r="AL8" s="19" t="s">
        <v>66</v>
      </c>
      <c r="AM8" s="19" t="s">
        <v>67</v>
      </c>
      <c r="AN8" s="19" t="s">
        <v>68</v>
      </c>
      <c r="AO8" s="19" t="s">
        <v>69</v>
      </c>
      <c r="AP8" s="19" t="s">
        <v>70</v>
      </c>
    </row>
    <row r="9" spans="1:45" ht="15.75" thickBot="1" x14ac:dyDescent="0.3">
      <c r="A9" t="s">
        <v>75</v>
      </c>
      <c r="B9">
        <f t="shared" si="20"/>
        <v>82</v>
      </c>
      <c r="C9">
        <f t="shared" si="5"/>
        <v>62</v>
      </c>
      <c r="D9">
        <f t="shared" si="5"/>
        <v>92</v>
      </c>
      <c r="E9">
        <f t="shared" si="5"/>
        <v>94</v>
      </c>
      <c r="F9">
        <f t="shared" si="5"/>
        <v>77</v>
      </c>
      <c r="G9">
        <f t="shared" si="5"/>
        <v>55</v>
      </c>
      <c r="H9">
        <f t="shared" si="5"/>
        <v>56</v>
      </c>
      <c r="I9" s="1">
        <v>65</v>
      </c>
      <c r="K9" t="str">
        <f t="shared" si="21"/>
        <v>O5</v>
      </c>
      <c r="L9">
        <f t="shared" ref="L9:R9" si="25">RANK(B9,B9:B53,0)</f>
        <v>16</v>
      </c>
      <c r="M9">
        <f t="shared" si="25"/>
        <v>33</v>
      </c>
      <c r="N9">
        <f t="shared" si="25"/>
        <v>10</v>
      </c>
      <c r="O9">
        <f t="shared" si="25"/>
        <v>8</v>
      </c>
      <c r="P9">
        <f t="shared" si="25"/>
        <v>16</v>
      </c>
      <c r="Q9">
        <f t="shared" si="25"/>
        <v>37</v>
      </c>
      <c r="R9">
        <f t="shared" si="25"/>
        <v>37</v>
      </c>
      <c r="S9">
        <f t="shared" si="7"/>
        <v>65</v>
      </c>
      <c r="T9" s="2">
        <f t="shared" si="8"/>
        <v>64.900000000000006</v>
      </c>
      <c r="U9" s="26">
        <f t="shared" si="9"/>
        <v>68.797904733668474</v>
      </c>
      <c r="V9" s="34">
        <f t="shared" si="10"/>
        <v>1</v>
      </c>
      <c r="X9">
        <f t="shared" si="11"/>
        <v>8.5334234732293872</v>
      </c>
      <c r="Y9">
        <f t="shared" si="12"/>
        <v>17.208468244293872</v>
      </c>
      <c r="Z9">
        <f t="shared" si="13"/>
        <v>0</v>
      </c>
      <c r="AA9">
        <f t="shared" si="14"/>
        <v>5.6288805119827892</v>
      </c>
      <c r="AB9">
        <f t="shared" si="15"/>
        <v>23.58810832605624</v>
      </c>
      <c r="AC9">
        <f t="shared" si="16"/>
        <v>6.4149892079727762</v>
      </c>
      <c r="AD9">
        <f t="shared" si="17"/>
        <v>7.4240349701334072</v>
      </c>
      <c r="AE9">
        <f t="shared" si="18"/>
        <v>-3.7979047336684744</v>
      </c>
      <c r="AF9">
        <f t="shared" si="19"/>
        <v>64</v>
      </c>
      <c r="AH9" s="19" t="s">
        <v>71</v>
      </c>
      <c r="AI9" s="20">
        <v>13</v>
      </c>
      <c r="AJ9" s="20">
        <v>10</v>
      </c>
      <c r="AK9" s="20">
        <v>35</v>
      </c>
      <c r="AL9" s="20">
        <v>13</v>
      </c>
      <c r="AM9" s="20">
        <v>27</v>
      </c>
      <c r="AN9" s="20">
        <v>17</v>
      </c>
      <c r="AO9" s="20">
        <v>37</v>
      </c>
      <c r="AP9" s="20">
        <v>92</v>
      </c>
    </row>
    <row r="10" spans="1:45" ht="15.75" thickBot="1" x14ac:dyDescent="0.3">
      <c r="A10" t="s">
        <v>76</v>
      </c>
      <c r="B10">
        <f t="shared" si="20"/>
        <v>62</v>
      </c>
      <c r="C10">
        <f t="shared" si="5"/>
        <v>92</v>
      </c>
      <c r="D10">
        <f t="shared" si="5"/>
        <v>94</v>
      </c>
      <c r="E10">
        <f t="shared" si="5"/>
        <v>77</v>
      </c>
      <c r="F10">
        <f t="shared" si="5"/>
        <v>55</v>
      </c>
      <c r="G10">
        <f t="shared" si="5"/>
        <v>56</v>
      </c>
      <c r="H10">
        <f t="shared" si="5"/>
        <v>65</v>
      </c>
      <c r="I10" s="1">
        <v>64</v>
      </c>
      <c r="K10" t="str">
        <f t="shared" si="21"/>
        <v>O6</v>
      </c>
      <c r="L10">
        <f t="shared" ref="L10:R10" si="26">RANK(B10,B10:B54,0)</f>
        <v>33</v>
      </c>
      <c r="M10">
        <f t="shared" si="26"/>
        <v>10</v>
      </c>
      <c r="N10">
        <f t="shared" si="26"/>
        <v>8</v>
      </c>
      <c r="O10">
        <f t="shared" si="26"/>
        <v>16</v>
      </c>
      <c r="P10">
        <f t="shared" si="26"/>
        <v>36</v>
      </c>
      <c r="Q10">
        <f t="shared" si="26"/>
        <v>36</v>
      </c>
      <c r="R10">
        <f t="shared" si="26"/>
        <v>32</v>
      </c>
      <c r="S10">
        <f t="shared" si="7"/>
        <v>64</v>
      </c>
      <c r="T10" s="2">
        <f t="shared" si="8"/>
        <v>59.7</v>
      </c>
      <c r="U10" s="26">
        <f t="shared" si="9"/>
        <v>68.595596212310042</v>
      </c>
      <c r="V10" s="34">
        <f t="shared" si="10"/>
        <v>0</v>
      </c>
      <c r="X10">
        <f t="shared" si="11"/>
        <v>6.4521006748807563</v>
      </c>
      <c r="Y10">
        <f t="shared" si="12"/>
        <v>25.535146427016716</v>
      </c>
      <c r="Z10">
        <f t="shared" si="13"/>
        <v>0</v>
      </c>
      <c r="AA10">
        <f t="shared" si="14"/>
        <v>4.6108914832199437</v>
      </c>
      <c r="AB10">
        <f t="shared" si="15"/>
        <v>16.848648804325887</v>
      </c>
      <c r="AC10">
        <f t="shared" si="16"/>
        <v>6.5316253753904636</v>
      </c>
      <c r="AD10">
        <f t="shared" si="17"/>
        <v>8.6171834474762754</v>
      </c>
      <c r="AE10">
        <f t="shared" si="18"/>
        <v>-4.595596212310042</v>
      </c>
      <c r="AF10">
        <f t="shared" si="19"/>
        <v>64</v>
      </c>
      <c r="AH10" s="19" t="s">
        <v>72</v>
      </c>
      <c r="AI10" s="20">
        <v>10</v>
      </c>
      <c r="AJ10" s="20">
        <v>34</v>
      </c>
      <c r="AK10" s="20">
        <v>13</v>
      </c>
      <c r="AL10" s="20">
        <v>27</v>
      </c>
      <c r="AM10" s="20">
        <v>17</v>
      </c>
      <c r="AN10" s="20">
        <v>36</v>
      </c>
      <c r="AO10" s="20">
        <v>10</v>
      </c>
      <c r="AP10" s="20">
        <v>94</v>
      </c>
    </row>
    <row r="11" spans="1:45" ht="15.75" thickBot="1" x14ac:dyDescent="0.3">
      <c r="A11" t="s">
        <v>115</v>
      </c>
      <c r="B11">
        <f t="shared" si="20"/>
        <v>92</v>
      </c>
      <c r="C11">
        <f t="shared" si="5"/>
        <v>94</v>
      </c>
      <c r="D11">
        <f t="shared" si="5"/>
        <v>77</v>
      </c>
      <c r="E11">
        <f t="shared" si="5"/>
        <v>55</v>
      </c>
      <c r="F11">
        <f t="shared" si="5"/>
        <v>56</v>
      </c>
      <c r="G11">
        <f t="shared" si="5"/>
        <v>65</v>
      </c>
      <c r="H11">
        <f t="shared" si="5"/>
        <v>64</v>
      </c>
      <c r="I11" s="1">
        <v>76</v>
      </c>
      <c r="K11" t="str">
        <f t="shared" si="21"/>
        <v>O7</v>
      </c>
      <c r="L11">
        <f t="shared" ref="L11:R11" si="27">RANK(B11,B11:B55,0)</f>
        <v>10</v>
      </c>
      <c r="M11">
        <f t="shared" si="27"/>
        <v>8</v>
      </c>
      <c r="N11">
        <f t="shared" si="27"/>
        <v>16</v>
      </c>
      <c r="O11">
        <f t="shared" si="27"/>
        <v>35</v>
      </c>
      <c r="P11">
        <f t="shared" si="27"/>
        <v>35</v>
      </c>
      <c r="Q11">
        <f t="shared" si="27"/>
        <v>31</v>
      </c>
      <c r="R11">
        <f t="shared" si="27"/>
        <v>32</v>
      </c>
      <c r="S11">
        <f t="shared" si="7"/>
        <v>76</v>
      </c>
      <c r="T11" s="2">
        <f t="shared" si="8"/>
        <v>66.400000000000006</v>
      </c>
      <c r="U11" s="26">
        <f t="shared" si="9"/>
        <v>72.178787244937553</v>
      </c>
      <c r="V11" s="34">
        <f t="shared" si="10"/>
        <v>1</v>
      </c>
      <c r="X11">
        <f t="shared" si="11"/>
        <v>9.5740848724037022</v>
      </c>
      <c r="Y11">
        <f t="shared" si="12"/>
        <v>26.090258305864904</v>
      </c>
      <c r="Z11">
        <f t="shared" si="13"/>
        <v>0</v>
      </c>
      <c r="AA11">
        <f t="shared" si="14"/>
        <v>3.2934939165856743</v>
      </c>
      <c r="AB11">
        <f t="shared" si="15"/>
        <v>17.154987873495447</v>
      </c>
      <c r="AC11">
        <f t="shared" si="16"/>
        <v>7.5813508821496445</v>
      </c>
      <c r="AD11">
        <f t="shared" si="17"/>
        <v>8.4846113944381791</v>
      </c>
      <c r="AE11">
        <f t="shared" si="18"/>
        <v>3.8212127550624473</v>
      </c>
      <c r="AF11">
        <f t="shared" si="19"/>
        <v>75</v>
      </c>
      <c r="AH11" s="19" t="s">
        <v>73</v>
      </c>
      <c r="AI11" s="20">
        <v>34</v>
      </c>
      <c r="AJ11" s="20">
        <v>12</v>
      </c>
      <c r="AK11" s="20">
        <v>27</v>
      </c>
      <c r="AL11" s="20">
        <v>17</v>
      </c>
      <c r="AM11" s="20">
        <v>35</v>
      </c>
      <c r="AN11" s="20">
        <v>10</v>
      </c>
      <c r="AO11" s="20">
        <v>8</v>
      </c>
      <c r="AP11" s="20">
        <v>77</v>
      </c>
    </row>
    <row r="12" spans="1:45" ht="15.75" thickBot="1" x14ac:dyDescent="0.3">
      <c r="A12" t="s">
        <v>116</v>
      </c>
      <c r="B12">
        <f t="shared" si="20"/>
        <v>94</v>
      </c>
      <c r="C12">
        <f t="shared" si="5"/>
        <v>77</v>
      </c>
      <c r="D12">
        <f t="shared" si="5"/>
        <v>55</v>
      </c>
      <c r="E12">
        <f t="shared" si="5"/>
        <v>56</v>
      </c>
      <c r="F12">
        <f t="shared" si="5"/>
        <v>65</v>
      </c>
      <c r="G12">
        <f t="shared" si="5"/>
        <v>64</v>
      </c>
      <c r="H12">
        <f t="shared" si="5"/>
        <v>76</v>
      </c>
      <c r="I12" s="1">
        <v>73</v>
      </c>
      <c r="K12" t="str">
        <f t="shared" si="21"/>
        <v>O8</v>
      </c>
      <c r="L12">
        <f t="shared" ref="L12:R12" si="28">RANK(B12,B12:B56,0)</f>
        <v>8</v>
      </c>
      <c r="M12">
        <f t="shared" si="28"/>
        <v>15</v>
      </c>
      <c r="N12">
        <f t="shared" si="28"/>
        <v>34</v>
      </c>
      <c r="O12">
        <f t="shared" si="28"/>
        <v>34</v>
      </c>
      <c r="P12">
        <f t="shared" si="28"/>
        <v>30</v>
      </c>
      <c r="Q12">
        <f t="shared" si="28"/>
        <v>31</v>
      </c>
      <c r="R12">
        <f t="shared" si="28"/>
        <v>17</v>
      </c>
      <c r="S12">
        <f t="shared" si="7"/>
        <v>73</v>
      </c>
      <c r="T12" s="2">
        <f t="shared" si="8"/>
        <v>69</v>
      </c>
      <c r="U12" s="26">
        <f t="shared" si="9"/>
        <v>71.959630353702607</v>
      </c>
      <c r="V12" s="34">
        <f t="shared" si="10"/>
        <v>1</v>
      </c>
      <c r="X12">
        <f t="shared" si="11"/>
        <v>9.7822171522385659</v>
      </c>
      <c r="Y12">
        <f t="shared" si="12"/>
        <v>21.371807335655294</v>
      </c>
      <c r="Z12">
        <f t="shared" si="13"/>
        <v>0</v>
      </c>
      <c r="AA12">
        <f t="shared" si="14"/>
        <v>3.353375624159959</v>
      </c>
      <c r="AB12">
        <f t="shared" si="15"/>
        <v>19.912039496021499</v>
      </c>
      <c r="AC12">
        <f t="shared" si="16"/>
        <v>7.4647147147319579</v>
      </c>
      <c r="AD12">
        <f t="shared" si="17"/>
        <v>10.075476030895338</v>
      </c>
      <c r="AE12">
        <f t="shared" si="18"/>
        <v>1.0403696462973926</v>
      </c>
      <c r="AF12">
        <f t="shared" si="19"/>
        <v>72</v>
      </c>
      <c r="AH12" s="19" t="s">
        <v>74</v>
      </c>
      <c r="AI12" s="20">
        <v>12</v>
      </c>
      <c r="AJ12" s="20">
        <v>26</v>
      </c>
      <c r="AK12" s="20">
        <v>17</v>
      </c>
      <c r="AL12" s="20">
        <v>35</v>
      </c>
      <c r="AM12" s="20">
        <v>10</v>
      </c>
      <c r="AN12" s="20">
        <v>8</v>
      </c>
      <c r="AO12" s="20">
        <v>17</v>
      </c>
      <c r="AP12" s="20">
        <v>55</v>
      </c>
    </row>
    <row r="13" spans="1:45" ht="15.75" thickBot="1" x14ac:dyDescent="0.3">
      <c r="A13" t="s">
        <v>117</v>
      </c>
      <c r="B13">
        <f t="shared" si="20"/>
        <v>77</v>
      </c>
      <c r="C13">
        <f t="shared" si="5"/>
        <v>55</v>
      </c>
      <c r="D13">
        <f t="shared" si="5"/>
        <v>56</v>
      </c>
      <c r="E13">
        <f t="shared" si="5"/>
        <v>65</v>
      </c>
      <c r="F13">
        <f t="shared" si="5"/>
        <v>64</v>
      </c>
      <c r="G13">
        <f t="shared" si="5"/>
        <v>76</v>
      </c>
      <c r="H13">
        <f t="shared" si="5"/>
        <v>73</v>
      </c>
      <c r="I13" s="1">
        <v>96</v>
      </c>
      <c r="K13" t="str">
        <f t="shared" si="21"/>
        <v>O9</v>
      </c>
      <c r="L13">
        <f t="shared" ref="L13:R13" si="29">RANK(B13,B13:B57,0)</f>
        <v>15</v>
      </c>
      <c r="M13">
        <f t="shared" si="29"/>
        <v>33</v>
      </c>
      <c r="N13">
        <f t="shared" si="29"/>
        <v>33</v>
      </c>
      <c r="O13">
        <f t="shared" si="29"/>
        <v>30</v>
      </c>
      <c r="P13">
        <f t="shared" si="29"/>
        <v>30</v>
      </c>
      <c r="Q13">
        <f t="shared" si="29"/>
        <v>16</v>
      </c>
      <c r="R13">
        <f t="shared" si="29"/>
        <v>20</v>
      </c>
      <c r="S13">
        <f t="shared" si="7"/>
        <v>96</v>
      </c>
      <c r="T13" s="2">
        <f t="shared" si="8"/>
        <v>75.7</v>
      </c>
      <c r="U13" s="26">
        <f t="shared" si="9"/>
        <v>65.318789456673144</v>
      </c>
      <c r="V13" s="34">
        <f t="shared" si="10"/>
        <v>1</v>
      </c>
      <c r="X13">
        <f t="shared" si="11"/>
        <v>8.0130927736422297</v>
      </c>
      <c r="Y13">
        <f t="shared" si="12"/>
        <v>15.26557666832521</v>
      </c>
      <c r="Z13">
        <f t="shared" si="13"/>
        <v>0</v>
      </c>
      <c r="AA13">
        <f t="shared" si="14"/>
        <v>3.892310992328524</v>
      </c>
      <c r="AB13">
        <f t="shared" si="15"/>
        <v>19.605700426851939</v>
      </c>
      <c r="AC13">
        <f t="shared" si="16"/>
        <v>8.8643487237442002</v>
      </c>
      <c r="AD13">
        <f t="shared" si="17"/>
        <v>9.6777598717810474</v>
      </c>
      <c r="AE13">
        <f t="shared" si="18"/>
        <v>30.681210543326856</v>
      </c>
      <c r="AF13">
        <f t="shared" si="19"/>
        <v>95</v>
      </c>
      <c r="AH13" s="19" t="s">
        <v>75</v>
      </c>
      <c r="AI13" s="20">
        <v>26</v>
      </c>
      <c r="AJ13" s="20">
        <v>16</v>
      </c>
      <c r="AK13" s="20">
        <v>34</v>
      </c>
      <c r="AL13" s="20">
        <v>10</v>
      </c>
      <c r="AM13" s="20">
        <v>8</v>
      </c>
      <c r="AN13" s="20">
        <v>16</v>
      </c>
      <c r="AO13" s="20">
        <v>38</v>
      </c>
      <c r="AP13" s="20">
        <v>56</v>
      </c>
    </row>
    <row r="14" spans="1:45" ht="15.75" thickBot="1" x14ac:dyDescent="0.3">
      <c r="A14" t="s">
        <v>118</v>
      </c>
      <c r="B14">
        <f t="shared" si="20"/>
        <v>55</v>
      </c>
      <c r="C14">
        <f t="shared" si="5"/>
        <v>56</v>
      </c>
      <c r="D14">
        <f t="shared" si="5"/>
        <v>65</v>
      </c>
      <c r="E14">
        <f t="shared" si="5"/>
        <v>64</v>
      </c>
      <c r="F14">
        <f t="shared" si="5"/>
        <v>76</v>
      </c>
      <c r="G14">
        <f t="shared" si="5"/>
        <v>73</v>
      </c>
      <c r="H14">
        <f t="shared" si="5"/>
        <v>96</v>
      </c>
      <c r="I14" s="1">
        <v>71</v>
      </c>
      <c r="K14" t="str">
        <f t="shared" si="21"/>
        <v>O10</v>
      </c>
      <c r="L14">
        <f t="shared" ref="L14:R14" si="30">RANK(B14,B14:B58,0)</f>
        <v>33</v>
      </c>
      <c r="M14">
        <f t="shared" si="30"/>
        <v>32</v>
      </c>
      <c r="N14">
        <f t="shared" si="30"/>
        <v>29</v>
      </c>
      <c r="O14">
        <f t="shared" si="30"/>
        <v>30</v>
      </c>
      <c r="P14">
        <f t="shared" si="30"/>
        <v>16</v>
      </c>
      <c r="Q14">
        <f t="shared" si="30"/>
        <v>19</v>
      </c>
      <c r="R14">
        <f t="shared" si="30"/>
        <v>3</v>
      </c>
      <c r="S14">
        <f t="shared" si="7"/>
        <v>71</v>
      </c>
      <c r="T14" s="2">
        <f t="shared" si="8"/>
        <v>65.400000000000006</v>
      </c>
      <c r="U14" s="26">
        <f t="shared" si="9"/>
        <v>69.622326157997364</v>
      </c>
      <c r="V14" s="34">
        <f t="shared" si="10"/>
        <v>1</v>
      </c>
      <c r="X14">
        <f t="shared" si="11"/>
        <v>5.7236376954587351</v>
      </c>
      <c r="Y14">
        <f t="shared" si="12"/>
        <v>15.543132607749305</v>
      </c>
      <c r="Z14">
        <f t="shared" si="13"/>
        <v>0</v>
      </c>
      <c r="AA14">
        <f t="shared" si="14"/>
        <v>3.8324292847542392</v>
      </c>
      <c r="AB14">
        <f t="shared" si="15"/>
        <v>23.281769256886676</v>
      </c>
      <c r="AC14">
        <f t="shared" si="16"/>
        <v>8.5144402214911388</v>
      </c>
      <c r="AD14">
        <f t="shared" si="17"/>
        <v>12.726917091657269</v>
      </c>
      <c r="AE14">
        <f t="shared" si="18"/>
        <v>1.3776738420026362</v>
      </c>
      <c r="AF14">
        <f t="shared" si="19"/>
        <v>70</v>
      </c>
      <c r="AH14" s="19" t="s">
        <v>76</v>
      </c>
      <c r="AI14" s="20">
        <v>16</v>
      </c>
      <c r="AJ14" s="20">
        <v>33</v>
      </c>
      <c r="AK14" s="20">
        <v>10</v>
      </c>
      <c r="AL14" s="20">
        <v>8</v>
      </c>
      <c r="AM14" s="20">
        <v>16</v>
      </c>
      <c r="AN14" s="20">
        <v>37</v>
      </c>
      <c r="AO14" s="20">
        <v>37</v>
      </c>
      <c r="AP14" s="20">
        <v>65</v>
      </c>
    </row>
    <row r="15" spans="1:45" ht="15.75" thickBot="1" x14ac:dyDescent="0.3">
      <c r="A15" t="s">
        <v>119</v>
      </c>
      <c r="B15">
        <f t="shared" si="20"/>
        <v>56</v>
      </c>
      <c r="C15">
        <f t="shared" si="5"/>
        <v>65</v>
      </c>
      <c r="D15">
        <f t="shared" si="5"/>
        <v>64</v>
      </c>
      <c r="E15">
        <f t="shared" si="5"/>
        <v>76</v>
      </c>
      <c r="F15">
        <f t="shared" si="5"/>
        <v>73</v>
      </c>
      <c r="G15">
        <f t="shared" si="5"/>
        <v>96</v>
      </c>
      <c r="H15">
        <f t="shared" si="5"/>
        <v>71</v>
      </c>
      <c r="I15" s="1">
        <v>96</v>
      </c>
      <c r="K15" t="str">
        <f t="shared" si="21"/>
        <v>O11</v>
      </c>
      <c r="L15">
        <f t="shared" ref="L15:R15" si="31">RANK(B15,B15:B59,0)</f>
        <v>32</v>
      </c>
      <c r="M15">
        <f t="shared" si="31"/>
        <v>28</v>
      </c>
      <c r="N15">
        <f t="shared" si="31"/>
        <v>29</v>
      </c>
      <c r="O15">
        <f t="shared" si="31"/>
        <v>16</v>
      </c>
      <c r="P15">
        <f t="shared" si="31"/>
        <v>19</v>
      </c>
      <c r="Q15">
        <f t="shared" si="31"/>
        <v>3</v>
      </c>
      <c r="R15">
        <f t="shared" si="31"/>
        <v>22</v>
      </c>
      <c r="S15">
        <f t="shared" si="7"/>
        <v>96</v>
      </c>
      <c r="T15" s="2">
        <f t="shared" si="8"/>
        <v>75.2</v>
      </c>
      <c r="U15" s="26">
        <f t="shared" si="9"/>
        <v>71.392289560768774</v>
      </c>
      <c r="V15" s="34">
        <f t="shared" si="10"/>
        <v>1</v>
      </c>
      <c r="X15">
        <f t="shared" si="11"/>
        <v>5.827703835376167</v>
      </c>
      <c r="Y15">
        <f t="shared" si="12"/>
        <v>18.041136062566157</v>
      </c>
      <c r="Z15">
        <f t="shared" si="13"/>
        <v>0</v>
      </c>
      <c r="AA15">
        <f t="shared" si="14"/>
        <v>4.5510097756456593</v>
      </c>
      <c r="AB15">
        <f t="shared" si="15"/>
        <v>22.362752049377992</v>
      </c>
      <c r="AC15">
        <f t="shared" si="16"/>
        <v>11.197072072097937</v>
      </c>
      <c r="AD15">
        <f t="shared" si="17"/>
        <v>9.4126157657048548</v>
      </c>
      <c r="AE15">
        <f t="shared" si="18"/>
        <v>24.607710439231226</v>
      </c>
      <c r="AF15">
        <f t="shared" si="19"/>
        <v>95</v>
      </c>
      <c r="AH15" s="19" t="s">
        <v>115</v>
      </c>
      <c r="AI15" s="20">
        <v>33</v>
      </c>
      <c r="AJ15" s="20">
        <v>10</v>
      </c>
      <c r="AK15" s="20">
        <v>8</v>
      </c>
      <c r="AL15" s="20">
        <v>16</v>
      </c>
      <c r="AM15" s="20">
        <v>36</v>
      </c>
      <c r="AN15" s="20">
        <v>36</v>
      </c>
      <c r="AO15" s="20">
        <v>32</v>
      </c>
      <c r="AP15" s="20">
        <v>64</v>
      </c>
    </row>
    <row r="16" spans="1:45" ht="15.75" thickBot="1" x14ac:dyDescent="0.3">
      <c r="A16" t="s">
        <v>120</v>
      </c>
      <c r="B16">
        <f t="shared" si="20"/>
        <v>65</v>
      </c>
      <c r="C16">
        <f t="shared" si="5"/>
        <v>64</v>
      </c>
      <c r="D16">
        <f t="shared" si="5"/>
        <v>76</v>
      </c>
      <c r="E16">
        <f t="shared" si="5"/>
        <v>73</v>
      </c>
      <c r="F16">
        <f t="shared" si="5"/>
        <v>96</v>
      </c>
      <c r="G16">
        <f t="shared" si="5"/>
        <v>71</v>
      </c>
      <c r="H16">
        <f t="shared" si="5"/>
        <v>96</v>
      </c>
      <c r="I16" s="1">
        <v>58</v>
      </c>
      <c r="K16" t="str">
        <f t="shared" si="21"/>
        <v>O12</v>
      </c>
      <c r="L16">
        <f t="shared" ref="L16:R16" si="32">RANK(B16,B16:B60,0)</f>
        <v>28</v>
      </c>
      <c r="M16">
        <f t="shared" si="32"/>
        <v>28</v>
      </c>
      <c r="N16">
        <f t="shared" si="32"/>
        <v>16</v>
      </c>
      <c r="O16">
        <f t="shared" si="32"/>
        <v>19</v>
      </c>
      <c r="P16">
        <f t="shared" si="32"/>
        <v>3</v>
      </c>
      <c r="Q16">
        <f t="shared" si="32"/>
        <v>21</v>
      </c>
      <c r="R16">
        <f t="shared" si="32"/>
        <v>3</v>
      </c>
      <c r="S16">
        <f t="shared" si="7"/>
        <v>58</v>
      </c>
      <c r="T16" s="2">
        <f t="shared" si="8"/>
        <v>80.8</v>
      </c>
      <c r="U16" s="26">
        <f t="shared" si="9"/>
        <v>79.315879489288861</v>
      </c>
      <c r="V16" s="34">
        <f t="shared" si="10"/>
        <v>1</v>
      </c>
      <c r="X16">
        <f t="shared" si="11"/>
        <v>6.764299094633051</v>
      </c>
      <c r="Y16">
        <f t="shared" si="12"/>
        <v>17.763580123142063</v>
      </c>
      <c r="Z16">
        <f t="shared" si="13"/>
        <v>0</v>
      </c>
      <c r="AA16">
        <f t="shared" si="14"/>
        <v>4.3713646529228036</v>
      </c>
      <c r="AB16">
        <f t="shared" si="15"/>
        <v>29.408550640277909</v>
      </c>
      <c r="AC16">
        <f t="shared" si="16"/>
        <v>8.2811678866557656</v>
      </c>
      <c r="AD16">
        <f t="shared" si="17"/>
        <v>12.726917091657269</v>
      </c>
      <c r="AE16">
        <f t="shared" si="18"/>
        <v>-21.315879489288861</v>
      </c>
      <c r="AF16">
        <f t="shared" si="19"/>
        <v>57</v>
      </c>
      <c r="AH16" s="19" t="s">
        <v>116</v>
      </c>
      <c r="AI16" s="20">
        <v>10</v>
      </c>
      <c r="AJ16" s="20">
        <v>8</v>
      </c>
      <c r="AK16" s="20">
        <v>16</v>
      </c>
      <c r="AL16" s="20">
        <v>35</v>
      </c>
      <c r="AM16" s="20">
        <v>35</v>
      </c>
      <c r="AN16" s="20">
        <v>31</v>
      </c>
      <c r="AO16" s="20">
        <v>32</v>
      </c>
      <c r="AP16" s="20">
        <v>76</v>
      </c>
    </row>
    <row r="17" spans="1:42" ht="15.75" thickBot="1" x14ac:dyDescent="0.3">
      <c r="A17" t="s">
        <v>121</v>
      </c>
      <c r="B17">
        <f t="shared" si="20"/>
        <v>64</v>
      </c>
      <c r="C17">
        <f t="shared" si="5"/>
        <v>76</v>
      </c>
      <c r="D17">
        <f t="shared" si="5"/>
        <v>73</v>
      </c>
      <c r="E17">
        <f t="shared" si="5"/>
        <v>96</v>
      </c>
      <c r="F17">
        <f t="shared" si="5"/>
        <v>71</v>
      </c>
      <c r="G17">
        <f t="shared" si="5"/>
        <v>96</v>
      </c>
      <c r="H17">
        <f t="shared" si="5"/>
        <v>58</v>
      </c>
      <c r="I17" s="1">
        <v>87</v>
      </c>
      <c r="K17" t="str">
        <f t="shared" si="21"/>
        <v>O13</v>
      </c>
      <c r="L17">
        <f t="shared" ref="L17:R17" si="33">RANK(B17,B17:B61,0)</f>
        <v>28</v>
      </c>
      <c r="M17">
        <f t="shared" si="33"/>
        <v>15</v>
      </c>
      <c r="N17">
        <f t="shared" si="33"/>
        <v>19</v>
      </c>
      <c r="O17">
        <f t="shared" si="33"/>
        <v>3</v>
      </c>
      <c r="P17">
        <f t="shared" si="33"/>
        <v>21</v>
      </c>
      <c r="Q17">
        <f t="shared" si="33"/>
        <v>3</v>
      </c>
      <c r="R17">
        <f t="shared" si="33"/>
        <v>28</v>
      </c>
      <c r="S17">
        <f t="shared" si="7"/>
        <v>87</v>
      </c>
      <c r="T17" s="2">
        <f t="shared" si="8"/>
        <v>74.099999999999994</v>
      </c>
      <c r="U17" s="26">
        <f t="shared" si="9"/>
        <v>74.139453337424584</v>
      </c>
      <c r="V17" s="34">
        <f t="shared" si="10"/>
        <v>1</v>
      </c>
      <c r="X17">
        <f t="shared" si="11"/>
        <v>6.6602329547156192</v>
      </c>
      <c r="Y17">
        <f t="shared" si="12"/>
        <v>21.094251396231201</v>
      </c>
      <c r="Z17">
        <f t="shared" si="13"/>
        <v>0</v>
      </c>
      <c r="AA17">
        <f t="shared" si="14"/>
        <v>5.7486439271313587</v>
      </c>
      <c r="AB17">
        <f t="shared" si="15"/>
        <v>21.750073911038871</v>
      </c>
      <c r="AC17">
        <f t="shared" si="16"/>
        <v>11.197072072097937</v>
      </c>
      <c r="AD17">
        <f t="shared" si="17"/>
        <v>7.6891790762095997</v>
      </c>
      <c r="AE17">
        <f t="shared" si="18"/>
        <v>12.860546662575416</v>
      </c>
      <c r="AF17">
        <f t="shared" si="19"/>
        <v>86</v>
      </c>
      <c r="AH17" s="19" t="s">
        <v>117</v>
      </c>
      <c r="AI17" s="20">
        <v>8</v>
      </c>
      <c r="AJ17" s="20">
        <v>15</v>
      </c>
      <c r="AK17" s="20">
        <v>34</v>
      </c>
      <c r="AL17" s="20">
        <v>34</v>
      </c>
      <c r="AM17" s="20">
        <v>30</v>
      </c>
      <c r="AN17" s="20">
        <v>31</v>
      </c>
      <c r="AO17" s="20">
        <v>17</v>
      </c>
      <c r="AP17" s="20">
        <v>73</v>
      </c>
    </row>
    <row r="18" spans="1:42" ht="15.75" thickBot="1" x14ac:dyDescent="0.3">
      <c r="A18" t="s">
        <v>122</v>
      </c>
      <c r="B18">
        <f t="shared" si="20"/>
        <v>76</v>
      </c>
      <c r="C18">
        <f t="shared" si="5"/>
        <v>73</v>
      </c>
      <c r="D18">
        <f t="shared" si="5"/>
        <v>96</v>
      </c>
      <c r="E18">
        <f t="shared" si="5"/>
        <v>71</v>
      </c>
      <c r="F18">
        <f t="shared" si="5"/>
        <v>96</v>
      </c>
      <c r="G18">
        <f t="shared" si="5"/>
        <v>58</v>
      </c>
      <c r="H18">
        <f t="shared" si="5"/>
        <v>87</v>
      </c>
      <c r="I18" s="1">
        <v>99</v>
      </c>
      <c r="K18" t="str">
        <f t="shared" si="21"/>
        <v>O14</v>
      </c>
      <c r="L18">
        <f t="shared" ref="L18:R18" si="34">RANK(B18,B18:B62,0)</f>
        <v>15</v>
      </c>
      <c r="M18">
        <f t="shared" si="34"/>
        <v>18</v>
      </c>
      <c r="N18">
        <f t="shared" si="34"/>
        <v>3</v>
      </c>
      <c r="O18">
        <f t="shared" si="34"/>
        <v>21</v>
      </c>
      <c r="P18">
        <f t="shared" si="34"/>
        <v>3</v>
      </c>
      <c r="Q18">
        <f t="shared" si="34"/>
        <v>27</v>
      </c>
      <c r="R18">
        <f t="shared" si="34"/>
        <v>10</v>
      </c>
      <c r="S18">
        <f t="shared" si="7"/>
        <v>99</v>
      </c>
      <c r="T18" s="2">
        <f t="shared" si="8"/>
        <v>82.9</v>
      </c>
      <c r="U18" s="26">
        <f t="shared" si="9"/>
        <v>80.129428414276092</v>
      </c>
      <c r="V18" s="34">
        <f t="shared" si="10"/>
        <v>1</v>
      </c>
      <c r="X18">
        <f t="shared" si="11"/>
        <v>7.9090266337247979</v>
      </c>
      <c r="Y18">
        <f t="shared" si="12"/>
        <v>20.261583577958916</v>
      </c>
      <c r="Z18">
        <f t="shared" si="13"/>
        <v>0</v>
      </c>
      <c r="AA18">
        <f t="shared" si="14"/>
        <v>4.251601237774234</v>
      </c>
      <c r="AB18">
        <f t="shared" si="15"/>
        <v>29.408550640277909</v>
      </c>
      <c r="AC18">
        <f t="shared" si="16"/>
        <v>6.7648977102258367</v>
      </c>
      <c r="AD18">
        <f t="shared" si="17"/>
        <v>11.5337686143144</v>
      </c>
      <c r="AE18">
        <f t="shared" si="18"/>
        <v>18.870571585723908</v>
      </c>
      <c r="AF18">
        <f t="shared" si="19"/>
        <v>98</v>
      </c>
      <c r="AH18" s="19" t="s">
        <v>118</v>
      </c>
      <c r="AI18" s="20">
        <v>15</v>
      </c>
      <c r="AJ18" s="20">
        <v>33</v>
      </c>
      <c r="AK18" s="20">
        <v>33</v>
      </c>
      <c r="AL18" s="20">
        <v>30</v>
      </c>
      <c r="AM18" s="20">
        <v>30</v>
      </c>
      <c r="AN18" s="20">
        <v>16</v>
      </c>
      <c r="AO18" s="20">
        <v>20</v>
      </c>
      <c r="AP18" s="20">
        <v>96</v>
      </c>
    </row>
    <row r="19" spans="1:42" ht="15.75" thickBot="1" x14ac:dyDescent="0.3">
      <c r="A19" t="s">
        <v>123</v>
      </c>
      <c r="B19">
        <f t="shared" si="20"/>
        <v>73</v>
      </c>
      <c r="C19">
        <f t="shared" si="5"/>
        <v>96</v>
      </c>
      <c r="D19">
        <f t="shared" si="5"/>
        <v>71</v>
      </c>
      <c r="E19">
        <f t="shared" si="5"/>
        <v>96</v>
      </c>
      <c r="F19">
        <f t="shared" si="5"/>
        <v>58</v>
      </c>
      <c r="G19">
        <f t="shared" si="5"/>
        <v>87</v>
      </c>
      <c r="H19">
        <f t="shared" si="5"/>
        <v>99</v>
      </c>
      <c r="I19" s="1">
        <v>74</v>
      </c>
      <c r="K19" t="str">
        <f t="shared" si="21"/>
        <v>O15</v>
      </c>
      <c r="L19">
        <f t="shared" ref="L19:R19" si="35">RANK(B19,B19:B63,0)</f>
        <v>18</v>
      </c>
      <c r="M19">
        <f t="shared" si="35"/>
        <v>3</v>
      </c>
      <c r="N19">
        <f t="shared" si="35"/>
        <v>20</v>
      </c>
      <c r="O19">
        <f t="shared" si="35"/>
        <v>3</v>
      </c>
      <c r="P19">
        <f t="shared" si="35"/>
        <v>26</v>
      </c>
      <c r="Q19">
        <f t="shared" si="35"/>
        <v>9</v>
      </c>
      <c r="R19">
        <f t="shared" si="35"/>
        <v>1</v>
      </c>
      <c r="S19">
        <f t="shared" si="7"/>
        <v>74</v>
      </c>
      <c r="T19" s="2">
        <f t="shared" si="8"/>
        <v>77.2</v>
      </c>
      <c r="U19" s="26">
        <f t="shared" si="9"/>
        <v>81.030488153761837</v>
      </c>
      <c r="V19" s="34">
        <f t="shared" si="10"/>
        <v>1</v>
      </c>
      <c r="X19">
        <f t="shared" si="11"/>
        <v>7.5968282139725032</v>
      </c>
      <c r="Y19">
        <f t="shared" si="12"/>
        <v>26.645370184713094</v>
      </c>
      <c r="Z19">
        <f t="shared" si="13"/>
        <v>0</v>
      </c>
      <c r="AA19">
        <f t="shared" si="14"/>
        <v>5.7486439271313587</v>
      </c>
      <c r="AB19">
        <f t="shared" si="15"/>
        <v>17.767666011834571</v>
      </c>
      <c r="AC19">
        <f t="shared" si="16"/>
        <v>10.147346565338756</v>
      </c>
      <c r="AD19">
        <f t="shared" si="17"/>
        <v>13.124633250771558</v>
      </c>
      <c r="AE19">
        <f t="shared" si="18"/>
        <v>-7.0304881537618371</v>
      </c>
      <c r="AF19">
        <f t="shared" si="19"/>
        <v>73</v>
      </c>
      <c r="AH19" s="19" t="s">
        <v>119</v>
      </c>
      <c r="AI19" s="20">
        <v>33</v>
      </c>
      <c r="AJ19" s="20">
        <v>32</v>
      </c>
      <c r="AK19" s="20">
        <v>29</v>
      </c>
      <c r="AL19" s="20">
        <v>30</v>
      </c>
      <c r="AM19" s="20">
        <v>16</v>
      </c>
      <c r="AN19" s="20">
        <v>19</v>
      </c>
      <c r="AO19" s="20">
        <v>3</v>
      </c>
      <c r="AP19" s="20">
        <v>71</v>
      </c>
    </row>
    <row r="20" spans="1:42" ht="15.75" thickBot="1" x14ac:dyDescent="0.3">
      <c r="A20" t="s">
        <v>124</v>
      </c>
      <c r="B20">
        <f t="shared" si="20"/>
        <v>96</v>
      </c>
      <c r="C20">
        <f t="shared" si="5"/>
        <v>71</v>
      </c>
      <c r="D20">
        <f t="shared" si="5"/>
        <v>96</v>
      </c>
      <c r="E20">
        <f t="shared" si="5"/>
        <v>58</v>
      </c>
      <c r="F20">
        <f t="shared" si="5"/>
        <v>87</v>
      </c>
      <c r="G20">
        <f t="shared" si="5"/>
        <v>99</v>
      </c>
      <c r="H20">
        <f t="shared" si="5"/>
        <v>74</v>
      </c>
      <c r="I20" s="1">
        <v>58</v>
      </c>
      <c r="K20" t="str">
        <f t="shared" si="21"/>
        <v>O16</v>
      </c>
      <c r="L20">
        <f t="shared" ref="L20:R20" si="36">RANK(B20,B20:B64,0)</f>
        <v>3</v>
      </c>
      <c r="M20">
        <f t="shared" si="36"/>
        <v>19</v>
      </c>
      <c r="N20">
        <f t="shared" si="36"/>
        <v>3</v>
      </c>
      <c r="O20">
        <f t="shared" si="36"/>
        <v>25</v>
      </c>
      <c r="P20">
        <f t="shared" si="36"/>
        <v>9</v>
      </c>
      <c r="Q20">
        <f t="shared" si="36"/>
        <v>1</v>
      </c>
      <c r="R20">
        <f t="shared" si="36"/>
        <v>15</v>
      </c>
      <c r="S20">
        <f t="shared" si="7"/>
        <v>58</v>
      </c>
      <c r="T20" s="2">
        <f t="shared" si="8"/>
        <v>77.2</v>
      </c>
      <c r="U20" s="26">
        <f t="shared" si="9"/>
        <v>81.178771687414695</v>
      </c>
      <c r="V20" s="34">
        <f t="shared" si="10"/>
        <v>1</v>
      </c>
      <c r="X20">
        <f t="shared" si="11"/>
        <v>9.9903494320734296</v>
      </c>
      <c r="Y20">
        <f t="shared" si="12"/>
        <v>19.706471699110725</v>
      </c>
      <c r="Z20">
        <f t="shared" si="13"/>
        <v>0</v>
      </c>
      <c r="AA20">
        <f t="shared" si="14"/>
        <v>3.4731390393085291</v>
      </c>
      <c r="AB20">
        <f t="shared" si="15"/>
        <v>26.651499017751856</v>
      </c>
      <c r="AC20">
        <f t="shared" si="16"/>
        <v>11.546980574350997</v>
      </c>
      <c r="AD20">
        <f t="shared" si="17"/>
        <v>9.8103319248191454</v>
      </c>
      <c r="AE20">
        <f t="shared" si="18"/>
        <v>-23.178771687414695</v>
      </c>
      <c r="AF20">
        <f t="shared" si="19"/>
        <v>57</v>
      </c>
      <c r="AH20" s="19" t="s">
        <v>120</v>
      </c>
      <c r="AI20" s="20">
        <v>32</v>
      </c>
      <c r="AJ20" s="20">
        <v>28</v>
      </c>
      <c r="AK20" s="20">
        <v>29</v>
      </c>
      <c r="AL20" s="20">
        <v>16</v>
      </c>
      <c r="AM20" s="20">
        <v>19</v>
      </c>
      <c r="AN20" s="20">
        <v>3</v>
      </c>
      <c r="AO20" s="20">
        <v>22</v>
      </c>
      <c r="AP20" s="20">
        <v>96</v>
      </c>
    </row>
    <row r="21" spans="1:42" ht="15.75" thickBot="1" x14ac:dyDescent="0.3">
      <c r="A21" t="s">
        <v>125</v>
      </c>
      <c r="B21">
        <f t="shared" si="20"/>
        <v>71</v>
      </c>
      <c r="C21">
        <f t="shared" si="20"/>
        <v>96</v>
      </c>
      <c r="D21">
        <f t="shared" si="20"/>
        <v>58</v>
      </c>
      <c r="E21">
        <f t="shared" si="20"/>
        <v>87</v>
      </c>
      <c r="F21">
        <f t="shared" si="20"/>
        <v>99</v>
      </c>
      <c r="G21">
        <f t="shared" si="20"/>
        <v>74</v>
      </c>
      <c r="H21">
        <f t="shared" si="20"/>
        <v>58</v>
      </c>
      <c r="I21" s="1">
        <v>96</v>
      </c>
      <c r="K21" t="str">
        <f t="shared" si="21"/>
        <v>O17</v>
      </c>
      <c r="L21">
        <f t="shared" ref="L21:R21" si="37">RANK(B21,B21:B65,0)</f>
        <v>19</v>
      </c>
      <c r="M21">
        <f t="shared" si="37"/>
        <v>3</v>
      </c>
      <c r="N21">
        <f t="shared" si="37"/>
        <v>24</v>
      </c>
      <c r="O21">
        <f t="shared" si="37"/>
        <v>9</v>
      </c>
      <c r="P21">
        <f t="shared" si="37"/>
        <v>1</v>
      </c>
      <c r="Q21">
        <f t="shared" si="37"/>
        <v>14</v>
      </c>
      <c r="R21">
        <f t="shared" si="37"/>
        <v>25</v>
      </c>
      <c r="S21">
        <f t="shared" si="7"/>
        <v>96</v>
      </c>
      <c r="T21" s="2">
        <f t="shared" si="8"/>
        <v>81.3</v>
      </c>
      <c r="U21" s="26">
        <f t="shared" si="9"/>
        <v>85.891597990718537</v>
      </c>
      <c r="V21" s="34">
        <f t="shared" si="10"/>
        <v>1</v>
      </c>
      <c r="X21">
        <f t="shared" si="11"/>
        <v>7.3886959341376404</v>
      </c>
      <c r="Y21">
        <f t="shared" si="12"/>
        <v>26.645370184713094</v>
      </c>
      <c r="Z21">
        <f t="shared" si="13"/>
        <v>0</v>
      </c>
      <c r="AA21">
        <f t="shared" si="14"/>
        <v>5.2097085589627943</v>
      </c>
      <c r="AB21">
        <f t="shared" si="15"/>
        <v>30.327567847786593</v>
      </c>
      <c r="AC21">
        <f t="shared" si="16"/>
        <v>8.6310763889088271</v>
      </c>
      <c r="AD21">
        <f t="shared" si="17"/>
        <v>7.6891790762095997</v>
      </c>
      <c r="AE21">
        <f t="shared" si="18"/>
        <v>10.108402009281463</v>
      </c>
      <c r="AF21">
        <f t="shared" si="19"/>
        <v>95</v>
      </c>
      <c r="AH21" s="19" t="s">
        <v>121</v>
      </c>
      <c r="AI21" s="20">
        <v>28</v>
      </c>
      <c r="AJ21" s="20">
        <v>28</v>
      </c>
      <c r="AK21" s="20">
        <v>16</v>
      </c>
      <c r="AL21" s="20">
        <v>19</v>
      </c>
      <c r="AM21" s="20">
        <v>3</v>
      </c>
      <c r="AN21" s="20">
        <v>21</v>
      </c>
      <c r="AO21" s="20">
        <v>3</v>
      </c>
      <c r="AP21" s="20">
        <v>58</v>
      </c>
    </row>
    <row r="22" spans="1:42" ht="15.75" thickBot="1" x14ac:dyDescent="0.3">
      <c r="A22" t="s">
        <v>126</v>
      </c>
      <c r="B22">
        <f t="shared" si="20"/>
        <v>96</v>
      </c>
      <c r="C22">
        <f t="shared" si="20"/>
        <v>58</v>
      </c>
      <c r="D22">
        <f t="shared" si="20"/>
        <v>87</v>
      </c>
      <c r="E22">
        <f t="shared" si="20"/>
        <v>99</v>
      </c>
      <c r="F22">
        <f t="shared" si="20"/>
        <v>74</v>
      </c>
      <c r="G22">
        <f t="shared" si="20"/>
        <v>58</v>
      </c>
      <c r="H22">
        <f t="shared" si="20"/>
        <v>96</v>
      </c>
      <c r="I22" s="1">
        <v>51</v>
      </c>
      <c r="K22" t="str">
        <f t="shared" si="21"/>
        <v>O18</v>
      </c>
      <c r="L22">
        <f t="shared" ref="L22:R22" si="38">RANK(B22,B22:B66,0)</f>
        <v>3</v>
      </c>
      <c r="M22">
        <f t="shared" si="38"/>
        <v>23</v>
      </c>
      <c r="N22">
        <f t="shared" si="38"/>
        <v>9</v>
      </c>
      <c r="O22">
        <f t="shared" si="38"/>
        <v>1</v>
      </c>
      <c r="P22">
        <f t="shared" si="38"/>
        <v>14</v>
      </c>
      <c r="Q22">
        <f t="shared" si="38"/>
        <v>24</v>
      </c>
      <c r="R22">
        <f t="shared" si="38"/>
        <v>2</v>
      </c>
      <c r="S22">
        <f t="shared" si="7"/>
        <v>51</v>
      </c>
      <c r="T22" s="2">
        <f t="shared" si="8"/>
        <v>75.7</v>
      </c>
      <c r="U22" s="26">
        <f t="shared" si="9"/>
        <v>74.177788888955803</v>
      </c>
      <c r="V22" s="34">
        <f t="shared" si="10"/>
        <v>1</v>
      </c>
      <c r="X22">
        <f t="shared" si="11"/>
        <v>9.9903494320734296</v>
      </c>
      <c r="Y22">
        <f t="shared" si="12"/>
        <v>16.098244486597494</v>
      </c>
      <c r="Z22">
        <f t="shared" si="13"/>
        <v>0</v>
      </c>
      <c r="AA22">
        <f t="shared" si="14"/>
        <v>5.9282890498542136</v>
      </c>
      <c r="AB22">
        <f t="shared" si="15"/>
        <v>22.669091118547556</v>
      </c>
      <c r="AC22">
        <f t="shared" si="16"/>
        <v>6.7648977102258367</v>
      </c>
      <c r="AD22">
        <f t="shared" si="17"/>
        <v>12.726917091657269</v>
      </c>
      <c r="AE22">
        <f t="shared" si="18"/>
        <v>-23.177788888955803</v>
      </c>
      <c r="AF22">
        <f t="shared" si="19"/>
        <v>50</v>
      </c>
      <c r="AH22" s="19" t="s">
        <v>122</v>
      </c>
      <c r="AI22" s="20">
        <v>28</v>
      </c>
      <c r="AJ22" s="20">
        <v>15</v>
      </c>
      <c r="AK22" s="20">
        <v>19</v>
      </c>
      <c r="AL22" s="20">
        <v>3</v>
      </c>
      <c r="AM22" s="20">
        <v>21</v>
      </c>
      <c r="AN22" s="20">
        <v>3</v>
      </c>
      <c r="AO22" s="20">
        <v>28</v>
      </c>
      <c r="AP22" s="20">
        <v>87</v>
      </c>
    </row>
    <row r="23" spans="1:42" ht="15.75" thickBot="1" x14ac:dyDescent="0.3">
      <c r="A23" t="s">
        <v>127</v>
      </c>
      <c r="B23">
        <f t="shared" si="20"/>
        <v>58</v>
      </c>
      <c r="C23">
        <f t="shared" si="20"/>
        <v>87</v>
      </c>
      <c r="D23">
        <f t="shared" si="20"/>
        <v>99</v>
      </c>
      <c r="E23">
        <f t="shared" si="20"/>
        <v>74</v>
      </c>
      <c r="F23">
        <f t="shared" si="20"/>
        <v>58</v>
      </c>
      <c r="G23">
        <f t="shared" si="20"/>
        <v>96</v>
      </c>
      <c r="H23">
        <f t="shared" si="20"/>
        <v>51</v>
      </c>
      <c r="I23" s="1">
        <v>52</v>
      </c>
      <c r="K23" t="str">
        <f t="shared" si="21"/>
        <v>O19</v>
      </c>
      <c r="L23">
        <f t="shared" ref="L23:R23" si="39">RANK(B23,B23:B67,0)</f>
        <v>23</v>
      </c>
      <c r="M23">
        <f t="shared" si="39"/>
        <v>8</v>
      </c>
      <c r="N23">
        <f t="shared" si="39"/>
        <v>1</v>
      </c>
      <c r="O23">
        <f t="shared" si="39"/>
        <v>14</v>
      </c>
      <c r="P23">
        <f t="shared" si="39"/>
        <v>23</v>
      </c>
      <c r="Q23">
        <f t="shared" si="39"/>
        <v>2</v>
      </c>
      <c r="R23">
        <f t="shared" si="39"/>
        <v>26</v>
      </c>
      <c r="S23">
        <f t="shared" si="7"/>
        <v>52</v>
      </c>
      <c r="T23" s="2">
        <f t="shared" si="8"/>
        <v>74.099999999999994</v>
      </c>
      <c r="U23" s="26">
        <f t="shared" si="9"/>
        <v>70.340361994479792</v>
      </c>
      <c r="V23" s="34">
        <f t="shared" si="10"/>
        <v>0</v>
      </c>
      <c r="X23">
        <f t="shared" si="11"/>
        <v>6.0358361152110298</v>
      </c>
      <c r="Y23">
        <f t="shared" si="12"/>
        <v>24.147366729896241</v>
      </c>
      <c r="Z23">
        <f t="shared" si="13"/>
        <v>0</v>
      </c>
      <c r="AA23">
        <f t="shared" si="14"/>
        <v>4.4312463604970889</v>
      </c>
      <c r="AB23">
        <f t="shared" si="15"/>
        <v>17.767666011834571</v>
      </c>
      <c r="AC23">
        <f t="shared" si="16"/>
        <v>11.197072072097937</v>
      </c>
      <c r="AD23">
        <f t="shared" si="17"/>
        <v>6.7611747049429241</v>
      </c>
      <c r="AE23">
        <f t="shared" si="18"/>
        <v>-18.340361994479792</v>
      </c>
      <c r="AF23">
        <f t="shared" si="19"/>
        <v>52</v>
      </c>
      <c r="AH23" s="19" t="s">
        <v>123</v>
      </c>
      <c r="AI23" s="20">
        <v>15</v>
      </c>
      <c r="AJ23" s="20">
        <v>18</v>
      </c>
      <c r="AK23" s="20">
        <v>3</v>
      </c>
      <c r="AL23" s="20">
        <v>21</v>
      </c>
      <c r="AM23" s="20">
        <v>3</v>
      </c>
      <c r="AN23" s="20">
        <v>27</v>
      </c>
      <c r="AO23" s="20">
        <v>10</v>
      </c>
      <c r="AP23" s="20">
        <v>99</v>
      </c>
    </row>
    <row r="24" spans="1:42" ht="15.75" thickBot="1" x14ac:dyDescent="0.3">
      <c r="A24" t="s">
        <v>128</v>
      </c>
      <c r="B24">
        <f t="shared" si="20"/>
        <v>87</v>
      </c>
      <c r="C24">
        <f t="shared" si="20"/>
        <v>99</v>
      </c>
      <c r="D24">
        <f t="shared" si="20"/>
        <v>74</v>
      </c>
      <c r="E24">
        <f t="shared" si="20"/>
        <v>58</v>
      </c>
      <c r="F24">
        <f t="shared" si="20"/>
        <v>96</v>
      </c>
      <c r="G24">
        <f t="shared" si="20"/>
        <v>51</v>
      </c>
      <c r="H24">
        <f t="shared" si="20"/>
        <v>52</v>
      </c>
      <c r="I24" s="1">
        <v>96</v>
      </c>
      <c r="K24" t="str">
        <f t="shared" si="21"/>
        <v>O20</v>
      </c>
      <c r="L24">
        <f t="shared" ref="L24:R24" si="40">RANK(B24,B24:B68,0)</f>
        <v>8</v>
      </c>
      <c r="M24">
        <f t="shared" si="40"/>
        <v>1</v>
      </c>
      <c r="N24">
        <f t="shared" si="40"/>
        <v>14</v>
      </c>
      <c r="O24">
        <f t="shared" si="40"/>
        <v>22</v>
      </c>
      <c r="P24">
        <f t="shared" si="40"/>
        <v>2</v>
      </c>
      <c r="Q24">
        <f t="shared" si="40"/>
        <v>25</v>
      </c>
      <c r="R24">
        <f t="shared" si="40"/>
        <v>25</v>
      </c>
      <c r="S24">
        <f t="shared" si="7"/>
        <v>96</v>
      </c>
      <c r="T24" s="2">
        <f t="shared" si="8"/>
        <v>81.3</v>
      </c>
      <c r="U24" s="26">
        <f t="shared" si="9"/>
        <v>82.255673151671417</v>
      </c>
      <c r="V24" s="34">
        <f t="shared" si="10"/>
        <v>0</v>
      </c>
      <c r="X24">
        <f t="shared" si="11"/>
        <v>9.0537541728165447</v>
      </c>
      <c r="Y24">
        <f t="shared" si="12"/>
        <v>27.478038002985379</v>
      </c>
      <c r="Z24">
        <f t="shared" si="13"/>
        <v>0</v>
      </c>
      <c r="AA24">
        <f t="shared" si="14"/>
        <v>3.4731390393085291</v>
      </c>
      <c r="AB24">
        <f t="shared" si="15"/>
        <v>29.408550640277909</v>
      </c>
      <c r="AC24">
        <f t="shared" si="16"/>
        <v>5.948444538302029</v>
      </c>
      <c r="AD24">
        <f t="shared" si="17"/>
        <v>6.8937467579810203</v>
      </c>
      <c r="AE24">
        <f t="shared" si="18"/>
        <v>13.744326848328583</v>
      </c>
      <c r="AF24">
        <f t="shared" si="19"/>
        <v>96</v>
      </c>
      <c r="AH24" s="19" t="s">
        <v>124</v>
      </c>
      <c r="AI24" s="20">
        <v>18</v>
      </c>
      <c r="AJ24" s="20">
        <v>3</v>
      </c>
      <c r="AK24" s="20">
        <v>20</v>
      </c>
      <c r="AL24" s="20">
        <v>3</v>
      </c>
      <c r="AM24" s="20">
        <v>26</v>
      </c>
      <c r="AN24" s="20">
        <v>9</v>
      </c>
      <c r="AO24" s="20">
        <v>1</v>
      </c>
      <c r="AP24" s="20">
        <v>74</v>
      </c>
    </row>
    <row r="25" spans="1:42" ht="15.75" thickBot="1" x14ac:dyDescent="0.3">
      <c r="A25" t="s">
        <v>129</v>
      </c>
      <c r="B25">
        <f t="shared" si="20"/>
        <v>99</v>
      </c>
      <c r="C25">
        <f t="shared" si="20"/>
        <v>74</v>
      </c>
      <c r="D25">
        <f t="shared" si="20"/>
        <v>58</v>
      </c>
      <c r="E25">
        <f t="shared" si="20"/>
        <v>96</v>
      </c>
      <c r="F25">
        <f t="shared" si="20"/>
        <v>51</v>
      </c>
      <c r="G25">
        <f t="shared" si="20"/>
        <v>52</v>
      </c>
      <c r="H25">
        <f t="shared" si="20"/>
        <v>96</v>
      </c>
      <c r="I25" s="1">
        <v>76</v>
      </c>
      <c r="K25" t="str">
        <f t="shared" si="21"/>
        <v>O21</v>
      </c>
      <c r="L25">
        <f t="shared" ref="L25:R25" si="41">RANK(B25,B25:B69,0)</f>
        <v>1</v>
      </c>
      <c r="M25">
        <f t="shared" si="41"/>
        <v>13</v>
      </c>
      <c r="N25">
        <f t="shared" si="41"/>
        <v>21</v>
      </c>
      <c r="O25">
        <f t="shared" si="41"/>
        <v>2</v>
      </c>
      <c r="P25">
        <f t="shared" si="41"/>
        <v>24</v>
      </c>
      <c r="Q25">
        <f t="shared" si="41"/>
        <v>24</v>
      </c>
      <c r="R25">
        <f t="shared" si="41"/>
        <v>2</v>
      </c>
      <c r="S25">
        <f t="shared" si="7"/>
        <v>76</v>
      </c>
      <c r="T25" s="2">
        <f t="shared" si="8"/>
        <v>77.2</v>
      </c>
      <c r="U25" s="26">
        <f t="shared" si="9"/>
        <v>71.00562162136471</v>
      </c>
      <c r="V25" s="34">
        <f t="shared" si="10"/>
        <v>1</v>
      </c>
      <c r="X25">
        <f t="shared" si="11"/>
        <v>10.302547851825723</v>
      </c>
      <c r="Y25">
        <f t="shared" si="12"/>
        <v>20.53913951738301</v>
      </c>
      <c r="Z25">
        <f t="shared" si="13"/>
        <v>0</v>
      </c>
      <c r="AA25">
        <f t="shared" si="14"/>
        <v>5.7486439271313587</v>
      </c>
      <c r="AB25">
        <f t="shared" si="15"/>
        <v>15.623292527647639</v>
      </c>
      <c r="AC25">
        <f t="shared" si="16"/>
        <v>6.0650807057197156</v>
      </c>
      <c r="AD25">
        <f t="shared" si="17"/>
        <v>12.726917091657269</v>
      </c>
      <c r="AE25">
        <f t="shared" si="18"/>
        <v>4.9943783786352896</v>
      </c>
      <c r="AF25">
        <f t="shared" si="19"/>
        <v>75</v>
      </c>
      <c r="AH25" s="19" t="s">
        <v>125</v>
      </c>
      <c r="AI25" s="20">
        <v>3</v>
      </c>
      <c r="AJ25" s="20">
        <v>19</v>
      </c>
      <c r="AK25" s="20">
        <v>3</v>
      </c>
      <c r="AL25" s="20">
        <v>25</v>
      </c>
      <c r="AM25" s="20">
        <v>9</v>
      </c>
      <c r="AN25" s="20">
        <v>1</v>
      </c>
      <c r="AO25" s="20">
        <v>15</v>
      </c>
      <c r="AP25" s="20">
        <v>58</v>
      </c>
    </row>
    <row r="26" spans="1:42" ht="15.75" thickBot="1" x14ac:dyDescent="0.3">
      <c r="A26" t="s">
        <v>130</v>
      </c>
      <c r="B26">
        <f t="shared" si="20"/>
        <v>74</v>
      </c>
      <c r="C26">
        <f t="shared" si="20"/>
        <v>58</v>
      </c>
      <c r="D26">
        <f t="shared" si="20"/>
        <v>96</v>
      </c>
      <c r="E26">
        <f t="shared" si="20"/>
        <v>51</v>
      </c>
      <c r="F26">
        <f t="shared" si="20"/>
        <v>52</v>
      </c>
      <c r="G26">
        <f t="shared" si="20"/>
        <v>96</v>
      </c>
      <c r="H26">
        <f t="shared" si="20"/>
        <v>76</v>
      </c>
      <c r="I26" s="1">
        <v>68</v>
      </c>
      <c r="K26" t="str">
        <f t="shared" si="21"/>
        <v>O22</v>
      </c>
      <c r="L26">
        <f t="shared" ref="L26:R26" si="42">RANK(B26,B26:B70,0)</f>
        <v>13</v>
      </c>
      <c r="M26">
        <f t="shared" si="42"/>
        <v>20</v>
      </c>
      <c r="N26">
        <f t="shared" si="42"/>
        <v>2</v>
      </c>
      <c r="O26">
        <f t="shared" si="42"/>
        <v>23</v>
      </c>
      <c r="P26">
        <f t="shared" si="42"/>
        <v>23</v>
      </c>
      <c r="Q26">
        <f t="shared" si="42"/>
        <v>2</v>
      </c>
      <c r="R26">
        <f t="shared" si="42"/>
        <v>11</v>
      </c>
      <c r="S26">
        <f t="shared" si="7"/>
        <v>68</v>
      </c>
      <c r="T26" s="2">
        <f t="shared" si="8"/>
        <v>77.2</v>
      </c>
      <c r="U26" s="26">
        <f t="shared" si="9"/>
        <v>64.055285626586439</v>
      </c>
      <c r="V26" s="34">
        <f t="shared" si="10"/>
        <v>1</v>
      </c>
      <c r="X26">
        <f t="shared" si="11"/>
        <v>7.700894353889935</v>
      </c>
      <c r="Y26">
        <f t="shared" si="12"/>
        <v>16.098244486597494</v>
      </c>
      <c r="Z26">
        <f t="shared" si="13"/>
        <v>0</v>
      </c>
      <c r="AA26">
        <f t="shared" si="14"/>
        <v>3.0539670862885342</v>
      </c>
      <c r="AB26">
        <f t="shared" si="15"/>
        <v>15.929631596817201</v>
      </c>
      <c r="AC26">
        <f t="shared" si="16"/>
        <v>11.197072072097937</v>
      </c>
      <c r="AD26">
        <f t="shared" si="17"/>
        <v>10.075476030895338</v>
      </c>
      <c r="AE26">
        <f t="shared" si="18"/>
        <v>3.9447143734135608</v>
      </c>
      <c r="AF26">
        <f t="shared" si="19"/>
        <v>67</v>
      </c>
      <c r="AH26" s="19" t="s">
        <v>126</v>
      </c>
      <c r="AI26" s="20">
        <v>19</v>
      </c>
      <c r="AJ26" s="20">
        <v>3</v>
      </c>
      <c r="AK26" s="20">
        <v>24</v>
      </c>
      <c r="AL26" s="20">
        <v>9</v>
      </c>
      <c r="AM26" s="20">
        <v>1</v>
      </c>
      <c r="AN26" s="20">
        <v>14</v>
      </c>
      <c r="AO26" s="20">
        <v>25</v>
      </c>
      <c r="AP26" s="20">
        <v>96</v>
      </c>
    </row>
    <row r="27" spans="1:42" ht="15.75" thickBot="1" x14ac:dyDescent="0.3">
      <c r="A27" t="s">
        <v>131</v>
      </c>
      <c r="B27">
        <f t="shared" si="20"/>
        <v>58</v>
      </c>
      <c r="C27">
        <f t="shared" si="20"/>
        <v>96</v>
      </c>
      <c r="D27">
        <f t="shared" si="20"/>
        <v>51</v>
      </c>
      <c r="E27">
        <f t="shared" si="20"/>
        <v>52</v>
      </c>
      <c r="F27">
        <f t="shared" si="20"/>
        <v>96</v>
      </c>
      <c r="G27">
        <f t="shared" si="20"/>
        <v>76</v>
      </c>
      <c r="H27">
        <f t="shared" si="20"/>
        <v>68</v>
      </c>
      <c r="I27" s="1">
        <v>94</v>
      </c>
      <c r="K27" t="str">
        <f t="shared" si="21"/>
        <v>O23</v>
      </c>
      <c r="L27">
        <f t="shared" ref="L27:R27" si="43">RANK(B27,B27:B71,0)</f>
        <v>20</v>
      </c>
      <c r="M27">
        <f t="shared" si="43"/>
        <v>2</v>
      </c>
      <c r="N27">
        <f t="shared" si="43"/>
        <v>22</v>
      </c>
      <c r="O27">
        <f t="shared" si="43"/>
        <v>22</v>
      </c>
      <c r="P27">
        <f t="shared" si="43"/>
        <v>2</v>
      </c>
      <c r="Q27">
        <f t="shared" si="43"/>
        <v>10</v>
      </c>
      <c r="R27">
        <f t="shared" si="43"/>
        <v>17</v>
      </c>
      <c r="S27">
        <f t="shared" si="7"/>
        <v>94</v>
      </c>
      <c r="T27" s="2">
        <f t="shared" si="8"/>
        <v>82.9</v>
      </c>
      <c r="U27" s="26">
        <f t="shared" si="9"/>
        <v>83.082854064399626</v>
      </c>
      <c r="V27" s="34">
        <f t="shared" si="10"/>
        <v>1</v>
      </c>
      <c r="X27">
        <f t="shared" si="11"/>
        <v>6.0358361152110298</v>
      </c>
      <c r="Y27">
        <f t="shared" si="12"/>
        <v>26.645370184713094</v>
      </c>
      <c r="Z27">
        <f t="shared" si="13"/>
        <v>0</v>
      </c>
      <c r="AA27">
        <f t="shared" si="14"/>
        <v>3.1138487938628194</v>
      </c>
      <c r="AB27">
        <f t="shared" si="15"/>
        <v>29.408550640277909</v>
      </c>
      <c r="AC27">
        <f t="shared" si="16"/>
        <v>8.8643487237442002</v>
      </c>
      <c r="AD27">
        <f t="shared" si="17"/>
        <v>9.014899606590566</v>
      </c>
      <c r="AE27">
        <f t="shared" si="18"/>
        <v>10.917145935600374</v>
      </c>
      <c r="AF27">
        <f t="shared" si="19"/>
        <v>93</v>
      </c>
      <c r="AH27" s="19" t="s">
        <v>127</v>
      </c>
      <c r="AI27" s="20">
        <v>3</v>
      </c>
      <c r="AJ27" s="20">
        <v>23</v>
      </c>
      <c r="AK27" s="20">
        <v>9</v>
      </c>
      <c r="AL27" s="20">
        <v>1</v>
      </c>
      <c r="AM27" s="20">
        <v>14</v>
      </c>
      <c r="AN27" s="20">
        <v>24</v>
      </c>
      <c r="AO27" s="20">
        <v>2</v>
      </c>
      <c r="AP27" s="20">
        <v>51</v>
      </c>
    </row>
    <row r="28" spans="1:42" ht="15.75" thickBot="1" x14ac:dyDescent="0.3">
      <c r="A28" t="s">
        <v>132</v>
      </c>
      <c r="B28">
        <f t="shared" si="20"/>
        <v>96</v>
      </c>
      <c r="C28">
        <f t="shared" si="20"/>
        <v>51</v>
      </c>
      <c r="D28">
        <f t="shared" si="20"/>
        <v>52</v>
      </c>
      <c r="E28">
        <f t="shared" si="20"/>
        <v>96</v>
      </c>
      <c r="F28">
        <f t="shared" si="20"/>
        <v>76</v>
      </c>
      <c r="G28">
        <f t="shared" si="20"/>
        <v>68</v>
      </c>
      <c r="H28">
        <f t="shared" si="20"/>
        <v>94</v>
      </c>
      <c r="I28" s="1">
        <v>78</v>
      </c>
      <c r="K28" t="str">
        <f t="shared" si="21"/>
        <v>O24</v>
      </c>
      <c r="L28">
        <f t="shared" ref="L28:R28" si="44">RANK(B28,B28:B72,0)</f>
        <v>2</v>
      </c>
      <c r="M28">
        <f t="shared" si="44"/>
        <v>21</v>
      </c>
      <c r="N28">
        <f t="shared" si="44"/>
        <v>21</v>
      </c>
      <c r="O28">
        <f t="shared" si="44"/>
        <v>2</v>
      </c>
      <c r="P28">
        <f t="shared" si="44"/>
        <v>10</v>
      </c>
      <c r="Q28">
        <f t="shared" si="44"/>
        <v>16</v>
      </c>
      <c r="R28">
        <f t="shared" si="44"/>
        <v>3</v>
      </c>
      <c r="S28">
        <f t="shared" si="7"/>
        <v>78</v>
      </c>
      <c r="T28" s="2">
        <f t="shared" si="8"/>
        <v>77.2</v>
      </c>
      <c r="U28" s="26">
        <f t="shared" si="9"/>
        <v>73.569147896704081</v>
      </c>
      <c r="V28" s="34">
        <f t="shared" si="10"/>
        <v>1</v>
      </c>
      <c r="X28">
        <f t="shared" si="11"/>
        <v>9.9903494320734296</v>
      </c>
      <c r="Y28">
        <f t="shared" si="12"/>
        <v>14.155352910628832</v>
      </c>
      <c r="Z28">
        <f t="shared" si="13"/>
        <v>0</v>
      </c>
      <c r="AA28">
        <f t="shared" si="14"/>
        <v>5.7486439271313587</v>
      </c>
      <c r="AB28">
        <f t="shared" si="15"/>
        <v>23.281769256886676</v>
      </c>
      <c r="AC28">
        <f t="shared" si="16"/>
        <v>7.9312593844027051</v>
      </c>
      <c r="AD28">
        <f t="shared" si="17"/>
        <v>12.461772985581076</v>
      </c>
      <c r="AE28">
        <f t="shared" si="18"/>
        <v>4.4308521032959192</v>
      </c>
      <c r="AF28">
        <f t="shared" si="19"/>
        <v>77</v>
      </c>
      <c r="AH28" s="19" t="s">
        <v>128</v>
      </c>
      <c r="AI28" s="20">
        <v>23</v>
      </c>
      <c r="AJ28" s="20">
        <v>8</v>
      </c>
      <c r="AK28" s="20">
        <v>1</v>
      </c>
      <c r="AL28" s="20">
        <v>14</v>
      </c>
      <c r="AM28" s="20">
        <v>23</v>
      </c>
      <c r="AN28" s="20">
        <v>2</v>
      </c>
      <c r="AO28" s="20">
        <v>26</v>
      </c>
      <c r="AP28" s="20">
        <v>52</v>
      </c>
    </row>
    <row r="29" spans="1:42" ht="15.75" thickBot="1" x14ac:dyDescent="0.3">
      <c r="A29" t="s">
        <v>133</v>
      </c>
      <c r="B29">
        <f t="shared" si="20"/>
        <v>51</v>
      </c>
      <c r="C29">
        <f t="shared" si="20"/>
        <v>52</v>
      </c>
      <c r="D29">
        <f t="shared" si="20"/>
        <v>96</v>
      </c>
      <c r="E29">
        <f t="shared" si="20"/>
        <v>76</v>
      </c>
      <c r="F29">
        <f t="shared" si="20"/>
        <v>68</v>
      </c>
      <c r="G29">
        <f t="shared" si="20"/>
        <v>94</v>
      </c>
      <c r="H29">
        <f t="shared" si="20"/>
        <v>78</v>
      </c>
      <c r="I29" s="1">
        <v>76</v>
      </c>
      <c r="K29" t="str">
        <f t="shared" si="21"/>
        <v>O25</v>
      </c>
      <c r="L29">
        <f t="shared" ref="L29:R29" si="45">RANK(B29,B29:B73,0)</f>
        <v>20</v>
      </c>
      <c r="M29">
        <f t="shared" si="45"/>
        <v>20</v>
      </c>
      <c r="N29">
        <f t="shared" si="45"/>
        <v>2</v>
      </c>
      <c r="O29">
        <f t="shared" si="45"/>
        <v>10</v>
      </c>
      <c r="P29">
        <f t="shared" si="45"/>
        <v>16</v>
      </c>
      <c r="Q29">
        <f t="shared" si="45"/>
        <v>3</v>
      </c>
      <c r="R29">
        <f t="shared" si="45"/>
        <v>9</v>
      </c>
      <c r="S29">
        <f t="shared" si="7"/>
        <v>76</v>
      </c>
      <c r="T29" s="2">
        <f t="shared" si="8"/>
        <v>77.2</v>
      </c>
      <c r="U29" s="26">
        <f t="shared" si="9"/>
        <v>66.426768339251879</v>
      </c>
      <c r="V29" s="34">
        <f t="shared" si="10"/>
        <v>1</v>
      </c>
      <c r="X29">
        <f t="shared" si="11"/>
        <v>5.3073731357890086</v>
      </c>
      <c r="Y29">
        <f t="shared" si="12"/>
        <v>14.432908850052925</v>
      </c>
      <c r="Z29">
        <f t="shared" si="13"/>
        <v>0</v>
      </c>
      <c r="AA29">
        <f t="shared" si="14"/>
        <v>4.5510097756456593</v>
      </c>
      <c r="AB29">
        <f t="shared" si="15"/>
        <v>20.831056703530187</v>
      </c>
      <c r="AC29">
        <f t="shared" si="16"/>
        <v>10.963799737262564</v>
      </c>
      <c r="AD29">
        <f t="shared" si="17"/>
        <v>10.34062013697153</v>
      </c>
      <c r="AE29">
        <f t="shared" si="18"/>
        <v>9.5732316607481209</v>
      </c>
      <c r="AF29">
        <f t="shared" si="19"/>
        <v>75</v>
      </c>
      <c r="AH29" s="19" t="s">
        <v>129</v>
      </c>
      <c r="AI29" s="20">
        <v>8</v>
      </c>
      <c r="AJ29" s="20">
        <v>1</v>
      </c>
      <c r="AK29" s="20">
        <v>14</v>
      </c>
      <c r="AL29" s="20">
        <v>22</v>
      </c>
      <c r="AM29" s="20">
        <v>2</v>
      </c>
      <c r="AN29" s="20">
        <v>25</v>
      </c>
      <c r="AO29" s="20">
        <v>25</v>
      </c>
      <c r="AP29" s="20">
        <v>96</v>
      </c>
    </row>
    <row r="30" spans="1:42" ht="15.75" thickBot="1" x14ac:dyDescent="0.3">
      <c r="A30" t="s">
        <v>134</v>
      </c>
      <c r="B30">
        <f t="shared" si="20"/>
        <v>52</v>
      </c>
      <c r="C30">
        <f t="shared" si="20"/>
        <v>96</v>
      </c>
      <c r="D30">
        <f t="shared" si="20"/>
        <v>76</v>
      </c>
      <c r="E30">
        <f t="shared" si="20"/>
        <v>68</v>
      </c>
      <c r="F30">
        <f t="shared" si="20"/>
        <v>94</v>
      </c>
      <c r="G30">
        <f t="shared" si="20"/>
        <v>78</v>
      </c>
      <c r="H30">
        <f t="shared" si="20"/>
        <v>76</v>
      </c>
      <c r="I30" s="1">
        <v>69</v>
      </c>
      <c r="K30" t="str">
        <f t="shared" si="21"/>
        <v>O26</v>
      </c>
      <c r="L30">
        <f t="shared" ref="L30:R30" si="46">RANK(B30,B30:B74,0)</f>
        <v>19</v>
      </c>
      <c r="M30">
        <f t="shared" si="46"/>
        <v>2</v>
      </c>
      <c r="N30">
        <f t="shared" si="46"/>
        <v>10</v>
      </c>
      <c r="O30">
        <f t="shared" si="46"/>
        <v>16</v>
      </c>
      <c r="P30">
        <f t="shared" si="46"/>
        <v>3</v>
      </c>
      <c r="Q30">
        <f t="shared" si="46"/>
        <v>8</v>
      </c>
      <c r="R30">
        <f t="shared" si="46"/>
        <v>9</v>
      </c>
      <c r="S30">
        <f t="shared" si="7"/>
        <v>69</v>
      </c>
      <c r="T30" s="2">
        <f t="shared" si="8"/>
        <v>82.9</v>
      </c>
      <c r="U30" s="26">
        <f t="shared" si="9"/>
        <v>84.097735166884604</v>
      </c>
      <c r="V30" s="34">
        <f t="shared" si="10"/>
        <v>1</v>
      </c>
      <c r="X30">
        <f t="shared" si="11"/>
        <v>5.4114392757064405</v>
      </c>
      <c r="Y30">
        <f t="shared" si="12"/>
        <v>26.645370184713094</v>
      </c>
      <c r="Z30">
        <f t="shared" si="13"/>
        <v>0</v>
      </c>
      <c r="AA30">
        <f t="shared" si="14"/>
        <v>4.0719561150513792</v>
      </c>
      <c r="AB30">
        <f t="shared" si="15"/>
        <v>28.795872501938785</v>
      </c>
      <c r="AC30">
        <f t="shared" si="16"/>
        <v>9.0976210585795734</v>
      </c>
      <c r="AD30">
        <f t="shared" si="17"/>
        <v>10.075476030895338</v>
      </c>
      <c r="AE30">
        <f t="shared" si="18"/>
        <v>-15.097735166884604</v>
      </c>
      <c r="AF30">
        <f t="shared" si="19"/>
        <v>68</v>
      </c>
      <c r="AH30" s="19" t="s">
        <v>130</v>
      </c>
      <c r="AI30" s="20">
        <v>1</v>
      </c>
      <c r="AJ30" s="20">
        <v>13</v>
      </c>
      <c r="AK30" s="20">
        <v>21</v>
      </c>
      <c r="AL30" s="20">
        <v>2</v>
      </c>
      <c r="AM30" s="20">
        <v>24</v>
      </c>
      <c r="AN30" s="20">
        <v>24</v>
      </c>
      <c r="AO30" s="20">
        <v>2</v>
      </c>
      <c r="AP30" s="20">
        <v>76</v>
      </c>
    </row>
    <row r="31" spans="1:42" ht="15.75" thickBot="1" x14ac:dyDescent="0.3">
      <c r="A31" t="s">
        <v>135</v>
      </c>
      <c r="B31">
        <f t="shared" si="20"/>
        <v>96</v>
      </c>
      <c r="C31">
        <f t="shared" si="20"/>
        <v>76</v>
      </c>
      <c r="D31">
        <f t="shared" si="20"/>
        <v>68</v>
      </c>
      <c r="E31">
        <f t="shared" si="20"/>
        <v>94</v>
      </c>
      <c r="F31">
        <f t="shared" si="20"/>
        <v>78</v>
      </c>
      <c r="G31">
        <f t="shared" si="20"/>
        <v>76</v>
      </c>
      <c r="H31">
        <f t="shared" si="20"/>
        <v>69</v>
      </c>
      <c r="I31" s="1">
        <v>73</v>
      </c>
      <c r="K31" t="str">
        <f t="shared" si="21"/>
        <v>O27</v>
      </c>
      <c r="L31">
        <f t="shared" ref="L31:R31" si="47">RANK(B31,B31:B75,0)</f>
        <v>2</v>
      </c>
      <c r="M31">
        <f t="shared" si="47"/>
        <v>9</v>
      </c>
      <c r="N31">
        <f t="shared" si="47"/>
        <v>15</v>
      </c>
      <c r="O31">
        <f t="shared" si="47"/>
        <v>3</v>
      </c>
      <c r="P31">
        <f t="shared" si="47"/>
        <v>8</v>
      </c>
      <c r="Q31">
        <f t="shared" si="47"/>
        <v>8</v>
      </c>
      <c r="R31">
        <f t="shared" si="47"/>
        <v>13</v>
      </c>
      <c r="S31">
        <f t="shared" si="7"/>
        <v>73</v>
      </c>
      <c r="T31" s="2">
        <f t="shared" si="8"/>
        <v>77.2</v>
      </c>
      <c r="U31" s="26">
        <f t="shared" si="9"/>
        <v>78.619749118886077</v>
      </c>
      <c r="V31" s="34">
        <f t="shared" si="10"/>
        <v>1</v>
      </c>
      <c r="X31">
        <f t="shared" si="11"/>
        <v>9.9903494320734296</v>
      </c>
      <c r="Y31">
        <f t="shared" si="12"/>
        <v>21.094251396231201</v>
      </c>
      <c r="Z31">
        <f t="shared" si="13"/>
        <v>0</v>
      </c>
      <c r="AA31">
        <f t="shared" si="14"/>
        <v>5.6288805119827892</v>
      </c>
      <c r="AB31">
        <f t="shared" si="15"/>
        <v>23.8944473952258</v>
      </c>
      <c r="AC31">
        <f t="shared" si="16"/>
        <v>8.8643487237442002</v>
      </c>
      <c r="AD31">
        <f t="shared" si="17"/>
        <v>9.1474716596286623</v>
      </c>
      <c r="AE31">
        <f t="shared" si="18"/>
        <v>-5.6197491188860766</v>
      </c>
      <c r="AF31">
        <f t="shared" si="19"/>
        <v>72</v>
      </c>
      <c r="AH31" s="19" t="s">
        <v>131</v>
      </c>
      <c r="AI31" s="20">
        <v>13</v>
      </c>
      <c r="AJ31" s="20">
        <v>20</v>
      </c>
      <c r="AK31" s="20">
        <v>2</v>
      </c>
      <c r="AL31" s="20">
        <v>23</v>
      </c>
      <c r="AM31" s="20">
        <v>23</v>
      </c>
      <c r="AN31" s="20">
        <v>2</v>
      </c>
      <c r="AO31" s="20">
        <v>11</v>
      </c>
      <c r="AP31" s="20">
        <v>68</v>
      </c>
    </row>
    <row r="32" spans="1:42" ht="15.75" thickBot="1" x14ac:dyDescent="0.3">
      <c r="A32" t="s">
        <v>136</v>
      </c>
      <c r="B32">
        <f t="shared" si="20"/>
        <v>76</v>
      </c>
      <c r="C32">
        <f t="shared" si="20"/>
        <v>68</v>
      </c>
      <c r="D32">
        <f t="shared" si="20"/>
        <v>94</v>
      </c>
      <c r="E32">
        <f t="shared" si="20"/>
        <v>78</v>
      </c>
      <c r="F32">
        <f t="shared" si="20"/>
        <v>76</v>
      </c>
      <c r="G32">
        <f t="shared" si="20"/>
        <v>69</v>
      </c>
      <c r="H32">
        <f t="shared" si="20"/>
        <v>73</v>
      </c>
      <c r="I32" s="1">
        <v>67</v>
      </c>
      <c r="K32" t="str">
        <f t="shared" si="21"/>
        <v>O28</v>
      </c>
      <c r="L32">
        <f t="shared" ref="L32:R32" si="48">RANK(B32,B32:B76,0)</f>
        <v>9</v>
      </c>
      <c r="M32">
        <f t="shared" si="48"/>
        <v>14</v>
      </c>
      <c r="N32">
        <f t="shared" si="48"/>
        <v>3</v>
      </c>
      <c r="O32">
        <f t="shared" si="48"/>
        <v>8</v>
      </c>
      <c r="P32">
        <f t="shared" si="48"/>
        <v>8</v>
      </c>
      <c r="Q32">
        <f t="shared" si="48"/>
        <v>12</v>
      </c>
      <c r="R32">
        <f t="shared" si="48"/>
        <v>9</v>
      </c>
      <c r="S32">
        <f t="shared" si="7"/>
        <v>67</v>
      </c>
      <c r="T32" s="2">
        <f t="shared" si="8"/>
        <v>77.2</v>
      </c>
      <c r="U32" s="26">
        <f t="shared" si="9"/>
        <v>72.46102838584558</v>
      </c>
      <c r="V32" s="34">
        <f t="shared" si="10"/>
        <v>1</v>
      </c>
      <c r="X32">
        <f t="shared" si="11"/>
        <v>7.9090266337247979</v>
      </c>
      <c r="Y32">
        <f t="shared" si="12"/>
        <v>18.873803880838441</v>
      </c>
      <c r="Z32">
        <f t="shared" si="13"/>
        <v>0</v>
      </c>
      <c r="AA32">
        <f t="shared" si="14"/>
        <v>4.6707731907942289</v>
      </c>
      <c r="AB32">
        <f t="shared" si="15"/>
        <v>23.281769256886676</v>
      </c>
      <c r="AC32">
        <f t="shared" si="16"/>
        <v>8.0478955518203925</v>
      </c>
      <c r="AD32">
        <f t="shared" si="17"/>
        <v>9.6777598717810474</v>
      </c>
      <c r="AE32">
        <f t="shared" si="18"/>
        <v>-5.4610283858455801</v>
      </c>
      <c r="AF32">
        <f t="shared" si="19"/>
        <v>66</v>
      </c>
      <c r="AH32" s="19" t="s">
        <v>132</v>
      </c>
      <c r="AI32" s="20">
        <v>20</v>
      </c>
      <c r="AJ32" s="20">
        <v>2</v>
      </c>
      <c r="AK32" s="20">
        <v>22</v>
      </c>
      <c r="AL32" s="20">
        <v>22</v>
      </c>
      <c r="AM32" s="20">
        <v>2</v>
      </c>
      <c r="AN32" s="20">
        <v>10</v>
      </c>
      <c r="AO32" s="20">
        <v>17</v>
      </c>
      <c r="AP32" s="20">
        <v>94</v>
      </c>
    </row>
    <row r="33" spans="1:42" ht="15.75" thickBot="1" x14ac:dyDescent="0.3">
      <c r="A33" t="s">
        <v>137</v>
      </c>
      <c r="B33">
        <f t="shared" si="20"/>
        <v>68</v>
      </c>
      <c r="C33">
        <f t="shared" si="20"/>
        <v>94</v>
      </c>
      <c r="D33">
        <f t="shared" si="20"/>
        <v>78</v>
      </c>
      <c r="E33">
        <f t="shared" si="20"/>
        <v>76</v>
      </c>
      <c r="F33">
        <f t="shared" si="20"/>
        <v>69</v>
      </c>
      <c r="G33">
        <f t="shared" si="20"/>
        <v>73</v>
      </c>
      <c r="H33">
        <f t="shared" si="20"/>
        <v>67</v>
      </c>
      <c r="I33" s="1">
        <v>90</v>
      </c>
      <c r="K33" t="str">
        <f t="shared" si="21"/>
        <v>O29</v>
      </c>
      <c r="L33">
        <f t="shared" ref="L33:R33" si="49">RANK(B33,B33:B77,0)</f>
        <v>14</v>
      </c>
      <c r="M33">
        <f t="shared" si="49"/>
        <v>3</v>
      </c>
      <c r="N33">
        <f t="shared" si="49"/>
        <v>8</v>
      </c>
      <c r="O33">
        <f t="shared" si="49"/>
        <v>8</v>
      </c>
      <c r="P33">
        <f t="shared" si="49"/>
        <v>12</v>
      </c>
      <c r="Q33">
        <f t="shared" si="49"/>
        <v>8</v>
      </c>
      <c r="R33">
        <f t="shared" si="49"/>
        <v>13</v>
      </c>
      <c r="S33">
        <f t="shared" si="7"/>
        <v>90</v>
      </c>
      <c r="T33" s="2">
        <f t="shared" si="8"/>
        <v>77.2</v>
      </c>
      <c r="U33" s="26">
        <f t="shared" si="9"/>
        <v>76.251929143639273</v>
      </c>
      <c r="V33" s="34">
        <f t="shared" si="10"/>
        <v>1</v>
      </c>
      <c r="X33">
        <f t="shared" si="11"/>
        <v>7.0764975143853457</v>
      </c>
      <c r="Y33">
        <f t="shared" si="12"/>
        <v>26.090258305864904</v>
      </c>
      <c r="Z33">
        <f t="shared" si="13"/>
        <v>0</v>
      </c>
      <c r="AA33">
        <f t="shared" si="14"/>
        <v>4.5510097756456593</v>
      </c>
      <c r="AB33">
        <f t="shared" si="15"/>
        <v>21.137395772699747</v>
      </c>
      <c r="AC33">
        <f t="shared" si="16"/>
        <v>8.5144402214911388</v>
      </c>
      <c r="AD33">
        <f t="shared" si="17"/>
        <v>8.8823275535524679</v>
      </c>
      <c r="AE33">
        <f t="shared" si="18"/>
        <v>13.748070856360727</v>
      </c>
      <c r="AF33">
        <f t="shared" si="19"/>
        <v>89</v>
      </c>
      <c r="AH33" s="19" t="s">
        <v>133</v>
      </c>
      <c r="AI33" s="20">
        <v>2</v>
      </c>
      <c r="AJ33" s="20">
        <v>21</v>
      </c>
      <c r="AK33" s="20">
        <v>21</v>
      </c>
      <c r="AL33" s="20">
        <v>2</v>
      </c>
      <c r="AM33" s="20">
        <v>10</v>
      </c>
      <c r="AN33" s="20">
        <v>16</v>
      </c>
      <c r="AO33" s="20">
        <v>3</v>
      </c>
      <c r="AP33" s="20">
        <v>78</v>
      </c>
    </row>
    <row r="34" spans="1:42" ht="15.75" thickBot="1" x14ac:dyDescent="0.3">
      <c r="A34" t="s">
        <v>138</v>
      </c>
      <c r="B34">
        <f t="shared" si="20"/>
        <v>94</v>
      </c>
      <c r="C34">
        <f t="shared" si="20"/>
        <v>78</v>
      </c>
      <c r="D34">
        <f t="shared" si="20"/>
        <v>76</v>
      </c>
      <c r="E34">
        <f t="shared" si="20"/>
        <v>69</v>
      </c>
      <c r="F34">
        <f t="shared" si="20"/>
        <v>73</v>
      </c>
      <c r="G34">
        <f t="shared" si="20"/>
        <v>67</v>
      </c>
      <c r="H34">
        <f t="shared" si="20"/>
        <v>90</v>
      </c>
      <c r="I34" s="1">
        <v>83</v>
      </c>
      <c r="K34" t="str">
        <f t="shared" si="21"/>
        <v>O30</v>
      </c>
      <c r="L34">
        <f t="shared" ref="L34:R34" si="50">RANK(B34,B34:B78,0)</f>
        <v>3</v>
      </c>
      <c r="M34">
        <f t="shared" si="50"/>
        <v>7</v>
      </c>
      <c r="N34">
        <f t="shared" si="50"/>
        <v>8</v>
      </c>
      <c r="O34">
        <f t="shared" si="50"/>
        <v>12</v>
      </c>
      <c r="P34">
        <f t="shared" si="50"/>
        <v>8</v>
      </c>
      <c r="Q34">
        <f t="shared" si="50"/>
        <v>12</v>
      </c>
      <c r="R34">
        <f t="shared" si="50"/>
        <v>4</v>
      </c>
      <c r="S34">
        <f t="shared" si="7"/>
        <v>83</v>
      </c>
      <c r="T34" s="2">
        <f t="shared" si="8"/>
        <v>77.2</v>
      </c>
      <c r="U34" s="26">
        <f t="shared" si="9"/>
        <v>77.672278289735317</v>
      </c>
      <c r="V34" s="34">
        <f t="shared" si="10"/>
        <v>1</v>
      </c>
      <c r="X34">
        <f t="shared" si="11"/>
        <v>9.7822171522385659</v>
      </c>
      <c r="Y34">
        <f t="shared" si="12"/>
        <v>21.649363275079388</v>
      </c>
      <c r="Z34">
        <f t="shared" si="13"/>
        <v>0</v>
      </c>
      <c r="AA34">
        <f t="shared" si="14"/>
        <v>4.1318378226256645</v>
      </c>
      <c r="AB34">
        <f t="shared" si="15"/>
        <v>22.362752049377992</v>
      </c>
      <c r="AC34">
        <f t="shared" si="16"/>
        <v>7.8146232169850185</v>
      </c>
      <c r="AD34">
        <f t="shared" si="17"/>
        <v>11.931484773428689</v>
      </c>
      <c r="AE34">
        <f t="shared" si="18"/>
        <v>5.327721710264683</v>
      </c>
      <c r="AF34">
        <f t="shared" si="19"/>
        <v>82</v>
      </c>
      <c r="AH34" s="19" t="s">
        <v>134</v>
      </c>
      <c r="AI34" s="20">
        <v>20</v>
      </c>
      <c r="AJ34" s="20">
        <v>20</v>
      </c>
      <c r="AK34" s="20">
        <v>2</v>
      </c>
      <c r="AL34" s="20">
        <v>10</v>
      </c>
      <c r="AM34" s="20">
        <v>16</v>
      </c>
      <c r="AN34" s="20">
        <v>3</v>
      </c>
      <c r="AO34" s="20">
        <v>9</v>
      </c>
      <c r="AP34" s="20">
        <v>76</v>
      </c>
    </row>
    <row r="35" spans="1:42" ht="15.75" thickBot="1" x14ac:dyDescent="0.3">
      <c r="A35" t="s">
        <v>139</v>
      </c>
      <c r="B35">
        <f t="shared" si="20"/>
        <v>78</v>
      </c>
      <c r="C35">
        <f t="shared" si="20"/>
        <v>76</v>
      </c>
      <c r="D35">
        <f t="shared" si="20"/>
        <v>69</v>
      </c>
      <c r="E35">
        <f t="shared" si="20"/>
        <v>73</v>
      </c>
      <c r="F35">
        <f t="shared" si="20"/>
        <v>67</v>
      </c>
      <c r="G35">
        <f t="shared" si="20"/>
        <v>90</v>
      </c>
      <c r="H35">
        <f t="shared" si="20"/>
        <v>83</v>
      </c>
      <c r="I35" s="1">
        <v>96</v>
      </c>
      <c r="K35" t="str">
        <f t="shared" si="21"/>
        <v>O31</v>
      </c>
      <c r="L35">
        <f t="shared" ref="L35:R35" si="51">RANK(B35,B35:B79,0)</f>
        <v>7</v>
      </c>
      <c r="M35">
        <f t="shared" si="51"/>
        <v>7</v>
      </c>
      <c r="N35">
        <f t="shared" si="51"/>
        <v>11</v>
      </c>
      <c r="O35">
        <f t="shared" si="51"/>
        <v>8</v>
      </c>
      <c r="P35">
        <f t="shared" si="51"/>
        <v>12</v>
      </c>
      <c r="Q35">
        <f t="shared" si="51"/>
        <v>3</v>
      </c>
      <c r="R35">
        <f t="shared" si="51"/>
        <v>7</v>
      </c>
      <c r="S35">
        <f t="shared" si="7"/>
        <v>96</v>
      </c>
      <c r="T35" s="2">
        <f t="shared" si="8"/>
        <v>77.2</v>
      </c>
      <c r="U35" s="26">
        <f t="shared" si="9"/>
        <v>75.608228066828133</v>
      </c>
      <c r="V35" s="34">
        <f t="shared" si="10"/>
        <v>1</v>
      </c>
      <c r="X35">
        <f t="shared" si="11"/>
        <v>8.1171589135596616</v>
      </c>
      <c r="Y35">
        <f t="shared" si="12"/>
        <v>21.094251396231201</v>
      </c>
      <c r="Z35">
        <f t="shared" si="13"/>
        <v>0</v>
      </c>
      <c r="AA35">
        <f t="shared" si="14"/>
        <v>4.3713646529228036</v>
      </c>
      <c r="AB35">
        <f t="shared" si="15"/>
        <v>20.524717634360623</v>
      </c>
      <c r="AC35">
        <f t="shared" si="16"/>
        <v>10.497255067591816</v>
      </c>
      <c r="AD35">
        <f t="shared" si="17"/>
        <v>11.003480402162014</v>
      </c>
      <c r="AE35">
        <f t="shared" si="18"/>
        <v>20.391771933171867</v>
      </c>
      <c r="AF35">
        <f t="shared" si="19"/>
        <v>95</v>
      </c>
      <c r="AH35" s="19" t="s">
        <v>135</v>
      </c>
      <c r="AI35" s="20">
        <v>19</v>
      </c>
      <c r="AJ35" s="20">
        <v>2</v>
      </c>
      <c r="AK35" s="20">
        <v>10</v>
      </c>
      <c r="AL35" s="20">
        <v>16</v>
      </c>
      <c r="AM35" s="20">
        <v>3</v>
      </c>
      <c r="AN35" s="20">
        <v>8</v>
      </c>
      <c r="AO35" s="20">
        <v>9</v>
      </c>
      <c r="AP35" s="20">
        <v>69</v>
      </c>
    </row>
    <row r="36" spans="1:42" ht="15.75" thickBot="1" x14ac:dyDescent="0.3">
      <c r="A36" t="s">
        <v>140</v>
      </c>
      <c r="B36">
        <f t="shared" si="20"/>
        <v>76</v>
      </c>
      <c r="C36">
        <f t="shared" si="20"/>
        <v>69</v>
      </c>
      <c r="D36">
        <f t="shared" si="20"/>
        <v>73</v>
      </c>
      <c r="E36">
        <f t="shared" si="20"/>
        <v>67</v>
      </c>
      <c r="F36">
        <f t="shared" si="20"/>
        <v>90</v>
      </c>
      <c r="G36">
        <f t="shared" si="20"/>
        <v>83</v>
      </c>
      <c r="H36">
        <f t="shared" si="20"/>
        <v>96</v>
      </c>
      <c r="I36" s="1">
        <v>73</v>
      </c>
      <c r="K36" t="str">
        <f t="shared" si="21"/>
        <v>O32</v>
      </c>
      <c r="L36">
        <f t="shared" ref="L36:R36" si="52">RANK(B36,B36:B80,0)</f>
        <v>7</v>
      </c>
      <c r="M36">
        <f t="shared" si="52"/>
        <v>10</v>
      </c>
      <c r="N36">
        <f t="shared" si="52"/>
        <v>8</v>
      </c>
      <c r="O36">
        <f t="shared" si="52"/>
        <v>12</v>
      </c>
      <c r="P36">
        <f t="shared" si="52"/>
        <v>3</v>
      </c>
      <c r="Q36">
        <f t="shared" si="52"/>
        <v>6</v>
      </c>
      <c r="R36">
        <f t="shared" si="52"/>
        <v>2</v>
      </c>
      <c r="S36">
        <f t="shared" si="7"/>
        <v>73</v>
      </c>
      <c r="T36" s="2">
        <f t="shared" si="8"/>
        <v>82.9</v>
      </c>
      <c r="U36" s="26">
        <f t="shared" si="9"/>
        <v>81.050696074050251</v>
      </c>
      <c r="V36" s="34">
        <f t="shared" si="10"/>
        <v>1</v>
      </c>
      <c r="X36">
        <f t="shared" si="11"/>
        <v>7.9090266337247979</v>
      </c>
      <c r="Y36">
        <f t="shared" si="12"/>
        <v>19.151359820262538</v>
      </c>
      <c r="Z36">
        <f t="shared" si="13"/>
        <v>0</v>
      </c>
      <c r="AA36">
        <f t="shared" si="14"/>
        <v>4.012074407477094</v>
      </c>
      <c r="AB36">
        <f t="shared" si="15"/>
        <v>27.57051622526054</v>
      </c>
      <c r="AC36">
        <f t="shared" si="16"/>
        <v>9.680801895668008</v>
      </c>
      <c r="AD36">
        <f t="shared" si="17"/>
        <v>12.726917091657269</v>
      </c>
      <c r="AE36">
        <f t="shared" si="18"/>
        <v>-8.0506960740502507</v>
      </c>
      <c r="AF36">
        <f t="shared" si="19"/>
        <v>72</v>
      </c>
      <c r="AH36" s="19" t="s">
        <v>136</v>
      </c>
      <c r="AI36" s="20">
        <v>2</v>
      </c>
      <c r="AJ36" s="20">
        <v>9</v>
      </c>
      <c r="AK36" s="20">
        <v>15</v>
      </c>
      <c r="AL36" s="20">
        <v>3</v>
      </c>
      <c r="AM36" s="20">
        <v>8</v>
      </c>
      <c r="AN36" s="20">
        <v>8</v>
      </c>
      <c r="AO36" s="20">
        <v>13</v>
      </c>
      <c r="AP36" s="20">
        <v>73</v>
      </c>
    </row>
    <row r="37" spans="1:42" ht="15.75" thickBot="1" x14ac:dyDescent="0.3">
      <c r="A37" t="s">
        <v>141</v>
      </c>
      <c r="B37">
        <f t="shared" si="20"/>
        <v>69</v>
      </c>
      <c r="C37">
        <f t="shared" si="20"/>
        <v>73</v>
      </c>
      <c r="D37">
        <f t="shared" si="20"/>
        <v>67</v>
      </c>
      <c r="E37">
        <f t="shared" si="20"/>
        <v>90</v>
      </c>
      <c r="F37">
        <f t="shared" si="20"/>
        <v>83</v>
      </c>
      <c r="G37">
        <f t="shared" si="20"/>
        <v>96</v>
      </c>
      <c r="H37">
        <f t="shared" si="20"/>
        <v>73</v>
      </c>
      <c r="I37" s="1">
        <v>86</v>
      </c>
      <c r="K37" t="str">
        <f t="shared" si="21"/>
        <v>O33</v>
      </c>
      <c r="L37">
        <f t="shared" ref="L37:R37" si="53">RANK(B37,B37:B81,0)</f>
        <v>10</v>
      </c>
      <c r="M37">
        <f t="shared" si="53"/>
        <v>7</v>
      </c>
      <c r="N37">
        <f t="shared" si="53"/>
        <v>11</v>
      </c>
      <c r="O37">
        <f t="shared" si="53"/>
        <v>3</v>
      </c>
      <c r="P37">
        <f t="shared" si="53"/>
        <v>6</v>
      </c>
      <c r="Q37">
        <f t="shared" si="53"/>
        <v>2</v>
      </c>
      <c r="R37">
        <f t="shared" si="53"/>
        <v>6</v>
      </c>
      <c r="S37">
        <f t="shared" si="7"/>
        <v>86</v>
      </c>
      <c r="T37" s="2">
        <f t="shared" si="8"/>
        <v>77.2</v>
      </c>
      <c r="U37" s="26">
        <f t="shared" si="9"/>
        <v>79.132475598899944</v>
      </c>
      <c r="V37" s="34">
        <f t="shared" si="10"/>
        <v>1</v>
      </c>
      <c r="X37">
        <f t="shared" si="11"/>
        <v>7.1805636543027767</v>
      </c>
      <c r="Y37">
        <f t="shared" si="12"/>
        <v>20.261583577958916</v>
      </c>
      <c r="Z37">
        <f t="shared" si="13"/>
        <v>0</v>
      </c>
      <c r="AA37">
        <f t="shared" si="14"/>
        <v>5.3893536816856491</v>
      </c>
      <c r="AB37">
        <f t="shared" si="15"/>
        <v>25.426142741073608</v>
      </c>
      <c r="AC37">
        <f t="shared" si="16"/>
        <v>11.197072072097937</v>
      </c>
      <c r="AD37">
        <f t="shared" si="17"/>
        <v>9.6777598717810474</v>
      </c>
      <c r="AE37">
        <f t="shared" si="18"/>
        <v>6.8675244011000558</v>
      </c>
      <c r="AF37">
        <f t="shared" si="19"/>
        <v>85</v>
      </c>
      <c r="AH37" s="19" t="s">
        <v>137</v>
      </c>
      <c r="AI37" s="20">
        <v>9</v>
      </c>
      <c r="AJ37" s="20">
        <v>14</v>
      </c>
      <c r="AK37" s="20">
        <v>3</v>
      </c>
      <c r="AL37" s="20">
        <v>8</v>
      </c>
      <c r="AM37" s="20">
        <v>8</v>
      </c>
      <c r="AN37" s="20">
        <v>12</v>
      </c>
      <c r="AO37" s="20">
        <v>9</v>
      </c>
      <c r="AP37" s="20">
        <v>67</v>
      </c>
    </row>
    <row r="38" spans="1:42" ht="15.75" thickBot="1" x14ac:dyDescent="0.3">
      <c r="A38" t="s">
        <v>142</v>
      </c>
      <c r="B38">
        <f t="shared" si="20"/>
        <v>73</v>
      </c>
      <c r="C38">
        <f t="shared" si="20"/>
        <v>67</v>
      </c>
      <c r="D38">
        <f t="shared" si="20"/>
        <v>90</v>
      </c>
      <c r="E38">
        <f t="shared" si="20"/>
        <v>83</v>
      </c>
      <c r="F38">
        <f t="shared" si="20"/>
        <v>96</v>
      </c>
      <c r="G38">
        <f t="shared" si="20"/>
        <v>73</v>
      </c>
      <c r="H38">
        <f t="shared" si="20"/>
        <v>86</v>
      </c>
      <c r="I38" s="1">
        <v>99</v>
      </c>
      <c r="K38" t="str">
        <f t="shared" si="21"/>
        <v>O34</v>
      </c>
      <c r="L38">
        <f t="shared" ref="L38:R38" si="54">RANK(B38,B38:B82,0)</f>
        <v>7</v>
      </c>
      <c r="M38">
        <f t="shared" si="54"/>
        <v>10</v>
      </c>
      <c r="N38">
        <f t="shared" si="54"/>
        <v>3</v>
      </c>
      <c r="O38">
        <f t="shared" si="54"/>
        <v>6</v>
      </c>
      <c r="P38">
        <f t="shared" si="54"/>
        <v>2</v>
      </c>
      <c r="Q38">
        <f t="shared" si="54"/>
        <v>5</v>
      </c>
      <c r="R38">
        <f t="shared" si="54"/>
        <v>4</v>
      </c>
      <c r="S38">
        <f t="shared" si="7"/>
        <v>99</v>
      </c>
      <c r="T38" s="2">
        <f t="shared" si="8"/>
        <v>82.9</v>
      </c>
      <c r="U38" s="26">
        <f t="shared" si="9"/>
        <v>80.487445307097857</v>
      </c>
      <c r="V38" s="34">
        <f t="shared" si="10"/>
        <v>1</v>
      </c>
      <c r="X38">
        <f t="shared" si="11"/>
        <v>7.5968282139725032</v>
      </c>
      <c r="Y38">
        <f t="shared" si="12"/>
        <v>18.596247941414347</v>
      </c>
      <c r="Z38">
        <f t="shared" si="13"/>
        <v>0</v>
      </c>
      <c r="AA38">
        <f t="shared" si="14"/>
        <v>4.9701817286656542</v>
      </c>
      <c r="AB38">
        <f t="shared" si="15"/>
        <v>29.408550640277909</v>
      </c>
      <c r="AC38">
        <f t="shared" si="16"/>
        <v>8.5144402214911388</v>
      </c>
      <c r="AD38">
        <f t="shared" si="17"/>
        <v>11.401196561276302</v>
      </c>
      <c r="AE38">
        <f t="shared" si="18"/>
        <v>18.512554692902143</v>
      </c>
      <c r="AF38">
        <f t="shared" si="19"/>
        <v>98</v>
      </c>
      <c r="AH38" s="19" t="s">
        <v>138</v>
      </c>
      <c r="AI38" s="20">
        <v>14</v>
      </c>
      <c r="AJ38" s="20">
        <v>3</v>
      </c>
      <c r="AK38" s="20">
        <v>8</v>
      </c>
      <c r="AL38" s="20">
        <v>8</v>
      </c>
      <c r="AM38" s="20">
        <v>12</v>
      </c>
      <c r="AN38" s="20">
        <v>8</v>
      </c>
      <c r="AO38" s="20">
        <v>13</v>
      </c>
      <c r="AP38" s="20">
        <v>90</v>
      </c>
    </row>
    <row r="39" spans="1:42" ht="15.75" thickBot="1" x14ac:dyDescent="0.3">
      <c r="A39" t="s">
        <v>143</v>
      </c>
      <c r="B39">
        <f t="shared" si="20"/>
        <v>67</v>
      </c>
      <c r="C39">
        <f t="shared" si="20"/>
        <v>90</v>
      </c>
      <c r="D39">
        <f t="shared" si="20"/>
        <v>83</v>
      </c>
      <c r="E39">
        <f t="shared" si="20"/>
        <v>96</v>
      </c>
      <c r="F39">
        <f t="shared" si="20"/>
        <v>73</v>
      </c>
      <c r="G39">
        <f t="shared" si="20"/>
        <v>86</v>
      </c>
      <c r="H39">
        <f t="shared" si="20"/>
        <v>99</v>
      </c>
      <c r="I39" s="1">
        <v>71</v>
      </c>
      <c r="K39" t="str">
        <f t="shared" si="21"/>
        <v>O35</v>
      </c>
      <c r="L39">
        <f t="shared" ref="L39:R39" si="55">RANK(B39,B39:B83,0)</f>
        <v>10</v>
      </c>
      <c r="M39">
        <f t="shared" si="55"/>
        <v>3</v>
      </c>
      <c r="N39">
        <f t="shared" si="55"/>
        <v>6</v>
      </c>
      <c r="O39">
        <f t="shared" si="55"/>
        <v>2</v>
      </c>
      <c r="P39">
        <f t="shared" si="55"/>
        <v>5</v>
      </c>
      <c r="Q39">
        <f t="shared" si="55"/>
        <v>3</v>
      </c>
      <c r="R39">
        <f t="shared" si="55"/>
        <v>1</v>
      </c>
      <c r="S39">
        <f t="shared" si="7"/>
        <v>71</v>
      </c>
      <c r="T39" s="2">
        <f t="shared" si="8"/>
        <v>77.2</v>
      </c>
      <c r="U39" s="26">
        <f t="shared" si="9"/>
        <v>83.219205547838413</v>
      </c>
      <c r="V39" s="34">
        <f t="shared" si="10"/>
        <v>1</v>
      </c>
      <c r="X39">
        <f t="shared" si="11"/>
        <v>6.9724313744679138</v>
      </c>
      <c r="Y39">
        <f t="shared" si="12"/>
        <v>24.980034548168526</v>
      </c>
      <c r="Z39">
        <f t="shared" si="13"/>
        <v>0</v>
      </c>
      <c r="AA39">
        <f t="shared" si="14"/>
        <v>5.7486439271313587</v>
      </c>
      <c r="AB39">
        <f t="shared" si="15"/>
        <v>22.362752049377992</v>
      </c>
      <c r="AC39">
        <f t="shared" si="16"/>
        <v>10.030710397921068</v>
      </c>
      <c r="AD39">
        <f t="shared" si="17"/>
        <v>13.124633250771558</v>
      </c>
      <c r="AE39">
        <f t="shared" si="18"/>
        <v>-12.219205547838413</v>
      </c>
      <c r="AF39">
        <f t="shared" si="19"/>
        <v>70</v>
      </c>
      <c r="AH39" s="19" t="s">
        <v>139</v>
      </c>
      <c r="AI39" s="20">
        <v>3</v>
      </c>
      <c r="AJ39" s="20">
        <v>7</v>
      </c>
      <c r="AK39" s="20">
        <v>8</v>
      </c>
      <c r="AL39" s="20">
        <v>12</v>
      </c>
      <c r="AM39" s="20">
        <v>8</v>
      </c>
      <c r="AN39" s="20">
        <v>12</v>
      </c>
      <c r="AO39" s="20">
        <v>4</v>
      </c>
      <c r="AP39" s="20">
        <v>83</v>
      </c>
    </row>
    <row r="40" spans="1:42" ht="15.75" thickBot="1" x14ac:dyDescent="0.3">
      <c r="A40" t="s">
        <v>144</v>
      </c>
      <c r="B40">
        <f t="shared" si="20"/>
        <v>90</v>
      </c>
      <c r="C40">
        <f t="shared" si="20"/>
        <v>83</v>
      </c>
      <c r="D40">
        <f t="shared" si="20"/>
        <v>96</v>
      </c>
      <c r="E40">
        <f t="shared" si="20"/>
        <v>73</v>
      </c>
      <c r="F40">
        <f t="shared" si="20"/>
        <v>86</v>
      </c>
      <c r="G40">
        <f t="shared" si="20"/>
        <v>99</v>
      </c>
      <c r="H40">
        <f t="shared" si="20"/>
        <v>71</v>
      </c>
      <c r="I40" s="1">
        <v>86</v>
      </c>
      <c r="K40" t="str">
        <f t="shared" si="21"/>
        <v>O36</v>
      </c>
      <c r="L40">
        <f t="shared" ref="L40:R40" si="56">RANK(B40,B40:B84,0)</f>
        <v>3</v>
      </c>
      <c r="M40">
        <f t="shared" si="56"/>
        <v>5</v>
      </c>
      <c r="N40">
        <f t="shared" si="56"/>
        <v>2</v>
      </c>
      <c r="O40">
        <f t="shared" si="56"/>
        <v>5</v>
      </c>
      <c r="P40">
        <f t="shared" si="56"/>
        <v>3</v>
      </c>
      <c r="Q40">
        <f t="shared" si="56"/>
        <v>1</v>
      </c>
      <c r="R40">
        <f t="shared" si="56"/>
        <v>5</v>
      </c>
      <c r="S40">
        <f t="shared" si="7"/>
        <v>86</v>
      </c>
      <c r="T40" s="2">
        <f t="shared" si="8"/>
        <v>82.9</v>
      </c>
      <c r="U40" s="26">
        <f t="shared" si="9"/>
        <v>84.079216506329658</v>
      </c>
      <c r="V40" s="34">
        <f t="shared" si="10"/>
        <v>1</v>
      </c>
      <c r="X40">
        <f t="shared" si="11"/>
        <v>9.3659525925688403</v>
      </c>
      <c r="Y40">
        <f t="shared" si="12"/>
        <v>23.037142972199863</v>
      </c>
      <c r="Z40">
        <f t="shared" si="13"/>
        <v>0</v>
      </c>
      <c r="AA40">
        <f t="shared" si="14"/>
        <v>4.3713646529228036</v>
      </c>
      <c r="AB40">
        <f t="shared" si="15"/>
        <v>26.345159948582292</v>
      </c>
      <c r="AC40">
        <f t="shared" si="16"/>
        <v>11.546980574350997</v>
      </c>
      <c r="AD40">
        <f t="shared" si="17"/>
        <v>9.4126157657048548</v>
      </c>
      <c r="AE40">
        <f t="shared" si="18"/>
        <v>1.9207834936703421</v>
      </c>
      <c r="AF40">
        <f t="shared" si="19"/>
        <v>85</v>
      </c>
      <c r="AH40" s="19" t="s">
        <v>140</v>
      </c>
      <c r="AI40" s="20">
        <v>7</v>
      </c>
      <c r="AJ40" s="20">
        <v>7</v>
      </c>
      <c r="AK40" s="20">
        <v>11</v>
      </c>
      <c r="AL40" s="20">
        <v>8</v>
      </c>
      <c r="AM40" s="20">
        <v>12</v>
      </c>
      <c r="AN40" s="20">
        <v>3</v>
      </c>
      <c r="AO40" s="20">
        <v>7</v>
      </c>
      <c r="AP40" s="20">
        <v>96</v>
      </c>
    </row>
    <row r="41" spans="1:42" ht="15.75" thickBot="1" x14ac:dyDescent="0.3">
      <c r="A41" t="s">
        <v>145</v>
      </c>
      <c r="B41">
        <f t="shared" si="20"/>
        <v>83</v>
      </c>
      <c r="C41">
        <f t="shared" si="20"/>
        <v>96</v>
      </c>
      <c r="D41">
        <f t="shared" si="20"/>
        <v>73</v>
      </c>
      <c r="E41">
        <f t="shared" si="20"/>
        <v>86</v>
      </c>
      <c r="F41">
        <f t="shared" si="20"/>
        <v>99</v>
      </c>
      <c r="G41">
        <f t="shared" si="20"/>
        <v>71</v>
      </c>
      <c r="H41">
        <f t="shared" si="20"/>
        <v>86</v>
      </c>
      <c r="I41" s="1">
        <v>68</v>
      </c>
      <c r="K41" t="str">
        <f t="shared" si="21"/>
        <v>O37</v>
      </c>
      <c r="L41">
        <f t="shared" ref="L41:R41" si="57">RANK(B41,B41:B85,0)</f>
        <v>5</v>
      </c>
      <c r="M41">
        <f t="shared" si="57"/>
        <v>2</v>
      </c>
      <c r="N41">
        <f t="shared" si="57"/>
        <v>5</v>
      </c>
      <c r="O41">
        <f t="shared" si="57"/>
        <v>3</v>
      </c>
      <c r="P41">
        <f t="shared" si="57"/>
        <v>1</v>
      </c>
      <c r="Q41">
        <f t="shared" si="57"/>
        <v>4</v>
      </c>
      <c r="R41">
        <f t="shared" si="57"/>
        <v>3</v>
      </c>
      <c r="S41">
        <f t="shared" si="7"/>
        <v>68</v>
      </c>
      <c r="T41" s="2">
        <f t="shared" si="8"/>
        <v>82.9</v>
      </c>
      <c r="U41" s="26">
        <f t="shared" si="9"/>
        <v>90.442618944967094</v>
      </c>
      <c r="V41" s="34">
        <f t="shared" si="10"/>
        <v>1</v>
      </c>
      <c r="X41">
        <f t="shared" si="11"/>
        <v>8.6374896131468191</v>
      </c>
      <c r="Y41">
        <f t="shared" si="12"/>
        <v>26.645370184713094</v>
      </c>
      <c r="Z41">
        <f t="shared" si="13"/>
        <v>0</v>
      </c>
      <c r="AA41">
        <f t="shared" si="14"/>
        <v>5.149826851388509</v>
      </c>
      <c r="AB41">
        <f t="shared" si="15"/>
        <v>30.327567847786593</v>
      </c>
      <c r="AC41">
        <f t="shared" si="16"/>
        <v>8.2811678866557656</v>
      </c>
      <c r="AD41">
        <f t="shared" si="17"/>
        <v>11.401196561276302</v>
      </c>
      <c r="AE41">
        <f t="shared" si="18"/>
        <v>-22.442618944967094</v>
      </c>
      <c r="AF41">
        <f t="shared" si="19"/>
        <v>67</v>
      </c>
      <c r="AH41" s="19" t="s">
        <v>141</v>
      </c>
      <c r="AI41" s="20">
        <v>7</v>
      </c>
      <c r="AJ41" s="20">
        <v>10</v>
      </c>
      <c r="AK41" s="20">
        <v>8</v>
      </c>
      <c r="AL41" s="20">
        <v>12</v>
      </c>
      <c r="AM41" s="20">
        <v>3</v>
      </c>
      <c r="AN41" s="20">
        <v>6</v>
      </c>
      <c r="AO41" s="20">
        <v>2</v>
      </c>
      <c r="AP41" s="20">
        <v>73</v>
      </c>
    </row>
    <row r="42" spans="1:42" ht="15.75" thickBot="1" x14ac:dyDescent="0.3">
      <c r="A42" t="s">
        <v>146</v>
      </c>
      <c r="B42">
        <f t="shared" si="20"/>
        <v>96</v>
      </c>
      <c r="C42">
        <f t="shared" si="20"/>
        <v>73</v>
      </c>
      <c r="D42">
        <f t="shared" si="20"/>
        <v>86</v>
      </c>
      <c r="E42">
        <f t="shared" si="20"/>
        <v>99</v>
      </c>
      <c r="F42">
        <f t="shared" si="20"/>
        <v>71</v>
      </c>
      <c r="G42">
        <f t="shared" si="20"/>
        <v>86</v>
      </c>
      <c r="H42">
        <f t="shared" si="20"/>
        <v>68</v>
      </c>
      <c r="I42" s="1">
        <v>54</v>
      </c>
      <c r="K42" t="str">
        <f t="shared" si="21"/>
        <v>O38</v>
      </c>
      <c r="L42">
        <f t="shared" ref="L42:R42" si="58">RANK(B42,B42:B86,0)</f>
        <v>2</v>
      </c>
      <c r="M42">
        <f t="shared" si="58"/>
        <v>4</v>
      </c>
      <c r="N42">
        <f t="shared" si="58"/>
        <v>3</v>
      </c>
      <c r="O42">
        <f t="shared" si="58"/>
        <v>1</v>
      </c>
      <c r="P42">
        <f t="shared" si="58"/>
        <v>4</v>
      </c>
      <c r="Q42">
        <f t="shared" si="58"/>
        <v>2</v>
      </c>
      <c r="R42">
        <f t="shared" si="58"/>
        <v>4</v>
      </c>
      <c r="S42">
        <f t="shared" si="7"/>
        <v>54</v>
      </c>
      <c r="T42" s="2">
        <f t="shared" si="8"/>
        <v>77.2</v>
      </c>
      <c r="U42" s="26">
        <f t="shared" si="9"/>
        <v>76.975905975437058</v>
      </c>
      <c r="V42" s="34">
        <f t="shared" si="10"/>
        <v>1</v>
      </c>
      <c r="X42">
        <f t="shared" si="11"/>
        <v>9.9903494320734296</v>
      </c>
      <c r="Y42">
        <f t="shared" si="12"/>
        <v>20.261583577958916</v>
      </c>
      <c r="Z42">
        <f t="shared" si="13"/>
        <v>0</v>
      </c>
      <c r="AA42">
        <f t="shared" si="14"/>
        <v>5.9282890498542136</v>
      </c>
      <c r="AB42">
        <f t="shared" si="15"/>
        <v>21.750073911038871</v>
      </c>
      <c r="AC42">
        <f t="shared" si="16"/>
        <v>10.030710397921068</v>
      </c>
      <c r="AD42">
        <f t="shared" si="17"/>
        <v>9.014899606590566</v>
      </c>
      <c r="AE42">
        <f t="shared" si="18"/>
        <v>-22.975905975437058</v>
      </c>
      <c r="AF42">
        <f t="shared" si="19"/>
        <v>53</v>
      </c>
      <c r="AH42" s="19" t="s">
        <v>142</v>
      </c>
      <c r="AI42" s="20">
        <v>10</v>
      </c>
      <c r="AJ42" s="20">
        <v>7</v>
      </c>
      <c r="AK42" s="20">
        <v>11</v>
      </c>
      <c r="AL42" s="20">
        <v>3</v>
      </c>
      <c r="AM42" s="20">
        <v>6</v>
      </c>
      <c r="AN42" s="20">
        <v>2</v>
      </c>
      <c r="AO42" s="20">
        <v>6</v>
      </c>
      <c r="AP42" s="20">
        <v>86</v>
      </c>
    </row>
    <row r="43" spans="1:42" ht="15.75" thickBot="1" x14ac:dyDescent="0.3">
      <c r="A43" t="s">
        <v>147</v>
      </c>
      <c r="B43">
        <f t="shared" si="20"/>
        <v>73</v>
      </c>
      <c r="C43">
        <f t="shared" si="20"/>
        <v>86</v>
      </c>
      <c r="D43">
        <f t="shared" si="20"/>
        <v>99</v>
      </c>
      <c r="E43">
        <f t="shared" si="20"/>
        <v>71</v>
      </c>
      <c r="F43">
        <f t="shared" si="20"/>
        <v>86</v>
      </c>
      <c r="G43">
        <f t="shared" si="20"/>
        <v>68</v>
      </c>
      <c r="H43">
        <f t="shared" si="20"/>
        <v>54</v>
      </c>
      <c r="I43" s="1">
        <v>90</v>
      </c>
      <c r="K43" t="str">
        <f t="shared" si="21"/>
        <v>O39</v>
      </c>
      <c r="L43">
        <f t="shared" ref="L43:R43" si="59">RANK(B43,B43:B87,0)</f>
        <v>4</v>
      </c>
      <c r="M43">
        <f t="shared" si="59"/>
        <v>2</v>
      </c>
      <c r="N43">
        <f t="shared" si="59"/>
        <v>1</v>
      </c>
      <c r="O43">
        <f t="shared" si="59"/>
        <v>4</v>
      </c>
      <c r="P43">
        <f t="shared" si="59"/>
        <v>2</v>
      </c>
      <c r="Q43">
        <f t="shared" si="59"/>
        <v>3</v>
      </c>
      <c r="R43">
        <f t="shared" si="59"/>
        <v>6</v>
      </c>
      <c r="S43">
        <f t="shared" si="7"/>
        <v>90</v>
      </c>
      <c r="T43" s="2">
        <f t="shared" si="8"/>
        <v>82.9</v>
      </c>
      <c r="U43" s="26">
        <f t="shared" si="9"/>
        <v>77.153550439261096</v>
      </c>
      <c r="V43" s="34">
        <f t="shared" si="10"/>
        <v>1</v>
      </c>
      <c r="X43">
        <f t="shared" si="11"/>
        <v>7.5968282139725032</v>
      </c>
      <c r="Y43">
        <f t="shared" si="12"/>
        <v>23.869810790472147</v>
      </c>
      <c r="Z43">
        <f t="shared" si="13"/>
        <v>0</v>
      </c>
      <c r="AA43">
        <f t="shared" si="14"/>
        <v>4.251601237774234</v>
      </c>
      <c r="AB43">
        <f t="shared" si="15"/>
        <v>26.345159948582292</v>
      </c>
      <c r="AC43">
        <f t="shared" si="16"/>
        <v>7.9312593844027051</v>
      </c>
      <c r="AD43">
        <f t="shared" si="17"/>
        <v>7.1588908640572138</v>
      </c>
      <c r="AE43">
        <f t="shared" si="18"/>
        <v>12.846449560738904</v>
      </c>
      <c r="AF43">
        <f t="shared" si="19"/>
        <v>89</v>
      </c>
      <c r="AH43" s="19" t="s">
        <v>143</v>
      </c>
      <c r="AI43" s="20">
        <v>7</v>
      </c>
      <c r="AJ43" s="20">
        <v>10</v>
      </c>
      <c r="AK43" s="20">
        <v>3</v>
      </c>
      <c r="AL43" s="20">
        <v>6</v>
      </c>
      <c r="AM43" s="20">
        <v>2</v>
      </c>
      <c r="AN43" s="20">
        <v>5</v>
      </c>
      <c r="AO43" s="20">
        <v>4</v>
      </c>
      <c r="AP43" s="20">
        <v>99</v>
      </c>
    </row>
    <row r="44" spans="1:42" ht="15.75" thickBot="1" x14ac:dyDescent="0.3">
      <c r="A44" t="s">
        <v>148</v>
      </c>
      <c r="B44">
        <f t="shared" si="20"/>
        <v>86</v>
      </c>
      <c r="C44">
        <f t="shared" si="20"/>
        <v>99</v>
      </c>
      <c r="D44">
        <f t="shared" si="20"/>
        <v>71</v>
      </c>
      <c r="E44">
        <f t="shared" si="20"/>
        <v>86</v>
      </c>
      <c r="F44">
        <f t="shared" si="20"/>
        <v>68</v>
      </c>
      <c r="G44">
        <f t="shared" si="20"/>
        <v>54</v>
      </c>
      <c r="H44">
        <f t="shared" si="20"/>
        <v>90</v>
      </c>
      <c r="I44" s="1">
        <v>72</v>
      </c>
      <c r="K44" t="str">
        <f t="shared" si="21"/>
        <v>O40</v>
      </c>
      <c r="L44">
        <f t="shared" ref="L44:R44" si="60">RANK(B44,B44:B88,0)</f>
        <v>2</v>
      </c>
      <c r="M44">
        <f t="shared" si="60"/>
        <v>1</v>
      </c>
      <c r="N44">
        <f t="shared" si="60"/>
        <v>3</v>
      </c>
      <c r="O44">
        <f t="shared" si="60"/>
        <v>2</v>
      </c>
      <c r="P44">
        <f t="shared" si="60"/>
        <v>3</v>
      </c>
      <c r="Q44">
        <f t="shared" si="60"/>
        <v>5</v>
      </c>
      <c r="R44">
        <f t="shared" si="60"/>
        <v>2</v>
      </c>
      <c r="S44">
        <f t="shared" si="7"/>
        <v>72</v>
      </c>
      <c r="T44" s="2">
        <f t="shared" si="8"/>
        <v>82.9</v>
      </c>
      <c r="U44" s="26">
        <f t="shared" si="9"/>
        <v>80.638447404786973</v>
      </c>
      <c r="V44" s="34">
        <f t="shared" si="10"/>
        <v>1</v>
      </c>
      <c r="X44">
        <f t="shared" si="11"/>
        <v>8.9496880328991129</v>
      </c>
      <c r="Y44">
        <f t="shared" si="12"/>
        <v>27.478038002985379</v>
      </c>
      <c r="Z44">
        <f t="shared" si="13"/>
        <v>0</v>
      </c>
      <c r="AA44">
        <f t="shared" si="14"/>
        <v>5.149826851388509</v>
      </c>
      <c r="AB44">
        <f t="shared" si="15"/>
        <v>20.831056703530187</v>
      </c>
      <c r="AC44">
        <f t="shared" si="16"/>
        <v>6.2983530405550896</v>
      </c>
      <c r="AD44">
        <f t="shared" si="17"/>
        <v>11.931484773428689</v>
      </c>
      <c r="AE44">
        <f t="shared" si="18"/>
        <v>-8.638447404786973</v>
      </c>
      <c r="AF44">
        <f t="shared" si="19"/>
        <v>71</v>
      </c>
      <c r="AH44" s="19" t="s">
        <v>144</v>
      </c>
      <c r="AI44" s="20">
        <v>10</v>
      </c>
      <c r="AJ44" s="20">
        <v>3</v>
      </c>
      <c r="AK44" s="20">
        <v>6</v>
      </c>
      <c r="AL44" s="20">
        <v>2</v>
      </c>
      <c r="AM44" s="20">
        <v>5</v>
      </c>
      <c r="AN44" s="20">
        <v>3</v>
      </c>
      <c r="AO44" s="20">
        <v>1</v>
      </c>
      <c r="AP44" s="20">
        <v>71</v>
      </c>
    </row>
    <row r="45" spans="1:42" ht="15.75" thickBot="1" x14ac:dyDescent="0.3">
      <c r="A45" t="s">
        <v>149</v>
      </c>
      <c r="B45">
        <f t="shared" si="20"/>
        <v>99</v>
      </c>
      <c r="C45">
        <f t="shared" si="20"/>
        <v>71</v>
      </c>
      <c r="D45">
        <f t="shared" si="20"/>
        <v>86</v>
      </c>
      <c r="E45">
        <f t="shared" si="20"/>
        <v>68</v>
      </c>
      <c r="F45">
        <f t="shared" si="20"/>
        <v>54</v>
      </c>
      <c r="G45">
        <f t="shared" si="20"/>
        <v>90</v>
      </c>
      <c r="H45">
        <f t="shared" si="20"/>
        <v>72</v>
      </c>
      <c r="I45" s="1">
        <v>62</v>
      </c>
      <c r="K45" t="str">
        <f t="shared" si="21"/>
        <v>O41</v>
      </c>
      <c r="L45">
        <f t="shared" ref="L45:R45" si="61">RANK(B45,B45:B89,0)</f>
        <v>1</v>
      </c>
      <c r="M45">
        <f t="shared" si="61"/>
        <v>2</v>
      </c>
      <c r="N45">
        <f t="shared" si="61"/>
        <v>2</v>
      </c>
      <c r="O45">
        <f t="shared" si="61"/>
        <v>3</v>
      </c>
      <c r="P45">
        <f t="shared" si="61"/>
        <v>4</v>
      </c>
      <c r="Q45">
        <f t="shared" si="61"/>
        <v>1</v>
      </c>
      <c r="R45">
        <f t="shared" si="61"/>
        <v>2</v>
      </c>
      <c r="S45">
        <f t="shared" si="7"/>
        <v>62</v>
      </c>
      <c r="T45" s="2">
        <f t="shared" si="8"/>
        <v>77.2</v>
      </c>
      <c r="U45" s="26">
        <f t="shared" si="9"/>
        <v>70.665728287478913</v>
      </c>
      <c r="V45" s="34">
        <f t="shared" si="10"/>
        <v>1</v>
      </c>
      <c r="X45">
        <f t="shared" si="11"/>
        <v>10.302547851825723</v>
      </c>
      <c r="Y45">
        <f t="shared" si="12"/>
        <v>19.706471699110725</v>
      </c>
      <c r="Z45">
        <f t="shared" si="13"/>
        <v>0</v>
      </c>
      <c r="AA45">
        <f t="shared" si="14"/>
        <v>4.0719561150513792</v>
      </c>
      <c r="AB45">
        <f t="shared" si="15"/>
        <v>16.542309735156323</v>
      </c>
      <c r="AC45">
        <f t="shared" si="16"/>
        <v>10.497255067591816</v>
      </c>
      <c r="AD45">
        <f t="shared" si="17"/>
        <v>9.5451878187429511</v>
      </c>
      <c r="AE45">
        <f t="shared" si="18"/>
        <v>-8.6657282874789132</v>
      </c>
      <c r="AF45">
        <f t="shared" si="19"/>
        <v>61</v>
      </c>
      <c r="AH45" s="19" t="s">
        <v>145</v>
      </c>
      <c r="AI45" s="20">
        <v>3</v>
      </c>
      <c r="AJ45" s="20">
        <v>5</v>
      </c>
      <c r="AK45" s="20">
        <v>2</v>
      </c>
      <c r="AL45" s="20">
        <v>5</v>
      </c>
      <c r="AM45" s="20">
        <v>3</v>
      </c>
      <c r="AN45" s="20">
        <v>1</v>
      </c>
      <c r="AO45" s="20">
        <v>5</v>
      </c>
      <c r="AP45" s="20">
        <v>86</v>
      </c>
    </row>
    <row r="46" spans="1:42" ht="15.75" thickBot="1" x14ac:dyDescent="0.3">
      <c r="A46" t="s">
        <v>150</v>
      </c>
      <c r="B46">
        <f t="shared" si="20"/>
        <v>71</v>
      </c>
      <c r="C46">
        <f t="shared" si="20"/>
        <v>86</v>
      </c>
      <c r="D46">
        <f t="shared" si="20"/>
        <v>68</v>
      </c>
      <c r="E46">
        <f t="shared" si="20"/>
        <v>54</v>
      </c>
      <c r="F46">
        <f t="shared" si="20"/>
        <v>90</v>
      </c>
      <c r="G46">
        <f t="shared" si="20"/>
        <v>72</v>
      </c>
      <c r="H46">
        <f t="shared" si="20"/>
        <v>62</v>
      </c>
      <c r="I46" s="1">
        <v>67</v>
      </c>
      <c r="K46" t="str">
        <f t="shared" si="21"/>
        <v>O42</v>
      </c>
      <c r="L46">
        <f t="shared" ref="L46:R46" si="62">RANK(B46,B46:B90,0)</f>
        <v>2</v>
      </c>
      <c r="M46">
        <f t="shared" si="62"/>
        <v>1</v>
      </c>
      <c r="N46">
        <f t="shared" si="62"/>
        <v>2</v>
      </c>
      <c r="O46">
        <f t="shared" si="62"/>
        <v>3</v>
      </c>
      <c r="P46">
        <f t="shared" si="62"/>
        <v>1</v>
      </c>
      <c r="Q46">
        <f t="shared" si="62"/>
        <v>1</v>
      </c>
      <c r="R46">
        <f t="shared" si="62"/>
        <v>3</v>
      </c>
      <c r="S46">
        <f t="shared" si="7"/>
        <v>67</v>
      </c>
      <c r="T46" s="2">
        <f t="shared" si="8"/>
        <v>82.9</v>
      </c>
      <c r="U46" s="26">
        <f t="shared" si="9"/>
        <v>78.679906501317149</v>
      </c>
      <c r="V46" s="34">
        <f t="shared" si="10"/>
        <v>1</v>
      </c>
      <c r="X46">
        <f t="shared" si="11"/>
        <v>7.3886959341376404</v>
      </c>
      <c r="Y46">
        <f t="shared" si="12"/>
        <v>23.869810790472147</v>
      </c>
      <c r="Z46">
        <f t="shared" si="13"/>
        <v>0</v>
      </c>
      <c r="AA46">
        <f t="shared" si="14"/>
        <v>3.2336122090113895</v>
      </c>
      <c r="AB46">
        <f t="shared" si="15"/>
        <v>27.57051622526054</v>
      </c>
      <c r="AC46">
        <f t="shared" si="16"/>
        <v>8.3978040540734522</v>
      </c>
      <c r="AD46">
        <f t="shared" si="17"/>
        <v>8.2194672883619866</v>
      </c>
      <c r="AE46">
        <f t="shared" si="18"/>
        <v>-11.679906501317149</v>
      </c>
      <c r="AF46">
        <f t="shared" si="19"/>
        <v>66</v>
      </c>
      <c r="AH46" s="19" t="s">
        <v>146</v>
      </c>
      <c r="AI46" s="20">
        <v>5</v>
      </c>
      <c r="AJ46" s="20">
        <v>2</v>
      </c>
      <c r="AK46" s="20">
        <v>5</v>
      </c>
      <c r="AL46" s="20">
        <v>3</v>
      </c>
      <c r="AM46" s="20">
        <v>1</v>
      </c>
      <c r="AN46" s="20">
        <v>4</v>
      </c>
      <c r="AO46" s="20">
        <v>3</v>
      </c>
      <c r="AP46" s="20">
        <v>68</v>
      </c>
    </row>
    <row r="47" spans="1:42" ht="15.75" thickBot="1" x14ac:dyDescent="0.3">
      <c r="A47" t="s">
        <v>151</v>
      </c>
      <c r="B47">
        <f t="shared" si="20"/>
        <v>86</v>
      </c>
      <c r="C47">
        <f t="shared" si="20"/>
        <v>68</v>
      </c>
      <c r="D47">
        <f t="shared" si="20"/>
        <v>54</v>
      </c>
      <c r="E47">
        <f t="shared" si="20"/>
        <v>90</v>
      </c>
      <c r="F47">
        <f t="shared" si="20"/>
        <v>72</v>
      </c>
      <c r="G47">
        <f t="shared" si="20"/>
        <v>62</v>
      </c>
      <c r="H47">
        <f t="shared" si="20"/>
        <v>67</v>
      </c>
      <c r="I47" s="1">
        <v>91</v>
      </c>
      <c r="K47" t="str">
        <f t="shared" si="21"/>
        <v>O43</v>
      </c>
      <c r="L47">
        <f t="shared" ref="L47:R47" si="63">RANK(B47,B47:B91,0)</f>
        <v>1</v>
      </c>
      <c r="M47">
        <f t="shared" si="63"/>
        <v>1</v>
      </c>
      <c r="N47">
        <f t="shared" si="63"/>
        <v>2</v>
      </c>
      <c r="O47">
        <f t="shared" si="63"/>
        <v>1</v>
      </c>
      <c r="P47">
        <f t="shared" si="63"/>
        <v>1</v>
      </c>
      <c r="Q47">
        <f t="shared" si="63"/>
        <v>2</v>
      </c>
      <c r="R47">
        <f t="shared" si="63"/>
        <v>2</v>
      </c>
      <c r="S47">
        <f t="shared" si="7"/>
        <v>91</v>
      </c>
      <c r="T47" s="2">
        <f t="shared" si="8"/>
        <v>82.9</v>
      </c>
      <c r="U47" s="26">
        <f t="shared" si="9"/>
        <v>71.383028509080688</v>
      </c>
      <c r="V47" s="34">
        <f t="shared" si="10"/>
        <v>1</v>
      </c>
      <c r="X47">
        <f t="shared" si="11"/>
        <v>8.9496880328991129</v>
      </c>
      <c r="Y47">
        <f t="shared" si="12"/>
        <v>18.873803880838441</v>
      </c>
      <c r="Z47">
        <f t="shared" si="13"/>
        <v>0</v>
      </c>
      <c r="AA47">
        <f t="shared" si="14"/>
        <v>5.3893536816856491</v>
      </c>
      <c r="AB47">
        <f t="shared" si="15"/>
        <v>22.056412980208432</v>
      </c>
      <c r="AC47">
        <f t="shared" si="16"/>
        <v>7.2314423798965839</v>
      </c>
      <c r="AD47">
        <f t="shared" si="17"/>
        <v>8.8823275535524679</v>
      </c>
      <c r="AE47">
        <f t="shared" si="18"/>
        <v>19.616971490919312</v>
      </c>
      <c r="AF47">
        <f t="shared" si="19"/>
        <v>90</v>
      </c>
      <c r="AH47" s="19" t="s">
        <v>147</v>
      </c>
      <c r="AI47" s="20">
        <v>2</v>
      </c>
      <c r="AJ47" s="20">
        <v>4</v>
      </c>
      <c r="AK47" s="20">
        <v>3</v>
      </c>
      <c r="AL47" s="20">
        <v>1</v>
      </c>
      <c r="AM47" s="20">
        <v>4</v>
      </c>
      <c r="AN47" s="20">
        <v>2</v>
      </c>
      <c r="AO47" s="20">
        <v>4</v>
      </c>
      <c r="AP47" s="20">
        <v>54</v>
      </c>
    </row>
    <row r="48" spans="1:42" ht="15.75" thickBot="1" x14ac:dyDescent="0.3">
      <c r="A48" t="s">
        <v>152</v>
      </c>
      <c r="B48">
        <f t="shared" si="20"/>
        <v>68</v>
      </c>
      <c r="C48">
        <f t="shared" si="20"/>
        <v>54</v>
      </c>
      <c r="D48">
        <f t="shared" si="20"/>
        <v>90</v>
      </c>
      <c r="E48">
        <f t="shared" si="20"/>
        <v>72</v>
      </c>
      <c r="F48">
        <f t="shared" si="20"/>
        <v>62</v>
      </c>
      <c r="G48">
        <f t="shared" si="20"/>
        <v>67</v>
      </c>
      <c r="H48">
        <f t="shared" si="20"/>
        <v>91</v>
      </c>
      <c r="I48" s="1">
        <v>62</v>
      </c>
      <c r="K48" t="str">
        <f t="shared" si="21"/>
        <v>O44</v>
      </c>
      <c r="L48">
        <f t="shared" ref="L48:R48" si="64">RANK(B48,B48:B92,0)</f>
        <v>1</v>
      </c>
      <c r="M48">
        <f t="shared" si="64"/>
        <v>1</v>
      </c>
      <c r="N48">
        <f t="shared" si="64"/>
        <v>1</v>
      </c>
      <c r="O48">
        <f t="shared" si="64"/>
        <v>1</v>
      </c>
      <c r="P48">
        <f t="shared" si="64"/>
        <v>1</v>
      </c>
      <c r="Q48">
        <f t="shared" si="64"/>
        <v>1</v>
      </c>
      <c r="R48">
        <f t="shared" si="64"/>
        <v>1</v>
      </c>
      <c r="S48">
        <f t="shared" si="7"/>
        <v>62</v>
      </c>
      <c r="T48" s="2">
        <f t="shared" si="8"/>
        <v>82.9</v>
      </c>
      <c r="U48" s="26">
        <f t="shared" si="9"/>
        <v>65.2477035205996</v>
      </c>
      <c r="V48" s="34">
        <f t="shared" si="10"/>
        <v>1</v>
      </c>
      <c r="X48">
        <f t="shared" si="11"/>
        <v>7.0764975143853457</v>
      </c>
      <c r="Y48">
        <f t="shared" si="12"/>
        <v>14.988020728901116</v>
      </c>
      <c r="Z48">
        <f t="shared" si="13"/>
        <v>0</v>
      </c>
      <c r="AA48">
        <f t="shared" si="14"/>
        <v>4.3114829453485193</v>
      </c>
      <c r="AB48">
        <f t="shared" si="15"/>
        <v>18.993022288512815</v>
      </c>
      <c r="AC48">
        <f t="shared" si="16"/>
        <v>7.8146232169850185</v>
      </c>
      <c r="AD48">
        <f t="shared" si="17"/>
        <v>12.064056826466786</v>
      </c>
      <c r="AE48">
        <f t="shared" si="18"/>
        <v>-3.2477035205996003</v>
      </c>
      <c r="AF48">
        <f t="shared" si="19"/>
        <v>61</v>
      </c>
      <c r="AH48" s="19" t="s">
        <v>148</v>
      </c>
      <c r="AI48" s="20">
        <v>4</v>
      </c>
      <c r="AJ48" s="20">
        <v>2</v>
      </c>
      <c r="AK48" s="20">
        <v>1</v>
      </c>
      <c r="AL48" s="20">
        <v>4</v>
      </c>
      <c r="AM48" s="20">
        <v>2</v>
      </c>
      <c r="AN48" s="20">
        <v>3</v>
      </c>
      <c r="AO48" s="20">
        <v>6</v>
      </c>
      <c r="AP48" s="20">
        <v>90</v>
      </c>
    </row>
    <row r="49" spans="34:42" ht="15.75" thickBot="1" x14ac:dyDescent="0.3">
      <c r="AH49" s="19" t="s">
        <v>149</v>
      </c>
      <c r="AI49" s="20">
        <v>2</v>
      </c>
      <c r="AJ49" s="20">
        <v>1</v>
      </c>
      <c r="AK49" s="20">
        <v>3</v>
      </c>
      <c r="AL49" s="20">
        <v>2</v>
      </c>
      <c r="AM49" s="20">
        <v>3</v>
      </c>
      <c r="AN49" s="20">
        <v>5</v>
      </c>
      <c r="AO49" s="20">
        <v>2</v>
      </c>
      <c r="AP49" s="20">
        <v>72</v>
      </c>
    </row>
    <row r="50" spans="34:42" ht="15.75" thickBot="1" x14ac:dyDescent="0.3">
      <c r="AH50" s="19" t="s">
        <v>150</v>
      </c>
      <c r="AI50" s="20">
        <v>1</v>
      </c>
      <c r="AJ50" s="20">
        <v>2</v>
      </c>
      <c r="AK50" s="20">
        <v>2</v>
      </c>
      <c r="AL50" s="20">
        <v>3</v>
      </c>
      <c r="AM50" s="20">
        <v>4</v>
      </c>
      <c r="AN50" s="20">
        <v>1</v>
      </c>
      <c r="AO50" s="20">
        <v>2</v>
      </c>
      <c r="AP50" s="20">
        <v>62</v>
      </c>
    </row>
    <row r="51" spans="34:42" ht="15.75" thickBot="1" x14ac:dyDescent="0.3">
      <c r="AH51" s="19" t="s">
        <v>151</v>
      </c>
      <c r="AI51" s="20">
        <v>2</v>
      </c>
      <c r="AJ51" s="20">
        <v>1</v>
      </c>
      <c r="AK51" s="20">
        <v>2</v>
      </c>
      <c r="AL51" s="20">
        <v>3</v>
      </c>
      <c r="AM51" s="20">
        <v>1</v>
      </c>
      <c r="AN51" s="20">
        <v>1</v>
      </c>
      <c r="AO51" s="20">
        <v>3</v>
      </c>
      <c r="AP51" s="20">
        <v>67</v>
      </c>
    </row>
    <row r="52" spans="34:42" ht="15.75" thickBot="1" x14ac:dyDescent="0.3">
      <c r="AH52" s="19" t="s">
        <v>152</v>
      </c>
      <c r="AI52" s="20">
        <v>1</v>
      </c>
      <c r="AJ52" s="20">
        <v>1</v>
      </c>
      <c r="AK52" s="20">
        <v>2</v>
      </c>
      <c r="AL52" s="20">
        <v>1</v>
      </c>
      <c r="AM52" s="20">
        <v>1</v>
      </c>
      <c r="AN52" s="20">
        <v>2</v>
      </c>
      <c r="AO52" s="20">
        <v>2</v>
      </c>
      <c r="AP52" s="20">
        <v>91</v>
      </c>
    </row>
    <row r="53" spans="34:42" ht="15.75" thickBot="1" x14ac:dyDescent="0.3">
      <c r="AH53" s="19" t="s">
        <v>154</v>
      </c>
      <c r="AI53" s="20">
        <v>1</v>
      </c>
      <c r="AJ53" s="20">
        <v>1</v>
      </c>
      <c r="AK53" s="20">
        <v>1</v>
      </c>
      <c r="AL53" s="20">
        <v>1</v>
      </c>
      <c r="AM53" s="20">
        <v>1</v>
      </c>
      <c r="AN53" s="20">
        <v>1</v>
      </c>
      <c r="AO53" s="20">
        <v>1</v>
      </c>
      <c r="AP53" s="20">
        <v>62</v>
      </c>
    </row>
    <row r="54" spans="34:42" ht="19.5" thickBot="1" x14ac:dyDescent="0.3">
      <c r="AH54" s="15"/>
    </row>
    <row r="55" spans="34:42" ht="15.75" thickBot="1" x14ac:dyDescent="0.3">
      <c r="AH55" s="19" t="s">
        <v>77</v>
      </c>
      <c r="AI55" s="19" t="s">
        <v>63</v>
      </c>
      <c r="AJ55" s="19" t="s">
        <v>64</v>
      </c>
      <c r="AK55" s="19" t="s">
        <v>65</v>
      </c>
      <c r="AL55" s="19" t="s">
        <v>66</v>
      </c>
      <c r="AM55" s="19" t="s">
        <v>67</v>
      </c>
      <c r="AN55" s="19" t="s">
        <v>68</v>
      </c>
      <c r="AO55" s="19" t="s">
        <v>69</v>
      </c>
    </row>
    <row r="56" spans="34:42" ht="32.25" thickBot="1" x14ac:dyDescent="0.3">
      <c r="AH56" s="19" t="s">
        <v>78</v>
      </c>
      <c r="AI56" s="20" t="s">
        <v>155</v>
      </c>
      <c r="AJ56" s="20" t="s">
        <v>156</v>
      </c>
      <c r="AK56" s="20" t="s">
        <v>157</v>
      </c>
      <c r="AL56" s="20" t="s">
        <v>158</v>
      </c>
      <c r="AM56" s="20" t="s">
        <v>159</v>
      </c>
      <c r="AN56" s="20" t="s">
        <v>160</v>
      </c>
      <c r="AO56" s="20" t="s">
        <v>161</v>
      </c>
    </row>
    <row r="57" spans="34:42" ht="32.25" thickBot="1" x14ac:dyDescent="0.3">
      <c r="AH57" s="19" t="s">
        <v>86</v>
      </c>
      <c r="AI57" s="20" t="s">
        <v>155</v>
      </c>
      <c r="AJ57" s="20" t="s">
        <v>156</v>
      </c>
      <c r="AK57" s="20" t="s">
        <v>157</v>
      </c>
      <c r="AL57" s="20" t="s">
        <v>158</v>
      </c>
      <c r="AM57" s="20" t="s">
        <v>159</v>
      </c>
      <c r="AN57" s="20" t="s">
        <v>160</v>
      </c>
      <c r="AO57" s="20" t="s">
        <v>161</v>
      </c>
    </row>
    <row r="58" spans="34:42" ht="32.25" thickBot="1" x14ac:dyDescent="0.3">
      <c r="AH58" s="19" t="s">
        <v>87</v>
      </c>
      <c r="AI58" s="20" t="s">
        <v>155</v>
      </c>
      <c r="AJ58" s="20" t="s">
        <v>156</v>
      </c>
      <c r="AK58" s="20" t="s">
        <v>157</v>
      </c>
      <c r="AL58" s="20" t="s">
        <v>158</v>
      </c>
      <c r="AM58" s="20" t="s">
        <v>159</v>
      </c>
      <c r="AN58" s="20" t="s">
        <v>160</v>
      </c>
      <c r="AO58" s="20" t="s">
        <v>161</v>
      </c>
    </row>
    <row r="59" spans="34:42" ht="32.25" thickBot="1" x14ac:dyDescent="0.3">
      <c r="AH59" s="19" t="s">
        <v>88</v>
      </c>
      <c r="AI59" s="20" t="s">
        <v>155</v>
      </c>
      <c r="AJ59" s="20" t="s">
        <v>156</v>
      </c>
      <c r="AK59" s="20" t="s">
        <v>157</v>
      </c>
      <c r="AL59" s="20" t="s">
        <v>158</v>
      </c>
      <c r="AM59" s="20" t="s">
        <v>162</v>
      </c>
      <c r="AN59" s="20" t="s">
        <v>160</v>
      </c>
      <c r="AO59" s="20" t="s">
        <v>161</v>
      </c>
    </row>
    <row r="60" spans="34:42" ht="32.25" thickBot="1" x14ac:dyDescent="0.3">
      <c r="AH60" s="19" t="s">
        <v>89</v>
      </c>
      <c r="AI60" s="20" t="s">
        <v>155</v>
      </c>
      <c r="AJ60" s="20" t="s">
        <v>156</v>
      </c>
      <c r="AK60" s="20" t="s">
        <v>157</v>
      </c>
      <c r="AL60" s="20" t="s">
        <v>158</v>
      </c>
      <c r="AM60" s="20" t="s">
        <v>162</v>
      </c>
      <c r="AN60" s="20" t="s">
        <v>160</v>
      </c>
      <c r="AO60" s="20" t="s">
        <v>161</v>
      </c>
    </row>
    <row r="61" spans="34:42" ht="32.25" thickBot="1" x14ac:dyDescent="0.3">
      <c r="AH61" s="19" t="s">
        <v>90</v>
      </c>
      <c r="AI61" s="20" t="s">
        <v>155</v>
      </c>
      <c r="AJ61" s="20" t="s">
        <v>156</v>
      </c>
      <c r="AK61" s="20" t="s">
        <v>157</v>
      </c>
      <c r="AL61" s="20" t="s">
        <v>158</v>
      </c>
      <c r="AM61" s="20" t="s">
        <v>162</v>
      </c>
      <c r="AN61" s="20" t="s">
        <v>160</v>
      </c>
      <c r="AO61" s="20" t="s">
        <v>161</v>
      </c>
    </row>
    <row r="62" spans="34:42" ht="32.25" thickBot="1" x14ac:dyDescent="0.3">
      <c r="AH62" s="19" t="s">
        <v>163</v>
      </c>
      <c r="AI62" s="20" t="s">
        <v>155</v>
      </c>
      <c r="AJ62" s="20" t="s">
        <v>156</v>
      </c>
      <c r="AK62" s="20" t="s">
        <v>157</v>
      </c>
      <c r="AL62" s="20" t="s">
        <v>158</v>
      </c>
      <c r="AM62" s="20" t="s">
        <v>162</v>
      </c>
      <c r="AN62" s="20" t="s">
        <v>160</v>
      </c>
      <c r="AO62" s="20" t="s">
        <v>161</v>
      </c>
    </row>
    <row r="63" spans="34:42" ht="32.25" thickBot="1" x14ac:dyDescent="0.3">
      <c r="AH63" s="19" t="s">
        <v>164</v>
      </c>
      <c r="AI63" s="20" t="s">
        <v>155</v>
      </c>
      <c r="AJ63" s="20" t="s">
        <v>156</v>
      </c>
      <c r="AK63" s="20" t="s">
        <v>157</v>
      </c>
      <c r="AL63" s="20" t="s">
        <v>158</v>
      </c>
      <c r="AM63" s="20" t="s">
        <v>162</v>
      </c>
      <c r="AN63" s="20" t="s">
        <v>160</v>
      </c>
      <c r="AO63" s="20" t="s">
        <v>161</v>
      </c>
    </row>
    <row r="64" spans="34:42" ht="32.25" thickBot="1" x14ac:dyDescent="0.3">
      <c r="AH64" s="19" t="s">
        <v>165</v>
      </c>
      <c r="AI64" s="20" t="s">
        <v>155</v>
      </c>
      <c r="AJ64" s="20" t="s">
        <v>156</v>
      </c>
      <c r="AK64" s="20" t="s">
        <v>157</v>
      </c>
      <c r="AL64" s="20" t="s">
        <v>158</v>
      </c>
      <c r="AM64" s="20" t="s">
        <v>162</v>
      </c>
      <c r="AN64" s="20" t="s">
        <v>160</v>
      </c>
      <c r="AO64" s="20" t="s">
        <v>161</v>
      </c>
    </row>
    <row r="65" spans="34:41" ht="32.25" thickBot="1" x14ac:dyDescent="0.3">
      <c r="AH65" s="19" t="s">
        <v>166</v>
      </c>
      <c r="AI65" s="20" t="s">
        <v>155</v>
      </c>
      <c r="AJ65" s="20" t="s">
        <v>156</v>
      </c>
      <c r="AK65" s="20" t="s">
        <v>157</v>
      </c>
      <c r="AL65" s="20" t="s">
        <v>158</v>
      </c>
      <c r="AM65" s="20" t="s">
        <v>162</v>
      </c>
      <c r="AN65" s="20" t="s">
        <v>160</v>
      </c>
      <c r="AO65" s="20" t="s">
        <v>161</v>
      </c>
    </row>
    <row r="66" spans="34:41" ht="32.25" thickBot="1" x14ac:dyDescent="0.3">
      <c r="AH66" s="19" t="s">
        <v>167</v>
      </c>
      <c r="AI66" s="20" t="s">
        <v>155</v>
      </c>
      <c r="AJ66" s="20" t="s">
        <v>156</v>
      </c>
      <c r="AK66" s="20" t="s">
        <v>157</v>
      </c>
      <c r="AL66" s="20" t="s">
        <v>158</v>
      </c>
      <c r="AM66" s="20" t="s">
        <v>162</v>
      </c>
      <c r="AN66" s="20" t="s">
        <v>160</v>
      </c>
      <c r="AO66" s="20" t="s">
        <v>161</v>
      </c>
    </row>
    <row r="67" spans="34:41" ht="32.25" thickBot="1" x14ac:dyDescent="0.3">
      <c r="AH67" s="19" t="s">
        <v>168</v>
      </c>
      <c r="AI67" s="20" t="s">
        <v>155</v>
      </c>
      <c r="AJ67" s="20" t="s">
        <v>156</v>
      </c>
      <c r="AK67" s="20" t="s">
        <v>157</v>
      </c>
      <c r="AL67" s="20" t="s">
        <v>158</v>
      </c>
      <c r="AM67" s="20" t="s">
        <v>162</v>
      </c>
      <c r="AN67" s="20" t="s">
        <v>160</v>
      </c>
      <c r="AO67" s="20" t="s">
        <v>161</v>
      </c>
    </row>
    <row r="68" spans="34:41" ht="32.25" thickBot="1" x14ac:dyDescent="0.3">
      <c r="AH68" s="19" t="s">
        <v>169</v>
      </c>
      <c r="AI68" s="20" t="s">
        <v>155</v>
      </c>
      <c r="AJ68" s="20" t="s">
        <v>156</v>
      </c>
      <c r="AK68" s="20" t="s">
        <v>157</v>
      </c>
      <c r="AL68" s="20" t="s">
        <v>158</v>
      </c>
      <c r="AM68" s="20" t="s">
        <v>162</v>
      </c>
      <c r="AN68" s="20" t="s">
        <v>160</v>
      </c>
      <c r="AO68" s="20" t="s">
        <v>161</v>
      </c>
    </row>
    <row r="69" spans="34:41" ht="32.25" thickBot="1" x14ac:dyDescent="0.3">
      <c r="AH69" s="19" t="s">
        <v>170</v>
      </c>
      <c r="AI69" s="20" t="s">
        <v>155</v>
      </c>
      <c r="AJ69" s="20" t="s">
        <v>156</v>
      </c>
      <c r="AK69" s="20" t="s">
        <v>157</v>
      </c>
      <c r="AL69" s="20" t="s">
        <v>158</v>
      </c>
      <c r="AM69" s="20" t="s">
        <v>162</v>
      </c>
      <c r="AN69" s="20" t="s">
        <v>160</v>
      </c>
      <c r="AO69" s="20" t="s">
        <v>161</v>
      </c>
    </row>
    <row r="70" spans="34:41" ht="32.25" thickBot="1" x14ac:dyDescent="0.3">
      <c r="AH70" s="19" t="s">
        <v>171</v>
      </c>
      <c r="AI70" s="20" t="s">
        <v>155</v>
      </c>
      <c r="AJ70" s="20" t="s">
        <v>156</v>
      </c>
      <c r="AK70" s="20" t="s">
        <v>157</v>
      </c>
      <c r="AL70" s="20" t="s">
        <v>158</v>
      </c>
      <c r="AM70" s="20" t="s">
        <v>162</v>
      </c>
      <c r="AN70" s="20" t="s">
        <v>160</v>
      </c>
      <c r="AO70" s="20" t="s">
        <v>161</v>
      </c>
    </row>
    <row r="71" spans="34:41" ht="32.25" thickBot="1" x14ac:dyDescent="0.3">
      <c r="AH71" s="19" t="s">
        <v>172</v>
      </c>
      <c r="AI71" s="20" t="s">
        <v>155</v>
      </c>
      <c r="AJ71" s="20" t="s">
        <v>156</v>
      </c>
      <c r="AK71" s="20" t="s">
        <v>157</v>
      </c>
      <c r="AL71" s="20" t="s">
        <v>158</v>
      </c>
      <c r="AM71" s="20" t="s">
        <v>162</v>
      </c>
      <c r="AN71" s="20" t="s">
        <v>160</v>
      </c>
      <c r="AO71" s="20" t="s">
        <v>161</v>
      </c>
    </row>
    <row r="72" spans="34:41" ht="32.25" thickBot="1" x14ac:dyDescent="0.3">
      <c r="AH72" s="19" t="s">
        <v>173</v>
      </c>
      <c r="AI72" s="20" t="s">
        <v>155</v>
      </c>
      <c r="AJ72" s="20" t="s">
        <v>156</v>
      </c>
      <c r="AK72" s="20" t="s">
        <v>157</v>
      </c>
      <c r="AL72" s="20" t="s">
        <v>158</v>
      </c>
      <c r="AM72" s="20" t="s">
        <v>162</v>
      </c>
      <c r="AN72" s="20" t="s">
        <v>160</v>
      </c>
      <c r="AO72" s="20" t="s">
        <v>161</v>
      </c>
    </row>
    <row r="73" spans="34:41" ht="32.25" thickBot="1" x14ac:dyDescent="0.3">
      <c r="AH73" s="19" t="s">
        <v>174</v>
      </c>
      <c r="AI73" s="20" t="s">
        <v>155</v>
      </c>
      <c r="AJ73" s="20" t="s">
        <v>156</v>
      </c>
      <c r="AK73" s="20" t="s">
        <v>157</v>
      </c>
      <c r="AL73" s="20" t="s">
        <v>158</v>
      </c>
      <c r="AM73" s="20" t="s">
        <v>162</v>
      </c>
      <c r="AN73" s="20" t="s">
        <v>160</v>
      </c>
      <c r="AO73" s="20" t="s">
        <v>161</v>
      </c>
    </row>
    <row r="74" spans="34:41" ht="32.25" thickBot="1" x14ac:dyDescent="0.3">
      <c r="AH74" s="19" t="s">
        <v>175</v>
      </c>
      <c r="AI74" s="20" t="s">
        <v>155</v>
      </c>
      <c r="AJ74" s="20" t="s">
        <v>156</v>
      </c>
      <c r="AK74" s="20" t="s">
        <v>157</v>
      </c>
      <c r="AL74" s="20" t="s">
        <v>158</v>
      </c>
      <c r="AM74" s="20" t="s">
        <v>162</v>
      </c>
      <c r="AN74" s="20" t="s">
        <v>160</v>
      </c>
      <c r="AO74" s="20" t="s">
        <v>161</v>
      </c>
    </row>
    <row r="75" spans="34:41" ht="32.25" thickBot="1" x14ac:dyDescent="0.3">
      <c r="AH75" s="19" t="s">
        <v>176</v>
      </c>
      <c r="AI75" s="20" t="s">
        <v>155</v>
      </c>
      <c r="AJ75" s="20" t="s">
        <v>156</v>
      </c>
      <c r="AK75" s="20" t="s">
        <v>157</v>
      </c>
      <c r="AL75" s="20" t="s">
        <v>158</v>
      </c>
      <c r="AM75" s="20" t="s">
        <v>162</v>
      </c>
      <c r="AN75" s="20" t="s">
        <v>160</v>
      </c>
      <c r="AO75" s="20" t="s">
        <v>161</v>
      </c>
    </row>
    <row r="76" spans="34:41" ht="21.75" thickBot="1" x14ac:dyDescent="0.3">
      <c r="AH76" s="19" t="s">
        <v>177</v>
      </c>
      <c r="AI76" s="20" t="s">
        <v>178</v>
      </c>
      <c r="AJ76" s="20" t="s">
        <v>156</v>
      </c>
      <c r="AK76" s="20" t="s">
        <v>157</v>
      </c>
      <c r="AL76" s="20" t="s">
        <v>158</v>
      </c>
      <c r="AM76" s="20" t="s">
        <v>162</v>
      </c>
      <c r="AN76" s="20" t="s">
        <v>160</v>
      </c>
      <c r="AO76" s="20" t="s">
        <v>161</v>
      </c>
    </row>
    <row r="77" spans="34:41" ht="21.75" thickBot="1" x14ac:dyDescent="0.3">
      <c r="AH77" s="19" t="s">
        <v>179</v>
      </c>
      <c r="AI77" s="20" t="s">
        <v>178</v>
      </c>
      <c r="AJ77" s="20" t="s">
        <v>157</v>
      </c>
      <c r="AK77" s="20" t="s">
        <v>157</v>
      </c>
      <c r="AL77" s="20" t="s">
        <v>158</v>
      </c>
      <c r="AM77" s="20" t="s">
        <v>162</v>
      </c>
      <c r="AN77" s="20" t="s">
        <v>160</v>
      </c>
      <c r="AO77" s="20" t="s">
        <v>161</v>
      </c>
    </row>
    <row r="78" spans="34:41" ht="21.75" thickBot="1" x14ac:dyDescent="0.3">
      <c r="AH78" s="19" t="s">
        <v>180</v>
      </c>
      <c r="AI78" s="20" t="s">
        <v>178</v>
      </c>
      <c r="AJ78" s="20" t="s">
        <v>157</v>
      </c>
      <c r="AK78" s="20" t="s">
        <v>157</v>
      </c>
      <c r="AL78" s="20" t="s">
        <v>158</v>
      </c>
      <c r="AM78" s="20" t="s">
        <v>162</v>
      </c>
      <c r="AN78" s="20" t="s">
        <v>160</v>
      </c>
      <c r="AO78" s="20" t="s">
        <v>181</v>
      </c>
    </row>
    <row r="79" spans="34:41" ht="21.75" thickBot="1" x14ac:dyDescent="0.3">
      <c r="AH79" s="19" t="s">
        <v>182</v>
      </c>
      <c r="AI79" s="20" t="s">
        <v>178</v>
      </c>
      <c r="AJ79" s="20" t="s">
        <v>157</v>
      </c>
      <c r="AK79" s="20" t="s">
        <v>157</v>
      </c>
      <c r="AL79" s="20" t="s">
        <v>158</v>
      </c>
      <c r="AM79" s="20" t="s">
        <v>162</v>
      </c>
      <c r="AN79" s="20" t="s">
        <v>160</v>
      </c>
      <c r="AO79" s="20" t="s">
        <v>181</v>
      </c>
    </row>
    <row r="80" spans="34:41" ht="21.75" thickBot="1" x14ac:dyDescent="0.3">
      <c r="AH80" s="19" t="s">
        <v>183</v>
      </c>
      <c r="AI80" s="20" t="s">
        <v>178</v>
      </c>
      <c r="AJ80" s="20" t="s">
        <v>157</v>
      </c>
      <c r="AK80" s="20" t="s">
        <v>157</v>
      </c>
      <c r="AL80" s="20" t="s">
        <v>158</v>
      </c>
      <c r="AM80" s="20" t="s">
        <v>162</v>
      </c>
      <c r="AN80" s="20" t="s">
        <v>160</v>
      </c>
      <c r="AO80" s="20" t="s">
        <v>181</v>
      </c>
    </row>
    <row r="81" spans="34:41" ht="21.75" thickBot="1" x14ac:dyDescent="0.3">
      <c r="AH81" s="19" t="s">
        <v>184</v>
      </c>
      <c r="AI81" s="20" t="s">
        <v>178</v>
      </c>
      <c r="AJ81" s="20" t="s">
        <v>157</v>
      </c>
      <c r="AK81" s="20" t="s">
        <v>157</v>
      </c>
      <c r="AL81" s="20" t="s">
        <v>158</v>
      </c>
      <c r="AM81" s="20" t="s">
        <v>162</v>
      </c>
      <c r="AN81" s="20" t="s">
        <v>160</v>
      </c>
      <c r="AO81" s="20" t="s">
        <v>185</v>
      </c>
    </row>
    <row r="82" spans="34:41" ht="21.75" thickBot="1" x14ac:dyDescent="0.3">
      <c r="AH82" s="19" t="s">
        <v>186</v>
      </c>
      <c r="AI82" s="20" t="s">
        <v>178</v>
      </c>
      <c r="AJ82" s="20" t="s">
        <v>157</v>
      </c>
      <c r="AK82" s="20" t="s">
        <v>157</v>
      </c>
      <c r="AL82" s="20" t="s">
        <v>158</v>
      </c>
      <c r="AM82" s="20" t="s">
        <v>162</v>
      </c>
      <c r="AN82" s="20" t="s">
        <v>160</v>
      </c>
      <c r="AO82" s="20" t="s">
        <v>185</v>
      </c>
    </row>
    <row r="83" spans="34:41" ht="21.75" thickBot="1" x14ac:dyDescent="0.3">
      <c r="AH83" s="19" t="s">
        <v>187</v>
      </c>
      <c r="AI83" s="20" t="s">
        <v>178</v>
      </c>
      <c r="AJ83" s="20" t="s">
        <v>157</v>
      </c>
      <c r="AK83" s="20" t="s">
        <v>157</v>
      </c>
      <c r="AL83" s="20" t="s">
        <v>158</v>
      </c>
      <c r="AM83" s="20" t="s">
        <v>162</v>
      </c>
      <c r="AN83" s="20" t="s">
        <v>158</v>
      </c>
      <c r="AO83" s="20" t="s">
        <v>185</v>
      </c>
    </row>
    <row r="84" spans="34:41" ht="21.75" thickBot="1" x14ac:dyDescent="0.3">
      <c r="AH84" s="19" t="s">
        <v>188</v>
      </c>
      <c r="AI84" s="20" t="s">
        <v>178</v>
      </c>
      <c r="AJ84" s="20" t="s">
        <v>157</v>
      </c>
      <c r="AK84" s="20" t="s">
        <v>157</v>
      </c>
      <c r="AL84" s="20" t="s">
        <v>158</v>
      </c>
      <c r="AM84" s="20" t="s">
        <v>162</v>
      </c>
      <c r="AN84" s="20" t="s">
        <v>158</v>
      </c>
      <c r="AO84" s="20" t="s">
        <v>185</v>
      </c>
    </row>
    <row r="85" spans="34:41" ht="21.75" thickBot="1" x14ac:dyDescent="0.3">
      <c r="AH85" s="19" t="s">
        <v>189</v>
      </c>
      <c r="AI85" s="20" t="s">
        <v>178</v>
      </c>
      <c r="AJ85" s="20" t="s">
        <v>157</v>
      </c>
      <c r="AK85" s="20" t="s">
        <v>157</v>
      </c>
      <c r="AL85" s="20" t="s">
        <v>158</v>
      </c>
      <c r="AM85" s="20" t="s">
        <v>162</v>
      </c>
      <c r="AN85" s="20" t="s">
        <v>158</v>
      </c>
      <c r="AO85" s="20" t="s">
        <v>185</v>
      </c>
    </row>
    <row r="86" spans="34:41" ht="21.75" thickBot="1" x14ac:dyDescent="0.3">
      <c r="AH86" s="19" t="s">
        <v>190</v>
      </c>
      <c r="AI86" s="20" t="s">
        <v>178</v>
      </c>
      <c r="AJ86" s="20" t="s">
        <v>157</v>
      </c>
      <c r="AK86" s="20" t="s">
        <v>157</v>
      </c>
      <c r="AL86" s="20" t="s">
        <v>157</v>
      </c>
      <c r="AM86" s="20" t="s">
        <v>162</v>
      </c>
      <c r="AN86" s="20" t="s">
        <v>158</v>
      </c>
      <c r="AO86" s="20" t="s">
        <v>185</v>
      </c>
    </row>
    <row r="87" spans="34:41" ht="21.75" thickBot="1" x14ac:dyDescent="0.3">
      <c r="AH87" s="19" t="s">
        <v>191</v>
      </c>
      <c r="AI87" s="20" t="s">
        <v>178</v>
      </c>
      <c r="AJ87" s="20" t="s">
        <v>157</v>
      </c>
      <c r="AK87" s="20" t="s">
        <v>157</v>
      </c>
      <c r="AL87" s="20" t="s">
        <v>157</v>
      </c>
      <c r="AM87" s="20" t="s">
        <v>162</v>
      </c>
      <c r="AN87" s="20" t="s">
        <v>158</v>
      </c>
      <c r="AO87" s="20" t="s">
        <v>185</v>
      </c>
    </row>
    <row r="88" spans="34:41" ht="21.75" thickBot="1" x14ac:dyDescent="0.3">
      <c r="AH88" s="19" t="s">
        <v>192</v>
      </c>
      <c r="AI88" s="20" t="s">
        <v>193</v>
      </c>
      <c r="AJ88" s="20" t="s">
        <v>157</v>
      </c>
      <c r="AK88" s="20" t="s">
        <v>157</v>
      </c>
      <c r="AL88" s="20" t="s">
        <v>157</v>
      </c>
      <c r="AM88" s="20" t="s">
        <v>162</v>
      </c>
      <c r="AN88" s="20" t="s">
        <v>158</v>
      </c>
      <c r="AO88" s="20" t="s">
        <v>185</v>
      </c>
    </row>
    <row r="89" spans="34:41" ht="21.75" thickBot="1" x14ac:dyDescent="0.3">
      <c r="AH89" s="19" t="s">
        <v>194</v>
      </c>
      <c r="AI89" s="20" t="s">
        <v>193</v>
      </c>
      <c r="AJ89" s="20" t="s">
        <v>157</v>
      </c>
      <c r="AK89" s="20" t="s">
        <v>157</v>
      </c>
      <c r="AL89" s="20" t="s">
        <v>157</v>
      </c>
      <c r="AM89" s="20" t="s">
        <v>162</v>
      </c>
      <c r="AN89" s="20" t="s">
        <v>158</v>
      </c>
      <c r="AO89" s="20" t="s">
        <v>185</v>
      </c>
    </row>
    <row r="90" spans="34:41" ht="21.75" thickBot="1" x14ac:dyDescent="0.3">
      <c r="AH90" s="19" t="s">
        <v>195</v>
      </c>
      <c r="AI90" s="20" t="s">
        <v>157</v>
      </c>
      <c r="AJ90" s="20" t="s">
        <v>157</v>
      </c>
      <c r="AK90" s="20" t="s">
        <v>157</v>
      </c>
      <c r="AL90" s="20" t="s">
        <v>157</v>
      </c>
      <c r="AM90" s="20" t="s">
        <v>162</v>
      </c>
      <c r="AN90" s="20" t="s">
        <v>158</v>
      </c>
      <c r="AO90" s="20" t="s">
        <v>185</v>
      </c>
    </row>
    <row r="91" spans="34:41" ht="21.75" thickBot="1" x14ac:dyDescent="0.3">
      <c r="AH91" s="19" t="s">
        <v>196</v>
      </c>
      <c r="AI91" s="20" t="s">
        <v>157</v>
      </c>
      <c r="AJ91" s="20" t="s">
        <v>157</v>
      </c>
      <c r="AK91" s="20" t="s">
        <v>157</v>
      </c>
      <c r="AL91" s="20" t="s">
        <v>157</v>
      </c>
      <c r="AM91" s="20" t="s">
        <v>157</v>
      </c>
      <c r="AN91" s="20" t="s">
        <v>158</v>
      </c>
      <c r="AO91" s="20" t="s">
        <v>185</v>
      </c>
    </row>
    <row r="92" spans="34:41" ht="21.75" thickBot="1" x14ac:dyDescent="0.3">
      <c r="AH92" s="19" t="s">
        <v>197</v>
      </c>
      <c r="AI92" s="20" t="s">
        <v>157</v>
      </c>
      <c r="AJ92" s="20" t="s">
        <v>157</v>
      </c>
      <c r="AK92" s="20" t="s">
        <v>157</v>
      </c>
      <c r="AL92" s="20" t="s">
        <v>157</v>
      </c>
      <c r="AM92" s="20" t="s">
        <v>157</v>
      </c>
      <c r="AN92" s="20" t="s">
        <v>157</v>
      </c>
      <c r="AO92" s="20" t="s">
        <v>185</v>
      </c>
    </row>
    <row r="93" spans="34:41" ht="21.75" thickBot="1" x14ac:dyDescent="0.3">
      <c r="AH93" s="19" t="s">
        <v>198</v>
      </c>
      <c r="AI93" s="20" t="s">
        <v>157</v>
      </c>
      <c r="AJ93" s="20" t="s">
        <v>157</v>
      </c>
      <c r="AK93" s="20" t="s">
        <v>157</v>
      </c>
      <c r="AL93" s="20" t="s">
        <v>157</v>
      </c>
      <c r="AM93" s="20" t="s">
        <v>157</v>
      </c>
      <c r="AN93" s="20" t="s">
        <v>157</v>
      </c>
      <c r="AO93" s="20" t="s">
        <v>157</v>
      </c>
    </row>
    <row r="94" spans="34:41" ht="21.75" thickBot="1" x14ac:dyDescent="0.3">
      <c r="AH94" s="19" t="s">
        <v>199</v>
      </c>
      <c r="AI94" s="20" t="s">
        <v>157</v>
      </c>
      <c r="AJ94" s="20" t="s">
        <v>157</v>
      </c>
      <c r="AK94" s="20" t="s">
        <v>157</v>
      </c>
      <c r="AL94" s="20" t="s">
        <v>157</v>
      </c>
      <c r="AM94" s="20" t="s">
        <v>157</v>
      </c>
      <c r="AN94" s="20" t="s">
        <v>157</v>
      </c>
      <c r="AO94" s="20" t="s">
        <v>157</v>
      </c>
    </row>
    <row r="95" spans="34:41" ht="21.75" thickBot="1" x14ac:dyDescent="0.3">
      <c r="AH95" s="19" t="s">
        <v>200</v>
      </c>
      <c r="AI95" s="20" t="s">
        <v>157</v>
      </c>
      <c r="AJ95" s="20" t="s">
        <v>157</v>
      </c>
      <c r="AK95" s="20" t="s">
        <v>157</v>
      </c>
      <c r="AL95" s="20" t="s">
        <v>157</v>
      </c>
      <c r="AM95" s="20" t="s">
        <v>157</v>
      </c>
      <c r="AN95" s="20" t="s">
        <v>157</v>
      </c>
      <c r="AO95" s="20" t="s">
        <v>157</v>
      </c>
    </row>
    <row r="96" spans="34:41" ht="21.75" thickBot="1" x14ac:dyDescent="0.3">
      <c r="AH96" s="19" t="s">
        <v>201</v>
      </c>
      <c r="AI96" s="20" t="s">
        <v>157</v>
      </c>
      <c r="AJ96" s="20" t="s">
        <v>157</v>
      </c>
      <c r="AK96" s="20" t="s">
        <v>157</v>
      </c>
      <c r="AL96" s="20" t="s">
        <v>157</v>
      </c>
      <c r="AM96" s="20" t="s">
        <v>157</v>
      </c>
      <c r="AN96" s="20" t="s">
        <v>157</v>
      </c>
      <c r="AO96" s="20" t="s">
        <v>157</v>
      </c>
    </row>
    <row r="97" spans="34:41" ht="21.75" thickBot="1" x14ac:dyDescent="0.3">
      <c r="AH97" s="19" t="s">
        <v>202</v>
      </c>
      <c r="AI97" s="20" t="s">
        <v>157</v>
      </c>
      <c r="AJ97" s="20" t="s">
        <v>157</v>
      </c>
      <c r="AK97" s="20" t="s">
        <v>157</v>
      </c>
      <c r="AL97" s="20" t="s">
        <v>157</v>
      </c>
      <c r="AM97" s="20" t="s">
        <v>157</v>
      </c>
      <c r="AN97" s="20" t="s">
        <v>157</v>
      </c>
      <c r="AO97" s="20" t="s">
        <v>157</v>
      </c>
    </row>
    <row r="98" spans="34:41" ht="21.75" thickBot="1" x14ac:dyDescent="0.3">
      <c r="AH98" s="19" t="s">
        <v>203</v>
      </c>
      <c r="AI98" s="20" t="s">
        <v>157</v>
      </c>
      <c r="AJ98" s="20" t="s">
        <v>157</v>
      </c>
      <c r="AK98" s="20" t="s">
        <v>157</v>
      </c>
      <c r="AL98" s="20" t="s">
        <v>157</v>
      </c>
      <c r="AM98" s="20" t="s">
        <v>157</v>
      </c>
      <c r="AN98" s="20" t="s">
        <v>157</v>
      </c>
      <c r="AO98" s="20" t="s">
        <v>157</v>
      </c>
    </row>
    <row r="99" spans="34:41" ht="21.75" thickBot="1" x14ac:dyDescent="0.3">
      <c r="AH99" s="19" t="s">
        <v>204</v>
      </c>
      <c r="AI99" s="20" t="s">
        <v>157</v>
      </c>
      <c r="AJ99" s="20" t="s">
        <v>157</v>
      </c>
      <c r="AK99" s="20" t="s">
        <v>157</v>
      </c>
      <c r="AL99" s="20" t="s">
        <v>157</v>
      </c>
      <c r="AM99" s="20" t="s">
        <v>157</v>
      </c>
      <c r="AN99" s="20" t="s">
        <v>157</v>
      </c>
      <c r="AO99" s="20" t="s">
        <v>157</v>
      </c>
    </row>
    <row r="100" spans="34:41" ht="21.75" thickBot="1" x14ac:dyDescent="0.3">
      <c r="AH100" s="19" t="s">
        <v>205</v>
      </c>
      <c r="AI100" s="20" t="s">
        <v>157</v>
      </c>
      <c r="AJ100" s="20" t="s">
        <v>157</v>
      </c>
      <c r="AK100" s="20" t="s">
        <v>157</v>
      </c>
      <c r="AL100" s="20" t="s">
        <v>157</v>
      </c>
      <c r="AM100" s="20" t="s">
        <v>157</v>
      </c>
      <c r="AN100" s="20" t="s">
        <v>157</v>
      </c>
      <c r="AO100" s="20" t="s">
        <v>157</v>
      </c>
    </row>
    <row r="101" spans="34:41" ht="19.5" thickBot="1" x14ac:dyDescent="0.3">
      <c r="AH101" s="15"/>
    </row>
    <row r="102" spans="34:41" ht="15.75" thickBot="1" x14ac:dyDescent="0.3">
      <c r="AH102" s="19" t="s">
        <v>91</v>
      </c>
      <c r="AI102" s="19" t="s">
        <v>63</v>
      </c>
      <c r="AJ102" s="19" t="s">
        <v>64</v>
      </c>
      <c r="AK102" s="19" t="s">
        <v>65</v>
      </c>
      <c r="AL102" s="19" t="s">
        <v>66</v>
      </c>
      <c r="AM102" s="19" t="s">
        <v>67</v>
      </c>
      <c r="AN102" s="19" t="s">
        <v>68</v>
      </c>
      <c r="AO102" s="19" t="s">
        <v>69</v>
      </c>
    </row>
    <row r="103" spans="34:41" ht="15.75" thickBot="1" x14ac:dyDescent="0.3">
      <c r="AH103" s="19" t="s">
        <v>78</v>
      </c>
      <c r="AI103" s="20">
        <v>35.5</v>
      </c>
      <c r="AJ103" s="20">
        <v>1.5</v>
      </c>
      <c r="AK103" s="20">
        <v>0</v>
      </c>
      <c r="AL103" s="20">
        <v>7.2</v>
      </c>
      <c r="AM103" s="20">
        <v>9.3000000000000007</v>
      </c>
      <c r="AN103" s="20">
        <v>8.1999999999999993</v>
      </c>
      <c r="AO103" s="20">
        <v>21.1</v>
      </c>
    </row>
    <row r="104" spans="34:41" ht="15.75" thickBot="1" x14ac:dyDescent="0.3">
      <c r="AH104" s="19" t="s">
        <v>86</v>
      </c>
      <c r="AI104" s="20">
        <v>35.5</v>
      </c>
      <c r="AJ104" s="20">
        <v>1.5</v>
      </c>
      <c r="AK104" s="20">
        <v>0</v>
      </c>
      <c r="AL104" s="20">
        <v>7.2</v>
      </c>
      <c r="AM104" s="20">
        <v>9.3000000000000007</v>
      </c>
      <c r="AN104" s="20">
        <v>8.1999999999999993</v>
      </c>
      <c r="AO104" s="20">
        <v>21.1</v>
      </c>
    </row>
    <row r="105" spans="34:41" ht="15.75" thickBot="1" x14ac:dyDescent="0.3">
      <c r="AH105" s="19" t="s">
        <v>87</v>
      </c>
      <c r="AI105" s="20">
        <v>35.5</v>
      </c>
      <c r="AJ105" s="20">
        <v>1.5</v>
      </c>
      <c r="AK105" s="20">
        <v>0</v>
      </c>
      <c r="AL105" s="20">
        <v>7.2</v>
      </c>
      <c r="AM105" s="20">
        <v>9.3000000000000007</v>
      </c>
      <c r="AN105" s="20">
        <v>8.1999999999999993</v>
      </c>
      <c r="AO105" s="20">
        <v>21.1</v>
      </c>
    </row>
    <row r="106" spans="34:41" ht="15.75" thickBot="1" x14ac:dyDescent="0.3">
      <c r="AH106" s="19" t="s">
        <v>88</v>
      </c>
      <c r="AI106" s="20">
        <v>35.5</v>
      </c>
      <c r="AJ106" s="20">
        <v>1.5</v>
      </c>
      <c r="AK106" s="20">
        <v>0</v>
      </c>
      <c r="AL106" s="20">
        <v>7.2</v>
      </c>
      <c r="AM106" s="20">
        <v>3.6</v>
      </c>
      <c r="AN106" s="20">
        <v>8.1999999999999993</v>
      </c>
      <c r="AO106" s="20">
        <v>21.1</v>
      </c>
    </row>
    <row r="107" spans="34:41" ht="15.75" thickBot="1" x14ac:dyDescent="0.3">
      <c r="AH107" s="19" t="s">
        <v>89</v>
      </c>
      <c r="AI107" s="20">
        <v>35.5</v>
      </c>
      <c r="AJ107" s="20">
        <v>1.5</v>
      </c>
      <c r="AK107" s="20">
        <v>0</v>
      </c>
      <c r="AL107" s="20">
        <v>7.2</v>
      </c>
      <c r="AM107" s="20">
        <v>3.6</v>
      </c>
      <c r="AN107" s="20">
        <v>8.1999999999999993</v>
      </c>
      <c r="AO107" s="20">
        <v>21.1</v>
      </c>
    </row>
    <row r="108" spans="34:41" ht="15.75" thickBot="1" x14ac:dyDescent="0.3">
      <c r="AH108" s="19" t="s">
        <v>90</v>
      </c>
      <c r="AI108" s="20">
        <v>35.5</v>
      </c>
      <c r="AJ108" s="20">
        <v>1.5</v>
      </c>
      <c r="AK108" s="20">
        <v>0</v>
      </c>
      <c r="AL108" s="20">
        <v>7.2</v>
      </c>
      <c r="AM108" s="20">
        <v>3.6</v>
      </c>
      <c r="AN108" s="20">
        <v>8.1999999999999993</v>
      </c>
      <c r="AO108" s="20">
        <v>21.1</v>
      </c>
    </row>
    <row r="109" spans="34:41" ht="15.75" thickBot="1" x14ac:dyDescent="0.3">
      <c r="AH109" s="19" t="s">
        <v>163</v>
      </c>
      <c r="AI109" s="20">
        <v>35.5</v>
      </c>
      <c r="AJ109" s="20">
        <v>1.5</v>
      </c>
      <c r="AK109" s="20">
        <v>0</v>
      </c>
      <c r="AL109" s="20">
        <v>7.2</v>
      </c>
      <c r="AM109" s="20">
        <v>3.6</v>
      </c>
      <c r="AN109" s="20">
        <v>8.1999999999999993</v>
      </c>
      <c r="AO109" s="20">
        <v>21.1</v>
      </c>
    </row>
    <row r="110" spans="34:41" ht="15.75" thickBot="1" x14ac:dyDescent="0.3">
      <c r="AH110" s="19" t="s">
        <v>164</v>
      </c>
      <c r="AI110" s="20">
        <v>35.5</v>
      </c>
      <c r="AJ110" s="20">
        <v>1.5</v>
      </c>
      <c r="AK110" s="20">
        <v>0</v>
      </c>
      <c r="AL110" s="20">
        <v>7.2</v>
      </c>
      <c r="AM110" s="20">
        <v>3.6</v>
      </c>
      <c r="AN110" s="20">
        <v>8.1999999999999993</v>
      </c>
      <c r="AO110" s="20">
        <v>21.1</v>
      </c>
    </row>
    <row r="111" spans="34:41" ht="15.75" thickBot="1" x14ac:dyDescent="0.3">
      <c r="AH111" s="19" t="s">
        <v>165</v>
      </c>
      <c r="AI111" s="20">
        <v>35.5</v>
      </c>
      <c r="AJ111" s="20">
        <v>1.5</v>
      </c>
      <c r="AK111" s="20">
        <v>0</v>
      </c>
      <c r="AL111" s="20">
        <v>7.2</v>
      </c>
      <c r="AM111" s="20">
        <v>3.6</v>
      </c>
      <c r="AN111" s="20">
        <v>8.1999999999999993</v>
      </c>
      <c r="AO111" s="20">
        <v>21.1</v>
      </c>
    </row>
    <row r="112" spans="34:41" ht="15.75" thickBot="1" x14ac:dyDescent="0.3">
      <c r="AH112" s="19" t="s">
        <v>166</v>
      </c>
      <c r="AI112" s="20">
        <v>35.5</v>
      </c>
      <c r="AJ112" s="20">
        <v>1.5</v>
      </c>
      <c r="AK112" s="20">
        <v>0</v>
      </c>
      <c r="AL112" s="20">
        <v>7.2</v>
      </c>
      <c r="AM112" s="20">
        <v>3.6</v>
      </c>
      <c r="AN112" s="20">
        <v>8.1999999999999993</v>
      </c>
      <c r="AO112" s="20">
        <v>21.1</v>
      </c>
    </row>
    <row r="113" spans="34:41" ht="15.75" thickBot="1" x14ac:dyDescent="0.3">
      <c r="AH113" s="19" t="s">
        <v>167</v>
      </c>
      <c r="AI113" s="20">
        <v>35.5</v>
      </c>
      <c r="AJ113" s="20">
        <v>1.5</v>
      </c>
      <c r="AK113" s="20">
        <v>0</v>
      </c>
      <c r="AL113" s="20">
        <v>7.2</v>
      </c>
      <c r="AM113" s="20">
        <v>3.6</v>
      </c>
      <c r="AN113" s="20">
        <v>8.1999999999999993</v>
      </c>
      <c r="AO113" s="20">
        <v>21.1</v>
      </c>
    </row>
    <row r="114" spans="34:41" ht="15.75" thickBot="1" x14ac:dyDescent="0.3">
      <c r="AH114" s="19" t="s">
        <v>168</v>
      </c>
      <c r="AI114" s="20">
        <v>35.5</v>
      </c>
      <c r="AJ114" s="20">
        <v>1.5</v>
      </c>
      <c r="AK114" s="20">
        <v>0</v>
      </c>
      <c r="AL114" s="20">
        <v>7.2</v>
      </c>
      <c r="AM114" s="20">
        <v>3.6</v>
      </c>
      <c r="AN114" s="20">
        <v>8.1999999999999993</v>
      </c>
      <c r="AO114" s="20">
        <v>21.1</v>
      </c>
    </row>
    <row r="115" spans="34:41" ht="15.75" thickBot="1" x14ac:dyDescent="0.3">
      <c r="AH115" s="19" t="s">
        <v>169</v>
      </c>
      <c r="AI115" s="20">
        <v>35.5</v>
      </c>
      <c r="AJ115" s="20">
        <v>1.5</v>
      </c>
      <c r="AK115" s="20">
        <v>0</v>
      </c>
      <c r="AL115" s="20">
        <v>7.2</v>
      </c>
      <c r="AM115" s="20">
        <v>3.6</v>
      </c>
      <c r="AN115" s="20">
        <v>8.1999999999999993</v>
      </c>
      <c r="AO115" s="20">
        <v>21.1</v>
      </c>
    </row>
    <row r="116" spans="34:41" ht="15.75" thickBot="1" x14ac:dyDescent="0.3">
      <c r="AH116" s="19" t="s">
        <v>170</v>
      </c>
      <c r="AI116" s="20">
        <v>35.5</v>
      </c>
      <c r="AJ116" s="20">
        <v>1.5</v>
      </c>
      <c r="AK116" s="20">
        <v>0</v>
      </c>
      <c r="AL116" s="20">
        <v>7.2</v>
      </c>
      <c r="AM116" s="20">
        <v>3.6</v>
      </c>
      <c r="AN116" s="20">
        <v>8.1999999999999993</v>
      </c>
      <c r="AO116" s="20">
        <v>21.1</v>
      </c>
    </row>
    <row r="117" spans="34:41" ht="15.75" thickBot="1" x14ac:dyDescent="0.3">
      <c r="AH117" s="19" t="s">
        <v>171</v>
      </c>
      <c r="AI117" s="20">
        <v>35.5</v>
      </c>
      <c r="AJ117" s="20">
        <v>1.5</v>
      </c>
      <c r="AK117" s="20">
        <v>0</v>
      </c>
      <c r="AL117" s="20">
        <v>7.2</v>
      </c>
      <c r="AM117" s="20">
        <v>3.6</v>
      </c>
      <c r="AN117" s="20">
        <v>8.1999999999999993</v>
      </c>
      <c r="AO117" s="20">
        <v>21.1</v>
      </c>
    </row>
    <row r="118" spans="34:41" ht="15.75" thickBot="1" x14ac:dyDescent="0.3">
      <c r="AH118" s="19" t="s">
        <v>172</v>
      </c>
      <c r="AI118" s="20">
        <v>35.5</v>
      </c>
      <c r="AJ118" s="20">
        <v>1.5</v>
      </c>
      <c r="AK118" s="20">
        <v>0</v>
      </c>
      <c r="AL118" s="20">
        <v>7.2</v>
      </c>
      <c r="AM118" s="20">
        <v>3.6</v>
      </c>
      <c r="AN118" s="20">
        <v>8.1999999999999993</v>
      </c>
      <c r="AO118" s="20">
        <v>21.1</v>
      </c>
    </row>
    <row r="119" spans="34:41" ht="15.75" thickBot="1" x14ac:dyDescent="0.3">
      <c r="AH119" s="19" t="s">
        <v>173</v>
      </c>
      <c r="AI119" s="20">
        <v>35.5</v>
      </c>
      <c r="AJ119" s="20">
        <v>1.5</v>
      </c>
      <c r="AK119" s="20">
        <v>0</v>
      </c>
      <c r="AL119" s="20">
        <v>7.2</v>
      </c>
      <c r="AM119" s="20">
        <v>3.6</v>
      </c>
      <c r="AN119" s="20">
        <v>8.1999999999999993</v>
      </c>
      <c r="AO119" s="20">
        <v>21.1</v>
      </c>
    </row>
    <row r="120" spans="34:41" ht="15.75" thickBot="1" x14ac:dyDescent="0.3">
      <c r="AH120" s="19" t="s">
        <v>174</v>
      </c>
      <c r="AI120" s="20">
        <v>35.5</v>
      </c>
      <c r="AJ120" s="20">
        <v>1.5</v>
      </c>
      <c r="AK120" s="20">
        <v>0</v>
      </c>
      <c r="AL120" s="20">
        <v>7.2</v>
      </c>
      <c r="AM120" s="20">
        <v>3.6</v>
      </c>
      <c r="AN120" s="20">
        <v>8.1999999999999993</v>
      </c>
      <c r="AO120" s="20">
        <v>21.1</v>
      </c>
    </row>
    <row r="121" spans="34:41" ht="15.75" thickBot="1" x14ac:dyDescent="0.3">
      <c r="AH121" s="19" t="s">
        <v>175</v>
      </c>
      <c r="AI121" s="20">
        <v>35.5</v>
      </c>
      <c r="AJ121" s="20">
        <v>1.5</v>
      </c>
      <c r="AK121" s="20">
        <v>0</v>
      </c>
      <c r="AL121" s="20">
        <v>7.2</v>
      </c>
      <c r="AM121" s="20">
        <v>3.6</v>
      </c>
      <c r="AN121" s="20">
        <v>8.1999999999999993</v>
      </c>
      <c r="AO121" s="20">
        <v>21.1</v>
      </c>
    </row>
    <row r="122" spans="34:41" ht="15.75" thickBot="1" x14ac:dyDescent="0.3">
      <c r="AH122" s="19" t="s">
        <v>176</v>
      </c>
      <c r="AI122" s="20">
        <v>35.5</v>
      </c>
      <c r="AJ122" s="20">
        <v>1.5</v>
      </c>
      <c r="AK122" s="20">
        <v>0</v>
      </c>
      <c r="AL122" s="20">
        <v>7.2</v>
      </c>
      <c r="AM122" s="20">
        <v>3.6</v>
      </c>
      <c r="AN122" s="20">
        <v>8.1999999999999993</v>
      </c>
      <c r="AO122" s="20">
        <v>21.1</v>
      </c>
    </row>
    <row r="123" spans="34:41" ht="15.75" thickBot="1" x14ac:dyDescent="0.3">
      <c r="AH123" s="19" t="s">
        <v>177</v>
      </c>
      <c r="AI123" s="20">
        <v>35</v>
      </c>
      <c r="AJ123" s="20">
        <v>1.5</v>
      </c>
      <c r="AK123" s="20">
        <v>0</v>
      </c>
      <c r="AL123" s="20">
        <v>7.2</v>
      </c>
      <c r="AM123" s="20">
        <v>3.6</v>
      </c>
      <c r="AN123" s="20">
        <v>8.1999999999999993</v>
      </c>
      <c r="AO123" s="20">
        <v>21.1</v>
      </c>
    </row>
    <row r="124" spans="34:41" ht="15.75" thickBot="1" x14ac:dyDescent="0.3">
      <c r="AH124" s="19" t="s">
        <v>179</v>
      </c>
      <c r="AI124" s="20">
        <v>35</v>
      </c>
      <c r="AJ124" s="20">
        <v>0</v>
      </c>
      <c r="AK124" s="20">
        <v>0</v>
      </c>
      <c r="AL124" s="20">
        <v>7.2</v>
      </c>
      <c r="AM124" s="20">
        <v>3.6</v>
      </c>
      <c r="AN124" s="20">
        <v>8.1999999999999993</v>
      </c>
      <c r="AO124" s="20">
        <v>21.1</v>
      </c>
    </row>
    <row r="125" spans="34:41" ht="15.75" thickBot="1" x14ac:dyDescent="0.3">
      <c r="AH125" s="19" t="s">
        <v>180</v>
      </c>
      <c r="AI125" s="20">
        <v>35</v>
      </c>
      <c r="AJ125" s="20">
        <v>0</v>
      </c>
      <c r="AK125" s="20">
        <v>0</v>
      </c>
      <c r="AL125" s="20">
        <v>7.2</v>
      </c>
      <c r="AM125" s="20">
        <v>3.6</v>
      </c>
      <c r="AN125" s="20">
        <v>8.1999999999999993</v>
      </c>
      <c r="AO125" s="20">
        <v>19.600000000000001</v>
      </c>
    </row>
    <row r="126" spans="34:41" ht="15.75" thickBot="1" x14ac:dyDescent="0.3">
      <c r="AH126" s="19" t="s">
        <v>182</v>
      </c>
      <c r="AI126" s="20">
        <v>35</v>
      </c>
      <c r="AJ126" s="20">
        <v>0</v>
      </c>
      <c r="AK126" s="20">
        <v>0</v>
      </c>
      <c r="AL126" s="20">
        <v>7.2</v>
      </c>
      <c r="AM126" s="20">
        <v>3.6</v>
      </c>
      <c r="AN126" s="20">
        <v>8.1999999999999993</v>
      </c>
      <c r="AO126" s="20">
        <v>19.600000000000001</v>
      </c>
    </row>
    <row r="127" spans="34:41" ht="15.75" thickBot="1" x14ac:dyDescent="0.3">
      <c r="AH127" s="19" t="s">
        <v>183</v>
      </c>
      <c r="AI127" s="20">
        <v>35</v>
      </c>
      <c r="AJ127" s="20">
        <v>0</v>
      </c>
      <c r="AK127" s="20">
        <v>0</v>
      </c>
      <c r="AL127" s="20">
        <v>7.2</v>
      </c>
      <c r="AM127" s="20">
        <v>3.6</v>
      </c>
      <c r="AN127" s="20">
        <v>8.1999999999999993</v>
      </c>
      <c r="AO127" s="20">
        <v>19.600000000000001</v>
      </c>
    </row>
    <row r="128" spans="34:41" ht="15.75" thickBot="1" x14ac:dyDescent="0.3">
      <c r="AH128" s="19" t="s">
        <v>184</v>
      </c>
      <c r="AI128" s="20">
        <v>35</v>
      </c>
      <c r="AJ128" s="20">
        <v>0</v>
      </c>
      <c r="AK128" s="20">
        <v>0</v>
      </c>
      <c r="AL128" s="20">
        <v>7.2</v>
      </c>
      <c r="AM128" s="20">
        <v>3.6</v>
      </c>
      <c r="AN128" s="20">
        <v>8.1999999999999993</v>
      </c>
      <c r="AO128" s="20">
        <v>18.5</v>
      </c>
    </row>
    <row r="129" spans="34:41" ht="15.75" thickBot="1" x14ac:dyDescent="0.3">
      <c r="AH129" s="19" t="s">
        <v>186</v>
      </c>
      <c r="AI129" s="20">
        <v>35</v>
      </c>
      <c r="AJ129" s="20">
        <v>0</v>
      </c>
      <c r="AK129" s="20">
        <v>0</v>
      </c>
      <c r="AL129" s="20">
        <v>7.2</v>
      </c>
      <c r="AM129" s="20">
        <v>3.6</v>
      </c>
      <c r="AN129" s="20">
        <v>8.1999999999999993</v>
      </c>
      <c r="AO129" s="20">
        <v>18.5</v>
      </c>
    </row>
    <row r="130" spans="34:41" ht="15.75" thickBot="1" x14ac:dyDescent="0.3">
      <c r="AH130" s="19" t="s">
        <v>187</v>
      </c>
      <c r="AI130" s="20">
        <v>35</v>
      </c>
      <c r="AJ130" s="20">
        <v>0</v>
      </c>
      <c r="AK130" s="20">
        <v>0</v>
      </c>
      <c r="AL130" s="20">
        <v>7.2</v>
      </c>
      <c r="AM130" s="20">
        <v>3.6</v>
      </c>
      <c r="AN130" s="20">
        <v>7.2</v>
      </c>
      <c r="AO130" s="20">
        <v>18.5</v>
      </c>
    </row>
    <row r="131" spans="34:41" ht="15.75" thickBot="1" x14ac:dyDescent="0.3">
      <c r="AH131" s="19" t="s">
        <v>188</v>
      </c>
      <c r="AI131" s="20">
        <v>35</v>
      </c>
      <c r="AJ131" s="20">
        <v>0</v>
      </c>
      <c r="AK131" s="20">
        <v>0</v>
      </c>
      <c r="AL131" s="20">
        <v>7.2</v>
      </c>
      <c r="AM131" s="20">
        <v>3.6</v>
      </c>
      <c r="AN131" s="20">
        <v>7.2</v>
      </c>
      <c r="AO131" s="20">
        <v>18.5</v>
      </c>
    </row>
    <row r="132" spans="34:41" ht="15.75" thickBot="1" x14ac:dyDescent="0.3">
      <c r="AH132" s="19" t="s">
        <v>189</v>
      </c>
      <c r="AI132" s="20">
        <v>35</v>
      </c>
      <c r="AJ132" s="20">
        <v>0</v>
      </c>
      <c r="AK132" s="20">
        <v>0</v>
      </c>
      <c r="AL132" s="20">
        <v>7.2</v>
      </c>
      <c r="AM132" s="20">
        <v>3.6</v>
      </c>
      <c r="AN132" s="20">
        <v>7.2</v>
      </c>
      <c r="AO132" s="20">
        <v>18.5</v>
      </c>
    </row>
    <row r="133" spans="34:41" ht="15.75" thickBot="1" x14ac:dyDescent="0.3">
      <c r="AH133" s="19" t="s">
        <v>190</v>
      </c>
      <c r="AI133" s="20">
        <v>35</v>
      </c>
      <c r="AJ133" s="20">
        <v>0</v>
      </c>
      <c r="AK133" s="20">
        <v>0</v>
      </c>
      <c r="AL133" s="20">
        <v>0</v>
      </c>
      <c r="AM133" s="20">
        <v>3.6</v>
      </c>
      <c r="AN133" s="20">
        <v>7.2</v>
      </c>
      <c r="AO133" s="20">
        <v>18.5</v>
      </c>
    </row>
    <row r="134" spans="34:41" ht="15.75" thickBot="1" x14ac:dyDescent="0.3">
      <c r="AH134" s="19" t="s">
        <v>191</v>
      </c>
      <c r="AI134" s="20">
        <v>35</v>
      </c>
      <c r="AJ134" s="20">
        <v>0</v>
      </c>
      <c r="AK134" s="20">
        <v>0</v>
      </c>
      <c r="AL134" s="20">
        <v>0</v>
      </c>
      <c r="AM134" s="20">
        <v>3.6</v>
      </c>
      <c r="AN134" s="20">
        <v>7.2</v>
      </c>
      <c r="AO134" s="20">
        <v>18.5</v>
      </c>
    </row>
    <row r="135" spans="34:41" ht="15.75" thickBot="1" x14ac:dyDescent="0.3">
      <c r="AH135" s="19" t="s">
        <v>192</v>
      </c>
      <c r="AI135" s="20">
        <v>25.2</v>
      </c>
      <c r="AJ135" s="20">
        <v>0</v>
      </c>
      <c r="AK135" s="20">
        <v>0</v>
      </c>
      <c r="AL135" s="20">
        <v>0</v>
      </c>
      <c r="AM135" s="20">
        <v>3.6</v>
      </c>
      <c r="AN135" s="20">
        <v>7.2</v>
      </c>
      <c r="AO135" s="20">
        <v>18.5</v>
      </c>
    </row>
    <row r="136" spans="34:41" ht="15.75" thickBot="1" x14ac:dyDescent="0.3">
      <c r="AH136" s="19" t="s">
        <v>194</v>
      </c>
      <c r="AI136" s="20">
        <v>25.2</v>
      </c>
      <c r="AJ136" s="20">
        <v>0</v>
      </c>
      <c r="AK136" s="20">
        <v>0</v>
      </c>
      <c r="AL136" s="20">
        <v>0</v>
      </c>
      <c r="AM136" s="20">
        <v>3.6</v>
      </c>
      <c r="AN136" s="20">
        <v>7.2</v>
      </c>
      <c r="AO136" s="20">
        <v>18.5</v>
      </c>
    </row>
    <row r="137" spans="34:41" ht="15.75" thickBot="1" x14ac:dyDescent="0.3">
      <c r="AH137" s="19" t="s">
        <v>195</v>
      </c>
      <c r="AI137" s="20">
        <v>0</v>
      </c>
      <c r="AJ137" s="20">
        <v>0</v>
      </c>
      <c r="AK137" s="20">
        <v>0</v>
      </c>
      <c r="AL137" s="20">
        <v>0</v>
      </c>
      <c r="AM137" s="20">
        <v>3.6</v>
      </c>
      <c r="AN137" s="20">
        <v>7.2</v>
      </c>
      <c r="AO137" s="20">
        <v>18.5</v>
      </c>
    </row>
    <row r="138" spans="34:41" ht="15.75" thickBot="1" x14ac:dyDescent="0.3">
      <c r="AH138" s="19" t="s">
        <v>196</v>
      </c>
      <c r="AI138" s="20">
        <v>0</v>
      </c>
      <c r="AJ138" s="20">
        <v>0</v>
      </c>
      <c r="AK138" s="20">
        <v>0</v>
      </c>
      <c r="AL138" s="20">
        <v>0</v>
      </c>
      <c r="AM138" s="20">
        <v>0</v>
      </c>
      <c r="AN138" s="20">
        <v>7.2</v>
      </c>
      <c r="AO138" s="20">
        <v>18.5</v>
      </c>
    </row>
    <row r="139" spans="34:41" ht="15.75" thickBot="1" x14ac:dyDescent="0.3">
      <c r="AH139" s="19" t="s">
        <v>197</v>
      </c>
      <c r="AI139" s="20">
        <v>0</v>
      </c>
      <c r="AJ139" s="20">
        <v>0</v>
      </c>
      <c r="AK139" s="20">
        <v>0</v>
      </c>
      <c r="AL139" s="20">
        <v>0</v>
      </c>
      <c r="AM139" s="20">
        <v>0</v>
      </c>
      <c r="AN139" s="20">
        <v>0</v>
      </c>
      <c r="AO139" s="20">
        <v>18.5</v>
      </c>
    </row>
    <row r="140" spans="34:41" ht="15.75" thickBot="1" x14ac:dyDescent="0.3">
      <c r="AH140" s="19" t="s">
        <v>198</v>
      </c>
      <c r="AI140" s="20">
        <v>0</v>
      </c>
      <c r="AJ140" s="20">
        <v>0</v>
      </c>
      <c r="AK140" s="20">
        <v>0</v>
      </c>
      <c r="AL140" s="20">
        <v>0</v>
      </c>
      <c r="AM140" s="20">
        <v>0</v>
      </c>
      <c r="AN140" s="20">
        <v>0</v>
      </c>
      <c r="AO140" s="20">
        <v>0</v>
      </c>
    </row>
    <row r="141" spans="34:41" ht="15.75" thickBot="1" x14ac:dyDescent="0.3">
      <c r="AH141" s="19" t="s">
        <v>199</v>
      </c>
      <c r="AI141" s="20">
        <v>0</v>
      </c>
      <c r="AJ141" s="20">
        <v>0</v>
      </c>
      <c r="AK141" s="20">
        <v>0</v>
      </c>
      <c r="AL141" s="20">
        <v>0</v>
      </c>
      <c r="AM141" s="20">
        <v>0</v>
      </c>
      <c r="AN141" s="20">
        <v>0</v>
      </c>
      <c r="AO141" s="20">
        <v>0</v>
      </c>
    </row>
    <row r="142" spans="34:41" ht="15.75" thickBot="1" x14ac:dyDescent="0.3">
      <c r="AH142" s="19" t="s">
        <v>200</v>
      </c>
      <c r="AI142" s="20">
        <v>0</v>
      </c>
      <c r="AJ142" s="20">
        <v>0</v>
      </c>
      <c r="AK142" s="20">
        <v>0</v>
      </c>
      <c r="AL142" s="20">
        <v>0</v>
      </c>
      <c r="AM142" s="20">
        <v>0</v>
      </c>
      <c r="AN142" s="20">
        <v>0</v>
      </c>
      <c r="AO142" s="20">
        <v>0</v>
      </c>
    </row>
    <row r="143" spans="34:41" ht="15.75" thickBot="1" x14ac:dyDescent="0.3">
      <c r="AH143" s="19" t="s">
        <v>201</v>
      </c>
      <c r="AI143" s="20">
        <v>0</v>
      </c>
      <c r="AJ143" s="20">
        <v>0</v>
      </c>
      <c r="AK143" s="20">
        <v>0</v>
      </c>
      <c r="AL143" s="20">
        <v>0</v>
      </c>
      <c r="AM143" s="20">
        <v>0</v>
      </c>
      <c r="AN143" s="20">
        <v>0</v>
      </c>
      <c r="AO143" s="20">
        <v>0</v>
      </c>
    </row>
    <row r="144" spans="34:41" ht="15.75" thickBot="1" x14ac:dyDescent="0.3">
      <c r="AH144" s="19" t="s">
        <v>202</v>
      </c>
      <c r="AI144" s="20">
        <v>0</v>
      </c>
      <c r="AJ144" s="20">
        <v>0</v>
      </c>
      <c r="AK144" s="20">
        <v>0</v>
      </c>
      <c r="AL144" s="20">
        <v>0</v>
      </c>
      <c r="AM144" s="20">
        <v>0</v>
      </c>
      <c r="AN144" s="20">
        <v>0</v>
      </c>
      <c r="AO144" s="20">
        <v>0</v>
      </c>
    </row>
    <row r="145" spans="34:45" ht="15.75" thickBot="1" x14ac:dyDescent="0.3">
      <c r="AH145" s="19" t="s">
        <v>203</v>
      </c>
      <c r="AI145" s="20">
        <v>0</v>
      </c>
      <c r="AJ145" s="20">
        <v>0</v>
      </c>
      <c r="AK145" s="20">
        <v>0</v>
      </c>
      <c r="AL145" s="20">
        <v>0</v>
      </c>
      <c r="AM145" s="20">
        <v>0</v>
      </c>
      <c r="AN145" s="20">
        <v>0</v>
      </c>
      <c r="AO145" s="20">
        <v>0</v>
      </c>
    </row>
    <row r="146" spans="34:45" ht="15.75" thickBot="1" x14ac:dyDescent="0.3">
      <c r="AH146" s="19" t="s">
        <v>204</v>
      </c>
      <c r="AI146" s="20">
        <v>0</v>
      </c>
      <c r="AJ146" s="20">
        <v>0</v>
      </c>
      <c r="AK146" s="20">
        <v>0</v>
      </c>
      <c r="AL146" s="20">
        <v>0</v>
      </c>
      <c r="AM146" s="20">
        <v>0</v>
      </c>
      <c r="AN146" s="20">
        <v>0</v>
      </c>
      <c r="AO146" s="20">
        <v>0</v>
      </c>
    </row>
    <row r="147" spans="34:45" ht="15.75" thickBot="1" x14ac:dyDescent="0.3">
      <c r="AH147" s="19" t="s">
        <v>205</v>
      </c>
      <c r="AI147" s="20">
        <v>0</v>
      </c>
      <c r="AJ147" s="20">
        <v>0</v>
      </c>
      <c r="AK147" s="20">
        <v>0</v>
      </c>
      <c r="AL147" s="20">
        <v>0</v>
      </c>
      <c r="AM147" s="20">
        <v>0</v>
      </c>
      <c r="AN147" s="20">
        <v>0</v>
      </c>
      <c r="AO147" s="20">
        <v>0</v>
      </c>
    </row>
    <row r="148" spans="34:45" ht="19.5" thickBot="1" x14ac:dyDescent="0.3">
      <c r="AH148" s="15"/>
    </row>
    <row r="149" spans="34:45" ht="15.75" thickBot="1" x14ac:dyDescent="0.3">
      <c r="AH149" s="19" t="s">
        <v>92</v>
      </c>
      <c r="AI149" s="19" t="s">
        <v>63</v>
      </c>
      <c r="AJ149" s="19" t="s">
        <v>64</v>
      </c>
      <c r="AK149" s="19" t="s">
        <v>65</v>
      </c>
      <c r="AL149" s="19" t="s">
        <v>66</v>
      </c>
      <c r="AM149" s="19" t="s">
        <v>67</v>
      </c>
      <c r="AN149" s="19" t="s">
        <v>68</v>
      </c>
      <c r="AO149" s="19" t="s">
        <v>69</v>
      </c>
      <c r="AP149" s="19" t="s">
        <v>93</v>
      </c>
      <c r="AQ149" s="19" t="s">
        <v>94</v>
      </c>
      <c r="AR149" s="19" t="s">
        <v>95</v>
      </c>
      <c r="AS149" s="19" t="s">
        <v>96</v>
      </c>
    </row>
    <row r="150" spans="34:45" ht="15.75" thickBot="1" x14ac:dyDescent="0.3">
      <c r="AH150" s="19" t="s">
        <v>71</v>
      </c>
      <c r="AI150" s="20">
        <v>35.5</v>
      </c>
      <c r="AJ150" s="20">
        <v>1.5</v>
      </c>
      <c r="AK150" s="20">
        <v>0</v>
      </c>
      <c r="AL150" s="20">
        <v>7.2</v>
      </c>
      <c r="AM150" s="20">
        <v>3.6</v>
      </c>
      <c r="AN150" s="20">
        <v>8.1999999999999993</v>
      </c>
      <c r="AO150" s="20">
        <v>18.5</v>
      </c>
      <c r="AP150" s="20">
        <v>74.7</v>
      </c>
      <c r="AQ150" s="20">
        <v>92</v>
      </c>
      <c r="AR150" s="20">
        <v>17.3</v>
      </c>
      <c r="AS150" s="20">
        <v>18.8</v>
      </c>
    </row>
    <row r="151" spans="34:45" ht="15.75" thickBot="1" x14ac:dyDescent="0.3">
      <c r="AH151" s="19" t="s">
        <v>72</v>
      </c>
      <c r="AI151" s="20">
        <v>35.5</v>
      </c>
      <c r="AJ151" s="20">
        <v>0</v>
      </c>
      <c r="AK151" s="20">
        <v>0</v>
      </c>
      <c r="AL151" s="20">
        <v>7.2</v>
      </c>
      <c r="AM151" s="20">
        <v>3.6</v>
      </c>
      <c r="AN151" s="20">
        <v>7.2</v>
      </c>
      <c r="AO151" s="20">
        <v>21.1</v>
      </c>
      <c r="AP151" s="20">
        <v>74.7</v>
      </c>
      <c r="AQ151" s="20">
        <v>94</v>
      </c>
      <c r="AR151" s="20">
        <v>19.3</v>
      </c>
      <c r="AS151" s="20">
        <v>20.53</v>
      </c>
    </row>
    <row r="152" spans="34:45" ht="15.75" thickBot="1" x14ac:dyDescent="0.3">
      <c r="AH152" s="19" t="s">
        <v>73</v>
      </c>
      <c r="AI152" s="20">
        <v>25.2</v>
      </c>
      <c r="AJ152" s="20">
        <v>1.5</v>
      </c>
      <c r="AK152" s="20">
        <v>0</v>
      </c>
      <c r="AL152" s="20">
        <v>7.2</v>
      </c>
      <c r="AM152" s="20">
        <v>3.6</v>
      </c>
      <c r="AN152" s="20">
        <v>8.1999999999999993</v>
      </c>
      <c r="AO152" s="20">
        <v>21.1</v>
      </c>
      <c r="AP152" s="20">
        <v>66.900000000000006</v>
      </c>
      <c r="AQ152" s="20">
        <v>77</v>
      </c>
      <c r="AR152" s="20">
        <v>10.1</v>
      </c>
      <c r="AS152" s="20">
        <v>13.12</v>
      </c>
    </row>
    <row r="153" spans="34:45" ht="15.75" thickBot="1" x14ac:dyDescent="0.3">
      <c r="AH153" s="19" t="s">
        <v>74</v>
      </c>
      <c r="AI153" s="20">
        <v>35.5</v>
      </c>
      <c r="AJ153" s="20">
        <v>0</v>
      </c>
      <c r="AK153" s="20">
        <v>0</v>
      </c>
      <c r="AL153" s="20">
        <v>0</v>
      </c>
      <c r="AM153" s="20">
        <v>3.6</v>
      </c>
      <c r="AN153" s="20">
        <v>8.1999999999999993</v>
      </c>
      <c r="AO153" s="20">
        <v>21.1</v>
      </c>
      <c r="AP153" s="20">
        <v>68.5</v>
      </c>
      <c r="AQ153" s="20">
        <v>55</v>
      </c>
      <c r="AR153" s="20">
        <v>-13.5</v>
      </c>
      <c r="AS153" s="20">
        <v>-24.55</v>
      </c>
    </row>
    <row r="154" spans="34:45" ht="15.75" thickBot="1" x14ac:dyDescent="0.3">
      <c r="AH154" s="19" t="s">
        <v>75</v>
      </c>
      <c r="AI154" s="20">
        <v>35</v>
      </c>
      <c r="AJ154" s="20">
        <v>1.5</v>
      </c>
      <c r="AK154" s="20">
        <v>0</v>
      </c>
      <c r="AL154" s="20">
        <v>7.2</v>
      </c>
      <c r="AM154" s="20">
        <v>3.6</v>
      </c>
      <c r="AN154" s="20">
        <v>8.1999999999999993</v>
      </c>
      <c r="AO154" s="20">
        <v>0</v>
      </c>
      <c r="AP154" s="20">
        <v>55.6</v>
      </c>
      <c r="AQ154" s="20">
        <v>56</v>
      </c>
      <c r="AR154" s="20">
        <v>0.4</v>
      </c>
      <c r="AS154" s="20">
        <v>0.71</v>
      </c>
    </row>
    <row r="155" spans="34:45" ht="15.75" thickBot="1" x14ac:dyDescent="0.3">
      <c r="AH155" s="19" t="s">
        <v>76</v>
      </c>
      <c r="AI155" s="20">
        <v>35.5</v>
      </c>
      <c r="AJ155" s="20">
        <v>0</v>
      </c>
      <c r="AK155" s="20">
        <v>0</v>
      </c>
      <c r="AL155" s="20">
        <v>7.2</v>
      </c>
      <c r="AM155" s="20">
        <v>3.6</v>
      </c>
      <c r="AN155" s="20">
        <v>0</v>
      </c>
      <c r="AO155" s="20">
        <v>18.5</v>
      </c>
      <c r="AP155" s="20">
        <v>64.900000000000006</v>
      </c>
      <c r="AQ155" s="20">
        <v>65</v>
      </c>
      <c r="AR155" s="20">
        <v>0.1</v>
      </c>
      <c r="AS155" s="20">
        <v>0.15</v>
      </c>
    </row>
    <row r="156" spans="34:45" ht="15.75" thickBot="1" x14ac:dyDescent="0.3">
      <c r="AH156" s="19" t="s">
        <v>115</v>
      </c>
      <c r="AI156" s="20">
        <v>25.2</v>
      </c>
      <c r="AJ156" s="20">
        <v>1.5</v>
      </c>
      <c r="AK156" s="20">
        <v>0</v>
      </c>
      <c r="AL156" s="20">
        <v>7.2</v>
      </c>
      <c r="AM156" s="20">
        <v>0</v>
      </c>
      <c r="AN156" s="20">
        <v>7.2</v>
      </c>
      <c r="AO156" s="20">
        <v>18.5</v>
      </c>
      <c r="AP156" s="20">
        <v>59.7</v>
      </c>
      <c r="AQ156" s="20">
        <v>64</v>
      </c>
      <c r="AR156" s="20">
        <v>4.3</v>
      </c>
      <c r="AS156" s="20">
        <v>6.72</v>
      </c>
    </row>
    <row r="157" spans="34:45" ht="15.75" thickBot="1" x14ac:dyDescent="0.3">
      <c r="AH157" s="19" t="s">
        <v>116</v>
      </c>
      <c r="AI157" s="20">
        <v>35.5</v>
      </c>
      <c r="AJ157" s="20">
        <v>1.5</v>
      </c>
      <c r="AK157" s="20">
        <v>0</v>
      </c>
      <c r="AL157" s="20">
        <v>0</v>
      </c>
      <c r="AM157" s="20">
        <v>3.6</v>
      </c>
      <c r="AN157" s="20">
        <v>7.2</v>
      </c>
      <c r="AO157" s="20">
        <v>18.5</v>
      </c>
      <c r="AP157" s="20">
        <v>66.400000000000006</v>
      </c>
      <c r="AQ157" s="20">
        <v>76</v>
      </c>
      <c r="AR157" s="20">
        <v>9.6</v>
      </c>
      <c r="AS157" s="20">
        <v>12.63</v>
      </c>
    </row>
    <row r="158" spans="34:45" ht="15.75" thickBot="1" x14ac:dyDescent="0.3">
      <c r="AH158" s="19" t="s">
        <v>117</v>
      </c>
      <c r="AI158" s="20">
        <v>35.5</v>
      </c>
      <c r="AJ158" s="20">
        <v>1.5</v>
      </c>
      <c r="AK158" s="20">
        <v>0</v>
      </c>
      <c r="AL158" s="20">
        <v>0</v>
      </c>
      <c r="AM158" s="20">
        <v>3.6</v>
      </c>
      <c r="AN158" s="20">
        <v>7.2</v>
      </c>
      <c r="AO158" s="20">
        <v>21.1</v>
      </c>
      <c r="AP158" s="20">
        <v>69</v>
      </c>
      <c r="AQ158" s="20">
        <v>73</v>
      </c>
      <c r="AR158" s="20">
        <v>4</v>
      </c>
      <c r="AS158" s="20">
        <v>5.48</v>
      </c>
    </row>
    <row r="159" spans="34:45" ht="15.75" thickBot="1" x14ac:dyDescent="0.3">
      <c r="AH159" s="19" t="s">
        <v>118</v>
      </c>
      <c r="AI159" s="20">
        <v>35.5</v>
      </c>
      <c r="AJ159" s="20">
        <v>0</v>
      </c>
      <c r="AK159" s="20">
        <v>0</v>
      </c>
      <c r="AL159" s="20">
        <v>7.2</v>
      </c>
      <c r="AM159" s="20">
        <v>3.6</v>
      </c>
      <c r="AN159" s="20">
        <v>8.1999999999999993</v>
      </c>
      <c r="AO159" s="20">
        <v>21.1</v>
      </c>
      <c r="AP159" s="20">
        <v>75.7</v>
      </c>
      <c r="AQ159" s="20">
        <v>96</v>
      </c>
      <c r="AR159" s="20">
        <v>20.3</v>
      </c>
      <c r="AS159" s="20">
        <v>21.15</v>
      </c>
    </row>
    <row r="160" spans="34:45" ht="15.75" thickBot="1" x14ac:dyDescent="0.3">
      <c r="AH160" s="19" t="s">
        <v>119</v>
      </c>
      <c r="AI160" s="20">
        <v>25.2</v>
      </c>
      <c r="AJ160" s="20">
        <v>0</v>
      </c>
      <c r="AK160" s="20">
        <v>0</v>
      </c>
      <c r="AL160" s="20">
        <v>7.2</v>
      </c>
      <c r="AM160" s="20">
        <v>3.6</v>
      </c>
      <c r="AN160" s="20">
        <v>8.1999999999999993</v>
      </c>
      <c r="AO160" s="20">
        <v>21.1</v>
      </c>
      <c r="AP160" s="20">
        <v>65.400000000000006</v>
      </c>
      <c r="AQ160" s="20">
        <v>71</v>
      </c>
      <c r="AR160" s="20">
        <v>5.6</v>
      </c>
      <c r="AS160" s="20">
        <v>7.89</v>
      </c>
    </row>
    <row r="161" spans="34:45" ht="15.75" thickBot="1" x14ac:dyDescent="0.3">
      <c r="AH161" s="19" t="s">
        <v>120</v>
      </c>
      <c r="AI161" s="20">
        <v>35</v>
      </c>
      <c r="AJ161" s="20">
        <v>0</v>
      </c>
      <c r="AK161" s="20">
        <v>0</v>
      </c>
      <c r="AL161" s="20">
        <v>7.2</v>
      </c>
      <c r="AM161" s="20">
        <v>3.6</v>
      </c>
      <c r="AN161" s="20">
        <v>8.1999999999999993</v>
      </c>
      <c r="AO161" s="20">
        <v>21.1</v>
      </c>
      <c r="AP161" s="20">
        <v>75.2</v>
      </c>
      <c r="AQ161" s="20">
        <v>96</v>
      </c>
      <c r="AR161" s="20">
        <v>20.8</v>
      </c>
      <c r="AS161" s="20">
        <v>21.67</v>
      </c>
    </row>
    <row r="162" spans="34:45" ht="15.75" thickBot="1" x14ac:dyDescent="0.3">
      <c r="AH162" s="19" t="s">
        <v>121</v>
      </c>
      <c r="AI162" s="20">
        <v>35</v>
      </c>
      <c r="AJ162" s="20">
        <v>0</v>
      </c>
      <c r="AK162" s="20">
        <v>0</v>
      </c>
      <c r="AL162" s="20">
        <v>7.2</v>
      </c>
      <c r="AM162" s="20">
        <v>9.3000000000000007</v>
      </c>
      <c r="AN162" s="20">
        <v>8.1999999999999993</v>
      </c>
      <c r="AO162" s="20">
        <v>21.1</v>
      </c>
      <c r="AP162" s="20">
        <v>80.8</v>
      </c>
      <c r="AQ162" s="20">
        <v>58</v>
      </c>
      <c r="AR162" s="20">
        <v>-22.8</v>
      </c>
      <c r="AS162" s="20">
        <v>-39.31</v>
      </c>
    </row>
    <row r="163" spans="34:45" ht="15.75" thickBot="1" x14ac:dyDescent="0.3">
      <c r="AH163" s="19" t="s">
        <v>122</v>
      </c>
      <c r="AI163" s="20">
        <v>35</v>
      </c>
      <c r="AJ163" s="20">
        <v>1.5</v>
      </c>
      <c r="AK163" s="20">
        <v>0</v>
      </c>
      <c r="AL163" s="20">
        <v>7.2</v>
      </c>
      <c r="AM163" s="20">
        <v>3.6</v>
      </c>
      <c r="AN163" s="20">
        <v>8.1999999999999993</v>
      </c>
      <c r="AO163" s="20">
        <v>18.5</v>
      </c>
      <c r="AP163" s="20">
        <v>74.099999999999994</v>
      </c>
      <c r="AQ163" s="20">
        <v>87</v>
      </c>
      <c r="AR163" s="20">
        <v>12.9</v>
      </c>
      <c r="AS163" s="20">
        <v>14.83</v>
      </c>
    </row>
    <row r="164" spans="34:45" ht="15.75" thickBot="1" x14ac:dyDescent="0.3">
      <c r="AH164" s="19" t="s">
        <v>123</v>
      </c>
      <c r="AI164" s="20">
        <v>35.5</v>
      </c>
      <c r="AJ164" s="20">
        <v>1.5</v>
      </c>
      <c r="AK164" s="20">
        <v>0</v>
      </c>
      <c r="AL164" s="20">
        <v>7.2</v>
      </c>
      <c r="AM164" s="20">
        <v>9.3000000000000007</v>
      </c>
      <c r="AN164" s="20">
        <v>8.1999999999999993</v>
      </c>
      <c r="AO164" s="20">
        <v>21.1</v>
      </c>
      <c r="AP164" s="20">
        <v>82.9</v>
      </c>
      <c r="AQ164" s="20">
        <v>99</v>
      </c>
      <c r="AR164" s="20">
        <v>16.100000000000001</v>
      </c>
      <c r="AS164" s="20">
        <v>16.260000000000002</v>
      </c>
    </row>
    <row r="165" spans="34:45" ht="15.75" thickBot="1" x14ac:dyDescent="0.3">
      <c r="AH165" s="19" t="s">
        <v>124</v>
      </c>
      <c r="AI165" s="20">
        <v>35.5</v>
      </c>
      <c r="AJ165" s="20">
        <v>1.5</v>
      </c>
      <c r="AK165" s="20">
        <v>0</v>
      </c>
      <c r="AL165" s="20">
        <v>7.2</v>
      </c>
      <c r="AM165" s="20">
        <v>3.6</v>
      </c>
      <c r="AN165" s="20">
        <v>8.1999999999999993</v>
      </c>
      <c r="AO165" s="20">
        <v>21.1</v>
      </c>
      <c r="AP165" s="20">
        <v>77.2</v>
      </c>
      <c r="AQ165" s="20">
        <v>74</v>
      </c>
      <c r="AR165" s="20">
        <v>-3.2</v>
      </c>
      <c r="AS165" s="20">
        <v>-4.32</v>
      </c>
    </row>
    <row r="166" spans="34:45" ht="15.75" thickBot="1" x14ac:dyDescent="0.3">
      <c r="AH166" s="19" t="s">
        <v>125</v>
      </c>
      <c r="AI166" s="20">
        <v>35.5</v>
      </c>
      <c r="AJ166" s="20">
        <v>1.5</v>
      </c>
      <c r="AK166" s="20">
        <v>0</v>
      </c>
      <c r="AL166" s="20">
        <v>7.2</v>
      </c>
      <c r="AM166" s="20">
        <v>3.6</v>
      </c>
      <c r="AN166" s="20">
        <v>8.1999999999999993</v>
      </c>
      <c r="AO166" s="20">
        <v>21.1</v>
      </c>
      <c r="AP166" s="20">
        <v>77.2</v>
      </c>
      <c r="AQ166" s="20">
        <v>58</v>
      </c>
      <c r="AR166" s="20">
        <v>-19.2</v>
      </c>
      <c r="AS166" s="20">
        <v>-33.1</v>
      </c>
    </row>
    <row r="167" spans="34:45" ht="15.75" thickBot="1" x14ac:dyDescent="0.3">
      <c r="AH167" s="19" t="s">
        <v>126</v>
      </c>
      <c r="AI167" s="20">
        <v>35.5</v>
      </c>
      <c r="AJ167" s="20">
        <v>1.5</v>
      </c>
      <c r="AK167" s="20">
        <v>0</v>
      </c>
      <c r="AL167" s="20">
        <v>7.2</v>
      </c>
      <c r="AM167" s="20">
        <v>9.3000000000000007</v>
      </c>
      <c r="AN167" s="20">
        <v>8.1999999999999993</v>
      </c>
      <c r="AO167" s="20">
        <v>19.600000000000001</v>
      </c>
      <c r="AP167" s="20">
        <v>81.3</v>
      </c>
      <c r="AQ167" s="20">
        <v>96</v>
      </c>
      <c r="AR167" s="20">
        <v>14.7</v>
      </c>
      <c r="AS167" s="20">
        <v>15.31</v>
      </c>
    </row>
    <row r="168" spans="34:45" ht="15.75" thickBot="1" x14ac:dyDescent="0.3">
      <c r="AH168" s="19" t="s">
        <v>127</v>
      </c>
      <c r="AI168" s="20">
        <v>35.5</v>
      </c>
      <c r="AJ168" s="20">
        <v>0</v>
      </c>
      <c r="AK168" s="20">
        <v>0</v>
      </c>
      <c r="AL168" s="20">
        <v>7.2</v>
      </c>
      <c r="AM168" s="20">
        <v>3.6</v>
      </c>
      <c r="AN168" s="20">
        <v>8.1999999999999993</v>
      </c>
      <c r="AO168" s="20">
        <v>21.1</v>
      </c>
      <c r="AP168" s="20">
        <v>75.7</v>
      </c>
      <c r="AQ168" s="20">
        <v>51</v>
      </c>
      <c r="AR168" s="20">
        <v>-24.7</v>
      </c>
      <c r="AS168" s="20">
        <v>-48.43</v>
      </c>
    </row>
    <row r="169" spans="34:45" ht="15.75" thickBot="1" x14ac:dyDescent="0.3">
      <c r="AH169" s="19" t="s">
        <v>128</v>
      </c>
      <c r="AI169" s="20">
        <v>35</v>
      </c>
      <c r="AJ169" s="20">
        <v>1.5</v>
      </c>
      <c r="AK169" s="20">
        <v>0</v>
      </c>
      <c r="AL169" s="20">
        <v>7.2</v>
      </c>
      <c r="AM169" s="20">
        <v>3.6</v>
      </c>
      <c r="AN169" s="20">
        <v>8.1999999999999993</v>
      </c>
      <c r="AO169" s="20">
        <v>18.5</v>
      </c>
      <c r="AP169" s="20">
        <v>74.099999999999994</v>
      </c>
      <c r="AQ169" s="20">
        <v>52</v>
      </c>
      <c r="AR169" s="20">
        <v>-22.1</v>
      </c>
      <c r="AS169" s="20">
        <v>-42.5</v>
      </c>
    </row>
    <row r="170" spans="34:45" ht="15.75" thickBot="1" x14ac:dyDescent="0.3">
      <c r="AH170" s="19" t="s">
        <v>129</v>
      </c>
      <c r="AI170" s="20">
        <v>35.5</v>
      </c>
      <c r="AJ170" s="20">
        <v>1.5</v>
      </c>
      <c r="AK170" s="20">
        <v>0</v>
      </c>
      <c r="AL170" s="20">
        <v>7.2</v>
      </c>
      <c r="AM170" s="20">
        <v>9.3000000000000007</v>
      </c>
      <c r="AN170" s="20">
        <v>8.1999999999999993</v>
      </c>
      <c r="AO170" s="20">
        <v>19.600000000000001</v>
      </c>
      <c r="AP170" s="20">
        <v>81.3</v>
      </c>
      <c r="AQ170" s="20">
        <v>96</v>
      </c>
      <c r="AR170" s="20">
        <v>14.7</v>
      </c>
      <c r="AS170" s="20">
        <v>15.31</v>
      </c>
    </row>
    <row r="171" spans="34:45" ht="15.75" thickBot="1" x14ac:dyDescent="0.3">
      <c r="AH171" s="19" t="s">
        <v>130</v>
      </c>
      <c r="AI171" s="20">
        <v>35.5</v>
      </c>
      <c r="AJ171" s="20">
        <v>1.5</v>
      </c>
      <c r="AK171" s="20">
        <v>0</v>
      </c>
      <c r="AL171" s="20">
        <v>7.2</v>
      </c>
      <c r="AM171" s="20">
        <v>3.6</v>
      </c>
      <c r="AN171" s="20">
        <v>8.1999999999999993</v>
      </c>
      <c r="AO171" s="20">
        <v>21.1</v>
      </c>
      <c r="AP171" s="20">
        <v>77.2</v>
      </c>
      <c r="AQ171" s="20">
        <v>76</v>
      </c>
      <c r="AR171" s="20">
        <v>-1.2</v>
      </c>
      <c r="AS171" s="20">
        <v>-1.58</v>
      </c>
    </row>
    <row r="172" spans="34:45" ht="15.75" thickBot="1" x14ac:dyDescent="0.3">
      <c r="AH172" s="19" t="s">
        <v>131</v>
      </c>
      <c r="AI172" s="20">
        <v>35.5</v>
      </c>
      <c r="AJ172" s="20">
        <v>1.5</v>
      </c>
      <c r="AK172" s="20">
        <v>0</v>
      </c>
      <c r="AL172" s="20">
        <v>7.2</v>
      </c>
      <c r="AM172" s="20">
        <v>3.6</v>
      </c>
      <c r="AN172" s="20">
        <v>8.1999999999999993</v>
      </c>
      <c r="AO172" s="20">
        <v>21.1</v>
      </c>
      <c r="AP172" s="20">
        <v>77.2</v>
      </c>
      <c r="AQ172" s="20">
        <v>68</v>
      </c>
      <c r="AR172" s="20">
        <v>-9.1999999999999993</v>
      </c>
      <c r="AS172" s="20">
        <v>-13.53</v>
      </c>
    </row>
    <row r="173" spans="34:45" ht="15.75" thickBot="1" x14ac:dyDescent="0.3">
      <c r="AH173" s="19" t="s">
        <v>132</v>
      </c>
      <c r="AI173" s="20">
        <v>35.5</v>
      </c>
      <c r="AJ173" s="20">
        <v>1.5</v>
      </c>
      <c r="AK173" s="20">
        <v>0</v>
      </c>
      <c r="AL173" s="20">
        <v>7.2</v>
      </c>
      <c r="AM173" s="20">
        <v>9.3000000000000007</v>
      </c>
      <c r="AN173" s="20">
        <v>8.1999999999999993</v>
      </c>
      <c r="AO173" s="20">
        <v>21.1</v>
      </c>
      <c r="AP173" s="20">
        <v>82.9</v>
      </c>
      <c r="AQ173" s="20">
        <v>94</v>
      </c>
      <c r="AR173" s="20">
        <v>11.1</v>
      </c>
      <c r="AS173" s="20">
        <v>11.81</v>
      </c>
    </row>
    <row r="174" spans="34:45" ht="15.75" thickBot="1" x14ac:dyDescent="0.3">
      <c r="AH174" s="19" t="s">
        <v>133</v>
      </c>
      <c r="AI174" s="20">
        <v>35.5</v>
      </c>
      <c r="AJ174" s="20">
        <v>1.5</v>
      </c>
      <c r="AK174" s="20">
        <v>0</v>
      </c>
      <c r="AL174" s="20">
        <v>7.2</v>
      </c>
      <c r="AM174" s="20">
        <v>3.6</v>
      </c>
      <c r="AN174" s="20">
        <v>8.1999999999999993</v>
      </c>
      <c r="AO174" s="20">
        <v>21.1</v>
      </c>
      <c r="AP174" s="20">
        <v>77.2</v>
      </c>
      <c r="AQ174" s="20">
        <v>78</v>
      </c>
      <c r="AR174" s="20">
        <v>0.8</v>
      </c>
      <c r="AS174" s="20">
        <v>1.03</v>
      </c>
    </row>
    <row r="175" spans="34:45" ht="15.75" thickBot="1" x14ac:dyDescent="0.3">
      <c r="AH175" s="19" t="s">
        <v>134</v>
      </c>
      <c r="AI175" s="20">
        <v>35.5</v>
      </c>
      <c r="AJ175" s="20">
        <v>1.5</v>
      </c>
      <c r="AK175" s="20">
        <v>0</v>
      </c>
      <c r="AL175" s="20">
        <v>7.2</v>
      </c>
      <c r="AM175" s="20">
        <v>3.6</v>
      </c>
      <c r="AN175" s="20">
        <v>8.1999999999999993</v>
      </c>
      <c r="AO175" s="20">
        <v>21.1</v>
      </c>
      <c r="AP175" s="20">
        <v>77.2</v>
      </c>
      <c r="AQ175" s="20">
        <v>76</v>
      </c>
      <c r="AR175" s="20">
        <v>-1.2</v>
      </c>
      <c r="AS175" s="20">
        <v>-1.58</v>
      </c>
    </row>
    <row r="176" spans="34:45" ht="15.75" thickBot="1" x14ac:dyDescent="0.3">
      <c r="AH176" s="19" t="s">
        <v>135</v>
      </c>
      <c r="AI176" s="20">
        <v>35.5</v>
      </c>
      <c r="AJ176" s="20">
        <v>1.5</v>
      </c>
      <c r="AK176" s="20">
        <v>0</v>
      </c>
      <c r="AL176" s="20">
        <v>7.2</v>
      </c>
      <c r="AM176" s="20">
        <v>9.3000000000000007</v>
      </c>
      <c r="AN176" s="20">
        <v>8.1999999999999993</v>
      </c>
      <c r="AO176" s="20">
        <v>21.1</v>
      </c>
      <c r="AP176" s="20">
        <v>82.9</v>
      </c>
      <c r="AQ176" s="20">
        <v>69</v>
      </c>
      <c r="AR176" s="20">
        <v>-13.9</v>
      </c>
      <c r="AS176" s="20">
        <v>-20.14</v>
      </c>
    </row>
    <row r="177" spans="34:45" ht="15.75" thickBot="1" x14ac:dyDescent="0.3">
      <c r="AH177" s="19" t="s">
        <v>136</v>
      </c>
      <c r="AI177" s="20">
        <v>35.5</v>
      </c>
      <c r="AJ177" s="20">
        <v>1.5</v>
      </c>
      <c r="AK177" s="20">
        <v>0</v>
      </c>
      <c r="AL177" s="20">
        <v>7.2</v>
      </c>
      <c r="AM177" s="20">
        <v>3.6</v>
      </c>
      <c r="AN177" s="20">
        <v>8.1999999999999993</v>
      </c>
      <c r="AO177" s="20">
        <v>21.1</v>
      </c>
      <c r="AP177" s="20">
        <v>77.2</v>
      </c>
      <c r="AQ177" s="20">
        <v>73</v>
      </c>
      <c r="AR177" s="20">
        <v>-4.2</v>
      </c>
      <c r="AS177" s="20">
        <v>-5.75</v>
      </c>
    </row>
    <row r="178" spans="34:45" ht="15.75" thickBot="1" x14ac:dyDescent="0.3">
      <c r="AH178" s="19" t="s">
        <v>137</v>
      </c>
      <c r="AI178" s="20">
        <v>35.5</v>
      </c>
      <c r="AJ178" s="20">
        <v>1.5</v>
      </c>
      <c r="AK178" s="20">
        <v>0</v>
      </c>
      <c r="AL178" s="20">
        <v>7.2</v>
      </c>
      <c r="AM178" s="20">
        <v>3.6</v>
      </c>
      <c r="AN178" s="20">
        <v>8.1999999999999993</v>
      </c>
      <c r="AO178" s="20">
        <v>21.1</v>
      </c>
      <c r="AP178" s="20">
        <v>77.2</v>
      </c>
      <c r="AQ178" s="20">
        <v>67</v>
      </c>
      <c r="AR178" s="20">
        <v>-10.199999999999999</v>
      </c>
      <c r="AS178" s="20">
        <v>-15.22</v>
      </c>
    </row>
    <row r="179" spans="34:45" ht="15.75" thickBot="1" x14ac:dyDescent="0.3">
      <c r="AH179" s="19" t="s">
        <v>138</v>
      </c>
      <c r="AI179" s="20">
        <v>35.5</v>
      </c>
      <c r="AJ179" s="20">
        <v>1.5</v>
      </c>
      <c r="AK179" s="20">
        <v>0</v>
      </c>
      <c r="AL179" s="20">
        <v>7.2</v>
      </c>
      <c r="AM179" s="20">
        <v>3.6</v>
      </c>
      <c r="AN179" s="20">
        <v>8.1999999999999993</v>
      </c>
      <c r="AO179" s="20">
        <v>21.1</v>
      </c>
      <c r="AP179" s="20">
        <v>77.2</v>
      </c>
      <c r="AQ179" s="20">
        <v>90</v>
      </c>
      <c r="AR179" s="20">
        <v>12.8</v>
      </c>
      <c r="AS179" s="20">
        <v>14.22</v>
      </c>
    </row>
    <row r="180" spans="34:45" ht="15.75" thickBot="1" x14ac:dyDescent="0.3">
      <c r="AH180" s="19" t="s">
        <v>139</v>
      </c>
      <c r="AI180" s="20">
        <v>35.5</v>
      </c>
      <c r="AJ180" s="20">
        <v>1.5</v>
      </c>
      <c r="AK180" s="20">
        <v>0</v>
      </c>
      <c r="AL180" s="20">
        <v>7.2</v>
      </c>
      <c r="AM180" s="20">
        <v>3.6</v>
      </c>
      <c r="AN180" s="20">
        <v>8.1999999999999993</v>
      </c>
      <c r="AO180" s="20">
        <v>21.1</v>
      </c>
      <c r="AP180" s="20">
        <v>77.2</v>
      </c>
      <c r="AQ180" s="20">
        <v>83</v>
      </c>
      <c r="AR180" s="20">
        <v>5.8</v>
      </c>
      <c r="AS180" s="20">
        <v>6.99</v>
      </c>
    </row>
    <row r="181" spans="34:45" ht="15.75" thickBot="1" x14ac:dyDescent="0.3">
      <c r="AH181" s="19" t="s">
        <v>140</v>
      </c>
      <c r="AI181" s="20">
        <v>35.5</v>
      </c>
      <c r="AJ181" s="20">
        <v>1.5</v>
      </c>
      <c r="AK181" s="20">
        <v>0</v>
      </c>
      <c r="AL181" s="20">
        <v>7.2</v>
      </c>
      <c r="AM181" s="20">
        <v>3.6</v>
      </c>
      <c r="AN181" s="20">
        <v>8.1999999999999993</v>
      </c>
      <c r="AO181" s="20">
        <v>21.1</v>
      </c>
      <c r="AP181" s="20">
        <v>77.2</v>
      </c>
      <c r="AQ181" s="20">
        <v>96</v>
      </c>
      <c r="AR181" s="20">
        <v>18.8</v>
      </c>
      <c r="AS181" s="20">
        <v>19.579999999999998</v>
      </c>
    </row>
    <row r="182" spans="34:45" ht="15.75" thickBot="1" x14ac:dyDescent="0.3">
      <c r="AH182" s="19" t="s">
        <v>141</v>
      </c>
      <c r="AI182" s="20">
        <v>35.5</v>
      </c>
      <c r="AJ182" s="20">
        <v>1.5</v>
      </c>
      <c r="AK182" s="20">
        <v>0</v>
      </c>
      <c r="AL182" s="20">
        <v>7.2</v>
      </c>
      <c r="AM182" s="20">
        <v>9.3000000000000007</v>
      </c>
      <c r="AN182" s="20">
        <v>8.1999999999999993</v>
      </c>
      <c r="AO182" s="20">
        <v>21.1</v>
      </c>
      <c r="AP182" s="20">
        <v>82.9</v>
      </c>
      <c r="AQ182" s="20">
        <v>73</v>
      </c>
      <c r="AR182" s="20">
        <v>-9.9</v>
      </c>
      <c r="AS182" s="20">
        <v>-13.56</v>
      </c>
    </row>
    <row r="183" spans="34:45" ht="15.75" thickBot="1" x14ac:dyDescent="0.3">
      <c r="AH183" s="19" t="s">
        <v>142</v>
      </c>
      <c r="AI183" s="20">
        <v>35.5</v>
      </c>
      <c r="AJ183" s="20">
        <v>1.5</v>
      </c>
      <c r="AK183" s="20">
        <v>0</v>
      </c>
      <c r="AL183" s="20">
        <v>7.2</v>
      </c>
      <c r="AM183" s="20">
        <v>3.6</v>
      </c>
      <c r="AN183" s="20">
        <v>8.1999999999999993</v>
      </c>
      <c r="AO183" s="20">
        <v>21.1</v>
      </c>
      <c r="AP183" s="20">
        <v>77.2</v>
      </c>
      <c r="AQ183" s="20">
        <v>86</v>
      </c>
      <c r="AR183" s="20">
        <v>8.8000000000000007</v>
      </c>
      <c r="AS183" s="20">
        <v>10.23</v>
      </c>
    </row>
    <row r="184" spans="34:45" ht="15.75" thickBot="1" x14ac:dyDescent="0.3">
      <c r="AH184" s="19" t="s">
        <v>143</v>
      </c>
      <c r="AI184" s="20">
        <v>35.5</v>
      </c>
      <c r="AJ184" s="20">
        <v>1.5</v>
      </c>
      <c r="AK184" s="20">
        <v>0</v>
      </c>
      <c r="AL184" s="20">
        <v>7.2</v>
      </c>
      <c r="AM184" s="20">
        <v>9.3000000000000007</v>
      </c>
      <c r="AN184" s="20">
        <v>8.1999999999999993</v>
      </c>
      <c r="AO184" s="20">
        <v>21.1</v>
      </c>
      <c r="AP184" s="20">
        <v>82.9</v>
      </c>
      <c r="AQ184" s="20">
        <v>99</v>
      </c>
      <c r="AR184" s="20">
        <v>16.100000000000001</v>
      </c>
      <c r="AS184" s="20">
        <v>16.260000000000002</v>
      </c>
    </row>
    <row r="185" spans="34:45" ht="15.75" thickBot="1" x14ac:dyDescent="0.3">
      <c r="AH185" s="19" t="s">
        <v>144</v>
      </c>
      <c r="AI185" s="20">
        <v>35.5</v>
      </c>
      <c r="AJ185" s="20">
        <v>1.5</v>
      </c>
      <c r="AK185" s="20">
        <v>0</v>
      </c>
      <c r="AL185" s="20">
        <v>7.2</v>
      </c>
      <c r="AM185" s="20">
        <v>3.6</v>
      </c>
      <c r="AN185" s="20">
        <v>8.1999999999999993</v>
      </c>
      <c r="AO185" s="20">
        <v>21.1</v>
      </c>
      <c r="AP185" s="20">
        <v>77.2</v>
      </c>
      <c r="AQ185" s="20">
        <v>71</v>
      </c>
      <c r="AR185" s="20">
        <v>-6.2</v>
      </c>
      <c r="AS185" s="20">
        <v>-8.73</v>
      </c>
    </row>
    <row r="186" spans="34:45" ht="15.75" thickBot="1" x14ac:dyDescent="0.3">
      <c r="AH186" s="19" t="s">
        <v>145</v>
      </c>
      <c r="AI186" s="20">
        <v>35.5</v>
      </c>
      <c r="AJ186" s="20">
        <v>1.5</v>
      </c>
      <c r="AK186" s="20">
        <v>0</v>
      </c>
      <c r="AL186" s="20">
        <v>7.2</v>
      </c>
      <c r="AM186" s="20">
        <v>9.3000000000000007</v>
      </c>
      <c r="AN186" s="20">
        <v>8.1999999999999993</v>
      </c>
      <c r="AO186" s="20">
        <v>21.1</v>
      </c>
      <c r="AP186" s="20">
        <v>82.9</v>
      </c>
      <c r="AQ186" s="20">
        <v>86</v>
      </c>
      <c r="AR186" s="20">
        <v>3.1</v>
      </c>
      <c r="AS186" s="20">
        <v>3.6</v>
      </c>
    </row>
    <row r="187" spans="34:45" ht="15.75" thickBot="1" x14ac:dyDescent="0.3">
      <c r="AH187" s="19" t="s">
        <v>146</v>
      </c>
      <c r="AI187" s="20">
        <v>35.5</v>
      </c>
      <c r="AJ187" s="20">
        <v>1.5</v>
      </c>
      <c r="AK187" s="20">
        <v>0</v>
      </c>
      <c r="AL187" s="20">
        <v>7.2</v>
      </c>
      <c r="AM187" s="20">
        <v>9.3000000000000007</v>
      </c>
      <c r="AN187" s="20">
        <v>8.1999999999999993</v>
      </c>
      <c r="AO187" s="20">
        <v>21.1</v>
      </c>
      <c r="AP187" s="20">
        <v>82.9</v>
      </c>
      <c r="AQ187" s="20">
        <v>68</v>
      </c>
      <c r="AR187" s="20">
        <v>-14.9</v>
      </c>
      <c r="AS187" s="20">
        <v>-21.91</v>
      </c>
    </row>
    <row r="188" spans="34:45" ht="15.75" thickBot="1" x14ac:dyDescent="0.3">
      <c r="AH188" s="19" t="s">
        <v>147</v>
      </c>
      <c r="AI188" s="20">
        <v>35.5</v>
      </c>
      <c r="AJ188" s="20">
        <v>1.5</v>
      </c>
      <c r="AK188" s="20">
        <v>0</v>
      </c>
      <c r="AL188" s="20">
        <v>7.2</v>
      </c>
      <c r="AM188" s="20">
        <v>3.6</v>
      </c>
      <c r="AN188" s="20">
        <v>8.1999999999999993</v>
      </c>
      <c r="AO188" s="20">
        <v>21.1</v>
      </c>
      <c r="AP188" s="20">
        <v>77.2</v>
      </c>
      <c r="AQ188" s="20">
        <v>54</v>
      </c>
      <c r="AR188" s="20">
        <v>-23.2</v>
      </c>
      <c r="AS188" s="20">
        <v>-42.96</v>
      </c>
    </row>
    <row r="189" spans="34:45" ht="15.75" thickBot="1" x14ac:dyDescent="0.3">
      <c r="AH189" s="19" t="s">
        <v>148</v>
      </c>
      <c r="AI189" s="20">
        <v>35.5</v>
      </c>
      <c r="AJ189" s="20">
        <v>1.5</v>
      </c>
      <c r="AK189" s="20">
        <v>0</v>
      </c>
      <c r="AL189" s="20">
        <v>7.2</v>
      </c>
      <c r="AM189" s="20">
        <v>9.3000000000000007</v>
      </c>
      <c r="AN189" s="20">
        <v>8.1999999999999993</v>
      </c>
      <c r="AO189" s="20">
        <v>21.1</v>
      </c>
      <c r="AP189" s="20">
        <v>82.9</v>
      </c>
      <c r="AQ189" s="20">
        <v>90</v>
      </c>
      <c r="AR189" s="20">
        <v>7.1</v>
      </c>
      <c r="AS189" s="20">
        <v>7.89</v>
      </c>
    </row>
    <row r="190" spans="34:45" ht="15.75" thickBot="1" x14ac:dyDescent="0.3">
      <c r="AH190" s="19" t="s">
        <v>149</v>
      </c>
      <c r="AI190" s="20">
        <v>35.5</v>
      </c>
      <c r="AJ190" s="20">
        <v>1.5</v>
      </c>
      <c r="AK190" s="20">
        <v>0</v>
      </c>
      <c r="AL190" s="20">
        <v>7.2</v>
      </c>
      <c r="AM190" s="20">
        <v>9.3000000000000007</v>
      </c>
      <c r="AN190" s="20">
        <v>8.1999999999999993</v>
      </c>
      <c r="AO190" s="20">
        <v>21.1</v>
      </c>
      <c r="AP190" s="20">
        <v>82.9</v>
      </c>
      <c r="AQ190" s="20">
        <v>72</v>
      </c>
      <c r="AR190" s="20">
        <v>-10.9</v>
      </c>
      <c r="AS190" s="20">
        <v>-15.14</v>
      </c>
    </row>
    <row r="191" spans="34:45" ht="15.75" thickBot="1" x14ac:dyDescent="0.3">
      <c r="AH191" s="19" t="s">
        <v>150</v>
      </c>
      <c r="AI191" s="20">
        <v>35.5</v>
      </c>
      <c r="AJ191" s="20">
        <v>1.5</v>
      </c>
      <c r="AK191" s="20">
        <v>0</v>
      </c>
      <c r="AL191" s="20">
        <v>7.2</v>
      </c>
      <c r="AM191" s="20">
        <v>3.6</v>
      </c>
      <c r="AN191" s="20">
        <v>8.1999999999999993</v>
      </c>
      <c r="AO191" s="20">
        <v>21.1</v>
      </c>
      <c r="AP191" s="20">
        <v>77.2</v>
      </c>
      <c r="AQ191" s="20">
        <v>62</v>
      </c>
      <c r="AR191" s="20">
        <v>-15.2</v>
      </c>
      <c r="AS191" s="20">
        <v>-24.52</v>
      </c>
    </row>
    <row r="192" spans="34:45" ht="15.75" thickBot="1" x14ac:dyDescent="0.3">
      <c r="AH192" s="19" t="s">
        <v>151</v>
      </c>
      <c r="AI192" s="20">
        <v>35.5</v>
      </c>
      <c r="AJ192" s="20">
        <v>1.5</v>
      </c>
      <c r="AK192" s="20">
        <v>0</v>
      </c>
      <c r="AL192" s="20">
        <v>7.2</v>
      </c>
      <c r="AM192" s="20">
        <v>9.3000000000000007</v>
      </c>
      <c r="AN192" s="20">
        <v>8.1999999999999993</v>
      </c>
      <c r="AO192" s="20">
        <v>21.1</v>
      </c>
      <c r="AP192" s="20">
        <v>82.9</v>
      </c>
      <c r="AQ192" s="20">
        <v>67</v>
      </c>
      <c r="AR192" s="20">
        <v>-15.9</v>
      </c>
      <c r="AS192" s="20">
        <v>-23.73</v>
      </c>
    </row>
    <row r="193" spans="34:45" ht="15.75" thickBot="1" x14ac:dyDescent="0.3">
      <c r="AH193" s="19" t="s">
        <v>152</v>
      </c>
      <c r="AI193" s="20">
        <v>35.5</v>
      </c>
      <c r="AJ193" s="20">
        <v>1.5</v>
      </c>
      <c r="AK193" s="20">
        <v>0</v>
      </c>
      <c r="AL193" s="20">
        <v>7.2</v>
      </c>
      <c r="AM193" s="20">
        <v>9.3000000000000007</v>
      </c>
      <c r="AN193" s="20">
        <v>8.1999999999999993</v>
      </c>
      <c r="AO193" s="20">
        <v>21.1</v>
      </c>
      <c r="AP193" s="20">
        <v>82.9</v>
      </c>
      <c r="AQ193" s="20">
        <v>91</v>
      </c>
      <c r="AR193" s="20">
        <v>8.1</v>
      </c>
      <c r="AS193" s="20">
        <v>8.9</v>
      </c>
    </row>
    <row r="194" spans="34:45" ht="15.75" thickBot="1" x14ac:dyDescent="0.3">
      <c r="AH194" s="19" t="s">
        <v>154</v>
      </c>
      <c r="AI194" s="20">
        <v>35.5</v>
      </c>
      <c r="AJ194" s="20">
        <v>1.5</v>
      </c>
      <c r="AK194" s="20">
        <v>0</v>
      </c>
      <c r="AL194" s="20">
        <v>7.2</v>
      </c>
      <c r="AM194" s="20">
        <v>9.3000000000000007</v>
      </c>
      <c r="AN194" s="20">
        <v>8.1999999999999993</v>
      </c>
      <c r="AO194" s="20">
        <v>21.1</v>
      </c>
      <c r="AP194" s="20">
        <v>82.9</v>
      </c>
      <c r="AQ194" s="20">
        <v>62</v>
      </c>
      <c r="AR194" s="20">
        <v>-20.9</v>
      </c>
      <c r="AS194" s="20">
        <v>-33.71</v>
      </c>
    </row>
    <row r="195" spans="34:45" ht="15.75" thickBot="1" x14ac:dyDescent="0.3"/>
    <row r="196" spans="34:45" ht="15.75" thickBot="1" x14ac:dyDescent="0.3">
      <c r="AH196" s="21" t="s">
        <v>97</v>
      </c>
      <c r="AI196" s="22">
        <v>82.8</v>
      </c>
    </row>
    <row r="197" spans="34:45" ht="21.75" thickBot="1" x14ac:dyDescent="0.3">
      <c r="AH197" s="21" t="s">
        <v>206</v>
      </c>
      <c r="AI197" s="22">
        <v>0</v>
      </c>
    </row>
    <row r="198" spans="34:45" ht="21.75" thickBot="1" x14ac:dyDescent="0.3">
      <c r="AH198" s="21" t="s">
        <v>99</v>
      </c>
      <c r="AI198" s="22">
        <v>3436.8</v>
      </c>
    </row>
    <row r="199" spans="34:45" ht="21.75" thickBot="1" x14ac:dyDescent="0.3">
      <c r="AH199" s="21" t="s">
        <v>100</v>
      </c>
      <c r="AI199" s="22">
        <v>3437</v>
      </c>
    </row>
    <row r="200" spans="34:45" ht="32.25" thickBot="1" x14ac:dyDescent="0.3">
      <c r="AH200" s="21" t="s">
        <v>101</v>
      </c>
      <c r="AI200" s="22">
        <v>-0.2</v>
      </c>
    </row>
    <row r="201" spans="34:45" ht="32.25" thickBot="1" x14ac:dyDescent="0.3">
      <c r="AH201" s="21" t="s">
        <v>102</v>
      </c>
      <c r="AI201" s="22"/>
    </row>
    <row r="202" spans="34:45" ht="32.25" thickBot="1" x14ac:dyDescent="0.3">
      <c r="AH202" s="21" t="s">
        <v>103</v>
      </c>
      <c r="AI202" s="22"/>
    </row>
    <row r="203" spans="34:45" ht="21.75" thickBot="1" x14ac:dyDescent="0.3">
      <c r="AH203" s="21" t="s">
        <v>104</v>
      </c>
      <c r="AI203" s="22">
        <v>0</v>
      </c>
    </row>
    <row r="205" spans="34:45" x14ac:dyDescent="0.25">
      <c r="AH205" s="23" t="s">
        <v>105</v>
      </c>
    </row>
    <row r="207" spans="34:45" x14ac:dyDescent="0.25">
      <c r="AH207" s="24" t="s">
        <v>207</v>
      </c>
    </row>
    <row r="208" spans="34:45" x14ac:dyDescent="0.25">
      <c r="AH208" s="24" t="s">
        <v>208</v>
      </c>
    </row>
  </sheetData>
  <hyperlinks>
    <hyperlink ref="AH205" r:id="rId1" display="http://miau.gau.hu/myx-free/coco/test/577853920160630131900.html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08"/>
  <sheetViews>
    <sheetView workbookViewId="0"/>
  </sheetViews>
  <sheetFormatPr defaultRowHeight="15" x14ac:dyDescent="0.25"/>
  <cols>
    <col min="1" max="1" width="4.42578125" bestFit="1" customWidth="1"/>
    <col min="2" max="8" width="5.140625" customWidth="1"/>
    <col min="9" max="9" width="3" bestFit="1" customWidth="1"/>
    <col min="11" max="11" width="4.42578125" bestFit="1" customWidth="1"/>
    <col min="12" max="17" width="3" bestFit="1" customWidth="1"/>
    <col min="18" max="18" width="5.140625" bestFit="1" customWidth="1"/>
    <col min="19" max="19" width="10" bestFit="1" customWidth="1"/>
    <col min="20" max="20" width="12" bestFit="1" customWidth="1"/>
    <col min="21" max="21" width="12.7109375" style="31" bestFit="1" customWidth="1"/>
    <col min="22" max="22" width="11.5703125" style="31" bestFit="1" customWidth="1"/>
    <col min="24" max="30" width="4" bestFit="1" customWidth="1"/>
    <col min="31" max="31" width="8" bestFit="1" customWidth="1"/>
    <col min="32" max="32" width="7" bestFit="1" customWidth="1"/>
  </cols>
  <sheetData>
    <row r="1" spans="1:45" ht="15.75" thickBot="1" x14ac:dyDescent="0.3">
      <c r="R1" t="s">
        <v>211</v>
      </c>
      <c r="S1" s="31">
        <f>SUM(S4:S48)</f>
        <v>3437</v>
      </c>
      <c r="T1" s="31">
        <f>SUM(T4:T48)</f>
        <v>3436.7999999999997</v>
      </c>
      <c r="U1" s="31">
        <f t="shared" ref="U1:V1" si="0">SUM(U4:U48)</f>
        <v>14780.249862860826</v>
      </c>
      <c r="V1" s="31">
        <f t="shared" si="0"/>
        <v>3437.0000000005948</v>
      </c>
    </row>
    <row r="2" spans="1:45" ht="19.5" thickBot="1" x14ac:dyDescent="0.3">
      <c r="B2" s="28">
        <v>0.34587475815027807</v>
      </c>
      <c r="C2" s="29">
        <v>2.5818171381162403</v>
      </c>
      <c r="D2" s="29">
        <v>0</v>
      </c>
      <c r="E2" s="29">
        <v>0.5054785136471921</v>
      </c>
      <c r="F2" s="29">
        <v>0.44390981086383607</v>
      </c>
      <c r="G2" s="29">
        <v>4.6550909554348846E-3</v>
      </c>
      <c r="H2" s="30">
        <v>0.39618587187432802</v>
      </c>
      <c r="S2" t="s">
        <v>212</v>
      </c>
      <c r="T2" s="27">
        <f>CORREL(S4:S48,T4:T48)</f>
        <v>0.33680888640846229</v>
      </c>
      <c r="U2" s="27">
        <f>CORREL(S4:S48,U4:U48)</f>
        <v>0.12690226322740236</v>
      </c>
      <c r="V2" s="27">
        <f>CORREL(S4:S48,V4:V48)</f>
        <v>0.15162311618804333</v>
      </c>
      <c r="AE2" s="31">
        <f>SUMSQ(AE4:AE48)</f>
        <v>2924933.3664927008</v>
      </c>
      <c r="AF2" s="31">
        <f>SUMSQ(AF4:AF48)</f>
        <v>9713.2075994505449</v>
      </c>
      <c r="AH2" s="15"/>
    </row>
    <row r="3" spans="1:45" x14ac:dyDescent="0.25">
      <c r="B3" t="s">
        <v>108</v>
      </c>
      <c r="C3" t="s">
        <v>109</v>
      </c>
      <c r="D3" t="s">
        <v>110</v>
      </c>
      <c r="E3" t="s">
        <v>111</v>
      </c>
      <c r="F3" t="s">
        <v>112</v>
      </c>
      <c r="G3" t="s">
        <v>113</v>
      </c>
      <c r="H3" t="s">
        <v>114</v>
      </c>
      <c r="I3" t="s">
        <v>54</v>
      </c>
      <c r="L3" t="str">
        <f>B3</f>
        <v>x1</v>
      </c>
      <c r="M3" t="str">
        <f t="shared" ref="M3:S3" si="1">C3</f>
        <v>x2</v>
      </c>
      <c r="N3" t="str">
        <f t="shared" si="1"/>
        <v>x3</v>
      </c>
      <c r="O3" t="str">
        <f t="shared" si="1"/>
        <v>x4</v>
      </c>
      <c r="P3" t="str">
        <f t="shared" si="1"/>
        <v>x5</v>
      </c>
      <c r="Q3" t="str">
        <f t="shared" si="1"/>
        <v>x6</v>
      </c>
      <c r="R3" t="str">
        <f t="shared" si="1"/>
        <v>x7</v>
      </c>
      <c r="S3" t="str">
        <f t="shared" si="1"/>
        <v>Y</v>
      </c>
      <c r="T3" s="2" t="s">
        <v>213</v>
      </c>
      <c r="U3" s="32" t="s">
        <v>214</v>
      </c>
      <c r="V3" s="33" t="s">
        <v>215</v>
      </c>
      <c r="X3" t="str">
        <f>L3</f>
        <v>x1</v>
      </c>
      <c r="Y3" t="str">
        <f t="shared" ref="Y3:AD3" si="2">M3</f>
        <v>x2</v>
      </c>
      <c r="Z3" t="str">
        <f t="shared" si="2"/>
        <v>x3</v>
      </c>
      <c r="AA3" t="str">
        <f t="shared" si="2"/>
        <v>x4</v>
      </c>
      <c r="AB3" t="str">
        <f t="shared" si="2"/>
        <v>x5</v>
      </c>
      <c r="AC3" t="str">
        <f t="shared" si="2"/>
        <v>x6</v>
      </c>
      <c r="AD3" t="str">
        <f t="shared" si="2"/>
        <v>x7</v>
      </c>
      <c r="AE3" t="s">
        <v>209</v>
      </c>
      <c r="AF3" s="31" t="s">
        <v>210</v>
      </c>
      <c r="AH3" s="16"/>
    </row>
    <row r="4" spans="1:45" x14ac:dyDescent="0.25">
      <c r="B4" s="1">
        <v>89</v>
      </c>
      <c r="C4" s="1">
        <v>93</v>
      </c>
      <c r="D4" s="1">
        <v>66</v>
      </c>
      <c r="E4" s="1">
        <v>88</v>
      </c>
      <c r="F4" s="1">
        <v>72</v>
      </c>
      <c r="G4" s="1">
        <v>82</v>
      </c>
      <c r="H4" s="1">
        <v>62</v>
      </c>
      <c r="I4" s="3">
        <v>92</v>
      </c>
      <c r="L4">
        <f>RANK(B4,B4:B48,0)</f>
        <v>13</v>
      </c>
      <c r="M4">
        <f t="shared" ref="M4:R4" si="3">RANK(C4,C4:C48,0)</f>
        <v>10</v>
      </c>
      <c r="N4">
        <f t="shared" si="3"/>
        <v>35</v>
      </c>
      <c r="O4">
        <f t="shared" si="3"/>
        <v>13</v>
      </c>
      <c r="P4">
        <f t="shared" si="3"/>
        <v>27</v>
      </c>
      <c r="Q4">
        <f t="shared" si="3"/>
        <v>17</v>
      </c>
      <c r="R4">
        <f t="shared" si="3"/>
        <v>37</v>
      </c>
      <c r="S4">
        <f>I4</f>
        <v>92</v>
      </c>
      <c r="T4" s="2">
        <f>AP150</f>
        <v>74.7</v>
      </c>
      <c r="U4" s="32">
        <f>SUM(X4:AD4)</f>
        <v>372.28070441788816</v>
      </c>
      <c r="V4" s="33">
        <f>(MEDIAN(X4:AD4)+AVERAGE(X4:AD4))</f>
        <v>83.965811249358765</v>
      </c>
      <c r="X4" s="31">
        <f t="shared" ref="X4:AD4" si="4">B$2*B4</f>
        <v>30.782853475374747</v>
      </c>
      <c r="Y4" s="31">
        <f t="shared" si="4"/>
        <v>240.10899384481036</v>
      </c>
      <c r="Z4" s="31">
        <f t="shared" si="4"/>
        <v>0</v>
      </c>
      <c r="AA4" s="31">
        <f t="shared" si="4"/>
        <v>44.482109200952905</v>
      </c>
      <c r="AB4" s="31">
        <f t="shared" si="4"/>
        <v>31.961506382196198</v>
      </c>
      <c r="AC4" s="31">
        <f t="shared" si="4"/>
        <v>0.38171745834566051</v>
      </c>
      <c r="AD4" s="31">
        <f t="shared" si="4"/>
        <v>24.563524056208337</v>
      </c>
      <c r="AE4" s="31">
        <f>$I4-U4</f>
        <v>-280.28070441788816</v>
      </c>
      <c r="AF4" s="31">
        <f>$I4-V4</f>
        <v>8.0341887506412348</v>
      </c>
    </row>
    <row r="5" spans="1:45" x14ac:dyDescent="0.25">
      <c r="A5" t="s">
        <v>71</v>
      </c>
      <c r="B5">
        <f>C4</f>
        <v>93</v>
      </c>
      <c r="C5">
        <f t="shared" ref="C5:H20" si="5">D4</f>
        <v>66</v>
      </c>
      <c r="D5">
        <f t="shared" si="5"/>
        <v>88</v>
      </c>
      <c r="E5">
        <f t="shared" si="5"/>
        <v>72</v>
      </c>
      <c r="F5">
        <f t="shared" si="5"/>
        <v>82</v>
      </c>
      <c r="G5">
        <f t="shared" si="5"/>
        <v>62</v>
      </c>
      <c r="H5">
        <f t="shared" si="5"/>
        <v>92</v>
      </c>
      <c r="I5" s="1">
        <v>94</v>
      </c>
      <c r="K5" t="str">
        <f>A5</f>
        <v>O1</v>
      </c>
      <c r="L5">
        <f t="shared" ref="L5:R20" si="6">RANK(B5,B5:B49,0)</f>
        <v>10</v>
      </c>
      <c r="M5">
        <f t="shared" si="6"/>
        <v>34</v>
      </c>
      <c r="N5">
        <f t="shared" si="6"/>
        <v>13</v>
      </c>
      <c r="O5">
        <f t="shared" si="6"/>
        <v>27</v>
      </c>
      <c r="P5">
        <f t="shared" si="6"/>
        <v>17</v>
      </c>
      <c r="Q5">
        <f t="shared" si="6"/>
        <v>36</v>
      </c>
      <c r="R5">
        <f t="shared" si="6"/>
        <v>10</v>
      </c>
      <c r="S5">
        <f t="shared" ref="S5:S48" si="7">I5</f>
        <v>94</v>
      </c>
      <c r="T5" s="2">
        <f t="shared" ref="T5:T48" si="8">AP151</f>
        <v>74.7</v>
      </c>
      <c r="U5" s="32">
        <f t="shared" ref="U5:U48" si="9">SUM(X5:AD5)</f>
        <v>312.09905694875528</v>
      </c>
      <c r="V5" s="33">
        <f t="shared" ref="V5:V48" si="10">(MEDIAN(X5:AD5)+AVERAGE(X5:AD5))</f>
        <v>80.980032546705729</v>
      </c>
      <c r="X5" s="31">
        <f t="shared" ref="X5:AD41" si="11">B$2*B5</f>
        <v>32.166352507975859</v>
      </c>
      <c r="Y5" s="31">
        <f t="shared" si="11"/>
        <v>170.39993111567185</v>
      </c>
      <c r="Z5" s="31">
        <f t="shared" si="11"/>
        <v>0</v>
      </c>
      <c r="AA5" s="31">
        <f t="shared" si="11"/>
        <v>36.394452982597834</v>
      </c>
      <c r="AB5" s="31">
        <f t="shared" si="11"/>
        <v>36.40060449083456</v>
      </c>
      <c r="AC5" s="31">
        <f t="shared" si="11"/>
        <v>0.28861563923696287</v>
      </c>
      <c r="AD5" s="31">
        <f t="shared" si="11"/>
        <v>36.449100212438175</v>
      </c>
      <c r="AE5" s="31">
        <f t="shared" ref="AE5:AF48" si="12">$I5-U5</f>
        <v>-218.09905694875528</v>
      </c>
      <c r="AF5" s="31">
        <f t="shared" si="12"/>
        <v>13.019967453294271</v>
      </c>
    </row>
    <row r="6" spans="1:45" ht="31.5" x14ac:dyDescent="0.25">
      <c r="A6" t="s">
        <v>72</v>
      </c>
      <c r="B6">
        <f t="shared" ref="B6:H48" si="13">C5</f>
        <v>66</v>
      </c>
      <c r="C6">
        <f t="shared" si="5"/>
        <v>88</v>
      </c>
      <c r="D6">
        <f t="shared" si="5"/>
        <v>72</v>
      </c>
      <c r="E6">
        <f t="shared" si="5"/>
        <v>82</v>
      </c>
      <c r="F6">
        <f t="shared" si="5"/>
        <v>62</v>
      </c>
      <c r="G6">
        <f t="shared" si="5"/>
        <v>92</v>
      </c>
      <c r="H6">
        <f t="shared" si="5"/>
        <v>94</v>
      </c>
      <c r="I6" s="1">
        <v>77</v>
      </c>
      <c r="K6" t="str">
        <f t="shared" ref="K6:K48" si="14">A6</f>
        <v>O2</v>
      </c>
      <c r="L6">
        <f t="shared" si="6"/>
        <v>34</v>
      </c>
      <c r="M6">
        <f t="shared" si="6"/>
        <v>12</v>
      </c>
      <c r="N6">
        <f t="shared" si="6"/>
        <v>27</v>
      </c>
      <c r="O6">
        <f t="shared" si="6"/>
        <v>17</v>
      </c>
      <c r="P6">
        <f t="shared" si="6"/>
        <v>35</v>
      </c>
      <c r="Q6">
        <f t="shared" si="6"/>
        <v>10</v>
      </c>
      <c r="R6">
        <f t="shared" si="6"/>
        <v>8</v>
      </c>
      <c r="S6">
        <f t="shared" si="7"/>
        <v>77</v>
      </c>
      <c r="T6" s="2">
        <f t="shared" si="8"/>
        <v>66.900000000000006</v>
      </c>
      <c r="U6" s="32">
        <f t="shared" si="9"/>
        <v>356.66902890886195</v>
      </c>
      <c r="V6" s="33">
        <f t="shared" si="10"/>
        <v>78.475126689109544</v>
      </c>
      <c r="X6" s="31">
        <f t="shared" si="11"/>
        <v>22.827734037918354</v>
      </c>
      <c r="Y6" s="31">
        <f t="shared" si="11"/>
        <v>227.19990815422915</v>
      </c>
      <c r="Z6" s="31">
        <f t="shared" si="11"/>
        <v>0</v>
      </c>
      <c r="AA6" s="31">
        <f t="shared" si="11"/>
        <v>41.449238119069754</v>
      </c>
      <c r="AB6" s="31">
        <f t="shared" si="11"/>
        <v>27.522408273557836</v>
      </c>
      <c r="AC6" s="31">
        <f t="shared" si="11"/>
        <v>0.42826836790000938</v>
      </c>
      <c r="AD6" s="31">
        <f t="shared" si="11"/>
        <v>37.241471956186835</v>
      </c>
      <c r="AE6" s="31">
        <f t="shared" si="12"/>
        <v>-279.66902890886195</v>
      </c>
      <c r="AF6" s="31">
        <f t="shared" si="12"/>
        <v>-1.475126689109544</v>
      </c>
      <c r="AH6" s="17" t="s">
        <v>55</v>
      </c>
      <c r="AI6" s="18">
        <v>5778539</v>
      </c>
      <c r="AJ6" s="17" t="s">
        <v>56</v>
      </c>
      <c r="AK6" s="18">
        <v>45</v>
      </c>
      <c r="AL6" s="17" t="s">
        <v>57</v>
      </c>
      <c r="AM6" s="18">
        <v>7</v>
      </c>
      <c r="AN6" s="17" t="s">
        <v>58</v>
      </c>
      <c r="AO6" s="18">
        <v>45</v>
      </c>
      <c r="AP6" s="17" t="s">
        <v>59</v>
      </c>
      <c r="AQ6" s="18">
        <v>0</v>
      </c>
      <c r="AR6" s="17" t="s">
        <v>60</v>
      </c>
      <c r="AS6" s="18" t="s">
        <v>153</v>
      </c>
    </row>
    <row r="7" spans="1:45" ht="19.5" thickBot="1" x14ac:dyDescent="0.3">
      <c r="A7" t="s">
        <v>73</v>
      </c>
      <c r="B7">
        <f t="shared" si="13"/>
        <v>88</v>
      </c>
      <c r="C7">
        <f t="shared" si="5"/>
        <v>72</v>
      </c>
      <c r="D7">
        <f t="shared" si="5"/>
        <v>82</v>
      </c>
      <c r="E7">
        <f t="shared" si="5"/>
        <v>62</v>
      </c>
      <c r="F7">
        <f t="shared" si="5"/>
        <v>92</v>
      </c>
      <c r="G7">
        <f t="shared" si="5"/>
        <v>94</v>
      </c>
      <c r="H7">
        <f t="shared" si="5"/>
        <v>77</v>
      </c>
      <c r="I7" s="1">
        <v>55</v>
      </c>
      <c r="K7" t="str">
        <f t="shared" si="14"/>
        <v>O3</v>
      </c>
      <c r="L7">
        <f t="shared" si="6"/>
        <v>12</v>
      </c>
      <c r="M7">
        <f t="shared" si="6"/>
        <v>26</v>
      </c>
      <c r="N7">
        <f t="shared" si="6"/>
        <v>17</v>
      </c>
      <c r="O7">
        <f t="shared" si="6"/>
        <v>35</v>
      </c>
      <c r="P7">
        <f t="shared" si="6"/>
        <v>10</v>
      </c>
      <c r="Q7">
        <f t="shared" si="6"/>
        <v>8</v>
      </c>
      <c r="R7">
        <f t="shared" si="6"/>
        <v>17</v>
      </c>
      <c r="S7">
        <f t="shared" si="7"/>
        <v>55</v>
      </c>
      <c r="T7" s="2">
        <f t="shared" si="8"/>
        <v>68.5</v>
      </c>
      <c r="U7" s="32">
        <f t="shared" si="9"/>
        <v>319.45107379132673</v>
      </c>
      <c r="V7" s="33">
        <f t="shared" si="10"/>
        <v>76.14217981879851</v>
      </c>
      <c r="X7" s="31">
        <f t="shared" si="11"/>
        <v>30.43697871722447</v>
      </c>
      <c r="Y7" s="31">
        <f t="shared" si="11"/>
        <v>185.89083394436929</v>
      </c>
      <c r="Z7" s="31">
        <f t="shared" si="11"/>
        <v>0</v>
      </c>
      <c r="AA7" s="31">
        <f t="shared" si="11"/>
        <v>31.339667846125909</v>
      </c>
      <c r="AB7" s="31">
        <f t="shared" si="11"/>
        <v>40.839702599472922</v>
      </c>
      <c r="AC7" s="31">
        <f t="shared" si="11"/>
        <v>0.43757854981087918</v>
      </c>
      <c r="AD7" s="31">
        <f t="shared" si="11"/>
        <v>30.506312134323256</v>
      </c>
      <c r="AE7" s="31">
        <f t="shared" si="12"/>
        <v>-264.45107379132673</v>
      </c>
      <c r="AF7" s="31">
        <f t="shared" si="12"/>
        <v>-21.14217981879851</v>
      </c>
      <c r="AH7" s="15"/>
    </row>
    <row r="8" spans="1:45" ht="15.75" thickBot="1" x14ac:dyDescent="0.3">
      <c r="A8" t="s">
        <v>74</v>
      </c>
      <c r="B8">
        <f t="shared" si="13"/>
        <v>72</v>
      </c>
      <c r="C8">
        <f t="shared" si="5"/>
        <v>82</v>
      </c>
      <c r="D8">
        <f t="shared" si="5"/>
        <v>62</v>
      </c>
      <c r="E8">
        <f t="shared" si="5"/>
        <v>92</v>
      </c>
      <c r="F8">
        <f t="shared" si="5"/>
        <v>94</v>
      </c>
      <c r="G8">
        <f t="shared" si="5"/>
        <v>77</v>
      </c>
      <c r="H8">
        <f t="shared" si="5"/>
        <v>55</v>
      </c>
      <c r="I8" s="1">
        <v>56</v>
      </c>
      <c r="K8" t="str">
        <f t="shared" si="14"/>
        <v>O4</v>
      </c>
      <c r="L8">
        <f t="shared" si="6"/>
        <v>26</v>
      </c>
      <c r="M8">
        <f t="shared" si="6"/>
        <v>16</v>
      </c>
      <c r="N8">
        <f t="shared" si="6"/>
        <v>34</v>
      </c>
      <c r="O8">
        <f t="shared" si="6"/>
        <v>10</v>
      </c>
      <c r="P8">
        <f t="shared" si="6"/>
        <v>8</v>
      </c>
      <c r="Q8">
        <f t="shared" si="6"/>
        <v>16</v>
      </c>
      <c r="R8">
        <f t="shared" si="6"/>
        <v>38</v>
      </c>
      <c r="S8">
        <f t="shared" si="7"/>
        <v>56</v>
      </c>
      <c r="T8" s="2">
        <f t="shared" si="8"/>
        <v>55.6</v>
      </c>
      <c r="U8" s="32">
        <f t="shared" si="9"/>
        <v>346.99219834575058</v>
      </c>
      <c r="V8" s="33">
        <f t="shared" si="10"/>
        <v>74.473296636212964</v>
      </c>
      <c r="X8" s="31">
        <f t="shared" si="11"/>
        <v>24.90298258682002</v>
      </c>
      <c r="Y8" s="31">
        <f t="shared" si="11"/>
        <v>211.70900532553171</v>
      </c>
      <c r="Z8" s="31">
        <f t="shared" si="11"/>
        <v>0</v>
      </c>
      <c r="AA8" s="31">
        <f t="shared" si="11"/>
        <v>46.504023255541675</v>
      </c>
      <c r="AB8" s="31">
        <f t="shared" si="11"/>
        <v>41.727522221200594</v>
      </c>
      <c r="AC8" s="31">
        <f t="shared" si="11"/>
        <v>0.3584420035684861</v>
      </c>
      <c r="AD8" s="31">
        <f t="shared" si="11"/>
        <v>21.79022295308804</v>
      </c>
      <c r="AE8" s="31">
        <f t="shared" si="12"/>
        <v>-290.99219834575058</v>
      </c>
      <c r="AF8" s="31">
        <f t="shared" si="12"/>
        <v>-18.473296636212964</v>
      </c>
      <c r="AH8" s="19" t="s">
        <v>62</v>
      </c>
      <c r="AI8" s="19" t="s">
        <v>63</v>
      </c>
      <c r="AJ8" s="19" t="s">
        <v>64</v>
      </c>
      <c r="AK8" s="19" t="s">
        <v>65</v>
      </c>
      <c r="AL8" s="19" t="s">
        <v>66</v>
      </c>
      <c r="AM8" s="19" t="s">
        <v>67</v>
      </c>
      <c r="AN8" s="19" t="s">
        <v>68</v>
      </c>
      <c r="AO8" s="19" t="s">
        <v>69</v>
      </c>
      <c r="AP8" s="19" t="s">
        <v>70</v>
      </c>
    </row>
    <row r="9" spans="1:45" ht="15.75" thickBot="1" x14ac:dyDescent="0.3">
      <c r="A9" t="s">
        <v>75</v>
      </c>
      <c r="B9">
        <f t="shared" si="13"/>
        <v>82</v>
      </c>
      <c r="C9">
        <f t="shared" si="5"/>
        <v>62</v>
      </c>
      <c r="D9">
        <f t="shared" si="5"/>
        <v>92</v>
      </c>
      <c r="E9">
        <f t="shared" si="5"/>
        <v>94</v>
      </c>
      <c r="F9">
        <f t="shared" si="5"/>
        <v>77</v>
      </c>
      <c r="G9">
        <f t="shared" si="5"/>
        <v>55</v>
      </c>
      <c r="H9">
        <f t="shared" si="5"/>
        <v>56</v>
      </c>
      <c r="I9" s="1">
        <v>65</v>
      </c>
      <c r="K9" t="str">
        <f t="shared" si="14"/>
        <v>O5</v>
      </c>
      <c r="L9">
        <f t="shared" si="6"/>
        <v>16</v>
      </c>
      <c r="M9">
        <f t="shared" si="6"/>
        <v>33</v>
      </c>
      <c r="N9">
        <f t="shared" si="6"/>
        <v>10</v>
      </c>
      <c r="O9">
        <f t="shared" si="6"/>
        <v>8</v>
      </c>
      <c r="P9">
        <f t="shared" si="6"/>
        <v>16</v>
      </c>
      <c r="Q9">
        <f t="shared" si="6"/>
        <v>37</v>
      </c>
      <c r="R9">
        <f t="shared" si="6"/>
        <v>37</v>
      </c>
      <c r="S9">
        <f t="shared" si="7"/>
        <v>65</v>
      </c>
      <c r="T9" s="2">
        <f t="shared" si="8"/>
        <v>64.900000000000006</v>
      </c>
      <c r="U9" s="32">
        <f t="shared" si="9"/>
        <v>292.57286727839244</v>
      </c>
      <c r="V9" s="33">
        <f t="shared" si="10"/>
        <v>70.157854065236009</v>
      </c>
      <c r="X9" s="31">
        <f t="shared" si="11"/>
        <v>28.361730168322801</v>
      </c>
      <c r="Y9" s="31">
        <f t="shared" si="11"/>
        <v>160.0726625632069</v>
      </c>
      <c r="Z9" s="31">
        <f t="shared" si="11"/>
        <v>0</v>
      </c>
      <c r="AA9" s="31">
        <f t="shared" si="11"/>
        <v>47.514980282836056</v>
      </c>
      <c r="AB9" s="31">
        <f t="shared" si="11"/>
        <v>34.181055436515379</v>
      </c>
      <c r="AC9" s="31">
        <f t="shared" si="11"/>
        <v>0.25603000254891867</v>
      </c>
      <c r="AD9" s="31">
        <f t="shared" si="11"/>
        <v>22.186408824962371</v>
      </c>
      <c r="AE9" s="31">
        <f t="shared" si="12"/>
        <v>-227.57286727839244</v>
      </c>
      <c r="AF9" s="31">
        <f t="shared" si="12"/>
        <v>-5.157854065236009</v>
      </c>
      <c r="AH9" s="19" t="s">
        <v>71</v>
      </c>
      <c r="AI9" s="20">
        <v>13</v>
      </c>
      <c r="AJ9" s="20">
        <v>10</v>
      </c>
      <c r="AK9" s="20">
        <v>35</v>
      </c>
      <c r="AL9" s="20">
        <v>13</v>
      </c>
      <c r="AM9" s="20">
        <v>27</v>
      </c>
      <c r="AN9" s="20">
        <v>17</v>
      </c>
      <c r="AO9" s="20">
        <v>37</v>
      </c>
      <c r="AP9" s="20">
        <v>92</v>
      </c>
    </row>
    <row r="10" spans="1:45" ht="15.75" thickBot="1" x14ac:dyDescent="0.3">
      <c r="A10" t="s">
        <v>76</v>
      </c>
      <c r="B10">
        <f t="shared" si="13"/>
        <v>62</v>
      </c>
      <c r="C10">
        <f t="shared" si="5"/>
        <v>92</v>
      </c>
      <c r="D10">
        <f t="shared" si="5"/>
        <v>94</v>
      </c>
      <c r="E10">
        <f t="shared" si="5"/>
        <v>77</v>
      </c>
      <c r="F10">
        <f t="shared" si="5"/>
        <v>55</v>
      </c>
      <c r="G10">
        <f t="shared" si="5"/>
        <v>56</v>
      </c>
      <c r="H10">
        <f t="shared" si="5"/>
        <v>65</v>
      </c>
      <c r="I10" s="1">
        <v>64</v>
      </c>
      <c r="K10" t="str">
        <f t="shared" si="14"/>
        <v>O6</v>
      </c>
      <c r="L10">
        <f t="shared" si="6"/>
        <v>33</v>
      </c>
      <c r="M10">
        <f t="shared" si="6"/>
        <v>10</v>
      </c>
      <c r="N10">
        <f t="shared" si="6"/>
        <v>8</v>
      </c>
      <c r="O10">
        <f t="shared" si="6"/>
        <v>16</v>
      </c>
      <c r="P10">
        <f t="shared" si="6"/>
        <v>36</v>
      </c>
      <c r="Q10">
        <f t="shared" si="6"/>
        <v>36</v>
      </c>
      <c r="R10">
        <f t="shared" si="6"/>
        <v>32</v>
      </c>
      <c r="S10">
        <f t="shared" si="7"/>
        <v>64</v>
      </c>
      <c r="T10" s="2">
        <f t="shared" si="8"/>
        <v>59.7</v>
      </c>
      <c r="U10" s="32">
        <f t="shared" si="9"/>
        <v>348.32106362569181</v>
      </c>
      <c r="V10" s="33">
        <f t="shared" si="10"/>
        <v>74.175191544038384</v>
      </c>
      <c r="X10" s="31">
        <f t="shared" si="11"/>
        <v>21.444235005317239</v>
      </c>
      <c r="Y10" s="31">
        <f t="shared" si="11"/>
        <v>237.52717670669409</v>
      </c>
      <c r="Z10" s="31">
        <f t="shared" si="11"/>
        <v>0</v>
      </c>
      <c r="AA10" s="31">
        <f t="shared" si="11"/>
        <v>38.921845550833794</v>
      </c>
      <c r="AB10" s="31">
        <f t="shared" si="11"/>
        <v>24.415039597510983</v>
      </c>
      <c r="AC10" s="31">
        <f t="shared" si="11"/>
        <v>0.26068509350435354</v>
      </c>
      <c r="AD10" s="31">
        <f t="shared" si="11"/>
        <v>25.75208167183132</v>
      </c>
      <c r="AE10" s="31">
        <f t="shared" si="12"/>
        <v>-284.32106362569181</v>
      </c>
      <c r="AF10" s="31">
        <f t="shared" si="12"/>
        <v>-10.175191544038384</v>
      </c>
      <c r="AH10" s="19" t="s">
        <v>72</v>
      </c>
      <c r="AI10" s="20">
        <v>10</v>
      </c>
      <c r="AJ10" s="20">
        <v>34</v>
      </c>
      <c r="AK10" s="20">
        <v>13</v>
      </c>
      <c r="AL10" s="20">
        <v>27</v>
      </c>
      <c r="AM10" s="20">
        <v>17</v>
      </c>
      <c r="AN10" s="20">
        <v>36</v>
      </c>
      <c r="AO10" s="20">
        <v>10</v>
      </c>
      <c r="AP10" s="20">
        <v>94</v>
      </c>
    </row>
    <row r="11" spans="1:45" ht="15.75" thickBot="1" x14ac:dyDescent="0.3">
      <c r="A11" t="s">
        <v>115</v>
      </c>
      <c r="B11">
        <f t="shared" si="13"/>
        <v>92</v>
      </c>
      <c r="C11">
        <f t="shared" si="5"/>
        <v>94</v>
      </c>
      <c r="D11">
        <f t="shared" si="5"/>
        <v>77</v>
      </c>
      <c r="E11">
        <f t="shared" si="5"/>
        <v>55</v>
      </c>
      <c r="F11">
        <f t="shared" si="5"/>
        <v>56</v>
      </c>
      <c r="G11">
        <f t="shared" si="5"/>
        <v>65</v>
      </c>
      <c r="H11">
        <f t="shared" si="5"/>
        <v>64</v>
      </c>
      <c r="I11" s="1">
        <v>76</v>
      </c>
      <c r="K11" t="str">
        <f t="shared" si="14"/>
        <v>O7</v>
      </c>
      <c r="L11">
        <f t="shared" si="6"/>
        <v>10</v>
      </c>
      <c r="M11">
        <f t="shared" si="6"/>
        <v>8</v>
      </c>
      <c r="N11">
        <f t="shared" si="6"/>
        <v>16</v>
      </c>
      <c r="O11">
        <f t="shared" si="6"/>
        <v>35</v>
      </c>
      <c r="P11">
        <f t="shared" si="6"/>
        <v>35</v>
      </c>
      <c r="Q11">
        <f t="shared" si="6"/>
        <v>31</v>
      </c>
      <c r="R11">
        <f t="shared" si="6"/>
        <v>32</v>
      </c>
      <c r="S11">
        <f t="shared" si="7"/>
        <v>76</v>
      </c>
      <c r="T11" s="2">
        <f t="shared" si="8"/>
        <v>66.400000000000006</v>
      </c>
      <c r="U11" s="32">
        <f t="shared" si="9"/>
        <v>352.83003310378285</v>
      </c>
      <c r="V11" s="33">
        <f t="shared" si="10"/>
        <v>75.760186243354539</v>
      </c>
      <c r="X11" s="31">
        <f t="shared" si="11"/>
        <v>31.820477749825582</v>
      </c>
      <c r="Y11" s="31">
        <f t="shared" si="11"/>
        <v>242.69081098292659</v>
      </c>
      <c r="Z11" s="31">
        <f t="shared" si="11"/>
        <v>0</v>
      </c>
      <c r="AA11" s="31">
        <f t="shared" si="11"/>
        <v>27.801318250595564</v>
      </c>
      <c r="AB11" s="31">
        <f t="shared" si="11"/>
        <v>24.858949408374819</v>
      </c>
      <c r="AC11" s="31">
        <f t="shared" si="11"/>
        <v>0.30258091210326749</v>
      </c>
      <c r="AD11" s="31">
        <f t="shared" si="11"/>
        <v>25.355895799956993</v>
      </c>
      <c r="AE11" s="31">
        <f t="shared" si="12"/>
        <v>-276.83003310378285</v>
      </c>
      <c r="AF11" s="31">
        <f t="shared" si="12"/>
        <v>0.23981375664546078</v>
      </c>
      <c r="AH11" s="19" t="s">
        <v>73</v>
      </c>
      <c r="AI11" s="20">
        <v>34</v>
      </c>
      <c r="AJ11" s="20">
        <v>12</v>
      </c>
      <c r="AK11" s="20">
        <v>27</v>
      </c>
      <c r="AL11" s="20">
        <v>17</v>
      </c>
      <c r="AM11" s="20">
        <v>35</v>
      </c>
      <c r="AN11" s="20">
        <v>10</v>
      </c>
      <c r="AO11" s="20">
        <v>8</v>
      </c>
      <c r="AP11" s="20">
        <v>77</v>
      </c>
    </row>
    <row r="12" spans="1:45" ht="15.75" thickBot="1" x14ac:dyDescent="0.3">
      <c r="A12" t="s">
        <v>116</v>
      </c>
      <c r="B12">
        <f t="shared" si="13"/>
        <v>94</v>
      </c>
      <c r="C12">
        <f t="shared" si="5"/>
        <v>77</v>
      </c>
      <c r="D12">
        <f t="shared" si="5"/>
        <v>55</v>
      </c>
      <c r="E12">
        <f t="shared" si="5"/>
        <v>56</v>
      </c>
      <c r="F12">
        <f t="shared" si="5"/>
        <v>65</v>
      </c>
      <c r="G12">
        <f t="shared" si="5"/>
        <v>64</v>
      </c>
      <c r="H12">
        <f t="shared" si="5"/>
        <v>76</v>
      </c>
      <c r="I12" s="1">
        <v>73</v>
      </c>
      <c r="K12" t="str">
        <f t="shared" si="14"/>
        <v>O8</v>
      </c>
      <c r="L12">
        <f t="shared" si="6"/>
        <v>8</v>
      </c>
      <c r="M12">
        <f t="shared" si="6"/>
        <v>15</v>
      </c>
      <c r="N12">
        <f t="shared" si="6"/>
        <v>34</v>
      </c>
      <c r="O12">
        <f t="shared" si="6"/>
        <v>34</v>
      </c>
      <c r="P12">
        <f t="shared" si="6"/>
        <v>30</v>
      </c>
      <c r="Q12">
        <f t="shared" si="6"/>
        <v>31</v>
      </c>
      <c r="R12">
        <f t="shared" si="6"/>
        <v>17</v>
      </c>
      <c r="S12">
        <f t="shared" si="7"/>
        <v>73</v>
      </c>
      <c r="T12" s="2">
        <f t="shared" si="8"/>
        <v>69</v>
      </c>
      <c r="U12" s="32">
        <f t="shared" si="9"/>
        <v>318.88113345506548</v>
      </c>
      <c r="V12" s="33">
        <f t="shared" si="10"/>
        <v>74.408585342587273</v>
      </c>
      <c r="X12" s="31">
        <f t="shared" si="11"/>
        <v>32.512227266126139</v>
      </c>
      <c r="Y12" s="31">
        <f t="shared" si="11"/>
        <v>198.7999196349505</v>
      </c>
      <c r="Z12" s="31">
        <f t="shared" si="11"/>
        <v>0</v>
      </c>
      <c r="AA12" s="31">
        <f t="shared" si="11"/>
        <v>28.306796764242758</v>
      </c>
      <c r="AB12" s="31">
        <f t="shared" si="11"/>
        <v>28.854137706149345</v>
      </c>
      <c r="AC12" s="31">
        <f t="shared" si="11"/>
        <v>0.29792582114783261</v>
      </c>
      <c r="AD12" s="31">
        <f t="shared" si="11"/>
        <v>30.110126262448929</v>
      </c>
      <c r="AE12" s="31">
        <f t="shared" si="12"/>
        <v>-245.88113345506548</v>
      </c>
      <c r="AF12" s="31">
        <f t="shared" si="12"/>
        <v>-1.4085853425872727</v>
      </c>
      <c r="AH12" s="19" t="s">
        <v>74</v>
      </c>
      <c r="AI12" s="20">
        <v>12</v>
      </c>
      <c r="AJ12" s="20">
        <v>26</v>
      </c>
      <c r="AK12" s="20">
        <v>17</v>
      </c>
      <c r="AL12" s="20">
        <v>35</v>
      </c>
      <c r="AM12" s="20">
        <v>10</v>
      </c>
      <c r="AN12" s="20">
        <v>8</v>
      </c>
      <c r="AO12" s="20">
        <v>17</v>
      </c>
      <c r="AP12" s="20">
        <v>55</v>
      </c>
    </row>
    <row r="13" spans="1:45" ht="15.75" thickBot="1" x14ac:dyDescent="0.3">
      <c r="A13" t="s">
        <v>117</v>
      </c>
      <c r="B13">
        <f t="shared" si="13"/>
        <v>77</v>
      </c>
      <c r="C13">
        <f t="shared" si="5"/>
        <v>55</v>
      </c>
      <c r="D13">
        <f t="shared" si="5"/>
        <v>56</v>
      </c>
      <c r="E13">
        <f t="shared" si="5"/>
        <v>65</v>
      </c>
      <c r="F13">
        <f t="shared" si="5"/>
        <v>64</v>
      </c>
      <c r="G13">
        <f t="shared" si="5"/>
        <v>76</v>
      </c>
      <c r="H13">
        <f t="shared" si="5"/>
        <v>73</v>
      </c>
      <c r="I13" s="1">
        <v>96</v>
      </c>
      <c r="K13" t="str">
        <f t="shared" si="14"/>
        <v>O9</v>
      </c>
      <c r="L13">
        <f t="shared" si="6"/>
        <v>15</v>
      </c>
      <c r="M13">
        <f t="shared" si="6"/>
        <v>33</v>
      </c>
      <c r="N13">
        <f t="shared" si="6"/>
        <v>33</v>
      </c>
      <c r="O13">
        <f t="shared" si="6"/>
        <v>30</v>
      </c>
      <c r="P13">
        <f t="shared" si="6"/>
        <v>30</v>
      </c>
      <c r="Q13">
        <f t="shared" si="6"/>
        <v>16</v>
      </c>
      <c r="R13">
        <f t="shared" si="6"/>
        <v>20</v>
      </c>
      <c r="S13">
        <f t="shared" si="7"/>
        <v>96</v>
      </c>
      <c r="T13" s="2">
        <f t="shared" si="8"/>
        <v>75.7</v>
      </c>
      <c r="U13" s="32">
        <f t="shared" si="9"/>
        <v>259.17398581575662</v>
      </c>
      <c r="V13" s="33">
        <f t="shared" si="10"/>
        <v>65.435083011822172</v>
      </c>
      <c r="X13" s="31">
        <f t="shared" si="11"/>
        <v>26.632356377571412</v>
      </c>
      <c r="Y13" s="31">
        <f t="shared" si="11"/>
        <v>141.99994259639323</v>
      </c>
      <c r="Z13" s="31">
        <f t="shared" si="11"/>
        <v>0</v>
      </c>
      <c r="AA13" s="31">
        <f t="shared" si="11"/>
        <v>32.856103387067485</v>
      </c>
      <c r="AB13" s="31">
        <f t="shared" si="11"/>
        <v>28.410227895285509</v>
      </c>
      <c r="AC13" s="31">
        <f t="shared" si="11"/>
        <v>0.35378691261305123</v>
      </c>
      <c r="AD13" s="31">
        <f t="shared" si="11"/>
        <v>28.921568646825946</v>
      </c>
      <c r="AE13" s="31">
        <f t="shared" si="12"/>
        <v>-163.17398581575662</v>
      </c>
      <c r="AF13" s="31">
        <f t="shared" si="12"/>
        <v>30.564916988177828</v>
      </c>
      <c r="AH13" s="19" t="s">
        <v>75</v>
      </c>
      <c r="AI13" s="20">
        <v>26</v>
      </c>
      <c r="AJ13" s="20">
        <v>16</v>
      </c>
      <c r="AK13" s="20">
        <v>34</v>
      </c>
      <c r="AL13" s="20">
        <v>10</v>
      </c>
      <c r="AM13" s="20">
        <v>8</v>
      </c>
      <c r="AN13" s="20">
        <v>16</v>
      </c>
      <c r="AO13" s="20">
        <v>38</v>
      </c>
      <c r="AP13" s="20">
        <v>56</v>
      </c>
    </row>
    <row r="14" spans="1:45" ht="15.75" thickBot="1" x14ac:dyDescent="0.3">
      <c r="A14" t="s">
        <v>118</v>
      </c>
      <c r="B14">
        <f t="shared" si="13"/>
        <v>55</v>
      </c>
      <c r="C14">
        <f t="shared" si="5"/>
        <v>56</v>
      </c>
      <c r="D14">
        <f t="shared" si="5"/>
        <v>65</v>
      </c>
      <c r="E14">
        <f t="shared" si="5"/>
        <v>64</v>
      </c>
      <c r="F14">
        <f t="shared" si="5"/>
        <v>76</v>
      </c>
      <c r="G14">
        <f t="shared" si="5"/>
        <v>73</v>
      </c>
      <c r="H14">
        <f t="shared" si="5"/>
        <v>96</v>
      </c>
      <c r="I14" s="1">
        <v>71</v>
      </c>
      <c r="K14" t="str">
        <f t="shared" si="14"/>
        <v>O10</v>
      </c>
      <c r="L14">
        <f t="shared" si="6"/>
        <v>33</v>
      </c>
      <c r="M14">
        <f t="shared" si="6"/>
        <v>32</v>
      </c>
      <c r="N14">
        <f t="shared" si="6"/>
        <v>29</v>
      </c>
      <c r="O14">
        <f t="shared" si="6"/>
        <v>30</v>
      </c>
      <c r="P14">
        <f t="shared" si="6"/>
        <v>16</v>
      </c>
      <c r="Q14">
        <f t="shared" si="6"/>
        <v>19</v>
      </c>
      <c r="R14">
        <f t="shared" si="6"/>
        <v>3</v>
      </c>
      <c r="S14">
        <f t="shared" si="7"/>
        <v>71</v>
      </c>
      <c r="T14" s="2">
        <f t="shared" si="8"/>
        <v>65.400000000000006</v>
      </c>
      <c r="U14" s="32">
        <f t="shared" si="9"/>
        <v>268.06630727152884</v>
      </c>
      <c r="V14" s="33">
        <f t="shared" si="10"/>
        <v>70.645811626495842</v>
      </c>
      <c r="X14" s="31">
        <f t="shared" si="11"/>
        <v>19.023111698265293</v>
      </c>
      <c r="Y14" s="31">
        <f t="shared" si="11"/>
        <v>144.58175973450946</v>
      </c>
      <c r="Z14" s="31">
        <f t="shared" si="11"/>
        <v>0</v>
      </c>
      <c r="AA14" s="31">
        <f t="shared" si="11"/>
        <v>32.350624873420294</v>
      </c>
      <c r="AB14" s="31">
        <f t="shared" si="11"/>
        <v>33.737145625651543</v>
      </c>
      <c r="AC14" s="31">
        <f t="shared" si="11"/>
        <v>0.33982163974674656</v>
      </c>
      <c r="AD14" s="31">
        <f t="shared" si="11"/>
        <v>38.033843699935488</v>
      </c>
      <c r="AE14" s="31">
        <f t="shared" si="12"/>
        <v>-197.06630727152884</v>
      </c>
      <c r="AF14" s="31">
        <f t="shared" si="12"/>
        <v>0.35418837350415799</v>
      </c>
      <c r="AH14" s="19" t="s">
        <v>76</v>
      </c>
      <c r="AI14" s="20">
        <v>16</v>
      </c>
      <c r="AJ14" s="20">
        <v>33</v>
      </c>
      <c r="AK14" s="20">
        <v>10</v>
      </c>
      <c r="AL14" s="20">
        <v>8</v>
      </c>
      <c r="AM14" s="20">
        <v>16</v>
      </c>
      <c r="AN14" s="20">
        <v>37</v>
      </c>
      <c r="AO14" s="20">
        <v>37</v>
      </c>
      <c r="AP14" s="20">
        <v>65</v>
      </c>
    </row>
    <row r="15" spans="1:45" ht="15.75" thickBot="1" x14ac:dyDescent="0.3">
      <c r="A15" t="s">
        <v>119</v>
      </c>
      <c r="B15">
        <f t="shared" si="13"/>
        <v>56</v>
      </c>
      <c r="C15">
        <f t="shared" si="5"/>
        <v>65</v>
      </c>
      <c r="D15">
        <f t="shared" si="5"/>
        <v>64</v>
      </c>
      <c r="E15">
        <f t="shared" si="5"/>
        <v>76</v>
      </c>
      <c r="F15">
        <f t="shared" si="5"/>
        <v>73</v>
      </c>
      <c r="G15">
        <f t="shared" si="5"/>
        <v>96</v>
      </c>
      <c r="H15">
        <f t="shared" si="5"/>
        <v>71</v>
      </c>
      <c r="I15" s="1">
        <v>96</v>
      </c>
      <c r="K15" t="str">
        <f t="shared" si="14"/>
        <v>O11</v>
      </c>
      <c r="L15">
        <f t="shared" si="6"/>
        <v>32</v>
      </c>
      <c r="M15">
        <f t="shared" si="6"/>
        <v>28</v>
      </c>
      <c r="N15">
        <f t="shared" si="6"/>
        <v>29</v>
      </c>
      <c r="O15">
        <f t="shared" si="6"/>
        <v>16</v>
      </c>
      <c r="P15">
        <f t="shared" si="6"/>
        <v>19</v>
      </c>
      <c r="Q15">
        <f t="shared" si="6"/>
        <v>3</v>
      </c>
      <c r="R15">
        <f t="shared" si="6"/>
        <v>22</v>
      </c>
      <c r="S15">
        <f t="shared" si="7"/>
        <v>96</v>
      </c>
      <c r="T15" s="2">
        <f t="shared" si="8"/>
        <v>75.2</v>
      </c>
      <c r="U15" s="32">
        <f t="shared" si="9"/>
        <v>286.58496929901685</v>
      </c>
      <c r="V15" s="33">
        <f t="shared" si="10"/>
        <v>69.069906802936842</v>
      </c>
      <c r="X15" s="31">
        <f t="shared" si="11"/>
        <v>19.368986456415573</v>
      </c>
      <c r="Y15" s="31">
        <f t="shared" si="11"/>
        <v>167.81811397755561</v>
      </c>
      <c r="Z15" s="31">
        <f t="shared" si="11"/>
        <v>0</v>
      </c>
      <c r="AA15" s="31">
        <f t="shared" si="11"/>
        <v>38.416367037186596</v>
      </c>
      <c r="AB15" s="31">
        <f t="shared" si="11"/>
        <v>32.405416193060034</v>
      </c>
      <c r="AC15" s="31">
        <f t="shared" si="11"/>
        <v>0.44688873172174892</v>
      </c>
      <c r="AD15" s="31">
        <f t="shared" si="11"/>
        <v>28.12919690307729</v>
      </c>
      <c r="AE15" s="31">
        <f t="shared" si="12"/>
        <v>-190.58496929901685</v>
      </c>
      <c r="AF15" s="31">
        <f t="shared" si="12"/>
        <v>26.930093197063158</v>
      </c>
      <c r="AH15" s="19" t="s">
        <v>115</v>
      </c>
      <c r="AI15" s="20">
        <v>33</v>
      </c>
      <c r="AJ15" s="20">
        <v>10</v>
      </c>
      <c r="AK15" s="20">
        <v>8</v>
      </c>
      <c r="AL15" s="20">
        <v>16</v>
      </c>
      <c r="AM15" s="20">
        <v>36</v>
      </c>
      <c r="AN15" s="20">
        <v>36</v>
      </c>
      <c r="AO15" s="20">
        <v>32</v>
      </c>
      <c r="AP15" s="20">
        <v>64</v>
      </c>
    </row>
    <row r="16" spans="1:45" ht="15.75" thickBot="1" x14ac:dyDescent="0.3">
      <c r="A16" t="s">
        <v>120</v>
      </c>
      <c r="B16">
        <f t="shared" si="13"/>
        <v>65</v>
      </c>
      <c r="C16">
        <f t="shared" si="5"/>
        <v>64</v>
      </c>
      <c r="D16">
        <f t="shared" si="5"/>
        <v>76</v>
      </c>
      <c r="E16">
        <f t="shared" si="5"/>
        <v>73</v>
      </c>
      <c r="F16">
        <f t="shared" si="5"/>
        <v>96</v>
      </c>
      <c r="G16">
        <f t="shared" si="5"/>
        <v>71</v>
      </c>
      <c r="H16">
        <f t="shared" si="5"/>
        <v>96</v>
      </c>
      <c r="I16" s="1">
        <v>58</v>
      </c>
      <c r="K16" t="str">
        <f t="shared" si="14"/>
        <v>O12</v>
      </c>
      <c r="L16">
        <f t="shared" si="6"/>
        <v>28</v>
      </c>
      <c r="M16">
        <f t="shared" si="6"/>
        <v>28</v>
      </c>
      <c r="N16">
        <f t="shared" si="6"/>
        <v>16</v>
      </c>
      <c r="O16">
        <f t="shared" si="6"/>
        <v>19</v>
      </c>
      <c r="P16">
        <f t="shared" si="6"/>
        <v>3</v>
      </c>
      <c r="Q16">
        <f t="shared" si="6"/>
        <v>21</v>
      </c>
      <c r="R16">
        <f t="shared" si="6"/>
        <v>3</v>
      </c>
      <c r="S16">
        <f t="shared" si="7"/>
        <v>58</v>
      </c>
      <c r="T16" s="2">
        <f t="shared" si="8"/>
        <v>80.8</v>
      </c>
      <c r="U16" s="32">
        <f t="shared" si="9"/>
        <v>305.59778461615213</v>
      </c>
      <c r="V16" s="33">
        <f t="shared" si="10"/>
        <v>80.556757869981041</v>
      </c>
      <c r="X16" s="31">
        <f t="shared" si="11"/>
        <v>22.481859279768074</v>
      </c>
      <c r="Y16" s="31">
        <f t="shared" si="11"/>
        <v>165.23629683943938</v>
      </c>
      <c r="Z16" s="31">
        <f t="shared" si="11"/>
        <v>0</v>
      </c>
      <c r="AA16" s="31">
        <f t="shared" si="11"/>
        <v>36.899931496245024</v>
      </c>
      <c r="AB16" s="31">
        <f t="shared" si="11"/>
        <v>42.61534184292826</v>
      </c>
      <c r="AC16" s="31">
        <f t="shared" si="11"/>
        <v>0.33051145783587682</v>
      </c>
      <c r="AD16" s="31">
        <f t="shared" si="11"/>
        <v>38.033843699935488</v>
      </c>
      <c r="AE16" s="31">
        <f t="shared" si="12"/>
        <v>-247.59778461615213</v>
      </c>
      <c r="AF16" s="31">
        <f t="shared" si="12"/>
        <v>-22.556757869981041</v>
      </c>
      <c r="AH16" s="19" t="s">
        <v>116</v>
      </c>
      <c r="AI16" s="20">
        <v>10</v>
      </c>
      <c r="AJ16" s="20">
        <v>8</v>
      </c>
      <c r="AK16" s="20">
        <v>16</v>
      </c>
      <c r="AL16" s="20">
        <v>35</v>
      </c>
      <c r="AM16" s="20">
        <v>35</v>
      </c>
      <c r="AN16" s="20">
        <v>31</v>
      </c>
      <c r="AO16" s="20">
        <v>32</v>
      </c>
      <c r="AP16" s="20">
        <v>76</v>
      </c>
    </row>
    <row r="17" spans="1:42" ht="15.75" thickBot="1" x14ac:dyDescent="0.3">
      <c r="A17" t="s">
        <v>121</v>
      </c>
      <c r="B17">
        <f t="shared" si="13"/>
        <v>64</v>
      </c>
      <c r="C17">
        <f t="shared" si="5"/>
        <v>76</v>
      </c>
      <c r="D17">
        <f t="shared" si="5"/>
        <v>73</v>
      </c>
      <c r="E17">
        <f t="shared" si="5"/>
        <v>96</v>
      </c>
      <c r="F17">
        <f t="shared" si="5"/>
        <v>71</v>
      </c>
      <c r="G17">
        <f t="shared" si="5"/>
        <v>96</v>
      </c>
      <c r="H17">
        <f t="shared" si="5"/>
        <v>58</v>
      </c>
      <c r="I17" s="1">
        <v>87</v>
      </c>
      <c r="K17" t="str">
        <f t="shared" si="14"/>
        <v>O13</v>
      </c>
      <c r="L17">
        <f t="shared" si="6"/>
        <v>28</v>
      </c>
      <c r="M17">
        <f t="shared" si="6"/>
        <v>15</v>
      </c>
      <c r="N17">
        <f t="shared" si="6"/>
        <v>19</v>
      </c>
      <c r="O17">
        <f t="shared" si="6"/>
        <v>3</v>
      </c>
      <c r="P17">
        <f t="shared" si="6"/>
        <v>21</v>
      </c>
      <c r="Q17">
        <f t="shared" si="6"/>
        <v>3</v>
      </c>
      <c r="R17">
        <f t="shared" si="6"/>
        <v>28</v>
      </c>
      <c r="S17">
        <f t="shared" si="7"/>
        <v>87</v>
      </c>
      <c r="T17" s="2">
        <f t="shared" si="8"/>
        <v>74.099999999999994</v>
      </c>
      <c r="U17" s="32">
        <f t="shared" si="9"/>
        <v>321.82329020034769</v>
      </c>
      <c r="V17" s="33">
        <f t="shared" si="10"/>
        <v>68.953536311617839</v>
      </c>
      <c r="X17" s="31">
        <f t="shared" si="11"/>
        <v>22.135984521617797</v>
      </c>
      <c r="Y17" s="31">
        <f t="shared" si="11"/>
        <v>196.21810249683426</v>
      </c>
      <c r="Z17" s="31">
        <f t="shared" si="11"/>
        <v>0</v>
      </c>
      <c r="AA17" s="31">
        <f t="shared" si="11"/>
        <v>48.525937310130445</v>
      </c>
      <c r="AB17" s="31">
        <f t="shared" si="11"/>
        <v>31.517596571332362</v>
      </c>
      <c r="AC17" s="31">
        <f t="shared" si="11"/>
        <v>0.44688873172174892</v>
      </c>
      <c r="AD17" s="31">
        <f t="shared" si="11"/>
        <v>22.978780568711024</v>
      </c>
      <c r="AE17" s="31">
        <f t="shared" si="12"/>
        <v>-234.82329020034769</v>
      </c>
      <c r="AF17" s="31">
        <f t="shared" si="12"/>
        <v>18.046463688382161</v>
      </c>
      <c r="AH17" s="19" t="s">
        <v>117</v>
      </c>
      <c r="AI17" s="20">
        <v>8</v>
      </c>
      <c r="AJ17" s="20">
        <v>15</v>
      </c>
      <c r="AK17" s="20">
        <v>34</v>
      </c>
      <c r="AL17" s="20">
        <v>34</v>
      </c>
      <c r="AM17" s="20">
        <v>30</v>
      </c>
      <c r="AN17" s="20">
        <v>31</v>
      </c>
      <c r="AO17" s="20">
        <v>17</v>
      </c>
      <c r="AP17" s="20">
        <v>73</v>
      </c>
    </row>
    <row r="18" spans="1:42" ht="15.75" thickBot="1" x14ac:dyDescent="0.3">
      <c r="A18" t="s">
        <v>122</v>
      </c>
      <c r="B18">
        <f t="shared" si="13"/>
        <v>76</v>
      </c>
      <c r="C18">
        <f t="shared" si="5"/>
        <v>73</v>
      </c>
      <c r="D18">
        <f t="shared" si="5"/>
        <v>96</v>
      </c>
      <c r="E18">
        <f t="shared" si="5"/>
        <v>71</v>
      </c>
      <c r="F18">
        <f t="shared" si="5"/>
        <v>96</v>
      </c>
      <c r="G18">
        <f t="shared" si="5"/>
        <v>58</v>
      </c>
      <c r="H18">
        <f t="shared" si="5"/>
        <v>87</v>
      </c>
      <c r="I18" s="1">
        <v>99</v>
      </c>
      <c r="K18" t="str">
        <f t="shared" si="14"/>
        <v>O14</v>
      </c>
      <c r="L18">
        <f t="shared" si="6"/>
        <v>15</v>
      </c>
      <c r="M18">
        <f t="shared" si="6"/>
        <v>18</v>
      </c>
      <c r="N18">
        <f t="shared" si="6"/>
        <v>3</v>
      </c>
      <c r="O18">
        <f t="shared" si="6"/>
        <v>21</v>
      </c>
      <c r="P18">
        <f t="shared" si="6"/>
        <v>3</v>
      </c>
      <c r="Q18">
        <f t="shared" si="6"/>
        <v>27</v>
      </c>
      <c r="R18">
        <f t="shared" si="6"/>
        <v>10</v>
      </c>
      <c r="S18">
        <f t="shared" si="7"/>
        <v>99</v>
      </c>
      <c r="T18" s="2">
        <f t="shared" si="8"/>
        <v>82.9</v>
      </c>
      <c r="U18" s="32">
        <f t="shared" si="9"/>
        <v>328.00161514226727</v>
      </c>
      <c r="V18" s="33">
        <f t="shared" si="10"/>
        <v>81.325544444819002</v>
      </c>
      <c r="X18" s="31">
        <f t="shared" si="11"/>
        <v>26.286481619421135</v>
      </c>
      <c r="Y18" s="31">
        <f t="shared" si="11"/>
        <v>188.47265108248553</v>
      </c>
      <c r="Z18" s="31">
        <f t="shared" si="11"/>
        <v>0</v>
      </c>
      <c r="AA18" s="31">
        <f t="shared" si="11"/>
        <v>35.888974468950636</v>
      </c>
      <c r="AB18" s="31">
        <f t="shared" si="11"/>
        <v>42.61534184292826</v>
      </c>
      <c r="AC18" s="31">
        <f t="shared" si="11"/>
        <v>0.26999527541522328</v>
      </c>
      <c r="AD18" s="31">
        <f t="shared" si="11"/>
        <v>34.468170853066539</v>
      </c>
      <c r="AE18" s="31">
        <f t="shared" si="12"/>
        <v>-229.00161514226727</v>
      </c>
      <c r="AF18" s="31">
        <f t="shared" si="12"/>
        <v>17.674455555180998</v>
      </c>
      <c r="AH18" s="19" t="s">
        <v>118</v>
      </c>
      <c r="AI18" s="20">
        <v>15</v>
      </c>
      <c r="AJ18" s="20">
        <v>33</v>
      </c>
      <c r="AK18" s="20">
        <v>33</v>
      </c>
      <c r="AL18" s="20">
        <v>30</v>
      </c>
      <c r="AM18" s="20">
        <v>30</v>
      </c>
      <c r="AN18" s="20">
        <v>16</v>
      </c>
      <c r="AO18" s="20">
        <v>20</v>
      </c>
      <c r="AP18" s="20">
        <v>96</v>
      </c>
    </row>
    <row r="19" spans="1:42" ht="15.75" thickBot="1" x14ac:dyDescent="0.3">
      <c r="A19" t="s">
        <v>123</v>
      </c>
      <c r="B19">
        <f t="shared" si="13"/>
        <v>73</v>
      </c>
      <c r="C19">
        <f t="shared" si="5"/>
        <v>96</v>
      </c>
      <c r="D19">
        <f t="shared" si="5"/>
        <v>71</v>
      </c>
      <c r="E19">
        <f t="shared" si="5"/>
        <v>96</v>
      </c>
      <c r="F19">
        <f t="shared" si="5"/>
        <v>58</v>
      </c>
      <c r="G19">
        <f t="shared" si="5"/>
        <v>87</v>
      </c>
      <c r="H19">
        <f t="shared" si="5"/>
        <v>99</v>
      </c>
      <c r="I19" s="1">
        <v>74</v>
      </c>
      <c r="K19" t="str">
        <f t="shared" si="14"/>
        <v>O15</v>
      </c>
      <c r="L19">
        <f t="shared" si="6"/>
        <v>18</v>
      </c>
      <c r="M19">
        <f t="shared" si="6"/>
        <v>3</v>
      </c>
      <c r="N19">
        <f t="shared" si="6"/>
        <v>20</v>
      </c>
      <c r="O19">
        <f t="shared" si="6"/>
        <v>3</v>
      </c>
      <c r="P19">
        <f t="shared" si="6"/>
        <v>26</v>
      </c>
      <c r="Q19">
        <f t="shared" si="6"/>
        <v>9</v>
      </c>
      <c r="R19">
        <f t="shared" si="6"/>
        <v>1</v>
      </c>
      <c r="S19">
        <f t="shared" si="7"/>
        <v>74</v>
      </c>
      <c r="T19" s="2">
        <f t="shared" si="8"/>
        <v>77.2</v>
      </c>
      <c r="U19" s="32">
        <f t="shared" si="9"/>
        <v>387.00340317304358</v>
      </c>
      <c r="V19" s="33">
        <f t="shared" si="10"/>
        <v>81.032969483394425</v>
      </c>
      <c r="X19" s="31">
        <f t="shared" si="11"/>
        <v>25.2488573449703</v>
      </c>
      <c r="Y19" s="31">
        <f t="shared" si="11"/>
        <v>247.85444525915906</v>
      </c>
      <c r="Z19" s="31">
        <f t="shared" si="11"/>
        <v>0</v>
      </c>
      <c r="AA19" s="31">
        <f t="shared" si="11"/>
        <v>48.525937310130445</v>
      </c>
      <c r="AB19" s="31">
        <f t="shared" si="11"/>
        <v>25.746769030102492</v>
      </c>
      <c r="AC19" s="31">
        <f t="shared" si="11"/>
        <v>0.40499291312283497</v>
      </c>
      <c r="AD19" s="31">
        <f t="shared" si="11"/>
        <v>39.222401315558471</v>
      </c>
      <c r="AE19" s="31">
        <f t="shared" si="12"/>
        <v>-313.00340317304358</v>
      </c>
      <c r="AF19" s="31">
        <f t="shared" si="12"/>
        <v>-7.0329694833944245</v>
      </c>
      <c r="AH19" s="19" t="s">
        <v>119</v>
      </c>
      <c r="AI19" s="20">
        <v>33</v>
      </c>
      <c r="AJ19" s="20">
        <v>32</v>
      </c>
      <c r="AK19" s="20">
        <v>29</v>
      </c>
      <c r="AL19" s="20">
        <v>30</v>
      </c>
      <c r="AM19" s="20">
        <v>16</v>
      </c>
      <c r="AN19" s="20">
        <v>19</v>
      </c>
      <c r="AO19" s="20">
        <v>3</v>
      </c>
      <c r="AP19" s="20">
        <v>71</v>
      </c>
    </row>
    <row r="20" spans="1:42" ht="15.75" thickBot="1" x14ac:dyDescent="0.3">
      <c r="A20" t="s">
        <v>124</v>
      </c>
      <c r="B20">
        <f t="shared" si="13"/>
        <v>96</v>
      </c>
      <c r="C20">
        <f t="shared" si="5"/>
        <v>71</v>
      </c>
      <c r="D20">
        <f t="shared" si="5"/>
        <v>96</v>
      </c>
      <c r="E20">
        <f t="shared" si="5"/>
        <v>58</v>
      </c>
      <c r="F20">
        <f t="shared" si="5"/>
        <v>87</v>
      </c>
      <c r="G20">
        <f t="shared" si="5"/>
        <v>99</v>
      </c>
      <c r="H20">
        <f t="shared" si="5"/>
        <v>74</v>
      </c>
      <c r="I20" s="1">
        <v>58</v>
      </c>
      <c r="K20" t="str">
        <f t="shared" si="14"/>
        <v>O16</v>
      </c>
      <c r="L20">
        <f t="shared" si="6"/>
        <v>3</v>
      </c>
      <c r="M20">
        <f t="shared" si="6"/>
        <v>19</v>
      </c>
      <c r="N20">
        <f t="shared" si="6"/>
        <v>3</v>
      </c>
      <c r="O20">
        <f t="shared" si="6"/>
        <v>25</v>
      </c>
      <c r="P20">
        <f t="shared" si="6"/>
        <v>9</v>
      </c>
      <c r="Q20">
        <f t="shared" si="6"/>
        <v>1</v>
      </c>
      <c r="R20">
        <f t="shared" si="6"/>
        <v>15</v>
      </c>
      <c r="S20">
        <f t="shared" si="7"/>
        <v>58</v>
      </c>
      <c r="T20" s="2">
        <f t="shared" si="8"/>
        <v>77.2</v>
      </c>
      <c r="U20" s="32">
        <f t="shared" si="9"/>
        <v>314.22950944865897</v>
      </c>
      <c r="V20" s="33">
        <f t="shared" si="10"/>
        <v>74.207684439937267</v>
      </c>
      <c r="X20" s="31">
        <f t="shared" si="11"/>
        <v>33.203976782426693</v>
      </c>
      <c r="Y20" s="31">
        <f t="shared" si="11"/>
        <v>183.30901680625306</v>
      </c>
      <c r="Z20" s="31">
        <f t="shared" si="11"/>
        <v>0</v>
      </c>
      <c r="AA20" s="31">
        <f t="shared" si="11"/>
        <v>29.317753791537143</v>
      </c>
      <c r="AB20" s="31">
        <f t="shared" si="11"/>
        <v>38.620153545153741</v>
      </c>
      <c r="AC20" s="31">
        <f t="shared" si="11"/>
        <v>0.46085400458805359</v>
      </c>
      <c r="AD20" s="31">
        <f t="shared" si="11"/>
        <v>29.317754518700273</v>
      </c>
      <c r="AE20" s="31">
        <f t="shared" si="12"/>
        <v>-256.22950944865897</v>
      </c>
      <c r="AF20" s="31">
        <f t="shared" si="12"/>
        <v>-16.207684439937267</v>
      </c>
      <c r="AH20" s="19" t="s">
        <v>120</v>
      </c>
      <c r="AI20" s="20">
        <v>32</v>
      </c>
      <c r="AJ20" s="20">
        <v>28</v>
      </c>
      <c r="AK20" s="20">
        <v>29</v>
      </c>
      <c r="AL20" s="20">
        <v>16</v>
      </c>
      <c r="AM20" s="20">
        <v>19</v>
      </c>
      <c r="AN20" s="20">
        <v>3</v>
      </c>
      <c r="AO20" s="20">
        <v>22</v>
      </c>
      <c r="AP20" s="20">
        <v>96</v>
      </c>
    </row>
    <row r="21" spans="1:42" ht="15.75" thickBot="1" x14ac:dyDescent="0.3">
      <c r="A21" t="s">
        <v>125</v>
      </c>
      <c r="B21">
        <f t="shared" si="13"/>
        <v>71</v>
      </c>
      <c r="C21">
        <f t="shared" si="13"/>
        <v>96</v>
      </c>
      <c r="D21">
        <f t="shared" si="13"/>
        <v>58</v>
      </c>
      <c r="E21">
        <f t="shared" si="13"/>
        <v>87</v>
      </c>
      <c r="F21">
        <f t="shared" si="13"/>
        <v>99</v>
      </c>
      <c r="G21">
        <f t="shared" si="13"/>
        <v>74</v>
      </c>
      <c r="H21">
        <f t="shared" si="13"/>
        <v>58</v>
      </c>
      <c r="I21" s="1">
        <v>96</v>
      </c>
      <c r="K21" t="str">
        <f t="shared" si="14"/>
        <v>O17</v>
      </c>
      <c r="L21">
        <f t="shared" ref="L21:R36" si="15">RANK(B21,B21:B65,0)</f>
        <v>19</v>
      </c>
      <c r="M21">
        <f t="shared" si="15"/>
        <v>3</v>
      </c>
      <c r="N21">
        <f t="shared" si="15"/>
        <v>24</v>
      </c>
      <c r="O21">
        <f t="shared" si="15"/>
        <v>9</v>
      </c>
      <c r="P21">
        <f t="shared" si="15"/>
        <v>1</v>
      </c>
      <c r="Q21">
        <f t="shared" si="15"/>
        <v>14</v>
      </c>
      <c r="R21">
        <f t="shared" si="15"/>
        <v>25</v>
      </c>
      <c r="S21">
        <f t="shared" si="7"/>
        <v>96</v>
      </c>
      <c r="T21" s="2">
        <f t="shared" si="8"/>
        <v>81.3</v>
      </c>
      <c r="U21" s="32">
        <f t="shared" si="9"/>
        <v>383.6585123500675</v>
      </c>
      <c r="V21" s="33">
        <f t="shared" si="10"/>
        <v>79.365466735822253</v>
      </c>
      <c r="X21" s="31">
        <f t="shared" si="11"/>
        <v>24.557107828669743</v>
      </c>
      <c r="Y21" s="31">
        <f t="shared" si="11"/>
        <v>247.85444525915906</v>
      </c>
      <c r="Z21" s="31">
        <f t="shared" si="11"/>
        <v>0</v>
      </c>
      <c r="AA21" s="31">
        <f t="shared" si="11"/>
        <v>43.976630687305715</v>
      </c>
      <c r="AB21" s="31">
        <f t="shared" si="11"/>
        <v>43.947071275519768</v>
      </c>
      <c r="AC21" s="31">
        <f t="shared" si="11"/>
        <v>0.34447673070218143</v>
      </c>
      <c r="AD21" s="31">
        <f t="shared" si="11"/>
        <v>22.978780568711024</v>
      </c>
      <c r="AE21" s="31">
        <f t="shared" si="12"/>
        <v>-287.6585123500675</v>
      </c>
      <c r="AF21" s="31">
        <f t="shared" si="12"/>
        <v>16.634533264177747</v>
      </c>
      <c r="AH21" s="19" t="s">
        <v>121</v>
      </c>
      <c r="AI21" s="20">
        <v>28</v>
      </c>
      <c r="AJ21" s="20">
        <v>28</v>
      </c>
      <c r="AK21" s="20">
        <v>16</v>
      </c>
      <c r="AL21" s="20">
        <v>19</v>
      </c>
      <c r="AM21" s="20">
        <v>3</v>
      </c>
      <c r="AN21" s="20">
        <v>21</v>
      </c>
      <c r="AO21" s="20">
        <v>3</v>
      </c>
      <c r="AP21" s="20">
        <v>58</v>
      </c>
    </row>
    <row r="22" spans="1:42" ht="15.75" thickBot="1" x14ac:dyDescent="0.3">
      <c r="A22" t="s">
        <v>126</v>
      </c>
      <c r="B22">
        <f t="shared" si="13"/>
        <v>96</v>
      </c>
      <c r="C22">
        <f t="shared" si="13"/>
        <v>58</v>
      </c>
      <c r="D22">
        <f t="shared" si="13"/>
        <v>87</v>
      </c>
      <c r="E22">
        <f t="shared" si="13"/>
        <v>99</v>
      </c>
      <c r="F22">
        <f t="shared" si="13"/>
        <v>74</v>
      </c>
      <c r="G22">
        <f t="shared" si="13"/>
        <v>58</v>
      </c>
      <c r="H22">
        <f t="shared" si="13"/>
        <v>96</v>
      </c>
      <c r="I22" s="1">
        <v>51</v>
      </c>
      <c r="K22" t="str">
        <f t="shared" si="14"/>
        <v>O18</v>
      </c>
      <c r="L22">
        <f t="shared" si="15"/>
        <v>3</v>
      </c>
      <c r="M22">
        <f t="shared" si="15"/>
        <v>23</v>
      </c>
      <c r="N22">
        <f t="shared" si="15"/>
        <v>9</v>
      </c>
      <c r="O22">
        <f t="shared" si="15"/>
        <v>1</v>
      </c>
      <c r="P22">
        <f t="shared" si="15"/>
        <v>14</v>
      </c>
      <c r="Q22">
        <f t="shared" si="15"/>
        <v>24</v>
      </c>
      <c r="R22">
        <f t="shared" si="15"/>
        <v>2</v>
      </c>
      <c r="S22">
        <f t="shared" si="7"/>
        <v>51</v>
      </c>
      <c r="T22" s="2">
        <f t="shared" si="8"/>
        <v>75.7</v>
      </c>
      <c r="U22" s="32">
        <f t="shared" si="9"/>
        <v>304.14490862351522</v>
      </c>
      <c r="V22" s="33">
        <f t="shared" si="10"/>
        <v>76.653249442928868</v>
      </c>
      <c r="X22" s="31">
        <f t="shared" si="11"/>
        <v>33.203976782426693</v>
      </c>
      <c r="Y22" s="31">
        <f t="shared" si="11"/>
        <v>149.74539401074193</v>
      </c>
      <c r="Z22" s="31">
        <f t="shared" si="11"/>
        <v>0</v>
      </c>
      <c r="AA22" s="31">
        <f t="shared" si="11"/>
        <v>50.042372851072017</v>
      </c>
      <c r="AB22" s="31">
        <f t="shared" si="11"/>
        <v>32.849326003923871</v>
      </c>
      <c r="AC22" s="31">
        <f t="shared" si="11"/>
        <v>0.26999527541522328</v>
      </c>
      <c r="AD22" s="31">
        <f t="shared" si="11"/>
        <v>38.033843699935488</v>
      </c>
      <c r="AE22" s="31">
        <f t="shared" si="12"/>
        <v>-253.14490862351522</v>
      </c>
      <c r="AF22" s="31">
        <f t="shared" si="12"/>
        <v>-25.653249442928868</v>
      </c>
      <c r="AH22" s="19" t="s">
        <v>122</v>
      </c>
      <c r="AI22" s="20">
        <v>28</v>
      </c>
      <c r="AJ22" s="20">
        <v>15</v>
      </c>
      <c r="AK22" s="20">
        <v>19</v>
      </c>
      <c r="AL22" s="20">
        <v>3</v>
      </c>
      <c r="AM22" s="20">
        <v>21</v>
      </c>
      <c r="AN22" s="20">
        <v>3</v>
      </c>
      <c r="AO22" s="20">
        <v>28</v>
      </c>
      <c r="AP22" s="20">
        <v>87</v>
      </c>
    </row>
    <row r="23" spans="1:42" ht="15.75" thickBot="1" x14ac:dyDescent="0.3">
      <c r="A23" t="s">
        <v>127</v>
      </c>
      <c r="B23">
        <f t="shared" si="13"/>
        <v>58</v>
      </c>
      <c r="C23">
        <f t="shared" si="13"/>
        <v>87</v>
      </c>
      <c r="D23">
        <f t="shared" si="13"/>
        <v>99</v>
      </c>
      <c r="E23">
        <f t="shared" si="13"/>
        <v>74</v>
      </c>
      <c r="F23">
        <f t="shared" si="13"/>
        <v>58</v>
      </c>
      <c r="G23">
        <f t="shared" si="13"/>
        <v>96</v>
      </c>
      <c r="H23">
        <f t="shared" si="13"/>
        <v>51</v>
      </c>
      <c r="I23" s="1">
        <v>52</v>
      </c>
      <c r="K23" t="str">
        <f t="shared" si="14"/>
        <v>O19</v>
      </c>
      <c r="L23">
        <f t="shared" si="15"/>
        <v>23</v>
      </c>
      <c r="M23">
        <f t="shared" si="15"/>
        <v>8</v>
      </c>
      <c r="N23">
        <f t="shared" si="15"/>
        <v>1</v>
      </c>
      <c r="O23">
        <f t="shared" si="15"/>
        <v>14</v>
      </c>
      <c r="P23">
        <f t="shared" si="15"/>
        <v>23</v>
      </c>
      <c r="Q23">
        <f t="shared" si="15"/>
        <v>2</v>
      </c>
      <c r="R23">
        <f t="shared" si="15"/>
        <v>26</v>
      </c>
      <c r="S23">
        <f t="shared" si="7"/>
        <v>52</v>
      </c>
      <c r="T23" s="2">
        <f t="shared" si="8"/>
        <v>74.099999999999994</v>
      </c>
      <c r="U23" s="32">
        <f t="shared" si="9"/>
        <v>328.48337422613616</v>
      </c>
      <c r="V23" s="33">
        <f t="shared" si="10"/>
        <v>67.131675783610177</v>
      </c>
      <c r="X23" s="31">
        <f t="shared" si="11"/>
        <v>20.060735972716127</v>
      </c>
      <c r="Y23" s="31">
        <f t="shared" si="11"/>
        <v>224.61809101611291</v>
      </c>
      <c r="Z23" s="31">
        <f t="shared" si="11"/>
        <v>0</v>
      </c>
      <c r="AA23" s="31">
        <f t="shared" si="11"/>
        <v>37.405410009892215</v>
      </c>
      <c r="AB23" s="31">
        <f t="shared" si="11"/>
        <v>25.746769030102492</v>
      </c>
      <c r="AC23" s="31">
        <f t="shared" si="11"/>
        <v>0.44688873172174892</v>
      </c>
      <c r="AD23" s="31">
        <f t="shared" si="11"/>
        <v>20.205479465590731</v>
      </c>
      <c r="AE23" s="31">
        <f t="shared" si="12"/>
        <v>-276.48337422613616</v>
      </c>
      <c r="AF23" s="31">
        <f t="shared" si="12"/>
        <v>-15.131675783610177</v>
      </c>
      <c r="AH23" s="19" t="s">
        <v>123</v>
      </c>
      <c r="AI23" s="20">
        <v>15</v>
      </c>
      <c r="AJ23" s="20">
        <v>18</v>
      </c>
      <c r="AK23" s="20">
        <v>3</v>
      </c>
      <c r="AL23" s="20">
        <v>21</v>
      </c>
      <c r="AM23" s="20">
        <v>3</v>
      </c>
      <c r="AN23" s="20">
        <v>27</v>
      </c>
      <c r="AO23" s="20">
        <v>10</v>
      </c>
      <c r="AP23" s="20">
        <v>99</v>
      </c>
    </row>
    <row r="24" spans="1:42" ht="15.75" thickBot="1" x14ac:dyDescent="0.3">
      <c r="A24" t="s">
        <v>128</v>
      </c>
      <c r="B24">
        <f t="shared" si="13"/>
        <v>87</v>
      </c>
      <c r="C24">
        <f t="shared" si="13"/>
        <v>99</v>
      </c>
      <c r="D24">
        <f t="shared" si="13"/>
        <v>74</v>
      </c>
      <c r="E24">
        <f t="shared" si="13"/>
        <v>58</v>
      </c>
      <c r="F24">
        <f t="shared" si="13"/>
        <v>96</v>
      </c>
      <c r="G24">
        <f t="shared" si="13"/>
        <v>51</v>
      </c>
      <c r="H24">
        <f t="shared" si="13"/>
        <v>52</v>
      </c>
      <c r="I24" s="1">
        <v>96</v>
      </c>
      <c r="K24" t="str">
        <f t="shared" si="14"/>
        <v>O20</v>
      </c>
      <c r="L24">
        <f t="shared" si="15"/>
        <v>8</v>
      </c>
      <c r="M24">
        <f t="shared" si="15"/>
        <v>1</v>
      </c>
      <c r="N24">
        <f t="shared" si="15"/>
        <v>14</v>
      </c>
      <c r="O24">
        <f t="shared" si="15"/>
        <v>22</v>
      </c>
      <c r="P24">
        <f t="shared" si="15"/>
        <v>2</v>
      </c>
      <c r="Q24">
        <f t="shared" si="15"/>
        <v>25</v>
      </c>
      <c r="R24">
        <f t="shared" si="15"/>
        <v>25</v>
      </c>
      <c r="S24">
        <f t="shared" si="7"/>
        <v>96</v>
      </c>
      <c r="T24" s="2">
        <f t="shared" si="8"/>
        <v>81.3</v>
      </c>
      <c r="U24" s="32">
        <f t="shared" si="9"/>
        <v>378.46317124323963</v>
      </c>
      <c r="V24" s="33">
        <f t="shared" si="10"/>
        <v>83.383921111999939</v>
      </c>
      <c r="X24" s="31">
        <f t="shared" si="11"/>
        <v>30.091103959074193</v>
      </c>
      <c r="Y24" s="31">
        <f t="shared" si="11"/>
        <v>255.59989667350777</v>
      </c>
      <c r="Z24" s="31">
        <f t="shared" si="11"/>
        <v>0</v>
      </c>
      <c r="AA24" s="31">
        <f t="shared" si="11"/>
        <v>29.317753791537143</v>
      </c>
      <c r="AB24" s="31">
        <f t="shared" si="11"/>
        <v>42.61534184292826</v>
      </c>
      <c r="AC24" s="31">
        <f t="shared" si="11"/>
        <v>0.23740963872717913</v>
      </c>
      <c r="AD24" s="31">
        <f t="shared" si="11"/>
        <v>20.601665337465057</v>
      </c>
      <c r="AE24" s="31">
        <f t="shared" si="12"/>
        <v>-282.46317124323963</v>
      </c>
      <c r="AF24" s="31">
        <f t="shared" si="12"/>
        <v>12.616078888000061</v>
      </c>
      <c r="AH24" s="19" t="s">
        <v>124</v>
      </c>
      <c r="AI24" s="20">
        <v>18</v>
      </c>
      <c r="AJ24" s="20">
        <v>3</v>
      </c>
      <c r="AK24" s="20">
        <v>20</v>
      </c>
      <c r="AL24" s="20">
        <v>3</v>
      </c>
      <c r="AM24" s="20">
        <v>26</v>
      </c>
      <c r="AN24" s="20">
        <v>9</v>
      </c>
      <c r="AO24" s="20">
        <v>1</v>
      </c>
      <c r="AP24" s="20">
        <v>74</v>
      </c>
    </row>
    <row r="25" spans="1:42" ht="15.75" thickBot="1" x14ac:dyDescent="0.3">
      <c r="A25" t="s">
        <v>129</v>
      </c>
      <c r="B25">
        <f t="shared" si="13"/>
        <v>99</v>
      </c>
      <c r="C25">
        <f t="shared" si="13"/>
        <v>74</v>
      </c>
      <c r="D25">
        <f t="shared" si="13"/>
        <v>58</v>
      </c>
      <c r="E25">
        <f t="shared" si="13"/>
        <v>96</v>
      </c>
      <c r="F25">
        <f t="shared" si="13"/>
        <v>51</v>
      </c>
      <c r="G25">
        <f t="shared" si="13"/>
        <v>52</v>
      </c>
      <c r="H25">
        <f t="shared" si="13"/>
        <v>96</v>
      </c>
      <c r="I25" s="1">
        <v>76</v>
      </c>
      <c r="K25" t="str">
        <f t="shared" si="14"/>
        <v>O21</v>
      </c>
      <c r="L25">
        <f t="shared" si="15"/>
        <v>1</v>
      </c>
      <c r="M25">
        <f t="shared" si="15"/>
        <v>13</v>
      </c>
      <c r="N25">
        <f t="shared" si="15"/>
        <v>21</v>
      </c>
      <c r="O25">
        <f t="shared" si="15"/>
        <v>2</v>
      </c>
      <c r="P25">
        <f t="shared" si="15"/>
        <v>24</v>
      </c>
      <c r="Q25">
        <f t="shared" si="15"/>
        <v>24</v>
      </c>
      <c r="R25">
        <f t="shared" si="15"/>
        <v>2</v>
      </c>
      <c r="S25">
        <f t="shared" si="7"/>
        <v>76</v>
      </c>
      <c r="T25" s="2">
        <f t="shared" si="8"/>
        <v>77.2</v>
      </c>
      <c r="U25" s="32">
        <f t="shared" si="9"/>
        <v>334.73731537128344</v>
      </c>
      <c r="V25" s="33">
        <f t="shared" si="10"/>
        <v>82.061217538489444</v>
      </c>
      <c r="X25" s="31">
        <f t="shared" si="11"/>
        <v>34.241601056877528</v>
      </c>
      <c r="Y25" s="31">
        <f t="shared" si="11"/>
        <v>191.05446822060179</v>
      </c>
      <c r="Z25" s="31">
        <f t="shared" si="11"/>
        <v>0</v>
      </c>
      <c r="AA25" s="31">
        <f t="shared" si="11"/>
        <v>48.525937310130445</v>
      </c>
      <c r="AB25" s="31">
        <f t="shared" si="11"/>
        <v>22.639400354055638</v>
      </c>
      <c r="AC25" s="31">
        <f t="shared" si="11"/>
        <v>0.242064729682614</v>
      </c>
      <c r="AD25" s="31">
        <f t="shared" si="11"/>
        <v>38.033843699935488</v>
      </c>
      <c r="AE25" s="31">
        <f t="shared" si="12"/>
        <v>-258.73731537128344</v>
      </c>
      <c r="AF25" s="31">
        <f t="shared" si="12"/>
        <v>-6.0612175384894442</v>
      </c>
      <c r="AH25" s="19" t="s">
        <v>125</v>
      </c>
      <c r="AI25" s="20">
        <v>3</v>
      </c>
      <c r="AJ25" s="20">
        <v>19</v>
      </c>
      <c r="AK25" s="20">
        <v>3</v>
      </c>
      <c r="AL25" s="20">
        <v>25</v>
      </c>
      <c r="AM25" s="20">
        <v>9</v>
      </c>
      <c r="AN25" s="20">
        <v>1</v>
      </c>
      <c r="AO25" s="20">
        <v>15</v>
      </c>
      <c r="AP25" s="20">
        <v>58</v>
      </c>
    </row>
    <row r="26" spans="1:42" ht="15.75" thickBot="1" x14ac:dyDescent="0.3">
      <c r="A26" t="s">
        <v>130</v>
      </c>
      <c r="B26">
        <f t="shared" si="13"/>
        <v>74</v>
      </c>
      <c r="C26">
        <f t="shared" si="13"/>
        <v>58</v>
      </c>
      <c r="D26">
        <f t="shared" si="13"/>
        <v>96</v>
      </c>
      <c r="E26">
        <f t="shared" si="13"/>
        <v>51</v>
      </c>
      <c r="F26">
        <f t="shared" si="13"/>
        <v>52</v>
      </c>
      <c r="G26">
        <f t="shared" si="13"/>
        <v>96</v>
      </c>
      <c r="H26">
        <f t="shared" si="13"/>
        <v>76</v>
      </c>
      <c r="I26" s="1">
        <v>68</v>
      </c>
      <c r="K26" t="str">
        <f t="shared" si="14"/>
        <v>O22</v>
      </c>
      <c r="L26">
        <f t="shared" si="15"/>
        <v>13</v>
      </c>
      <c r="M26">
        <f t="shared" si="15"/>
        <v>20</v>
      </c>
      <c r="N26">
        <f t="shared" si="15"/>
        <v>2</v>
      </c>
      <c r="O26">
        <f t="shared" si="15"/>
        <v>23</v>
      </c>
      <c r="P26">
        <f t="shared" si="15"/>
        <v>23</v>
      </c>
      <c r="Q26">
        <f t="shared" si="15"/>
        <v>2</v>
      </c>
      <c r="R26">
        <f t="shared" si="15"/>
        <v>11</v>
      </c>
      <c r="S26">
        <f t="shared" si="7"/>
        <v>68</v>
      </c>
      <c r="T26" s="2">
        <f t="shared" si="8"/>
        <v>77.2</v>
      </c>
      <c r="U26" s="32">
        <f t="shared" si="9"/>
        <v>254.75985546895947</v>
      </c>
      <c r="V26" s="33">
        <f t="shared" si="10"/>
        <v>61.988997170114786</v>
      </c>
      <c r="X26" s="31">
        <f t="shared" si="11"/>
        <v>25.594732103120577</v>
      </c>
      <c r="Y26" s="31">
        <f t="shared" si="11"/>
        <v>149.74539401074193</v>
      </c>
      <c r="Z26" s="31">
        <f t="shared" si="11"/>
        <v>0</v>
      </c>
      <c r="AA26" s="31">
        <f t="shared" si="11"/>
        <v>25.779404196006798</v>
      </c>
      <c r="AB26" s="31">
        <f t="shared" si="11"/>
        <v>23.083310164919475</v>
      </c>
      <c r="AC26" s="31">
        <f t="shared" si="11"/>
        <v>0.44688873172174892</v>
      </c>
      <c r="AD26" s="31">
        <f t="shared" si="11"/>
        <v>30.110126262448929</v>
      </c>
      <c r="AE26" s="31">
        <f t="shared" si="12"/>
        <v>-186.75985546895947</v>
      </c>
      <c r="AF26" s="31">
        <f t="shared" si="12"/>
        <v>6.0110028298852143</v>
      </c>
      <c r="AH26" s="19" t="s">
        <v>126</v>
      </c>
      <c r="AI26" s="20">
        <v>19</v>
      </c>
      <c r="AJ26" s="20">
        <v>3</v>
      </c>
      <c r="AK26" s="20">
        <v>24</v>
      </c>
      <c r="AL26" s="20">
        <v>9</v>
      </c>
      <c r="AM26" s="20">
        <v>1</v>
      </c>
      <c r="AN26" s="20">
        <v>14</v>
      </c>
      <c r="AO26" s="20">
        <v>25</v>
      </c>
      <c r="AP26" s="20">
        <v>96</v>
      </c>
    </row>
    <row r="27" spans="1:42" ht="15.75" thickBot="1" x14ac:dyDescent="0.3">
      <c r="A27" t="s">
        <v>131</v>
      </c>
      <c r="B27">
        <f t="shared" si="13"/>
        <v>58</v>
      </c>
      <c r="C27">
        <f t="shared" si="13"/>
        <v>96</v>
      </c>
      <c r="D27">
        <f t="shared" si="13"/>
        <v>51</v>
      </c>
      <c r="E27">
        <f t="shared" si="13"/>
        <v>52</v>
      </c>
      <c r="F27">
        <f t="shared" si="13"/>
        <v>96</v>
      </c>
      <c r="G27">
        <f t="shared" si="13"/>
        <v>76</v>
      </c>
      <c r="H27">
        <f t="shared" si="13"/>
        <v>68</v>
      </c>
      <c r="I27" s="1">
        <v>94</v>
      </c>
      <c r="K27" t="str">
        <f t="shared" si="14"/>
        <v>O23</v>
      </c>
      <c r="L27">
        <f t="shared" si="15"/>
        <v>20</v>
      </c>
      <c r="M27">
        <f t="shared" si="15"/>
        <v>2</v>
      </c>
      <c r="N27">
        <f t="shared" si="15"/>
        <v>22</v>
      </c>
      <c r="O27">
        <f t="shared" si="15"/>
        <v>22</v>
      </c>
      <c r="P27">
        <f t="shared" si="15"/>
        <v>2</v>
      </c>
      <c r="Q27">
        <f t="shared" si="15"/>
        <v>10</v>
      </c>
      <c r="R27">
        <f t="shared" si="15"/>
        <v>17</v>
      </c>
      <c r="S27">
        <f t="shared" si="7"/>
        <v>94</v>
      </c>
      <c r="T27" s="2">
        <f t="shared" si="8"/>
        <v>82.9</v>
      </c>
      <c r="U27" s="32">
        <f t="shared" si="9"/>
        <v>364.10983198452476</v>
      </c>
      <c r="V27" s="33">
        <f t="shared" si="10"/>
        <v>78.30057299315753</v>
      </c>
      <c r="X27" s="31">
        <f t="shared" si="11"/>
        <v>20.060735972716127</v>
      </c>
      <c r="Y27" s="31">
        <f t="shared" si="11"/>
        <v>247.85444525915906</v>
      </c>
      <c r="Z27" s="31">
        <f t="shared" si="11"/>
        <v>0</v>
      </c>
      <c r="AA27" s="31">
        <f t="shared" si="11"/>
        <v>26.284882709653989</v>
      </c>
      <c r="AB27" s="31">
        <f t="shared" si="11"/>
        <v>42.61534184292826</v>
      </c>
      <c r="AC27" s="31">
        <f t="shared" si="11"/>
        <v>0.35378691261305123</v>
      </c>
      <c r="AD27" s="31">
        <f t="shared" si="11"/>
        <v>26.940639287454307</v>
      </c>
      <c r="AE27" s="31">
        <f t="shared" si="12"/>
        <v>-270.10983198452476</v>
      </c>
      <c r="AF27" s="31">
        <f t="shared" si="12"/>
        <v>15.69942700684247</v>
      </c>
      <c r="AH27" s="19" t="s">
        <v>127</v>
      </c>
      <c r="AI27" s="20">
        <v>3</v>
      </c>
      <c r="AJ27" s="20">
        <v>23</v>
      </c>
      <c r="AK27" s="20">
        <v>9</v>
      </c>
      <c r="AL27" s="20">
        <v>1</v>
      </c>
      <c r="AM27" s="20">
        <v>14</v>
      </c>
      <c r="AN27" s="20">
        <v>24</v>
      </c>
      <c r="AO27" s="20">
        <v>2</v>
      </c>
      <c r="AP27" s="20">
        <v>51</v>
      </c>
    </row>
    <row r="28" spans="1:42" ht="15.75" thickBot="1" x14ac:dyDescent="0.3">
      <c r="A28" t="s">
        <v>132</v>
      </c>
      <c r="B28">
        <f t="shared" si="13"/>
        <v>96</v>
      </c>
      <c r="C28">
        <f t="shared" si="13"/>
        <v>51</v>
      </c>
      <c r="D28">
        <f t="shared" si="13"/>
        <v>52</v>
      </c>
      <c r="E28">
        <f t="shared" si="13"/>
        <v>96</v>
      </c>
      <c r="F28">
        <f t="shared" si="13"/>
        <v>76</v>
      </c>
      <c r="G28">
        <f t="shared" si="13"/>
        <v>68</v>
      </c>
      <c r="H28">
        <f t="shared" si="13"/>
        <v>94</v>
      </c>
      <c r="I28" s="1">
        <v>78</v>
      </c>
      <c r="K28" t="str">
        <f t="shared" si="14"/>
        <v>O24</v>
      </c>
      <c r="L28">
        <f t="shared" si="15"/>
        <v>2</v>
      </c>
      <c r="M28">
        <f t="shared" si="15"/>
        <v>21</v>
      </c>
      <c r="N28">
        <f t="shared" si="15"/>
        <v>21</v>
      </c>
      <c r="O28">
        <f t="shared" si="15"/>
        <v>2</v>
      </c>
      <c r="P28">
        <f t="shared" si="15"/>
        <v>10</v>
      </c>
      <c r="Q28">
        <f t="shared" si="15"/>
        <v>16</v>
      </c>
      <c r="R28">
        <f t="shared" si="15"/>
        <v>3</v>
      </c>
      <c r="S28">
        <f t="shared" si="7"/>
        <v>78</v>
      </c>
      <c r="T28" s="2">
        <f t="shared" si="8"/>
        <v>77.2</v>
      </c>
      <c r="U28" s="32">
        <f t="shared" si="9"/>
        <v>284.69775190329335</v>
      </c>
      <c r="V28" s="33">
        <f t="shared" si="10"/>
        <v>74.408253040407743</v>
      </c>
      <c r="X28" s="31">
        <f t="shared" si="11"/>
        <v>33.203976782426693</v>
      </c>
      <c r="Y28" s="31">
        <f t="shared" si="11"/>
        <v>131.67267404392825</v>
      </c>
      <c r="Z28" s="31">
        <f t="shared" si="11"/>
        <v>0</v>
      </c>
      <c r="AA28" s="31">
        <f t="shared" si="11"/>
        <v>48.525937310130445</v>
      </c>
      <c r="AB28" s="31">
        <f t="shared" si="11"/>
        <v>33.737145625651543</v>
      </c>
      <c r="AC28" s="31">
        <f t="shared" si="11"/>
        <v>0.31654618496957215</v>
      </c>
      <c r="AD28" s="31">
        <f t="shared" si="11"/>
        <v>37.241471956186835</v>
      </c>
      <c r="AE28" s="31">
        <f t="shared" si="12"/>
        <v>-206.69775190329335</v>
      </c>
      <c r="AF28" s="31">
        <f t="shared" si="12"/>
        <v>3.5917469595922569</v>
      </c>
      <c r="AH28" s="19" t="s">
        <v>128</v>
      </c>
      <c r="AI28" s="20">
        <v>23</v>
      </c>
      <c r="AJ28" s="20">
        <v>8</v>
      </c>
      <c r="AK28" s="20">
        <v>1</v>
      </c>
      <c r="AL28" s="20">
        <v>14</v>
      </c>
      <c r="AM28" s="20">
        <v>23</v>
      </c>
      <c r="AN28" s="20">
        <v>2</v>
      </c>
      <c r="AO28" s="20">
        <v>26</v>
      </c>
      <c r="AP28" s="20">
        <v>52</v>
      </c>
    </row>
    <row r="29" spans="1:42" ht="15.75" thickBot="1" x14ac:dyDescent="0.3">
      <c r="A29" t="s">
        <v>133</v>
      </c>
      <c r="B29">
        <f t="shared" si="13"/>
        <v>51</v>
      </c>
      <c r="C29">
        <f t="shared" si="13"/>
        <v>52</v>
      </c>
      <c r="D29">
        <f t="shared" si="13"/>
        <v>96</v>
      </c>
      <c r="E29">
        <f t="shared" si="13"/>
        <v>76</v>
      </c>
      <c r="F29">
        <f t="shared" si="13"/>
        <v>68</v>
      </c>
      <c r="G29">
        <f t="shared" si="13"/>
        <v>94</v>
      </c>
      <c r="H29">
        <f t="shared" si="13"/>
        <v>78</v>
      </c>
      <c r="I29" s="1">
        <v>76</v>
      </c>
      <c r="K29" t="str">
        <f t="shared" si="14"/>
        <v>O25</v>
      </c>
      <c r="L29">
        <f t="shared" si="15"/>
        <v>20</v>
      </c>
      <c r="M29">
        <f t="shared" si="15"/>
        <v>20</v>
      </c>
      <c r="N29">
        <f t="shared" si="15"/>
        <v>2</v>
      </c>
      <c r="O29">
        <f t="shared" si="15"/>
        <v>10</v>
      </c>
      <c r="P29">
        <f t="shared" si="15"/>
        <v>16</v>
      </c>
      <c r="Q29">
        <f t="shared" si="15"/>
        <v>3</v>
      </c>
      <c r="R29">
        <f t="shared" si="15"/>
        <v>9</v>
      </c>
      <c r="S29">
        <f t="shared" si="7"/>
        <v>76</v>
      </c>
      <c r="T29" s="2">
        <f t="shared" si="8"/>
        <v>77.2</v>
      </c>
      <c r="U29" s="32">
        <f t="shared" si="9"/>
        <v>251.83641457964458</v>
      </c>
      <c r="V29" s="33">
        <f t="shared" si="10"/>
        <v>66.162497792975785</v>
      </c>
      <c r="X29" s="31">
        <f t="shared" si="11"/>
        <v>17.639612665664181</v>
      </c>
      <c r="Y29" s="31">
        <f t="shared" si="11"/>
        <v>134.25449118204449</v>
      </c>
      <c r="Z29" s="31">
        <f t="shared" si="11"/>
        <v>0</v>
      </c>
      <c r="AA29" s="31">
        <f t="shared" si="11"/>
        <v>38.416367037186596</v>
      </c>
      <c r="AB29" s="31">
        <f t="shared" si="11"/>
        <v>30.185867138740853</v>
      </c>
      <c r="AC29" s="31">
        <f t="shared" si="11"/>
        <v>0.43757854981087918</v>
      </c>
      <c r="AD29" s="31">
        <f t="shared" si="11"/>
        <v>30.902498006197586</v>
      </c>
      <c r="AE29" s="31">
        <f t="shared" si="12"/>
        <v>-175.83641457964458</v>
      </c>
      <c r="AF29" s="31">
        <f t="shared" si="12"/>
        <v>9.8375022070242153</v>
      </c>
      <c r="AH29" s="19" t="s">
        <v>129</v>
      </c>
      <c r="AI29" s="20">
        <v>8</v>
      </c>
      <c r="AJ29" s="20">
        <v>1</v>
      </c>
      <c r="AK29" s="20">
        <v>14</v>
      </c>
      <c r="AL29" s="20">
        <v>22</v>
      </c>
      <c r="AM29" s="20">
        <v>2</v>
      </c>
      <c r="AN29" s="20">
        <v>25</v>
      </c>
      <c r="AO29" s="20">
        <v>25</v>
      </c>
      <c r="AP29" s="20">
        <v>96</v>
      </c>
    </row>
    <row r="30" spans="1:42" ht="15.75" thickBot="1" x14ac:dyDescent="0.3">
      <c r="A30" t="s">
        <v>134</v>
      </c>
      <c r="B30">
        <f t="shared" si="13"/>
        <v>52</v>
      </c>
      <c r="C30">
        <f t="shared" si="13"/>
        <v>96</v>
      </c>
      <c r="D30">
        <f t="shared" si="13"/>
        <v>76</v>
      </c>
      <c r="E30">
        <f t="shared" si="13"/>
        <v>68</v>
      </c>
      <c r="F30">
        <f t="shared" si="13"/>
        <v>94</v>
      </c>
      <c r="G30">
        <f t="shared" si="13"/>
        <v>78</v>
      </c>
      <c r="H30">
        <f t="shared" si="13"/>
        <v>76</v>
      </c>
      <c r="I30" s="1">
        <v>69</v>
      </c>
      <c r="K30" t="str">
        <f t="shared" si="14"/>
        <v>O26</v>
      </c>
      <c r="L30">
        <f t="shared" si="15"/>
        <v>19</v>
      </c>
      <c r="M30">
        <f t="shared" si="15"/>
        <v>2</v>
      </c>
      <c r="N30">
        <f t="shared" si="15"/>
        <v>10</v>
      </c>
      <c r="O30">
        <f t="shared" si="15"/>
        <v>16</v>
      </c>
      <c r="P30">
        <f t="shared" si="15"/>
        <v>3</v>
      </c>
      <c r="Q30">
        <f t="shared" si="15"/>
        <v>8</v>
      </c>
      <c r="R30">
        <f t="shared" si="15"/>
        <v>9</v>
      </c>
      <c r="S30">
        <f t="shared" si="7"/>
        <v>69</v>
      </c>
      <c r="T30" s="2">
        <f t="shared" si="8"/>
        <v>82.9</v>
      </c>
      <c r="U30" s="32">
        <f t="shared" si="9"/>
        <v>372.41321718915611</v>
      </c>
      <c r="V30" s="33">
        <f t="shared" si="10"/>
        <v>83.312014432328368</v>
      </c>
      <c r="X30" s="31">
        <f t="shared" si="11"/>
        <v>17.985487423814458</v>
      </c>
      <c r="Y30" s="31">
        <f t="shared" si="11"/>
        <v>247.85444525915906</v>
      </c>
      <c r="Z30" s="31">
        <f t="shared" si="11"/>
        <v>0</v>
      </c>
      <c r="AA30" s="31">
        <f t="shared" si="11"/>
        <v>34.372538928009064</v>
      </c>
      <c r="AB30" s="31">
        <f t="shared" si="11"/>
        <v>41.727522221200594</v>
      </c>
      <c r="AC30" s="31">
        <f t="shared" si="11"/>
        <v>0.36309709452392103</v>
      </c>
      <c r="AD30" s="31">
        <f t="shared" si="11"/>
        <v>30.110126262448929</v>
      </c>
      <c r="AE30" s="31">
        <f t="shared" si="12"/>
        <v>-303.41321718915611</v>
      </c>
      <c r="AF30" s="31">
        <f t="shared" si="12"/>
        <v>-14.312014432328368</v>
      </c>
      <c r="AH30" s="19" t="s">
        <v>130</v>
      </c>
      <c r="AI30" s="20">
        <v>1</v>
      </c>
      <c r="AJ30" s="20">
        <v>13</v>
      </c>
      <c r="AK30" s="20">
        <v>21</v>
      </c>
      <c r="AL30" s="20">
        <v>2</v>
      </c>
      <c r="AM30" s="20">
        <v>24</v>
      </c>
      <c r="AN30" s="20">
        <v>24</v>
      </c>
      <c r="AO30" s="20">
        <v>2</v>
      </c>
      <c r="AP30" s="20">
        <v>76</v>
      </c>
    </row>
    <row r="31" spans="1:42" ht="15.75" thickBot="1" x14ac:dyDescent="0.3">
      <c r="A31" t="s">
        <v>135</v>
      </c>
      <c r="B31">
        <f t="shared" si="13"/>
        <v>96</v>
      </c>
      <c r="C31">
        <f t="shared" si="13"/>
        <v>76</v>
      </c>
      <c r="D31">
        <f t="shared" si="13"/>
        <v>68</v>
      </c>
      <c r="E31">
        <f t="shared" si="13"/>
        <v>94</v>
      </c>
      <c r="F31">
        <f t="shared" si="13"/>
        <v>78</v>
      </c>
      <c r="G31">
        <f t="shared" si="13"/>
        <v>76</v>
      </c>
      <c r="H31">
        <f t="shared" si="13"/>
        <v>69</v>
      </c>
      <c r="I31" s="1">
        <v>73</v>
      </c>
      <c r="K31" t="str">
        <f t="shared" si="14"/>
        <v>O27</v>
      </c>
      <c r="L31">
        <f t="shared" si="15"/>
        <v>2</v>
      </c>
      <c r="M31">
        <f t="shared" si="15"/>
        <v>9</v>
      </c>
      <c r="N31">
        <f t="shared" si="15"/>
        <v>15</v>
      </c>
      <c r="O31">
        <f t="shared" si="15"/>
        <v>3</v>
      </c>
      <c r="P31">
        <f t="shared" si="15"/>
        <v>8</v>
      </c>
      <c r="Q31">
        <f t="shared" si="15"/>
        <v>8</v>
      </c>
      <c r="R31">
        <f t="shared" si="15"/>
        <v>13</v>
      </c>
      <c r="S31">
        <f t="shared" si="7"/>
        <v>73</v>
      </c>
      <c r="T31" s="2">
        <f t="shared" si="8"/>
        <v>77.2</v>
      </c>
      <c r="U31" s="32">
        <f t="shared" si="9"/>
        <v>339.25263688141791</v>
      </c>
      <c r="V31" s="33">
        <f t="shared" si="10"/>
        <v>81.668639194057818</v>
      </c>
      <c r="X31" s="31">
        <f t="shared" si="11"/>
        <v>33.203976782426693</v>
      </c>
      <c r="Y31" s="31">
        <f t="shared" si="11"/>
        <v>196.21810249683426</v>
      </c>
      <c r="Z31" s="31">
        <f t="shared" si="11"/>
        <v>0</v>
      </c>
      <c r="AA31" s="31">
        <f t="shared" si="11"/>
        <v>47.514980282836056</v>
      </c>
      <c r="AB31" s="31">
        <f t="shared" si="11"/>
        <v>34.624965247379215</v>
      </c>
      <c r="AC31" s="31">
        <f t="shared" si="11"/>
        <v>0.35378691261305123</v>
      </c>
      <c r="AD31" s="31">
        <f t="shared" si="11"/>
        <v>27.336825159328633</v>
      </c>
      <c r="AE31" s="31">
        <f t="shared" si="12"/>
        <v>-266.25263688141791</v>
      </c>
      <c r="AF31" s="31">
        <f t="shared" si="12"/>
        <v>-8.6686391940578176</v>
      </c>
      <c r="AH31" s="19" t="s">
        <v>131</v>
      </c>
      <c r="AI31" s="20">
        <v>13</v>
      </c>
      <c r="AJ31" s="20">
        <v>20</v>
      </c>
      <c r="AK31" s="20">
        <v>2</v>
      </c>
      <c r="AL31" s="20">
        <v>23</v>
      </c>
      <c r="AM31" s="20">
        <v>23</v>
      </c>
      <c r="AN31" s="20">
        <v>2</v>
      </c>
      <c r="AO31" s="20">
        <v>11</v>
      </c>
      <c r="AP31" s="20">
        <v>68</v>
      </c>
    </row>
    <row r="32" spans="1:42" ht="15.75" thickBot="1" x14ac:dyDescent="0.3">
      <c r="A32" t="s">
        <v>136</v>
      </c>
      <c r="B32">
        <f t="shared" si="13"/>
        <v>76</v>
      </c>
      <c r="C32">
        <f t="shared" si="13"/>
        <v>68</v>
      </c>
      <c r="D32">
        <f t="shared" si="13"/>
        <v>94</v>
      </c>
      <c r="E32">
        <f t="shared" si="13"/>
        <v>78</v>
      </c>
      <c r="F32">
        <f t="shared" si="13"/>
        <v>76</v>
      </c>
      <c r="G32">
        <f t="shared" si="13"/>
        <v>69</v>
      </c>
      <c r="H32">
        <f t="shared" si="13"/>
        <v>73</v>
      </c>
      <c r="I32" s="1">
        <v>67</v>
      </c>
      <c r="K32" t="str">
        <f t="shared" si="14"/>
        <v>O28</v>
      </c>
      <c r="L32">
        <f t="shared" si="15"/>
        <v>9</v>
      </c>
      <c r="M32">
        <f t="shared" si="15"/>
        <v>14</v>
      </c>
      <c r="N32">
        <f t="shared" si="15"/>
        <v>3</v>
      </c>
      <c r="O32">
        <f t="shared" si="15"/>
        <v>8</v>
      </c>
      <c r="P32">
        <f t="shared" si="15"/>
        <v>8</v>
      </c>
      <c r="Q32">
        <f t="shared" si="15"/>
        <v>12</v>
      </c>
      <c r="R32">
        <f t="shared" si="15"/>
        <v>9</v>
      </c>
      <c r="S32">
        <f t="shared" si="7"/>
        <v>67</v>
      </c>
      <c r="T32" s="2">
        <f t="shared" si="8"/>
        <v>77.2</v>
      </c>
      <c r="U32" s="32">
        <f t="shared" si="9"/>
        <v>304.25728662420897</v>
      </c>
      <c r="V32" s="33">
        <f t="shared" si="10"/>
        <v>72.386895307427238</v>
      </c>
      <c r="X32" s="31">
        <f t="shared" si="11"/>
        <v>26.286481619421135</v>
      </c>
      <c r="Y32" s="31">
        <f t="shared" si="11"/>
        <v>175.56356539190435</v>
      </c>
      <c r="Z32" s="31">
        <f t="shared" si="11"/>
        <v>0</v>
      </c>
      <c r="AA32" s="31">
        <f t="shared" si="11"/>
        <v>39.427324064480985</v>
      </c>
      <c r="AB32" s="31">
        <f t="shared" si="11"/>
        <v>33.737145625651543</v>
      </c>
      <c r="AC32" s="31">
        <f t="shared" si="11"/>
        <v>0.32120127592500702</v>
      </c>
      <c r="AD32" s="31">
        <f t="shared" si="11"/>
        <v>28.921568646825946</v>
      </c>
      <c r="AE32" s="31">
        <f t="shared" si="12"/>
        <v>-237.25728662420897</v>
      </c>
      <c r="AF32" s="31">
        <f t="shared" si="12"/>
        <v>-5.3868953074272383</v>
      </c>
      <c r="AH32" s="19" t="s">
        <v>132</v>
      </c>
      <c r="AI32" s="20">
        <v>20</v>
      </c>
      <c r="AJ32" s="20">
        <v>2</v>
      </c>
      <c r="AK32" s="20">
        <v>22</v>
      </c>
      <c r="AL32" s="20">
        <v>22</v>
      </c>
      <c r="AM32" s="20">
        <v>2</v>
      </c>
      <c r="AN32" s="20">
        <v>10</v>
      </c>
      <c r="AO32" s="20">
        <v>17</v>
      </c>
      <c r="AP32" s="20">
        <v>94</v>
      </c>
    </row>
    <row r="33" spans="1:42" ht="15.75" thickBot="1" x14ac:dyDescent="0.3">
      <c r="A33" t="s">
        <v>137</v>
      </c>
      <c r="B33">
        <f t="shared" si="13"/>
        <v>68</v>
      </c>
      <c r="C33">
        <f t="shared" si="13"/>
        <v>94</v>
      </c>
      <c r="D33">
        <f t="shared" si="13"/>
        <v>78</v>
      </c>
      <c r="E33">
        <f t="shared" si="13"/>
        <v>76</v>
      </c>
      <c r="F33">
        <f t="shared" si="13"/>
        <v>69</v>
      </c>
      <c r="G33">
        <f t="shared" si="13"/>
        <v>73</v>
      </c>
      <c r="H33">
        <f t="shared" si="13"/>
        <v>67</v>
      </c>
      <c r="I33" s="1">
        <v>90</v>
      </c>
      <c r="K33" t="str">
        <f t="shared" si="14"/>
        <v>O29</v>
      </c>
      <c r="L33">
        <f t="shared" si="15"/>
        <v>14</v>
      </c>
      <c r="M33">
        <f t="shared" si="15"/>
        <v>3</v>
      </c>
      <c r="N33">
        <f t="shared" si="15"/>
        <v>8</v>
      </c>
      <c r="O33">
        <f t="shared" si="15"/>
        <v>8</v>
      </c>
      <c r="P33">
        <f t="shared" si="15"/>
        <v>12</v>
      </c>
      <c r="Q33">
        <f t="shared" si="15"/>
        <v>8</v>
      </c>
      <c r="R33">
        <f t="shared" si="15"/>
        <v>13</v>
      </c>
      <c r="S33">
        <f t="shared" si="7"/>
        <v>90</v>
      </c>
      <c r="T33" s="2">
        <f t="shared" si="8"/>
        <v>77.2</v>
      </c>
      <c r="U33" s="32">
        <f t="shared" si="9"/>
        <v>362.14071357926355</v>
      </c>
      <c r="V33" s="33">
        <f t="shared" si="10"/>
        <v>78.278841069760489</v>
      </c>
      <c r="X33" s="31">
        <f t="shared" si="11"/>
        <v>23.519483554218908</v>
      </c>
      <c r="Y33" s="31">
        <f t="shared" si="11"/>
        <v>242.69081098292659</v>
      </c>
      <c r="Z33" s="31">
        <f t="shared" si="11"/>
        <v>0</v>
      </c>
      <c r="AA33" s="31">
        <f t="shared" si="11"/>
        <v>38.416367037186596</v>
      </c>
      <c r="AB33" s="31">
        <f t="shared" si="11"/>
        <v>30.62977694960469</v>
      </c>
      <c r="AC33" s="31">
        <f t="shared" si="11"/>
        <v>0.33982163974674656</v>
      </c>
      <c r="AD33" s="31">
        <f t="shared" si="11"/>
        <v>26.544453415579977</v>
      </c>
      <c r="AE33" s="31">
        <f t="shared" si="12"/>
        <v>-272.14071357926355</v>
      </c>
      <c r="AF33" s="31">
        <f t="shared" si="12"/>
        <v>11.721158930239511</v>
      </c>
      <c r="AH33" s="19" t="s">
        <v>133</v>
      </c>
      <c r="AI33" s="20">
        <v>2</v>
      </c>
      <c r="AJ33" s="20">
        <v>21</v>
      </c>
      <c r="AK33" s="20">
        <v>21</v>
      </c>
      <c r="AL33" s="20">
        <v>2</v>
      </c>
      <c r="AM33" s="20">
        <v>10</v>
      </c>
      <c r="AN33" s="20">
        <v>16</v>
      </c>
      <c r="AO33" s="20">
        <v>3</v>
      </c>
      <c r="AP33" s="20">
        <v>78</v>
      </c>
    </row>
    <row r="34" spans="1:42" ht="15.75" thickBot="1" x14ac:dyDescent="0.3">
      <c r="A34" t="s">
        <v>138</v>
      </c>
      <c r="B34">
        <f t="shared" si="13"/>
        <v>94</v>
      </c>
      <c r="C34">
        <f t="shared" si="13"/>
        <v>78</v>
      </c>
      <c r="D34">
        <f t="shared" si="13"/>
        <v>76</v>
      </c>
      <c r="E34">
        <f t="shared" si="13"/>
        <v>69</v>
      </c>
      <c r="F34">
        <f t="shared" si="13"/>
        <v>73</v>
      </c>
      <c r="G34">
        <f t="shared" si="13"/>
        <v>67</v>
      </c>
      <c r="H34">
        <f t="shared" si="13"/>
        <v>90</v>
      </c>
      <c r="I34" s="1">
        <v>83</v>
      </c>
      <c r="K34" t="str">
        <f t="shared" si="14"/>
        <v>O30</v>
      </c>
      <c r="L34">
        <f t="shared" si="15"/>
        <v>3</v>
      </c>
      <c r="M34">
        <f t="shared" si="15"/>
        <v>7</v>
      </c>
      <c r="N34">
        <f t="shared" si="15"/>
        <v>8</v>
      </c>
      <c r="O34">
        <f t="shared" si="15"/>
        <v>12</v>
      </c>
      <c r="P34">
        <f t="shared" si="15"/>
        <v>8</v>
      </c>
      <c r="Q34">
        <f t="shared" si="15"/>
        <v>12</v>
      </c>
      <c r="R34">
        <f t="shared" si="15"/>
        <v>4</v>
      </c>
      <c r="S34">
        <f t="shared" si="7"/>
        <v>83</v>
      </c>
      <c r="T34" s="2">
        <f t="shared" si="8"/>
        <v>77.2</v>
      </c>
      <c r="U34" s="32">
        <f t="shared" si="9"/>
        <v>337.14601723661281</v>
      </c>
      <c r="V34" s="33">
        <f t="shared" si="10"/>
        <v>80.675944014213684</v>
      </c>
      <c r="X34" s="31">
        <f t="shared" si="11"/>
        <v>32.512227266126139</v>
      </c>
      <c r="Y34" s="31">
        <f t="shared" si="11"/>
        <v>201.38173677306673</v>
      </c>
      <c r="Z34" s="31">
        <f t="shared" si="11"/>
        <v>0</v>
      </c>
      <c r="AA34" s="31">
        <f t="shared" si="11"/>
        <v>34.878017441656255</v>
      </c>
      <c r="AB34" s="31">
        <f t="shared" si="11"/>
        <v>32.405416193060034</v>
      </c>
      <c r="AC34" s="31">
        <f t="shared" si="11"/>
        <v>0.31189109401413728</v>
      </c>
      <c r="AD34" s="31">
        <f t="shared" si="11"/>
        <v>35.656728468689522</v>
      </c>
      <c r="AE34" s="31">
        <f t="shared" si="12"/>
        <v>-254.14601723661281</v>
      </c>
      <c r="AF34" s="31">
        <f t="shared" si="12"/>
        <v>2.3240559857863161</v>
      </c>
      <c r="AH34" s="19" t="s">
        <v>134</v>
      </c>
      <c r="AI34" s="20">
        <v>20</v>
      </c>
      <c r="AJ34" s="20">
        <v>20</v>
      </c>
      <c r="AK34" s="20">
        <v>2</v>
      </c>
      <c r="AL34" s="20">
        <v>10</v>
      </c>
      <c r="AM34" s="20">
        <v>16</v>
      </c>
      <c r="AN34" s="20">
        <v>3</v>
      </c>
      <c r="AO34" s="20">
        <v>9</v>
      </c>
      <c r="AP34" s="20">
        <v>76</v>
      </c>
    </row>
    <row r="35" spans="1:42" ht="15.75" thickBot="1" x14ac:dyDescent="0.3">
      <c r="A35" t="s">
        <v>139</v>
      </c>
      <c r="B35">
        <f t="shared" si="13"/>
        <v>78</v>
      </c>
      <c r="C35">
        <f t="shared" si="13"/>
        <v>76</v>
      </c>
      <c r="D35">
        <f t="shared" si="13"/>
        <v>69</v>
      </c>
      <c r="E35">
        <f t="shared" si="13"/>
        <v>73</v>
      </c>
      <c r="F35">
        <f t="shared" si="13"/>
        <v>67</v>
      </c>
      <c r="G35">
        <f t="shared" si="13"/>
        <v>90</v>
      </c>
      <c r="H35">
        <f t="shared" si="13"/>
        <v>83</v>
      </c>
      <c r="I35" s="1">
        <v>96</v>
      </c>
      <c r="K35" t="str">
        <f t="shared" si="14"/>
        <v>O31</v>
      </c>
      <c r="L35">
        <f t="shared" si="15"/>
        <v>7</v>
      </c>
      <c r="M35">
        <f t="shared" si="15"/>
        <v>7</v>
      </c>
      <c r="N35">
        <f t="shared" si="15"/>
        <v>11</v>
      </c>
      <c r="O35">
        <f t="shared" si="15"/>
        <v>8</v>
      </c>
      <c r="P35">
        <f t="shared" si="15"/>
        <v>12</v>
      </c>
      <c r="Q35">
        <f t="shared" si="15"/>
        <v>3</v>
      </c>
      <c r="R35">
        <f t="shared" si="15"/>
        <v>7</v>
      </c>
      <c r="S35">
        <f t="shared" si="7"/>
        <v>96</v>
      </c>
      <c r="T35" s="2">
        <f t="shared" si="8"/>
        <v>77.2</v>
      </c>
      <c r="U35" s="32">
        <f t="shared" si="9"/>
        <v>323.14060800823637</v>
      </c>
      <c r="V35" s="33">
        <f t="shared" si="10"/>
        <v>75.904901329053644</v>
      </c>
      <c r="X35" s="31">
        <f t="shared" si="11"/>
        <v>26.978231135721689</v>
      </c>
      <c r="Y35" s="31">
        <f t="shared" si="11"/>
        <v>196.21810249683426</v>
      </c>
      <c r="Z35" s="31">
        <f t="shared" si="11"/>
        <v>0</v>
      </c>
      <c r="AA35" s="31">
        <f t="shared" si="11"/>
        <v>36.899931496245024</v>
      </c>
      <c r="AB35" s="31">
        <f t="shared" si="11"/>
        <v>29.741957327877017</v>
      </c>
      <c r="AC35" s="31">
        <f t="shared" si="11"/>
        <v>0.41895818598913959</v>
      </c>
      <c r="AD35" s="31">
        <f t="shared" si="11"/>
        <v>32.883427365569226</v>
      </c>
      <c r="AE35" s="31">
        <f t="shared" si="12"/>
        <v>-227.14060800823637</v>
      </c>
      <c r="AF35" s="31">
        <f t="shared" si="12"/>
        <v>20.095098670946356</v>
      </c>
      <c r="AH35" s="19" t="s">
        <v>135</v>
      </c>
      <c r="AI35" s="20">
        <v>19</v>
      </c>
      <c r="AJ35" s="20">
        <v>2</v>
      </c>
      <c r="AK35" s="20">
        <v>10</v>
      </c>
      <c r="AL35" s="20">
        <v>16</v>
      </c>
      <c r="AM35" s="20">
        <v>3</v>
      </c>
      <c r="AN35" s="20">
        <v>8</v>
      </c>
      <c r="AO35" s="20">
        <v>9</v>
      </c>
      <c r="AP35" s="20">
        <v>69</v>
      </c>
    </row>
    <row r="36" spans="1:42" ht="15.75" thickBot="1" x14ac:dyDescent="0.3">
      <c r="A36" t="s">
        <v>140</v>
      </c>
      <c r="B36">
        <f t="shared" si="13"/>
        <v>76</v>
      </c>
      <c r="C36">
        <f t="shared" si="13"/>
        <v>69</v>
      </c>
      <c r="D36">
        <f t="shared" si="13"/>
        <v>73</v>
      </c>
      <c r="E36">
        <f t="shared" si="13"/>
        <v>67</v>
      </c>
      <c r="F36">
        <f t="shared" si="13"/>
        <v>90</v>
      </c>
      <c r="G36">
        <f t="shared" si="13"/>
        <v>83</v>
      </c>
      <c r="H36">
        <f t="shared" si="13"/>
        <v>96</v>
      </c>
      <c r="I36" s="1">
        <v>73</v>
      </c>
      <c r="K36" t="str">
        <f t="shared" si="14"/>
        <v>O32</v>
      </c>
      <c r="L36">
        <f t="shared" si="15"/>
        <v>7</v>
      </c>
      <c r="M36">
        <f t="shared" si="15"/>
        <v>10</v>
      </c>
      <c r="N36">
        <f t="shared" si="15"/>
        <v>8</v>
      </c>
      <c r="O36">
        <f t="shared" si="15"/>
        <v>12</v>
      </c>
      <c r="P36">
        <f t="shared" si="15"/>
        <v>3</v>
      </c>
      <c r="Q36">
        <f t="shared" si="15"/>
        <v>6</v>
      </c>
      <c r="R36">
        <f t="shared" si="15"/>
        <v>2</v>
      </c>
      <c r="S36">
        <f t="shared" si="7"/>
        <v>73</v>
      </c>
      <c r="T36" s="2">
        <f t="shared" si="8"/>
        <v>82.9</v>
      </c>
      <c r="U36" s="32">
        <f t="shared" si="9"/>
        <v>316.6710237907854</v>
      </c>
      <c r="V36" s="33">
        <f t="shared" si="10"/>
        <v>79.105778098759785</v>
      </c>
      <c r="X36" s="31">
        <f t="shared" si="11"/>
        <v>26.286481619421135</v>
      </c>
      <c r="Y36" s="31">
        <f t="shared" si="11"/>
        <v>178.14538253002058</v>
      </c>
      <c r="Z36" s="31">
        <f t="shared" si="11"/>
        <v>0</v>
      </c>
      <c r="AA36" s="31">
        <f t="shared" si="11"/>
        <v>33.867060414361873</v>
      </c>
      <c r="AB36" s="31">
        <f t="shared" si="11"/>
        <v>39.95188297774525</v>
      </c>
      <c r="AC36" s="31">
        <f t="shared" si="11"/>
        <v>0.38637254930109544</v>
      </c>
      <c r="AD36" s="31">
        <f t="shared" si="11"/>
        <v>38.033843699935488</v>
      </c>
      <c r="AE36" s="31">
        <f t="shared" si="12"/>
        <v>-243.6710237907854</v>
      </c>
      <c r="AF36" s="31">
        <f t="shared" si="12"/>
        <v>-6.1057780987597852</v>
      </c>
      <c r="AH36" s="19" t="s">
        <v>136</v>
      </c>
      <c r="AI36" s="20">
        <v>2</v>
      </c>
      <c r="AJ36" s="20">
        <v>9</v>
      </c>
      <c r="AK36" s="20">
        <v>15</v>
      </c>
      <c r="AL36" s="20">
        <v>3</v>
      </c>
      <c r="AM36" s="20">
        <v>8</v>
      </c>
      <c r="AN36" s="20">
        <v>8</v>
      </c>
      <c r="AO36" s="20">
        <v>13</v>
      </c>
      <c r="AP36" s="20">
        <v>73</v>
      </c>
    </row>
    <row r="37" spans="1:42" ht="15.75" thickBot="1" x14ac:dyDescent="0.3">
      <c r="A37" t="s">
        <v>141</v>
      </c>
      <c r="B37">
        <f t="shared" si="13"/>
        <v>69</v>
      </c>
      <c r="C37">
        <f t="shared" si="13"/>
        <v>73</v>
      </c>
      <c r="D37">
        <f t="shared" si="13"/>
        <v>67</v>
      </c>
      <c r="E37">
        <f t="shared" si="13"/>
        <v>90</v>
      </c>
      <c r="F37">
        <f t="shared" si="13"/>
        <v>83</v>
      </c>
      <c r="G37">
        <f t="shared" si="13"/>
        <v>96</v>
      </c>
      <c r="H37">
        <f t="shared" si="13"/>
        <v>73</v>
      </c>
      <c r="I37" s="1">
        <v>86</v>
      </c>
      <c r="K37" t="str">
        <f t="shared" si="14"/>
        <v>O33</v>
      </c>
      <c r="L37">
        <f t="shared" ref="L37:R48" si="16">RANK(B37,B37:B81,0)</f>
        <v>10</v>
      </c>
      <c r="M37">
        <f t="shared" si="16"/>
        <v>7</v>
      </c>
      <c r="N37">
        <f t="shared" si="16"/>
        <v>11</v>
      </c>
      <c r="O37">
        <f t="shared" si="16"/>
        <v>3</v>
      </c>
      <c r="P37">
        <f t="shared" si="16"/>
        <v>6</v>
      </c>
      <c r="Q37">
        <f t="shared" si="16"/>
        <v>2</v>
      </c>
      <c r="R37">
        <f t="shared" si="16"/>
        <v>6</v>
      </c>
      <c r="S37">
        <f t="shared" si="7"/>
        <v>86</v>
      </c>
      <c r="T37" s="2">
        <f t="shared" si="8"/>
        <v>77.2</v>
      </c>
      <c r="U37" s="32">
        <f t="shared" si="9"/>
        <v>324.04404730334807</v>
      </c>
      <c r="V37" s="33">
        <f t="shared" si="10"/>
        <v>75.213575404447099</v>
      </c>
      <c r="X37" s="31">
        <f t="shared" si="11"/>
        <v>23.865358312369185</v>
      </c>
      <c r="Y37" s="31">
        <f t="shared" si="11"/>
        <v>188.47265108248553</v>
      </c>
      <c r="Z37" s="31">
        <f t="shared" si="11"/>
        <v>0</v>
      </c>
      <c r="AA37" s="31">
        <f t="shared" si="11"/>
        <v>45.493066228247287</v>
      </c>
      <c r="AB37" s="31">
        <f t="shared" si="11"/>
        <v>36.844514301698396</v>
      </c>
      <c r="AC37" s="31">
        <f t="shared" si="11"/>
        <v>0.44688873172174892</v>
      </c>
      <c r="AD37" s="31">
        <f t="shared" si="11"/>
        <v>28.921568646825946</v>
      </c>
      <c r="AE37" s="31">
        <f t="shared" si="12"/>
        <v>-238.04404730334807</v>
      </c>
      <c r="AF37" s="31">
        <f t="shared" si="12"/>
        <v>10.786424595552901</v>
      </c>
      <c r="AH37" s="19" t="s">
        <v>137</v>
      </c>
      <c r="AI37" s="20">
        <v>9</v>
      </c>
      <c r="AJ37" s="20">
        <v>14</v>
      </c>
      <c r="AK37" s="20">
        <v>3</v>
      </c>
      <c r="AL37" s="20">
        <v>8</v>
      </c>
      <c r="AM37" s="20">
        <v>8</v>
      </c>
      <c r="AN37" s="20">
        <v>12</v>
      </c>
      <c r="AO37" s="20">
        <v>9</v>
      </c>
      <c r="AP37" s="20">
        <v>67</v>
      </c>
    </row>
    <row r="38" spans="1:42" ht="15.75" thickBot="1" x14ac:dyDescent="0.3">
      <c r="A38" t="s">
        <v>142</v>
      </c>
      <c r="B38">
        <f t="shared" si="13"/>
        <v>73</v>
      </c>
      <c r="C38">
        <f t="shared" si="13"/>
        <v>67</v>
      </c>
      <c r="D38">
        <f t="shared" si="13"/>
        <v>90</v>
      </c>
      <c r="E38">
        <f t="shared" si="13"/>
        <v>83</v>
      </c>
      <c r="F38">
        <f t="shared" si="13"/>
        <v>96</v>
      </c>
      <c r="G38">
        <f t="shared" si="13"/>
        <v>73</v>
      </c>
      <c r="H38">
        <f t="shared" si="13"/>
        <v>86</v>
      </c>
      <c r="I38" s="1">
        <v>99</v>
      </c>
      <c r="K38" t="str">
        <f t="shared" si="14"/>
        <v>O34</v>
      </c>
      <c r="L38">
        <f t="shared" si="16"/>
        <v>7</v>
      </c>
      <c r="M38">
        <f t="shared" si="16"/>
        <v>10</v>
      </c>
      <c r="N38">
        <f t="shared" si="16"/>
        <v>3</v>
      </c>
      <c r="O38">
        <f t="shared" si="16"/>
        <v>6</v>
      </c>
      <c r="P38">
        <f t="shared" si="16"/>
        <v>2</v>
      </c>
      <c r="Q38">
        <f t="shared" si="16"/>
        <v>5</v>
      </c>
      <c r="R38">
        <f t="shared" si="16"/>
        <v>4</v>
      </c>
      <c r="S38">
        <f t="shared" si="7"/>
        <v>99</v>
      </c>
      <c r="T38" s="2">
        <f t="shared" si="8"/>
        <v>82.9</v>
      </c>
      <c r="U38" s="32">
        <f t="shared" si="9"/>
        <v>317.21247069534252</v>
      </c>
      <c r="V38" s="33">
        <f t="shared" si="10"/>
        <v>79.388052223383994</v>
      </c>
      <c r="X38" s="31">
        <f t="shared" si="11"/>
        <v>25.2488573449703</v>
      </c>
      <c r="Y38" s="31">
        <f t="shared" si="11"/>
        <v>172.98174825378808</v>
      </c>
      <c r="Z38" s="31">
        <f t="shared" si="11"/>
        <v>0</v>
      </c>
      <c r="AA38" s="31">
        <f t="shared" si="11"/>
        <v>41.954716632716945</v>
      </c>
      <c r="AB38" s="31">
        <f t="shared" si="11"/>
        <v>42.61534184292826</v>
      </c>
      <c r="AC38" s="31">
        <f t="shared" si="11"/>
        <v>0.33982163974674656</v>
      </c>
      <c r="AD38" s="31">
        <f t="shared" si="11"/>
        <v>34.071984981192209</v>
      </c>
      <c r="AE38" s="31">
        <f t="shared" si="12"/>
        <v>-218.21247069534252</v>
      </c>
      <c r="AF38" s="31">
        <f t="shared" si="12"/>
        <v>19.611947776616006</v>
      </c>
      <c r="AH38" s="19" t="s">
        <v>138</v>
      </c>
      <c r="AI38" s="20">
        <v>14</v>
      </c>
      <c r="AJ38" s="20">
        <v>3</v>
      </c>
      <c r="AK38" s="20">
        <v>8</v>
      </c>
      <c r="AL38" s="20">
        <v>8</v>
      </c>
      <c r="AM38" s="20">
        <v>12</v>
      </c>
      <c r="AN38" s="20">
        <v>8</v>
      </c>
      <c r="AO38" s="20">
        <v>13</v>
      </c>
      <c r="AP38" s="20">
        <v>90</v>
      </c>
    </row>
    <row r="39" spans="1:42" ht="15.75" thickBot="1" x14ac:dyDescent="0.3">
      <c r="A39" t="s">
        <v>143</v>
      </c>
      <c r="B39">
        <f t="shared" si="13"/>
        <v>67</v>
      </c>
      <c r="C39">
        <f t="shared" si="13"/>
        <v>90</v>
      </c>
      <c r="D39">
        <f t="shared" si="13"/>
        <v>83</v>
      </c>
      <c r="E39">
        <f t="shared" si="13"/>
        <v>96</v>
      </c>
      <c r="F39">
        <f t="shared" si="13"/>
        <v>73</v>
      </c>
      <c r="G39">
        <f t="shared" si="13"/>
        <v>86</v>
      </c>
      <c r="H39">
        <f t="shared" si="13"/>
        <v>99</v>
      </c>
      <c r="I39" s="1">
        <v>71</v>
      </c>
      <c r="K39" t="str">
        <f t="shared" si="14"/>
        <v>O35</v>
      </c>
      <c r="L39">
        <f t="shared" si="16"/>
        <v>10</v>
      </c>
      <c r="M39">
        <f t="shared" si="16"/>
        <v>3</v>
      </c>
      <c r="N39">
        <f t="shared" si="16"/>
        <v>6</v>
      </c>
      <c r="O39">
        <f t="shared" si="16"/>
        <v>2</v>
      </c>
      <c r="P39">
        <f t="shared" si="16"/>
        <v>5</v>
      </c>
      <c r="Q39">
        <f t="shared" si="16"/>
        <v>3</v>
      </c>
      <c r="R39">
        <f t="shared" si="16"/>
        <v>1</v>
      </c>
      <c r="S39">
        <f t="shared" si="7"/>
        <v>71</v>
      </c>
      <c r="T39" s="2">
        <f t="shared" si="8"/>
        <v>77.2</v>
      </c>
      <c r="U39" s="32">
        <f t="shared" si="9"/>
        <v>376.09124386744656</v>
      </c>
      <c r="V39" s="33">
        <f t="shared" si="10"/>
        <v>86.132736745552393</v>
      </c>
      <c r="X39" s="31">
        <f t="shared" si="11"/>
        <v>23.173608796068631</v>
      </c>
      <c r="Y39" s="31">
        <f t="shared" si="11"/>
        <v>232.36354243046162</v>
      </c>
      <c r="Z39" s="31">
        <f t="shared" si="11"/>
        <v>0</v>
      </c>
      <c r="AA39" s="31">
        <f t="shared" si="11"/>
        <v>48.525937310130445</v>
      </c>
      <c r="AB39" s="31">
        <f t="shared" si="11"/>
        <v>32.405416193060034</v>
      </c>
      <c r="AC39" s="31">
        <f t="shared" si="11"/>
        <v>0.4003378221674001</v>
      </c>
      <c r="AD39" s="31">
        <f t="shared" si="11"/>
        <v>39.222401315558471</v>
      </c>
      <c r="AE39" s="31">
        <f t="shared" si="12"/>
        <v>-305.09124386744656</v>
      </c>
      <c r="AF39" s="31">
        <f t="shared" si="12"/>
        <v>-15.132736745552393</v>
      </c>
      <c r="AH39" s="19" t="s">
        <v>139</v>
      </c>
      <c r="AI39" s="20">
        <v>3</v>
      </c>
      <c r="AJ39" s="20">
        <v>7</v>
      </c>
      <c r="AK39" s="20">
        <v>8</v>
      </c>
      <c r="AL39" s="20">
        <v>12</v>
      </c>
      <c r="AM39" s="20">
        <v>8</v>
      </c>
      <c r="AN39" s="20">
        <v>12</v>
      </c>
      <c r="AO39" s="20">
        <v>4</v>
      </c>
      <c r="AP39" s="20">
        <v>83</v>
      </c>
    </row>
    <row r="40" spans="1:42" ht="15.75" thickBot="1" x14ac:dyDescent="0.3">
      <c r="A40" t="s">
        <v>144</v>
      </c>
      <c r="B40">
        <f t="shared" si="13"/>
        <v>90</v>
      </c>
      <c r="C40">
        <f t="shared" si="13"/>
        <v>83</v>
      </c>
      <c r="D40">
        <f t="shared" si="13"/>
        <v>96</v>
      </c>
      <c r="E40">
        <f t="shared" si="13"/>
        <v>73</v>
      </c>
      <c r="F40">
        <f t="shared" si="13"/>
        <v>86</v>
      </c>
      <c r="G40">
        <f t="shared" si="13"/>
        <v>99</v>
      </c>
      <c r="H40">
        <f t="shared" si="13"/>
        <v>71</v>
      </c>
      <c r="I40" s="1">
        <v>86</v>
      </c>
      <c r="K40" t="str">
        <f t="shared" si="14"/>
        <v>O36</v>
      </c>
      <c r="L40">
        <f t="shared" si="16"/>
        <v>3</v>
      </c>
      <c r="M40">
        <f t="shared" si="16"/>
        <v>5</v>
      </c>
      <c r="N40">
        <f t="shared" si="16"/>
        <v>2</v>
      </c>
      <c r="O40">
        <f t="shared" si="16"/>
        <v>5</v>
      </c>
      <c r="P40">
        <f t="shared" si="16"/>
        <v>3</v>
      </c>
      <c r="Q40">
        <f t="shared" si="16"/>
        <v>1</v>
      </c>
      <c r="R40">
        <f t="shared" si="16"/>
        <v>5</v>
      </c>
      <c r="S40">
        <f t="shared" si="7"/>
        <v>86</v>
      </c>
      <c r="T40" s="2">
        <f t="shared" si="8"/>
        <v>82.9</v>
      </c>
      <c r="U40" s="32">
        <f t="shared" si="9"/>
        <v>349.08577683537328</v>
      </c>
      <c r="V40" s="33">
        <f t="shared" si="10"/>
        <v>80.99812492429264</v>
      </c>
      <c r="X40" s="31">
        <f t="shared" si="11"/>
        <v>31.128728233525027</v>
      </c>
      <c r="Y40" s="31">
        <f t="shared" si="11"/>
        <v>214.29082246364794</v>
      </c>
      <c r="Z40" s="31">
        <f t="shared" si="11"/>
        <v>0</v>
      </c>
      <c r="AA40" s="31">
        <f t="shared" si="11"/>
        <v>36.899931496245024</v>
      </c>
      <c r="AB40" s="31">
        <f t="shared" si="11"/>
        <v>38.176243734289905</v>
      </c>
      <c r="AC40" s="31">
        <f t="shared" si="11"/>
        <v>0.46085400458805359</v>
      </c>
      <c r="AD40" s="31">
        <f t="shared" si="11"/>
        <v>28.12919690307729</v>
      </c>
      <c r="AE40" s="31">
        <f t="shared" si="12"/>
        <v>-263.08577683537328</v>
      </c>
      <c r="AF40" s="31">
        <f t="shared" si="12"/>
        <v>5.0018750757073605</v>
      </c>
      <c r="AH40" s="19" t="s">
        <v>140</v>
      </c>
      <c r="AI40" s="20">
        <v>7</v>
      </c>
      <c r="AJ40" s="20">
        <v>7</v>
      </c>
      <c r="AK40" s="20">
        <v>11</v>
      </c>
      <c r="AL40" s="20">
        <v>8</v>
      </c>
      <c r="AM40" s="20">
        <v>12</v>
      </c>
      <c r="AN40" s="20">
        <v>3</v>
      </c>
      <c r="AO40" s="20">
        <v>7</v>
      </c>
      <c r="AP40" s="20">
        <v>96</v>
      </c>
    </row>
    <row r="41" spans="1:42" ht="15.75" thickBot="1" x14ac:dyDescent="0.3">
      <c r="A41" t="s">
        <v>145</v>
      </c>
      <c r="B41">
        <f t="shared" si="13"/>
        <v>83</v>
      </c>
      <c r="C41">
        <f t="shared" si="13"/>
        <v>96</v>
      </c>
      <c r="D41">
        <f t="shared" si="13"/>
        <v>73</v>
      </c>
      <c r="E41">
        <f t="shared" si="13"/>
        <v>86</v>
      </c>
      <c r="F41">
        <f t="shared" si="13"/>
        <v>99</v>
      </c>
      <c r="G41">
        <f t="shared" si="13"/>
        <v>71</v>
      </c>
      <c r="H41">
        <f t="shared" si="13"/>
        <v>86</v>
      </c>
      <c r="I41" s="1">
        <v>68</v>
      </c>
      <c r="K41" t="str">
        <f t="shared" si="14"/>
        <v>O37</v>
      </c>
      <c r="L41">
        <f t="shared" si="16"/>
        <v>5</v>
      </c>
      <c r="M41">
        <f t="shared" si="16"/>
        <v>2</v>
      </c>
      <c r="N41">
        <f t="shared" si="16"/>
        <v>5</v>
      </c>
      <c r="O41">
        <f t="shared" si="16"/>
        <v>3</v>
      </c>
      <c r="P41">
        <f t="shared" si="16"/>
        <v>1</v>
      </c>
      <c r="Q41">
        <f t="shared" si="16"/>
        <v>4</v>
      </c>
      <c r="R41">
        <f t="shared" si="16"/>
        <v>3</v>
      </c>
      <c r="S41">
        <f t="shared" si="7"/>
        <v>68</v>
      </c>
      <c r="T41" s="2">
        <f t="shared" si="8"/>
        <v>82.9</v>
      </c>
      <c r="U41" s="32">
        <f t="shared" si="9"/>
        <v>398.38277007383851</v>
      </c>
      <c r="V41" s="33">
        <f t="shared" si="10"/>
        <v>90.983809277454853</v>
      </c>
      <c r="X41" s="31">
        <f t="shared" si="11"/>
        <v>28.707604926473081</v>
      </c>
      <c r="Y41" s="31">
        <f t="shared" si="11"/>
        <v>247.85444525915906</v>
      </c>
      <c r="Z41" s="31">
        <f t="shared" si="11"/>
        <v>0</v>
      </c>
      <c r="AA41" s="31">
        <f t="shared" ref="AA41:AD48" si="17">E$2*E41</f>
        <v>43.471152173658517</v>
      </c>
      <c r="AB41" s="31">
        <f t="shared" si="17"/>
        <v>43.947071275519768</v>
      </c>
      <c r="AC41" s="31">
        <f t="shared" si="17"/>
        <v>0.33051145783587682</v>
      </c>
      <c r="AD41" s="31">
        <f t="shared" si="17"/>
        <v>34.071984981192209</v>
      </c>
      <c r="AE41" s="31">
        <f t="shared" si="12"/>
        <v>-330.38277007383851</v>
      </c>
      <c r="AF41" s="31">
        <f t="shared" si="12"/>
        <v>-22.983809277454853</v>
      </c>
      <c r="AH41" s="19" t="s">
        <v>141</v>
      </c>
      <c r="AI41" s="20">
        <v>7</v>
      </c>
      <c r="AJ41" s="20">
        <v>10</v>
      </c>
      <c r="AK41" s="20">
        <v>8</v>
      </c>
      <c r="AL41" s="20">
        <v>12</v>
      </c>
      <c r="AM41" s="20">
        <v>3</v>
      </c>
      <c r="AN41" s="20">
        <v>6</v>
      </c>
      <c r="AO41" s="20">
        <v>2</v>
      </c>
      <c r="AP41" s="20">
        <v>73</v>
      </c>
    </row>
    <row r="42" spans="1:42" ht="15.75" thickBot="1" x14ac:dyDescent="0.3">
      <c r="A42" t="s">
        <v>146</v>
      </c>
      <c r="B42">
        <f t="shared" si="13"/>
        <v>96</v>
      </c>
      <c r="C42">
        <f t="shared" si="13"/>
        <v>73</v>
      </c>
      <c r="D42">
        <f t="shared" si="13"/>
        <v>86</v>
      </c>
      <c r="E42">
        <f t="shared" si="13"/>
        <v>99</v>
      </c>
      <c r="F42">
        <f t="shared" si="13"/>
        <v>71</v>
      </c>
      <c r="G42">
        <f t="shared" si="13"/>
        <v>86</v>
      </c>
      <c r="H42">
        <f t="shared" si="13"/>
        <v>68</v>
      </c>
      <c r="I42" s="1">
        <v>54</v>
      </c>
      <c r="K42" t="str">
        <f t="shared" si="14"/>
        <v>O38</v>
      </c>
      <c r="L42">
        <f t="shared" si="16"/>
        <v>2</v>
      </c>
      <c r="M42">
        <f t="shared" si="16"/>
        <v>4</v>
      </c>
      <c r="N42">
        <f t="shared" si="16"/>
        <v>3</v>
      </c>
      <c r="O42">
        <f t="shared" si="16"/>
        <v>1</v>
      </c>
      <c r="P42">
        <f t="shared" si="16"/>
        <v>4</v>
      </c>
      <c r="Q42">
        <f t="shared" si="16"/>
        <v>2</v>
      </c>
      <c r="R42">
        <f t="shared" si="16"/>
        <v>4</v>
      </c>
      <c r="S42">
        <f t="shared" si="7"/>
        <v>54</v>
      </c>
      <c r="T42" s="2">
        <f t="shared" si="8"/>
        <v>77.2</v>
      </c>
      <c r="U42" s="32">
        <f t="shared" si="9"/>
        <v>330.5775743969383</v>
      </c>
      <c r="V42" s="33">
        <f t="shared" si="10"/>
        <v>78.742964342323546</v>
      </c>
      <c r="X42" s="31">
        <f t="shared" ref="X42:Z48" si="18">B$2*B42</f>
        <v>33.203976782426693</v>
      </c>
      <c r="Y42" s="31">
        <f t="shared" si="18"/>
        <v>188.47265108248553</v>
      </c>
      <c r="Z42" s="31">
        <f t="shared" si="18"/>
        <v>0</v>
      </c>
      <c r="AA42" s="31">
        <f t="shared" si="17"/>
        <v>50.042372851072017</v>
      </c>
      <c r="AB42" s="31">
        <f t="shared" si="17"/>
        <v>31.517596571332362</v>
      </c>
      <c r="AC42" s="31">
        <f t="shared" si="17"/>
        <v>0.4003378221674001</v>
      </c>
      <c r="AD42" s="31">
        <f t="shared" si="17"/>
        <v>26.940639287454307</v>
      </c>
      <c r="AE42" s="31">
        <f t="shared" si="12"/>
        <v>-276.5775743969383</v>
      </c>
      <c r="AF42" s="31">
        <f t="shared" si="12"/>
        <v>-24.742964342323546</v>
      </c>
      <c r="AH42" s="19" t="s">
        <v>142</v>
      </c>
      <c r="AI42" s="20">
        <v>10</v>
      </c>
      <c r="AJ42" s="20">
        <v>7</v>
      </c>
      <c r="AK42" s="20">
        <v>11</v>
      </c>
      <c r="AL42" s="20">
        <v>3</v>
      </c>
      <c r="AM42" s="20">
        <v>6</v>
      </c>
      <c r="AN42" s="20">
        <v>2</v>
      </c>
      <c r="AO42" s="20">
        <v>6</v>
      </c>
      <c r="AP42" s="20">
        <v>86</v>
      </c>
    </row>
    <row r="43" spans="1:42" ht="15.75" thickBot="1" x14ac:dyDescent="0.3">
      <c r="A43" t="s">
        <v>147</v>
      </c>
      <c r="B43">
        <f t="shared" si="13"/>
        <v>73</v>
      </c>
      <c r="C43">
        <f t="shared" si="13"/>
        <v>86</v>
      </c>
      <c r="D43">
        <f t="shared" si="13"/>
        <v>99</v>
      </c>
      <c r="E43">
        <f t="shared" si="13"/>
        <v>71</v>
      </c>
      <c r="F43">
        <f t="shared" si="13"/>
        <v>86</v>
      </c>
      <c r="G43">
        <f t="shared" si="13"/>
        <v>68</v>
      </c>
      <c r="H43">
        <f t="shared" si="13"/>
        <v>54</v>
      </c>
      <c r="I43" s="1">
        <v>90</v>
      </c>
      <c r="K43" t="str">
        <f t="shared" si="14"/>
        <v>O39</v>
      </c>
      <c r="L43">
        <f t="shared" si="16"/>
        <v>4</v>
      </c>
      <c r="M43">
        <f t="shared" si="16"/>
        <v>2</v>
      </c>
      <c r="N43">
        <f t="shared" si="16"/>
        <v>1</v>
      </c>
      <c r="O43">
        <f t="shared" si="16"/>
        <v>4</v>
      </c>
      <c r="P43">
        <f t="shared" si="16"/>
        <v>2</v>
      </c>
      <c r="Q43">
        <f t="shared" si="16"/>
        <v>3</v>
      </c>
      <c r="R43">
        <f t="shared" si="16"/>
        <v>6</v>
      </c>
      <c r="S43">
        <f t="shared" si="7"/>
        <v>90</v>
      </c>
      <c r="T43" s="2">
        <f t="shared" si="8"/>
        <v>82.9</v>
      </c>
      <c r="U43" s="32">
        <f t="shared" si="9"/>
        <v>343.06093269239079</v>
      </c>
      <c r="V43" s="33">
        <f t="shared" si="10"/>
        <v>74.257562015311848</v>
      </c>
      <c r="X43" s="31">
        <f t="shared" si="18"/>
        <v>25.2488573449703</v>
      </c>
      <c r="Y43" s="31">
        <f t="shared" si="18"/>
        <v>222.03627387799665</v>
      </c>
      <c r="Z43" s="31">
        <f t="shared" si="18"/>
        <v>0</v>
      </c>
      <c r="AA43" s="31">
        <f t="shared" si="17"/>
        <v>35.888974468950636</v>
      </c>
      <c r="AB43" s="31">
        <f t="shared" si="17"/>
        <v>38.176243734289905</v>
      </c>
      <c r="AC43" s="31">
        <f t="shared" si="17"/>
        <v>0.31654618496957215</v>
      </c>
      <c r="AD43" s="31">
        <f t="shared" si="17"/>
        <v>21.394037081213714</v>
      </c>
      <c r="AE43" s="31">
        <f t="shared" si="12"/>
        <v>-253.06093269239079</v>
      </c>
      <c r="AF43" s="31">
        <f t="shared" si="12"/>
        <v>15.742437984688152</v>
      </c>
      <c r="AH43" s="19" t="s">
        <v>143</v>
      </c>
      <c r="AI43" s="20">
        <v>7</v>
      </c>
      <c r="AJ43" s="20">
        <v>10</v>
      </c>
      <c r="AK43" s="20">
        <v>3</v>
      </c>
      <c r="AL43" s="20">
        <v>6</v>
      </c>
      <c r="AM43" s="20">
        <v>2</v>
      </c>
      <c r="AN43" s="20">
        <v>5</v>
      </c>
      <c r="AO43" s="20">
        <v>4</v>
      </c>
      <c r="AP43" s="20">
        <v>99</v>
      </c>
    </row>
    <row r="44" spans="1:42" ht="15.75" thickBot="1" x14ac:dyDescent="0.3">
      <c r="A44" t="s">
        <v>148</v>
      </c>
      <c r="B44">
        <f t="shared" si="13"/>
        <v>86</v>
      </c>
      <c r="C44">
        <f t="shared" si="13"/>
        <v>99</v>
      </c>
      <c r="D44">
        <f t="shared" si="13"/>
        <v>71</v>
      </c>
      <c r="E44">
        <f t="shared" si="13"/>
        <v>86</v>
      </c>
      <c r="F44">
        <f t="shared" si="13"/>
        <v>68</v>
      </c>
      <c r="G44">
        <f t="shared" si="13"/>
        <v>54</v>
      </c>
      <c r="H44">
        <f t="shared" si="13"/>
        <v>90</v>
      </c>
      <c r="I44" s="1">
        <v>72</v>
      </c>
      <c r="K44" t="str">
        <f t="shared" si="14"/>
        <v>O40</v>
      </c>
      <c r="L44">
        <f t="shared" si="16"/>
        <v>2</v>
      </c>
      <c r="M44">
        <f t="shared" si="16"/>
        <v>1</v>
      </c>
      <c r="N44">
        <f t="shared" si="16"/>
        <v>3</v>
      </c>
      <c r="O44">
        <f t="shared" si="16"/>
        <v>2</v>
      </c>
      <c r="P44">
        <f t="shared" si="16"/>
        <v>3</v>
      </c>
      <c r="Q44">
        <f t="shared" si="16"/>
        <v>5</v>
      </c>
      <c r="R44">
        <f t="shared" si="16"/>
        <v>2</v>
      </c>
      <c r="S44">
        <f t="shared" si="7"/>
        <v>72</v>
      </c>
      <c r="T44" s="2">
        <f t="shared" si="8"/>
        <v>82.9</v>
      </c>
      <c r="U44" s="32">
        <f t="shared" si="9"/>
        <v>394.91024856711408</v>
      </c>
      <c r="V44" s="33">
        <f t="shared" si="10"/>
        <v>86.601616934042866</v>
      </c>
      <c r="X44" s="31">
        <f t="shared" si="18"/>
        <v>29.745229200923916</v>
      </c>
      <c r="Y44" s="31">
        <f t="shared" si="18"/>
        <v>255.59989667350777</v>
      </c>
      <c r="Z44" s="31">
        <f t="shared" si="18"/>
        <v>0</v>
      </c>
      <c r="AA44" s="31">
        <f t="shared" si="17"/>
        <v>43.471152173658517</v>
      </c>
      <c r="AB44" s="31">
        <f t="shared" si="17"/>
        <v>30.185867138740853</v>
      </c>
      <c r="AC44" s="31">
        <f t="shared" si="17"/>
        <v>0.2513749115934838</v>
      </c>
      <c r="AD44" s="31">
        <f t="shared" si="17"/>
        <v>35.656728468689522</v>
      </c>
      <c r="AE44" s="31">
        <f t="shared" si="12"/>
        <v>-322.91024856711408</v>
      </c>
      <c r="AF44" s="31">
        <f t="shared" si="12"/>
        <v>-14.601616934042866</v>
      </c>
      <c r="AH44" s="19" t="s">
        <v>144</v>
      </c>
      <c r="AI44" s="20">
        <v>10</v>
      </c>
      <c r="AJ44" s="20">
        <v>3</v>
      </c>
      <c r="AK44" s="20">
        <v>6</v>
      </c>
      <c r="AL44" s="20">
        <v>2</v>
      </c>
      <c r="AM44" s="20">
        <v>5</v>
      </c>
      <c r="AN44" s="20">
        <v>3</v>
      </c>
      <c r="AO44" s="20">
        <v>1</v>
      </c>
      <c r="AP44" s="20">
        <v>71</v>
      </c>
    </row>
    <row r="45" spans="1:42" ht="15.75" thickBot="1" x14ac:dyDescent="0.3">
      <c r="A45" t="s">
        <v>149</v>
      </c>
      <c r="B45">
        <f t="shared" si="13"/>
        <v>99</v>
      </c>
      <c r="C45">
        <f t="shared" si="13"/>
        <v>71</v>
      </c>
      <c r="D45">
        <f t="shared" si="13"/>
        <v>86</v>
      </c>
      <c r="E45">
        <f t="shared" si="13"/>
        <v>68</v>
      </c>
      <c r="F45">
        <f t="shared" si="13"/>
        <v>54</v>
      </c>
      <c r="G45">
        <f t="shared" si="13"/>
        <v>90</v>
      </c>
      <c r="H45">
        <f t="shared" si="13"/>
        <v>72</v>
      </c>
      <c r="I45" s="1">
        <v>62</v>
      </c>
      <c r="K45" t="str">
        <f t="shared" si="14"/>
        <v>O41</v>
      </c>
      <c r="L45">
        <f t="shared" si="16"/>
        <v>1</v>
      </c>
      <c r="M45">
        <f t="shared" si="16"/>
        <v>2</v>
      </c>
      <c r="N45">
        <f t="shared" si="16"/>
        <v>2</v>
      </c>
      <c r="O45">
        <f t="shared" si="16"/>
        <v>3</v>
      </c>
      <c r="P45">
        <f t="shared" si="16"/>
        <v>4</v>
      </c>
      <c r="Q45">
        <f t="shared" si="16"/>
        <v>1</v>
      </c>
      <c r="R45">
        <f t="shared" si="16"/>
        <v>2</v>
      </c>
      <c r="S45">
        <f t="shared" si="7"/>
        <v>62</v>
      </c>
      <c r="T45" s="2">
        <f t="shared" si="8"/>
        <v>77.2</v>
      </c>
      <c r="U45" s="32">
        <f t="shared" si="9"/>
        <v>304.83862753872756</v>
      </c>
      <c r="V45" s="33">
        <f t="shared" si="10"/>
        <v>72.073758137626982</v>
      </c>
      <c r="X45" s="31">
        <f t="shared" si="18"/>
        <v>34.241601056877528</v>
      </c>
      <c r="Y45" s="31">
        <f t="shared" si="18"/>
        <v>183.30901680625306</v>
      </c>
      <c r="Z45" s="31">
        <f t="shared" si="18"/>
        <v>0</v>
      </c>
      <c r="AA45" s="31">
        <f t="shared" si="17"/>
        <v>34.372538928009064</v>
      </c>
      <c r="AB45" s="31">
        <f t="shared" si="17"/>
        <v>23.971129786647147</v>
      </c>
      <c r="AC45" s="31">
        <f t="shared" si="17"/>
        <v>0.41895818598913959</v>
      </c>
      <c r="AD45" s="31">
        <f t="shared" si="17"/>
        <v>28.525382774951616</v>
      </c>
      <c r="AE45" s="31">
        <f t="shared" si="12"/>
        <v>-242.83862753872756</v>
      </c>
      <c r="AF45" s="31">
        <f t="shared" si="12"/>
        <v>-10.073758137626982</v>
      </c>
      <c r="AH45" s="19" t="s">
        <v>145</v>
      </c>
      <c r="AI45" s="20">
        <v>3</v>
      </c>
      <c r="AJ45" s="20">
        <v>5</v>
      </c>
      <c r="AK45" s="20">
        <v>2</v>
      </c>
      <c r="AL45" s="20">
        <v>5</v>
      </c>
      <c r="AM45" s="20">
        <v>3</v>
      </c>
      <c r="AN45" s="20">
        <v>1</v>
      </c>
      <c r="AO45" s="20">
        <v>5</v>
      </c>
      <c r="AP45" s="20">
        <v>86</v>
      </c>
    </row>
    <row r="46" spans="1:42" ht="15.75" thickBot="1" x14ac:dyDescent="0.3">
      <c r="A46" t="s">
        <v>150</v>
      </c>
      <c r="B46">
        <f t="shared" si="13"/>
        <v>71</v>
      </c>
      <c r="C46">
        <f t="shared" si="13"/>
        <v>86</v>
      </c>
      <c r="D46">
        <f t="shared" si="13"/>
        <v>68</v>
      </c>
      <c r="E46">
        <f t="shared" si="13"/>
        <v>54</v>
      </c>
      <c r="F46">
        <f t="shared" si="13"/>
        <v>90</v>
      </c>
      <c r="G46">
        <f t="shared" si="13"/>
        <v>72</v>
      </c>
      <c r="H46">
        <f t="shared" si="13"/>
        <v>62</v>
      </c>
      <c r="I46" s="1">
        <v>67</v>
      </c>
      <c r="K46" t="str">
        <f t="shared" si="14"/>
        <v>O42</v>
      </c>
      <c r="L46">
        <f t="shared" si="16"/>
        <v>2</v>
      </c>
      <c r="M46">
        <f t="shared" si="16"/>
        <v>1</v>
      </c>
      <c r="N46">
        <f t="shared" si="16"/>
        <v>2</v>
      </c>
      <c r="O46">
        <f t="shared" si="16"/>
        <v>3</v>
      </c>
      <c r="P46">
        <f t="shared" si="16"/>
        <v>1</v>
      </c>
      <c r="Q46">
        <f t="shared" si="16"/>
        <v>1</v>
      </c>
      <c r="R46">
        <f t="shared" si="16"/>
        <v>3</v>
      </c>
      <c r="S46">
        <f t="shared" si="7"/>
        <v>67</v>
      </c>
      <c r="T46" s="2">
        <f t="shared" si="8"/>
        <v>82.9</v>
      </c>
      <c r="U46" s="32">
        <f t="shared" si="9"/>
        <v>338.73979502635967</v>
      </c>
      <c r="V46" s="33">
        <f t="shared" si="10"/>
        <v>72.954923345688286</v>
      </c>
      <c r="X46" s="31">
        <f t="shared" si="18"/>
        <v>24.557107828669743</v>
      </c>
      <c r="Y46" s="31">
        <f t="shared" si="18"/>
        <v>222.03627387799665</v>
      </c>
      <c r="Z46" s="31">
        <f t="shared" si="18"/>
        <v>0</v>
      </c>
      <c r="AA46" s="31">
        <f t="shared" si="17"/>
        <v>27.295839736948373</v>
      </c>
      <c r="AB46" s="31">
        <f t="shared" si="17"/>
        <v>39.95188297774525</v>
      </c>
      <c r="AC46" s="31">
        <f t="shared" si="17"/>
        <v>0.33516654879131169</v>
      </c>
      <c r="AD46" s="31">
        <f t="shared" si="17"/>
        <v>24.563524056208337</v>
      </c>
      <c r="AE46" s="31">
        <f t="shared" si="12"/>
        <v>-271.73979502635967</v>
      </c>
      <c r="AF46" s="31">
        <f t="shared" si="12"/>
        <v>-5.954923345688286</v>
      </c>
      <c r="AH46" s="19" t="s">
        <v>146</v>
      </c>
      <c r="AI46" s="20">
        <v>5</v>
      </c>
      <c r="AJ46" s="20">
        <v>2</v>
      </c>
      <c r="AK46" s="20">
        <v>5</v>
      </c>
      <c r="AL46" s="20">
        <v>3</v>
      </c>
      <c r="AM46" s="20">
        <v>1</v>
      </c>
      <c r="AN46" s="20">
        <v>4</v>
      </c>
      <c r="AO46" s="20">
        <v>3</v>
      </c>
      <c r="AP46" s="20">
        <v>68</v>
      </c>
    </row>
    <row r="47" spans="1:42" ht="15.75" thickBot="1" x14ac:dyDescent="0.3">
      <c r="A47" t="s">
        <v>151</v>
      </c>
      <c r="B47">
        <f t="shared" si="13"/>
        <v>86</v>
      </c>
      <c r="C47">
        <f t="shared" si="13"/>
        <v>68</v>
      </c>
      <c r="D47">
        <f t="shared" si="13"/>
        <v>54</v>
      </c>
      <c r="E47">
        <f t="shared" si="13"/>
        <v>90</v>
      </c>
      <c r="F47">
        <f t="shared" si="13"/>
        <v>72</v>
      </c>
      <c r="G47">
        <f t="shared" si="13"/>
        <v>62</v>
      </c>
      <c r="H47">
        <f t="shared" si="13"/>
        <v>67</v>
      </c>
      <c r="I47" s="1">
        <v>91</v>
      </c>
      <c r="K47" t="str">
        <f t="shared" si="14"/>
        <v>O43</v>
      </c>
      <c r="L47">
        <f t="shared" si="16"/>
        <v>1</v>
      </c>
      <c r="M47">
        <f t="shared" si="16"/>
        <v>1</v>
      </c>
      <c r="N47">
        <f t="shared" si="16"/>
        <v>2</v>
      </c>
      <c r="O47">
        <f t="shared" si="16"/>
        <v>1</v>
      </c>
      <c r="P47">
        <f t="shared" si="16"/>
        <v>1</v>
      </c>
      <c r="Q47">
        <f t="shared" si="16"/>
        <v>2</v>
      </c>
      <c r="R47">
        <f t="shared" si="16"/>
        <v>2</v>
      </c>
      <c r="S47">
        <f t="shared" si="7"/>
        <v>91</v>
      </c>
      <c r="T47" s="2">
        <f t="shared" si="8"/>
        <v>82.9</v>
      </c>
      <c r="U47" s="32">
        <f t="shared" si="9"/>
        <v>309.59643625808872</v>
      </c>
      <c r="V47" s="33">
        <f t="shared" si="10"/>
        <v>73.97329152350801</v>
      </c>
      <c r="X47" s="31">
        <f t="shared" si="18"/>
        <v>29.745229200923916</v>
      </c>
      <c r="Y47" s="31">
        <f t="shared" si="18"/>
        <v>175.56356539190435</v>
      </c>
      <c r="Z47" s="31">
        <f t="shared" si="18"/>
        <v>0</v>
      </c>
      <c r="AA47" s="31">
        <f t="shared" si="17"/>
        <v>45.493066228247287</v>
      </c>
      <c r="AB47" s="31">
        <f t="shared" si="17"/>
        <v>31.961506382196198</v>
      </c>
      <c r="AC47" s="31">
        <f t="shared" si="17"/>
        <v>0.28861563923696287</v>
      </c>
      <c r="AD47" s="31">
        <f t="shared" si="17"/>
        <v>26.544453415579977</v>
      </c>
      <c r="AE47" s="31">
        <f t="shared" si="12"/>
        <v>-218.59643625808872</v>
      </c>
      <c r="AF47" s="31">
        <f t="shared" si="12"/>
        <v>17.02670847649199</v>
      </c>
      <c r="AH47" s="19" t="s">
        <v>147</v>
      </c>
      <c r="AI47" s="20">
        <v>2</v>
      </c>
      <c r="AJ47" s="20">
        <v>4</v>
      </c>
      <c r="AK47" s="20">
        <v>3</v>
      </c>
      <c r="AL47" s="20">
        <v>1</v>
      </c>
      <c r="AM47" s="20">
        <v>4</v>
      </c>
      <c r="AN47" s="20">
        <v>2</v>
      </c>
      <c r="AO47" s="20">
        <v>4</v>
      </c>
      <c r="AP47" s="20">
        <v>54</v>
      </c>
    </row>
    <row r="48" spans="1:42" ht="15.75" thickBot="1" x14ac:dyDescent="0.3">
      <c r="A48" t="s">
        <v>152</v>
      </c>
      <c r="B48">
        <f t="shared" si="13"/>
        <v>68</v>
      </c>
      <c r="C48">
        <f t="shared" si="13"/>
        <v>54</v>
      </c>
      <c r="D48">
        <f t="shared" si="13"/>
        <v>90</v>
      </c>
      <c r="E48">
        <f t="shared" si="13"/>
        <v>72</v>
      </c>
      <c r="F48">
        <f t="shared" si="13"/>
        <v>62</v>
      </c>
      <c r="G48">
        <f t="shared" si="13"/>
        <v>67</v>
      </c>
      <c r="H48">
        <f t="shared" si="13"/>
        <v>91</v>
      </c>
      <c r="I48" s="1">
        <v>62</v>
      </c>
      <c r="K48" t="str">
        <f t="shared" si="14"/>
        <v>O44</v>
      </c>
      <c r="L48">
        <f t="shared" si="16"/>
        <v>1</v>
      </c>
      <c r="M48">
        <f t="shared" si="16"/>
        <v>1</v>
      </c>
      <c r="N48">
        <f t="shared" si="16"/>
        <v>1</v>
      </c>
      <c r="O48">
        <f t="shared" si="16"/>
        <v>1</v>
      </c>
      <c r="P48">
        <f t="shared" si="16"/>
        <v>1</v>
      </c>
      <c r="Q48">
        <f t="shared" si="16"/>
        <v>1</v>
      </c>
      <c r="R48">
        <f t="shared" si="16"/>
        <v>1</v>
      </c>
      <c r="S48">
        <f t="shared" si="7"/>
        <v>62</v>
      </c>
      <c r="T48" s="2">
        <f t="shared" si="8"/>
        <v>82.9</v>
      </c>
      <c r="U48" s="32">
        <f t="shared" si="9"/>
        <v>263.21927570322953</v>
      </c>
      <c r="V48" s="33">
        <f t="shared" si="10"/>
        <v>65.125161945447772</v>
      </c>
      <c r="X48" s="31">
        <f t="shared" si="18"/>
        <v>23.519483554218908</v>
      </c>
      <c r="Y48" s="31">
        <f t="shared" si="18"/>
        <v>139.41812545827696</v>
      </c>
      <c r="Z48" s="31">
        <f t="shared" si="18"/>
        <v>0</v>
      </c>
      <c r="AA48" s="31">
        <f t="shared" si="17"/>
        <v>36.394452982597834</v>
      </c>
      <c r="AB48" s="31">
        <f t="shared" si="17"/>
        <v>27.522408273557836</v>
      </c>
      <c r="AC48" s="31">
        <f t="shared" si="17"/>
        <v>0.31189109401413728</v>
      </c>
      <c r="AD48" s="31">
        <f t="shared" si="17"/>
        <v>36.052914340563852</v>
      </c>
      <c r="AE48" s="31">
        <f t="shared" si="12"/>
        <v>-201.21927570322953</v>
      </c>
      <c r="AF48" s="31">
        <f t="shared" si="12"/>
        <v>-3.1251619454477719</v>
      </c>
      <c r="AH48" s="19" t="s">
        <v>148</v>
      </c>
      <c r="AI48" s="20">
        <v>4</v>
      </c>
      <c r="AJ48" s="20">
        <v>2</v>
      </c>
      <c r="AK48" s="20">
        <v>1</v>
      </c>
      <c r="AL48" s="20">
        <v>4</v>
      </c>
      <c r="AM48" s="20">
        <v>2</v>
      </c>
      <c r="AN48" s="20">
        <v>3</v>
      </c>
      <c r="AO48" s="20">
        <v>6</v>
      </c>
      <c r="AP48" s="20">
        <v>90</v>
      </c>
    </row>
    <row r="49" spans="34:42" ht="15.75" thickBot="1" x14ac:dyDescent="0.3">
      <c r="AH49" s="19" t="s">
        <v>149</v>
      </c>
      <c r="AI49" s="20">
        <v>2</v>
      </c>
      <c r="AJ49" s="20">
        <v>1</v>
      </c>
      <c r="AK49" s="20">
        <v>3</v>
      </c>
      <c r="AL49" s="20">
        <v>2</v>
      </c>
      <c r="AM49" s="20">
        <v>3</v>
      </c>
      <c r="AN49" s="20">
        <v>5</v>
      </c>
      <c r="AO49" s="20">
        <v>2</v>
      </c>
      <c r="AP49" s="20">
        <v>72</v>
      </c>
    </row>
    <row r="50" spans="34:42" ht="15.75" thickBot="1" x14ac:dyDescent="0.3">
      <c r="AH50" s="19" t="s">
        <v>150</v>
      </c>
      <c r="AI50" s="20">
        <v>1</v>
      </c>
      <c r="AJ50" s="20">
        <v>2</v>
      </c>
      <c r="AK50" s="20">
        <v>2</v>
      </c>
      <c r="AL50" s="20">
        <v>3</v>
      </c>
      <c r="AM50" s="20">
        <v>4</v>
      </c>
      <c r="AN50" s="20">
        <v>1</v>
      </c>
      <c r="AO50" s="20">
        <v>2</v>
      </c>
      <c r="AP50" s="20">
        <v>62</v>
      </c>
    </row>
    <row r="51" spans="34:42" ht="15.75" thickBot="1" x14ac:dyDescent="0.3">
      <c r="AH51" s="19" t="s">
        <v>151</v>
      </c>
      <c r="AI51" s="20">
        <v>2</v>
      </c>
      <c r="AJ51" s="20">
        <v>1</v>
      </c>
      <c r="AK51" s="20">
        <v>2</v>
      </c>
      <c r="AL51" s="20">
        <v>3</v>
      </c>
      <c r="AM51" s="20">
        <v>1</v>
      </c>
      <c r="AN51" s="20">
        <v>1</v>
      </c>
      <c r="AO51" s="20">
        <v>3</v>
      </c>
      <c r="AP51" s="20">
        <v>67</v>
      </c>
    </row>
    <row r="52" spans="34:42" ht="15.75" thickBot="1" x14ac:dyDescent="0.3">
      <c r="AH52" s="19" t="s">
        <v>152</v>
      </c>
      <c r="AI52" s="20">
        <v>1</v>
      </c>
      <c r="AJ52" s="20">
        <v>1</v>
      </c>
      <c r="AK52" s="20">
        <v>2</v>
      </c>
      <c r="AL52" s="20">
        <v>1</v>
      </c>
      <c r="AM52" s="20">
        <v>1</v>
      </c>
      <c r="AN52" s="20">
        <v>2</v>
      </c>
      <c r="AO52" s="20">
        <v>2</v>
      </c>
      <c r="AP52" s="20">
        <v>91</v>
      </c>
    </row>
    <row r="53" spans="34:42" ht="15.75" thickBot="1" x14ac:dyDescent="0.3">
      <c r="AH53" s="19" t="s">
        <v>154</v>
      </c>
      <c r="AI53" s="20">
        <v>1</v>
      </c>
      <c r="AJ53" s="20">
        <v>1</v>
      </c>
      <c r="AK53" s="20">
        <v>1</v>
      </c>
      <c r="AL53" s="20">
        <v>1</v>
      </c>
      <c r="AM53" s="20">
        <v>1</v>
      </c>
      <c r="AN53" s="20">
        <v>1</v>
      </c>
      <c r="AO53" s="20">
        <v>1</v>
      </c>
      <c r="AP53" s="20">
        <v>62</v>
      </c>
    </row>
    <row r="54" spans="34:42" ht="19.5" thickBot="1" x14ac:dyDescent="0.3">
      <c r="AH54" s="15"/>
    </row>
    <row r="55" spans="34:42" ht="15.75" thickBot="1" x14ac:dyDescent="0.3">
      <c r="AH55" s="19" t="s">
        <v>77</v>
      </c>
      <c r="AI55" s="19" t="s">
        <v>63</v>
      </c>
      <c r="AJ55" s="19" t="s">
        <v>64</v>
      </c>
      <c r="AK55" s="19" t="s">
        <v>65</v>
      </c>
      <c r="AL55" s="19" t="s">
        <v>66</v>
      </c>
      <c r="AM55" s="19" t="s">
        <v>67</v>
      </c>
      <c r="AN55" s="19" t="s">
        <v>68</v>
      </c>
      <c r="AO55" s="19" t="s">
        <v>69</v>
      </c>
    </row>
    <row r="56" spans="34:42" ht="32.25" thickBot="1" x14ac:dyDescent="0.3">
      <c r="AH56" s="19" t="s">
        <v>78</v>
      </c>
      <c r="AI56" s="20" t="s">
        <v>155</v>
      </c>
      <c r="AJ56" s="20" t="s">
        <v>156</v>
      </c>
      <c r="AK56" s="20" t="s">
        <v>157</v>
      </c>
      <c r="AL56" s="20" t="s">
        <v>158</v>
      </c>
      <c r="AM56" s="20" t="s">
        <v>159</v>
      </c>
      <c r="AN56" s="20" t="s">
        <v>160</v>
      </c>
      <c r="AO56" s="20" t="s">
        <v>161</v>
      </c>
    </row>
    <row r="57" spans="34:42" ht="32.25" thickBot="1" x14ac:dyDescent="0.3">
      <c r="AH57" s="19" t="s">
        <v>86</v>
      </c>
      <c r="AI57" s="20" t="s">
        <v>155</v>
      </c>
      <c r="AJ57" s="20" t="s">
        <v>156</v>
      </c>
      <c r="AK57" s="20" t="s">
        <v>157</v>
      </c>
      <c r="AL57" s="20" t="s">
        <v>158</v>
      </c>
      <c r="AM57" s="20" t="s">
        <v>159</v>
      </c>
      <c r="AN57" s="20" t="s">
        <v>160</v>
      </c>
      <c r="AO57" s="20" t="s">
        <v>161</v>
      </c>
    </row>
    <row r="58" spans="34:42" ht="32.25" thickBot="1" x14ac:dyDescent="0.3">
      <c r="AH58" s="19" t="s">
        <v>87</v>
      </c>
      <c r="AI58" s="20" t="s">
        <v>155</v>
      </c>
      <c r="AJ58" s="20" t="s">
        <v>156</v>
      </c>
      <c r="AK58" s="20" t="s">
        <v>157</v>
      </c>
      <c r="AL58" s="20" t="s">
        <v>158</v>
      </c>
      <c r="AM58" s="20" t="s">
        <v>159</v>
      </c>
      <c r="AN58" s="20" t="s">
        <v>160</v>
      </c>
      <c r="AO58" s="20" t="s">
        <v>161</v>
      </c>
    </row>
    <row r="59" spans="34:42" ht="32.25" thickBot="1" x14ac:dyDescent="0.3">
      <c r="AH59" s="19" t="s">
        <v>88</v>
      </c>
      <c r="AI59" s="20" t="s">
        <v>155</v>
      </c>
      <c r="AJ59" s="20" t="s">
        <v>156</v>
      </c>
      <c r="AK59" s="20" t="s">
        <v>157</v>
      </c>
      <c r="AL59" s="20" t="s">
        <v>158</v>
      </c>
      <c r="AM59" s="20" t="s">
        <v>162</v>
      </c>
      <c r="AN59" s="20" t="s">
        <v>160</v>
      </c>
      <c r="AO59" s="20" t="s">
        <v>161</v>
      </c>
    </row>
    <row r="60" spans="34:42" ht="32.25" thickBot="1" x14ac:dyDescent="0.3">
      <c r="AH60" s="19" t="s">
        <v>89</v>
      </c>
      <c r="AI60" s="20" t="s">
        <v>155</v>
      </c>
      <c r="AJ60" s="20" t="s">
        <v>156</v>
      </c>
      <c r="AK60" s="20" t="s">
        <v>157</v>
      </c>
      <c r="AL60" s="20" t="s">
        <v>158</v>
      </c>
      <c r="AM60" s="20" t="s">
        <v>162</v>
      </c>
      <c r="AN60" s="20" t="s">
        <v>160</v>
      </c>
      <c r="AO60" s="20" t="s">
        <v>161</v>
      </c>
    </row>
    <row r="61" spans="34:42" ht="32.25" thickBot="1" x14ac:dyDescent="0.3">
      <c r="AH61" s="19" t="s">
        <v>90</v>
      </c>
      <c r="AI61" s="20" t="s">
        <v>155</v>
      </c>
      <c r="AJ61" s="20" t="s">
        <v>156</v>
      </c>
      <c r="AK61" s="20" t="s">
        <v>157</v>
      </c>
      <c r="AL61" s="20" t="s">
        <v>158</v>
      </c>
      <c r="AM61" s="20" t="s">
        <v>162</v>
      </c>
      <c r="AN61" s="20" t="s">
        <v>160</v>
      </c>
      <c r="AO61" s="20" t="s">
        <v>161</v>
      </c>
    </row>
    <row r="62" spans="34:42" ht="32.25" thickBot="1" x14ac:dyDescent="0.3">
      <c r="AH62" s="19" t="s">
        <v>163</v>
      </c>
      <c r="AI62" s="20" t="s">
        <v>155</v>
      </c>
      <c r="AJ62" s="20" t="s">
        <v>156</v>
      </c>
      <c r="AK62" s="20" t="s">
        <v>157</v>
      </c>
      <c r="AL62" s="20" t="s">
        <v>158</v>
      </c>
      <c r="AM62" s="20" t="s">
        <v>162</v>
      </c>
      <c r="AN62" s="20" t="s">
        <v>160</v>
      </c>
      <c r="AO62" s="20" t="s">
        <v>161</v>
      </c>
    </row>
    <row r="63" spans="34:42" ht="32.25" thickBot="1" x14ac:dyDescent="0.3">
      <c r="AH63" s="19" t="s">
        <v>164</v>
      </c>
      <c r="AI63" s="20" t="s">
        <v>155</v>
      </c>
      <c r="AJ63" s="20" t="s">
        <v>156</v>
      </c>
      <c r="AK63" s="20" t="s">
        <v>157</v>
      </c>
      <c r="AL63" s="20" t="s">
        <v>158</v>
      </c>
      <c r="AM63" s="20" t="s">
        <v>162</v>
      </c>
      <c r="AN63" s="20" t="s">
        <v>160</v>
      </c>
      <c r="AO63" s="20" t="s">
        <v>161</v>
      </c>
    </row>
    <row r="64" spans="34:42" ht="32.25" thickBot="1" x14ac:dyDescent="0.3">
      <c r="AH64" s="19" t="s">
        <v>165</v>
      </c>
      <c r="AI64" s="20" t="s">
        <v>155</v>
      </c>
      <c r="AJ64" s="20" t="s">
        <v>156</v>
      </c>
      <c r="AK64" s="20" t="s">
        <v>157</v>
      </c>
      <c r="AL64" s="20" t="s">
        <v>158</v>
      </c>
      <c r="AM64" s="20" t="s">
        <v>162</v>
      </c>
      <c r="AN64" s="20" t="s">
        <v>160</v>
      </c>
      <c r="AO64" s="20" t="s">
        <v>161</v>
      </c>
    </row>
    <row r="65" spans="34:41" ht="32.25" thickBot="1" x14ac:dyDescent="0.3">
      <c r="AH65" s="19" t="s">
        <v>166</v>
      </c>
      <c r="AI65" s="20" t="s">
        <v>155</v>
      </c>
      <c r="AJ65" s="20" t="s">
        <v>156</v>
      </c>
      <c r="AK65" s="20" t="s">
        <v>157</v>
      </c>
      <c r="AL65" s="20" t="s">
        <v>158</v>
      </c>
      <c r="AM65" s="20" t="s">
        <v>162</v>
      </c>
      <c r="AN65" s="20" t="s">
        <v>160</v>
      </c>
      <c r="AO65" s="20" t="s">
        <v>161</v>
      </c>
    </row>
    <row r="66" spans="34:41" ht="32.25" thickBot="1" x14ac:dyDescent="0.3">
      <c r="AH66" s="19" t="s">
        <v>167</v>
      </c>
      <c r="AI66" s="20" t="s">
        <v>155</v>
      </c>
      <c r="AJ66" s="20" t="s">
        <v>156</v>
      </c>
      <c r="AK66" s="20" t="s">
        <v>157</v>
      </c>
      <c r="AL66" s="20" t="s">
        <v>158</v>
      </c>
      <c r="AM66" s="20" t="s">
        <v>162</v>
      </c>
      <c r="AN66" s="20" t="s">
        <v>160</v>
      </c>
      <c r="AO66" s="20" t="s">
        <v>161</v>
      </c>
    </row>
    <row r="67" spans="34:41" ht="32.25" thickBot="1" x14ac:dyDescent="0.3">
      <c r="AH67" s="19" t="s">
        <v>168</v>
      </c>
      <c r="AI67" s="20" t="s">
        <v>155</v>
      </c>
      <c r="AJ67" s="20" t="s">
        <v>156</v>
      </c>
      <c r="AK67" s="20" t="s">
        <v>157</v>
      </c>
      <c r="AL67" s="20" t="s">
        <v>158</v>
      </c>
      <c r="AM67" s="20" t="s">
        <v>162</v>
      </c>
      <c r="AN67" s="20" t="s">
        <v>160</v>
      </c>
      <c r="AO67" s="20" t="s">
        <v>161</v>
      </c>
    </row>
    <row r="68" spans="34:41" ht="32.25" thickBot="1" x14ac:dyDescent="0.3">
      <c r="AH68" s="19" t="s">
        <v>169</v>
      </c>
      <c r="AI68" s="20" t="s">
        <v>155</v>
      </c>
      <c r="AJ68" s="20" t="s">
        <v>156</v>
      </c>
      <c r="AK68" s="20" t="s">
        <v>157</v>
      </c>
      <c r="AL68" s="20" t="s">
        <v>158</v>
      </c>
      <c r="AM68" s="20" t="s">
        <v>162</v>
      </c>
      <c r="AN68" s="20" t="s">
        <v>160</v>
      </c>
      <c r="AO68" s="20" t="s">
        <v>161</v>
      </c>
    </row>
    <row r="69" spans="34:41" ht="32.25" thickBot="1" x14ac:dyDescent="0.3">
      <c r="AH69" s="19" t="s">
        <v>170</v>
      </c>
      <c r="AI69" s="20" t="s">
        <v>155</v>
      </c>
      <c r="AJ69" s="20" t="s">
        <v>156</v>
      </c>
      <c r="AK69" s="20" t="s">
        <v>157</v>
      </c>
      <c r="AL69" s="20" t="s">
        <v>158</v>
      </c>
      <c r="AM69" s="20" t="s">
        <v>162</v>
      </c>
      <c r="AN69" s="20" t="s">
        <v>160</v>
      </c>
      <c r="AO69" s="20" t="s">
        <v>161</v>
      </c>
    </row>
    <row r="70" spans="34:41" ht="32.25" thickBot="1" x14ac:dyDescent="0.3">
      <c r="AH70" s="19" t="s">
        <v>171</v>
      </c>
      <c r="AI70" s="20" t="s">
        <v>155</v>
      </c>
      <c r="AJ70" s="20" t="s">
        <v>156</v>
      </c>
      <c r="AK70" s="20" t="s">
        <v>157</v>
      </c>
      <c r="AL70" s="20" t="s">
        <v>158</v>
      </c>
      <c r="AM70" s="20" t="s">
        <v>162</v>
      </c>
      <c r="AN70" s="20" t="s">
        <v>160</v>
      </c>
      <c r="AO70" s="20" t="s">
        <v>161</v>
      </c>
    </row>
    <row r="71" spans="34:41" ht="32.25" thickBot="1" x14ac:dyDescent="0.3">
      <c r="AH71" s="19" t="s">
        <v>172</v>
      </c>
      <c r="AI71" s="20" t="s">
        <v>155</v>
      </c>
      <c r="AJ71" s="20" t="s">
        <v>156</v>
      </c>
      <c r="AK71" s="20" t="s">
        <v>157</v>
      </c>
      <c r="AL71" s="20" t="s">
        <v>158</v>
      </c>
      <c r="AM71" s="20" t="s">
        <v>162</v>
      </c>
      <c r="AN71" s="20" t="s">
        <v>160</v>
      </c>
      <c r="AO71" s="20" t="s">
        <v>161</v>
      </c>
    </row>
    <row r="72" spans="34:41" ht="32.25" thickBot="1" x14ac:dyDescent="0.3">
      <c r="AH72" s="19" t="s">
        <v>173</v>
      </c>
      <c r="AI72" s="20" t="s">
        <v>155</v>
      </c>
      <c r="AJ72" s="20" t="s">
        <v>156</v>
      </c>
      <c r="AK72" s="20" t="s">
        <v>157</v>
      </c>
      <c r="AL72" s="20" t="s">
        <v>158</v>
      </c>
      <c r="AM72" s="20" t="s">
        <v>162</v>
      </c>
      <c r="AN72" s="20" t="s">
        <v>160</v>
      </c>
      <c r="AO72" s="20" t="s">
        <v>161</v>
      </c>
    </row>
    <row r="73" spans="34:41" ht="32.25" thickBot="1" x14ac:dyDescent="0.3">
      <c r="AH73" s="19" t="s">
        <v>174</v>
      </c>
      <c r="AI73" s="20" t="s">
        <v>155</v>
      </c>
      <c r="AJ73" s="20" t="s">
        <v>156</v>
      </c>
      <c r="AK73" s="20" t="s">
        <v>157</v>
      </c>
      <c r="AL73" s="20" t="s">
        <v>158</v>
      </c>
      <c r="AM73" s="20" t="s">
        <v>162</v>
      </c>
      <c r="AN73" s="20" t="s">
        <v>160</v>
      </c>
      <c r="AO73" s="20" t="s">
        <v>161</v>
      </c>
    </row>
    <row r="74" spans="34:41" ht="32.25" thickBot="1" x14ac:dyDescent="0.3">
      <c r="AH74" s="19" t="s">
        <v>175</v>
      </c>
      <c r="AI74" s="20" t="s">
        <v>155</v>
      </c>
      <c r="AJ74" s="20" t="s">
        <v>156</v>
      </c>
      <c r="AK74" s="20" t="s">
        <v>157</v>
      </c>
      <c r="AL74" s="20" t="s">
        <v>158</v>
      </c>
      <c r="AM74" s="20" t="s">
        <v>162</v>
      </c>
      <c r="AN74" s="20" t="s">
        <v>160</v>
      </c>
      <c r="AO74" s="20" t="s">
        <v>161</v>
      </c>
    </row>
    <row r="75" spans="34:41" ht="32.25" thickBot="1" x14ac:dyDescent="0.3">
      <c r="AH75" s="19" t="s">
        <v>176</v>
      </c>
      <c r="AI75" s="20" t="s">
        <v>155</v>
      </c>
      <c r="AJ75" s="20" t="s">
        <v>156</v>
      </c>
      <c r="AK75" s="20" t="s">
        <v>157</v>
      </c>
      <c r="AL75" s="20" t="s">
        <v>158</v>
      </c>
      <c r="AM75" s="20" t="s">
        <v>162</v>
      </c>
      <c r="AN75" s="20" t="s">
        <v>160</v>
      </c>
      <c r="AO75" s="20" t="s">
        <v>161</v>
      </c>
    </row>
    <row r="76" spans="34:41" ht="21.75" thickBot="1" x14ac:dyDescent="0.3">
      <c r="AH76" s="19" t="s">
        <v>177</v>
      </c>
      <c r="AI76" s="20" t="s">
        <v>178</v>
      </c>
      <c r="AJ76" s="20" t="s">
        <v>156</v>
      </c>
      <c r="AK76" s="20" t="s">
        <v>157</v>
      </c>
      <c r="AL76" s="20" t="s">
        <v>158</v>
      </c>
      <c r="AM76" s="20" t="s">
        <v>162</v>
      </c>
      <c r="AN76" s="20" t="s">
        <v>160</v>
      </c>
      <c r="AO76" s="20" t="s">
        <v>161</v>
      </c>
    </row>
    <row r="77" spans="34:41" ht="21.75" thickBot="1" x14ac:dyDescent="0.3">
      <c r="AH77" s="19" t="s">
        <v>179</v>
      </c>
      <c r="AI77" s="20" t="s">
        <v>178</v>
      </c>
      <c r="AJ77" s="20" t="s">
        <v>157</v>
      </c>
      <c r="AK77" s="20" t="s">
        <v>157</v>
      </c>
      <c r="AL77" s="20" t="s">
        <v>158</v>
      </c>
      <c r="AM77" s="20" t="s">
        <v>162</v>
      </c>
      <c r="AN77" s="20" t="s">
        <v>160</v>
      </c>
      <c r="AO77" s="20" t="s">
        <v>161</v>
      </c>
    </row>
    <row r="78" spans="34:41" ht="21.75" thickBot="1" x14ac:dyDescent="0.3">
      <c r="AH78" s="19" t="s">
        <v>180</v>
      </c>
      <c r="AI78" s="20" t="s">
        <v>178</v>
      </c>
      <c r="AJ78" s="20" t="s">
        <v>157</v>
      </c>
      <c r="AK78" s="20" t="s">
        <v>157</v>
      </c>
      <c r="AL78" s="20" t="s">
        <v>158</v>
      </c>
      <c r="AM78" s="20" t="s">
        <v>162</v>
      </c>
      <c r="AN78" s="20" t="s">
        <v>160</v>
      </c>
      <c r="AO78" s="20" t="s">
        <v>181</v>
      </c>
    </row>
    <row r="79" spans="34:41" ht="21.75" thickBot="1" x14ac:dyDescent="0.3">
      <c r="AH79" s="19" t="s">
        <v>182</v>
      </c>
      <c r="AI79" s="20" t="s">
        <v>178</v>
      </c>
      <c r="AJ79" s="20" t="s">
        <v>157</v>
      </c>
      <c r="AK79" s="20" t="s">
        <v>157</v>
      </c>
      <c r="AL79" s="20" t="s">
        <v>158</v>
      </c>
      <c r="AM79" s="20" t="s">
        <v>162</v>
      </c>
      <c r="AN79" s="20" t="s">
        <v>160</v>
      </c>
      <c r="AO79" s="20" t="s">
        <v>181</v>
      </c>
    </row>
    <row r="80" spans="34:41" ht="21.75" thickBot="1" x14ac:dyDescent="0.3">
      <c r="AH80" s="19" t="s">
        <v>183</v>
      </c>
      <c r="AI80" s="20" t="s">
        <v>178</v>
      </c>
      <c r="AJ80" s="20" t="s">
        <v>157</v>
      </c>
      <c r="AK80" s="20" t="s">
        <v>157</v>
      </c>
      <c r="AL80" s="20" t="s">
        <v>158</v>
      </c>
      <c r="AM80" s="20" t="s">
        <v>162</v>
      </c>
      <c r="AN80" s="20" t="s">
        <v>160</v>
      </c>
      <c r="AO80" s="20" t="s">
        <v>181</v>
      </c>
    </row>
    <row r="81" spans="34:41" ht="21.75" thickBot="1" x14ac:dyDescent="0.3">
      <c r="AH81" s="19" t="s">
        <v>184</v>
      </c>
      <c r="AI81" s="20" t="s">
        <v>178</v>
      </c>
      <c r="AJ81" s="20" t="s">
        <v>157</v>
      </c>
      <c r="AK81" s="20" t="s">
        <v>157</v>
      </c>
      <c r="AL81" s="20" t="s">
        <v>158</v>
      </c>
      <c r="AM81" s="20" t="s">
        <v>162</v>
      </c>
      <c r="AN81" s="20" t="s">
        <v>160</v>
      </c>
      <c r="AO81" s="20" t="s">
        <v>185</v>
      </c>
    </row>
    <row r="82" spans="34:41" ht="21.75" thickBot="1" x14ac:dyDescent="0.3">
      <c r="AH82" s="19" t="s">
        <v>186</v>
      </c>
      <c r="AI82" s="20" t="s">
        <v>178</v>
      </c>
      <c r="AJ82" s="20" t="s">
        <v>157</v>
      </c>
      <c r="AK82" s="20" t="s">
        <v>157</v>
      </c>
      <c r="AL82" s="20" t="s">
        <v>158</v>
      </c>
      <c r="AM82" s="20" t="s">
        <v>162</v>
      </c>
      <c r="AN82" s="20" t="s">
        <v>160</v>
      </c>
      <c r="AO82" s="20" t="s">
        <v>185</v>
      </c>
    </row>
    <row r="83" spans="34:41" ht="21.75" thickBot="1" x14ac:dyDescent="0.3">
      <c r="AH83" s="19" t="s">
        <v>187</v>
      </c>
      <c r="AI83" s="20" t="s">
        <v>178</v>
      </c>
      <c r="AJ83" s="20" t="s">
        <v>157</v>
      </c>
      <c r="AK83" s="20" t="s">
        <v>157</v>
      </c>
      <c r="AL83" s="20" t="s">
        <v>158</v>
      </c>
      <c r="AM83" s="20" t="s">
        <v>162</v>
      </c>
      <c r="AN83" s="20" t="s">
        <v>158</v>
      </c>
      <c r="AO83" s="20" t="s">
        <v>185</v>
      </c>
    </row>
    <row r="84" spans="34:41" ht="21.75" thickBot="1" x14ac:dyDescent="0.3">
      <c r="AH84" s="19" t="s">
        <v>188</v>
      </c>
      <c r="AI84" s="20" t="s">
        <v>178</v>
      </c>
      <c r="AJ84" s="20" t="s">
        <v>157</v>
      </c>
      <c r="AK84" s="20" t="s">
        <v>157</v>
      </c>
      <c r="AL84" s="20" t="s">
        <v>158</v>
      </c>
      <c r="AM84" s="20" t="s">
        <v>162</v>
      </c>
      <c r="AN84" s="20" t="s">
        <v>158</v>
      </c>
      <c r="AO84" s="20" t="s">
        <v>185</v>
      </c>
    </row>
    <row r="85" spans="34:41" ht="21.75" thickBot="1" x14ac:dyDescent="0.3">
      <c r="AH85" s="19" t="s">
        <v>189</v>
      </c>
      <c r="AI85" s="20" t="s">
        <v>178</v>
      </c>
      <c r="AJ85" s="20" t="s">
        <v>157</v>
      </c>
      <c r="AK85" s="20" t="s">
        <v>157</v>
      </c>
      <c r="AL85" s="20" t="s">
        <v>158</v>
      </c>
      <c r="AM85" s="20" t="s">
        <v>162</v>
      </c>
      <c r="AN85" s="20" t="s">
        <v>158</v>
      </c>
      <c r="AO85" s="20" t="s">
        <v>185</v>
      </c>
    </row>
    <row r="86" spans="34:41" ht="21.75" thickBot="1" x14ac:dyDescent="0.3">
      <c r="AH86" s="19" t="s">
        <v>190</v>
      </c>
      <c r="AI86" s="20" t="s">
        <v>178</v>
      </c>
      <c r="AJ86" s="20" t="s">
        <v>157</v>
      </c>
      <c r="AK86" s="20" t="s">
        <v>157</v>
      </c>
      <c r="AL86" s="20" t="s">
        <v>157</v>
      </c>
      <c r="AM86" s="20" t="s">
        <v>162</v>
      </c>
      <c r="AN86" s="20" t="s">
        <v>158</v>
      </c>
      <c r="AO86" s="20" t="s">
        <v>185</v>
      </c>
    </row>
    <row r="87" spans="34:41" ht="21.75" thickBot="1" x14ac:dyDescent="0.3">
      <c r="AH87" s="19" t="s">
        <v>191</v>
      </c>
      <c r="AI87" s="20" t="s">
        <v>178</v>
      </c>
      <c r="AJ87" s="20" t="s">
        <v>157</v>
      </c>
      <c r="AK87" s="20" t="s">
        <v>157</v>
      </c>
      <c r="AL87" s="20" t="s">
        <v>157</v>
      </c>
      <c r="AM87" s="20" t="s">
        <v>162</v>
      </c>
      <c r="AN87" s="20" t="s">
        <v>158</v>
      </c>
      <c r="AO87" s="20" t="s">
        <v>185</v>
      </c>
    </row>
    <row r="88" spans="34:41" ht="21.75" thickBot="1" x14ac:dyDescent="0.3">
      <c r="AH88" s="19" t="s">
        <v>192</v>
      </c>
      <c r="AI88" s="20" t="s">
        <v>193</v>
      </c>
      <c r="AJ88" s="20" t="s">
        <v>157</v>
      </c>
      <c r="AK88" s="20" t="s">
        <v>157</v>
      </c>
      <c r="AL88" s="20" t="s">
        <v>157</v>
      </c>
      <c r="AM88" s="20" t="s">
        <v>162</v>
      </c>
      <c r="AN88" s="20" t="s">
        <v>158</v>
      </c>
      <c r="AO88" s="20" t="s">
        <v>185</v>
      </c>
    </row>
    <row r="89" spans="34:41" ht="21.75" thickBot="1" x14ac:dyDescent="0.3">
      <c r="AH89" s="19" t="s">
        <v>194</v>
      </c>
      <c r="AI89" s="20" t="s">
        <v>193</v>
      </c>
      <c r="AJ89" s="20" t="s">
        <v>157</v>
      </c>
      <c r="AK89" s="20" t="s">
        <v>157</v>
      </c>
      <c r="AL89" s="20" t="s">
        <v>157</v>
      </c>
      <c r="AM89" s="20" t="s">
        <v>162</v>
      </c>
      <c r="AN89" s="20" t="s">
        <v>158</v>
      </c>
      <c r="AO89" s="20" t="s">
        <v>185</v>
      </c>
    </row>
    <row r="90" spans="34:41" ht="21.75" thickBot="1" x14ac:dyDescent="0.3">
      <c r="AH90" s="19" t="s">
        <v>195</v>
      </c>
      <c r="AI90" s="20" t="s">
        <v>157</v>
      </c>
      <c r="AJ90" s="20" t="s">
        <v>157</v>
      </c>
      <c r="AK90" s="20" t="s">
        <v>157</v>
      </c>
      <c r="AL90" s="20" t="s">
        <v>157</v>
      </c>
      <c r="AM90" s="20" t="s">
        <v>162</v>
      </c>
      <c r="AN90" s="20" t="s">
        <v>158</v>
      </c>
      <c r="AO90" s="20" t="s">
        <v>185</v>
      </c>
    </row>
    <row r="91" spans="34:41" ht="21.75" thickBot="1" x14ac:dyDescent="0.3">
      <c r="AH91" s="19" t="s">
        <v>196</v>
      </c>
      <c r="AI91" s="20" t="s">
        <v>157</v>
      </c>
      <c r="AJ91" s="20" t="s">
        <v>157</v>
      </c>
      <c r="AK91" s="20" t="s">
        <v>157</v>
      </c>
      <c r="AL91" s="20" t="s">
        <v>157</v>
      </c>
      <c r="AM91" s="20" t="s">
        <v>157</v>
      </c>
      <c r="AN91" s="20" t="s">
        <v>158</v>
      </c>
      <c r="AO91" s="20" t="s">
        <v>185</v>
      </c>
    </row>
    <row r="92" spans="34:41" ht="21.75" thickBot="1" x14ac:dyDescent="0.3">
      <c r="AH92" s="19" t="s">
        <v>197</v>
      </c>
      <c r="AI92" s="20" t="s">
        <v>157</v>
      </c>
      <c r="AJ92" s="20" t="s">
        <v>157</v>
      </c>
      <c r="AK92" s="20" t="s">
        <v>157</v>
      </c>
      <c r="AL92" s="20" t="s">
        <v>157</v>
      </c>
      <c r="AM92" s="20" t="s">
        <v>157</v>
      </c>
      <c r="AN92" s="20" t="s">
        <v>157</v>
      </c>
      <c r="AO92" s="20" t="s">
        <v>185</v>
      </c>
    </row>
    <row r="93" spans="34:41" ht="21.75" thickBot="1" x14ac:dyDescent="0.3">
      <c r="AH93" s="19" t="s">
        <v>198</v>
      </c>
      <c r="AI93" s="20" t="s">
        <v>157</v>
      </c>
      <c r="AJ93" s="20" t="s">
        <v>157</v>
      </c>
      <c r="AK93" s="20" t="s">
        <v>157</v>
      </c>
      <c r="AL93" s="20" t="s">
        <v>157</v>
      </c>
      <c r="AM93" s="20" t="s">
        <v>157</v>
      </c>
      <c r="AN93" s="20" t="s">
        <v>157</v>
      </c>
      <c r="AO93" s="20" t="s">
        <v>157</v>
      </c>
    </row>
    <row r="94" spans="34:41" ht="21.75" thickBot="1" x14ac:dyDescent="0.3">
      <c r="AH94" s="19" t="s">
        <v>199</v>
      </c>
      <c r="AI94" s="20" t="s">
        <v>157</v>
      </c>
      <c r="AJ94" s="20" t="s">
        <v>157</v>
      </c>
      <c r="AK94" s="20" t="s">
        <v>157</v>
      </c>
      <c r="AL94" s="20" t="s">
        <v>157</v>
      </c>
      <c r="AM94" s="20" t="s">
        <v>157</v>
      </c>
      <c r="AN94" s="20" t="s">
        <v>157</v>
      </c>
      <c r="AO94" s="20" t="s">
        <v>157</v>
      </c>
    </row>
    <row r="95" spans="34:41" ht="21.75" thickBot="1" x14ac:dyDescent="0.3">
      <c r="AH95" s="19" t="s">
        <v>200</v>
      </c>
      <c r="AI95" s="20" t="s">
        <v>157</v>
      </c>
      <c r="AJ95" s="20" t="s">
        <v>157</v>
      </c>
      <c r="AK95" s="20" t="s">
        <v>157</v>
      </c>
      <c r="AL95" s="20" t="s">
        <v>157</v>
      </c>
      <c r="AM95" s="20" t="s">
        <v>157</v>
      </c>
      <c r="AN95" s="20" t="s">
        <v>157</v>
      </c>
      <c r="AO95" s="20" t="s">
        <v>157</v>
      </c>
    </row>
    <row r="96" spans="34:41" ht="21.75" thickBot="1" x14ac:dyDescent="0.3">
      <c r="AH96" s="19" t="s">
        <v>201</v>
      </c>
      <c r="AI96" s="20" t="s">
        <v>157</v>
      </c>
      <c r="AJ96" s="20" t="s">
        <v>157</v>
      </c>
      <c r="AK96" s="20" t="s">
        <v>157</v>
      </c>
      <c r="AL96" s="20" t="s">
        <v>157</v>
      </c>
      <c r="AM96" s="20" t="s">
        <v>157</v>
      </c>
      <c r="AN96" s="20" t="s">
        <v>157</v>
      </c>
      <c r="AO96" s="20" t="s">
        <v>157</v>
      </c>
    </row>
    <row r="97" spans="34:41" ht="21.75" thickBot="1" x14ac:dyDescent="0.3">
      <c r="AH97" s="19" t="s">
        <v>202</v>
      </c>
      <c r="AI97" s="20" t="s">
        <v>157</v>
      </c>
      <c r="AJ97" s="20" t="s">
        <v>157</v>
      </c>
      <c r="AK97" s="20" t="s">
        <v>157</v>
      </c>
      <c r="AL97" s="20" t="s">
        <v>157</v>
      </c>
      <c r="AM97" s="20" t="s">
        <v>157</v>
      </c>
      <c r="AN97" s="20" t="s">
        <v>157</v>
      </c>
      <c r="AO97" s="20" t="s">
        <v>157</v>
      </c>
    </row>
    <row r="98" spans="34:41" ht="21.75" thickBot="1" x14ac:dyDescent="0.3">
      <c r="AH98" s="19" t="s">
        <v>203</v>
      </c>
      <c r="AI98" s="20" t="s">
        <v>157</v>
      </c>
      <c r="AJ98" s="20" t="s">
        <v>157</v>
      </c>
      <c r="AK98" s="20" t="s">
        <v>157</v>
      </c>
      <c r="AL98" s="20" t="s">
        <v>157</v>
      </c>
      <c r="AM98" s="20" t="s">
        <v>157</v>
      </c>
      <c r="AN98" s="20" t="s">
        <v>157</v>
      </c>
      <c r="AO98" s="20" t="s">
        <v>157</v>
      </c>
    </row>
    <row r="99" spans="34:41" ht="21.75" thickBot="1" x14ac:dyDescent="0.3">
      <c r="AH99" s="19" t="s">
        <v>204</v>
      </c>
      <c r="AI99" s="20" t="s">
        <v>157</v>
      </c>
      <c r="AJ99" s="20" t="s">
        <v>157</v>
      </c>
      <c r="AK99" s="20" t="s">
        <v>157</v>
      </c>
      <c r="AL99" s="20" t="s">
        <v>157</v>
      </c>
      <c r="AM99" s="20" t="s">
        <v>157</v>
      </c>
      <c r="AN99" s="20" t="s">
        <v>157</v>
      </c>
      <c r="AO99" s="20" t="s">
        <v>157</v>
      </c>
    </row>
    <row r="100" spans="34:41" ht="21.75" thickBot="1" x14ac:dyDescent="0.3">
      <c r="AH100" s="19" t="s">
        <v>205</v>
      </c>
      <c r="AI100" s="20" t="s">
        <v>157</v>
      </c>
      <c r="AJ100" s="20" t="s">
        <v>157</v>
      </c>
      <c r="AK100" s="20" t="s">
        <v>157</v>
      </c>
      <c r="AL100" s="20" t="s">
        <v>157</v>
      </c>
      <c r="AM100" s="20" t="s">
        <v>157</v>
      </c>
      <c r="AN100" s="20" t="s">
        <v>157</v>
      </c>
      <c r="AO100" s="20" t="s">
        <v>157</v>
      </c>
    </row>
    <row r="101" spans="34:41" ht="19.5" thickBot="1" x14ac:dyDescent="0.3">
      <c r="AH101" s="15"/>
    </row>
    <row r="102" spans="34:41" ht="15.75" thickBot="1" x14ac:dyDescent="0.3">
      <c r="AH102" s="19" t="s">
        <v>91</v>
      </c>
      <c r="AI102" s="19" t="s">
        <v>63</v>
      </c>
      <c r="AJ102" s="19" t="s">
        <v>64</v>
      </c>
      <c r="AK102" s="19" t="s">
        <v>65</v>
      </c>
      <c r="AL102" s="19" t="s">
        <v>66</v>
      </c>
      <c r="AM102" s="19" t="s">
        <v>67</v>
      </c>
      <c r="AN102" s="19" t="s">
        <v>68</v>
      </c>
      <c r="AO102" s="19" t="s">
        <v>69</v>
      </c>
    </row>
    <row r="103" spans="34:41" ht="15.75" thickBot="1" x14ac:dyDescent="0.3">
      <c r="AH103" s="19" t="s">
        <v>78</v>
      </c>
      <c r="AI103" s="20">
        <v>35.5</v>
      </c>
      <c r="AJ103" s="20">
        <v>1.5</v>
      </c>
      <c r="AK103" s="20">
        <v>0</v>
      </c>
      <c r="AL103" s="20">
        <v>7.2</v>
      </c>
      <c r="AM103" s="20">
        <v>9.3000000000000007</v>
      </c>
      <c r="AN103" s="20">
        <v>8.1999999999999993</v>
      </c>
      <c r="AO103" s="20">
        <v>21.1</v>
      </c>
    </row>
    <row r="104" spans="34:41" ht="15.75" thickBot="1" x14ac:dyDescent="0.3">
      <c r="AH104" s="19" t="s">
        <v>86</v>
      </c>
      <c r="AI104" s="20">
        <v>35.5</v>
      </c>
      <c r="AJ104" s="20">
        <v>1.5</v>
      </c>
      <c r="AK104" s="20">
        <v>0</v>
      </c>
      <c r="AL104" s="20">
        <v>7.2</v>
      </c>
      <c r="AM104" s="20">
        <v>9.3000000000000007</v>
      </c>
      <c r="AN104" s="20">
        <v>8.1999999999999993</v>
      </c>
      <c r="AO104" s="20">
        <v>21.1</v>
      </c>
    </row>
    <row r="105" spans="34:41" ht="15.75" thickBot="1" x14ac:dyDescent="0.3">
      <c r="AH105" s="19" t="s">
        <v>87</v>
      </c>
      <c r="AI105" s="20">
        <v>35.5</v>
      </c>
      <c r="AJ105" s="20">
        <v>1.5</v>
      </c>
      <c r="AK105" s="20">
        <v>0</v>
      </c>
      <c r="AL105" s="20">
        <v>7.2</v>
      </c>
      <c r="AM105" s="20">
        <v>9.3000000000000007</v>
      </c>
      <c r="AN105" s="20">
        <v>8.1999999999999993</v>
      </c>
      <c r="AO105" s="20">
        <v>21.1</v>
      </c>
    </row>
    <row r="106" spans="34:41" ht="15.75" thickBot="1" x14ac:dyDescent="0.3">
      <c r="AH106" s="19" t="s">
        <v>88</v>
      </c>
      <c r="AI106" s="20">
        <v>35.5</v>
      </c>
      <c r="AJ106" s="20">
        <v>1.5</v>
      </c>
      <c r="AK106" s="20">
        <v>0</v>
      </c>
      <c r="AL106" s="20">
        <v>7.2</v>
      </c>
      <c r="AM106" s="20">
        <v>3.6</v>
      </c>
      <c r="AN106" s="20">
        <v>8.1999999999999993</v>
      </c>
      <c r="AO106" s="20">
        <v>21.1</v>
      </c>
    </row>
    <row r="107" spans="34:41" ht="15.75" thickBot="1" x14ac:dyDescent="0.3">
      <c r="AH107" s="19" t="s">
        <v>89</v>
      </c>
      <c r="AI107" s="20">
        <v>35.5</v>
      </c>
      <c r="AJ107" s="20">
        <v>1.5</v>
      </c>
      <c r="AK107" s="20">
        <v>0</v>
      </c>
      <c r="AL107" s="20">
        <v>7.2</v>
      </c>
      <c r="AM107" s="20">
        <v>3.6</v>
      </c>
      <c r="AN107" s="20">
        <v>8.1999999999999993</v>
      </c>
      <c r="AO107" s="20">
        <v>21.1</v>
      </c>
    </row>
    <row r="108" spans="34:41" ht="15.75" thickBot="1" x14ac:dyDescent="0.3">
      <c r="AH108" s="19" t="s">
        <v>90</v>
      </c>
      <c r="AI108" s="20">
        <v>35.5</v>
      </c>
      <c r="AJ108" s="20">
        <v>1.5</v>
      </c>
      <c r="AK108" s="20">
        <v>0</v>
      </c>
      <c r="AL108" s="20">
        <v>7.2</v>
      </c>
      <c r="AM108" s="20">
        <v>3.6</v>
      </c>
      <c r="AN108" s="20">
        <v>8.1999999999999993</v>
      </c>
      <c r="AO108" s="20">
        <v>21.1</v>
      </c>
    </row>
    <row r="109" spans="34:41" ht="15.75" thickBot="1" x14ac:dyDescent="0.3">
      <c r="AH109" s="19" t="s">
        <v>163</v>
      </c>
      <c r="AI109" s="20">
        <v>35.5</v>
      </c>
      <c r="AJ109" s="20">
        <v>1.5</v>
      </c>
      <c r="AK109" s="20">
        <v>0</v>
      </c>
      <c r="AL109" s="20">
        <v>7.2</v>
      </c>
      <c r="AM109" s="20">
        <v>3.6</v>
      </c>
      <c r="AN109" s="20">
        <v>8.1999999999999993</v>
      </c>
      <c r="AO109" s="20">
        <v>21.1</v>
      </c>
    </row>
    <row r="110" spans="34:41" ht="15.75" thickBot="1" x14ac:dyDescent="0.3">
      <c r="AH110" s="19" t="s">
        <v>164</v>
      </c>
      <c r="AI110" s="20">
        <v>35.5</v>
      </c>
      <c r="AJ110" s="20">
        <v>1.5</v>
      </c>
      <c r="AK110" s="20">
        <v>0</v>
      </c>
      <c r="AL110" s="20">
        <v>7.2</v>
      </c>
      <c r="AM110" s="20">
        <v>3.6</v>
      </c>
      <c r="AN110" s="20">
        <v>8.1999999999999993</v>
      </c>
      <c r="AO110" s="20">
        <v>21.1</v>
      </c>
    </row>
    <row r="111" spans="34:41" ht="15.75" thickBot="1" x14ac:dyDescent="0.3">
      <c r="AH111" s="19" t="s">
        <v>165</v>
      </c>
      <c r="AI111" s="20">
        <v>35.5</v>
      </c>
      <c r="AJ111" s="20">
        <v>1.5</v>
      </c>
      <c r="AK111" s="20">
        <v>0</v>
      </c>
      <c r="AL111" s="20">
        <v>7.2</v>
      </c>
      <c r="AM111" s="20">
        <v>3.6</v>
      </c>
      <c r="AN111" s="20">
        <v>8.1999999999999993</v>
      </c>
      <c r="AO111" s="20">
        <v>21.1</v>
      </c>
    </row>
    <row r="112" spans="34:41" ht="15.75" thickBot="1" x14ac:dyDescent="0.3">
      <c r="AH112" s="19" t="s">
        <v>166</v>
      </c>
      <c r="AI112" s="20">
        <v>35.5</v>
      </c>
      <c r="AJ112" s="20">
        <v>1.5</v>
      </c>
      <c r="AK112" s="20">
        <v>0</v>
      </c>
      <c r="AL112" s="20">
        <v>7.2</v>
      </c>
      <c r="AM112" s="20">
        <v>3.6</v>
      </c>
      <c r="AN112" s="20">
        <v>8.1999999999999993</v>
      </c>
      <c r="AO112" s="20">
        <v>21.1</v>
      </c>
    </row>
    <row r="113" spans="34:41" ht="15.75" thickBot="1" x14ac:dyDescent="0.3">
      <c r="AH113" s="19" t="s">
        <v>167</v>
      </c>
      <c r="AI113" s="20">
        <v>35.5</v>
      </c>
      <c r="AJ113" s="20">
        <v>1.5</v>
      </c>
      <c r="AK113" s="20">
        <v>0</v>
      </c>
      <c r="AL113" s="20">
        <v>7.2</v>
      </c>
      <c r="AM113" s="20">
        <v>3.6</v>
      </c>
      <c r="AN113" s="20">
        <v>8.1999999999999993</v>
      </c>
      <c r="AO113" s="20">
        <v>21.1</v>
      </c>
    </row>
    <row r="114" spans="34:41" ht="15.75" thickBot="1" x14ac:dyDescent="0.3">
      <c r="AH114" s="19" t="s">
        <v>168</v>
      </c>
      <c r="AI114" s="20">
        <v>35.5</v>
      </c>
      <c r="AJ114" s="20">
        <v>1.5</v>
      </c>
      <c r="AK114" s="20">
        <v>0</v>
      </c>
      <c r="AL114" s="20">
        <v>7.2</v>
      </c>
      <c r="AM114" s="20">
        <v>3.6</v>
      </c>
      <c r="AN114" s="20">
        <v>8.1999999999999993</v>
      </c>
      <c r="AO114" s="20">
        <v>21.1</v>
      </c>
    </row>
    <row r="115" spans="34:41" ht="15.75" thickBot="1" x14ac:dyDescent="0.3">
      <c r="AH115" s="19" t="s">
        <v>169</v>
      </c>
      <c r="AI115" s="20">
        <v>35.5</v>
      </c>
      <c r="AJ115" s="20">
        <v>1.5</v>
      </c>
      <c r="AK115" s="20">
        <v>0</v>
      </c>
      <c r="AL115" s="20">
        <v>7.2</v>
      </c>
      <c r="AM115" s="20">
        <v>3.6</v>
      </c>
      <c r="AN115" s="20">
        <v>8.1999999999999993</v>
      </c>
      <c r="AO115" s="20">
        <v>21.1</v>
      </c>
    </row>
    <row r="116" spans="34:41" ht="15.75" thickBot="1" x14ac:dyDescent="0.3">
      <c r="AH116" s="19" t="s">
        <v>170</v>
      </c>
      <c r="AI116" s="20">
        <v>35.5</v>
      </c>
      <c r="AJ116" s="20">
        <v>1.5</v>
      </c>
      <c r="AK116" s="20">
        <v>0</v>
      </c>
      <c r="AL116" s="20">
        <v>7.2</v>
      </c>
      <c r="AM116" s="20">
        <v>3.6</v>
      </c>
      <c r="AN116" s="20">
        <v>8.1999999999999993</v>
      </c>
      <c r="AO116" s="20">
        <v>21.1</v>
      </c>
    </row>
    <row r="117" spans="34:41" ht="15.75" thickBot="1" x14ac:dyDescent="0.3">
      <c r="AH117" s="19" t="s">
        <v>171</v>
      </c>
      <c r="AI117" s="20">
        <v>35.5</v>
      </c>
      <c r="AJ117" s="20">
        <v>1.5</v>
      </c>
      <c r="AK117" s="20">
        <v>0</v>
      </c>
      <c r="AL117" s="20">
        <v>7.2</v>
      </c>
      <c r="AM117" s="20">
        <v>3.6</v>
      </c>
      <c r="AN117" s="20">
        <v>8.1999999999999993</v>
      </c>
      <c r="AO117" s="20">
        <v>21.1</v>
      </c>
    </row>
    <row r="118" spans="34:41" ht="15.75" thickBot="1" x14ac:dyDescent="0.3">
      <c r="AH118" s="19" t="s">
        <v>172</v>
      </c>
      <c r="AI118" s="20">
        <v>35.5</v>
      </c>
      <c r="AJ118" s="20">
        <v>1.5</v>
      </c>
      <c r="AK118" s="20">
        <v>0</v>
      </c>
      <c r="AL118" s="20">
        <v>7.2</v>
      </c>
      <c r="AM118" s="20">
        <v>3.6</v>
      </c>
      <c r="AN118" s="20">
        <v>8.1999999999999993</v>
      </c>
      <c r="AO118" s="20">
        <v>21.1</v>
      </c>
    </row>
    <row r="119" spans="34:41" ht="15.75" thickBot="1" x14ac:dyDescent="0.3">
      <c r="AH119" s="19" t="s">
        <v>173</v>
      </c>
      <c r="AI119" s="20">
        <v>35.5</v>
      </c>
      <c r="AJ119" s="20">
        <v>1.5</v>
      </c>
      <c r="AK119" s="20">
        <v>0</v>
      </c>
      <c r="AL119" s="20">
        <v>7.2</v>
      </c>
      <c r="AM119" s="20">
        <v>3.6</v>
      </c>
      <c r="AN119" s="20">
        <v>8.1999999999999993</v>
      </c>
      <c r="AO119" s="20">
        <v>21.1</v>
      </c>
    </row>
    <row r="120" spans="34:41" ht="15.75" thickBot="1" x14ac:dyDescent="0.3">
      <c r="AH120" s="19" t="s">
        <v>174</v>
      </c>
      <c r="AI120" s="20">
        <v>35.5</v>
      </c>
      <c r="AJ120" s="20">
        <v>1.5</v>
      </c>
      <c r="AK120" s="20">
        <v>0</v>
      </c>
      <c r="AL120" s="20">
        <v>7.2</v>
      </c>
      <c r="AM120" s="20">
        <v>3.6</v>
      </c>
      <c r="AN120" s="20">
        <v>8.1999999999999993</v>
      </c>
      <c r="AO120" s="20">
        <v>21.1</v>
      </c>
    </row>
    <row r="121" spans="34:41" ht="15.75" thickBot="1" x14ac:dyDescent="0.3">
      <c r="AH121" s="19" t="s">
        <v>175</v>
      </c>
      <c r="AI121" s="20">
        <v>35.5</v>
      </c>
      <c r="AJ121" s="20">
        <v>1.5</v>
      </c>
      <c r="AK121" s="20">
        <v>0</v>
      </c>
      <c r="AL121" s="20">
        <v>7.2</v>
      </c>
      <c r="AM121" s="20">
        <v>3.6</v>
      </c>
      <c r="AN121" s="20">
        <v>8.1999999999999993</v>
      </c>
      <c r="AO121" s="20">
        <v>21.1</v>
      </c>
    </row>
    <row r="122" spans="34:41" ht="15.75" thickBot="1" x14ac:dyDescent="0.3">
      <c r="AH122" s="19" t="s">
        <v>176</v>
      </c>
      <c r="AI122" s="20">
        <v>35.5</v>
      </c>
      <c r="AJ122" s="20">
        <v>1.5</v>
      </c>
      <c r="AK122" s="20">
        <v>0</v>
      </c>
      <c r="AL122" s="20">
        <v>7.2</v>
      </c>
      <c r="AM122" s="20">
        <v>3.6</v>
      </c>
      <c r="AN122" s="20">
        <v>8.1999999999999993</v>
      </c>
      <c r="AO122" s="20">
        <v>21.1</v>
      </c>
    </row>
    <row r="123" spans="34:41" ht="15.75" thickBot="1" x14ac:dyDescent="0.3">
      <c r="AH123" s="19" t="s">
        <v>177</v>
      </c>
      <c r="AI123" s="20">
        <v>35</v>
      </c>
      <c r="AJ123" s="20">
        <v>1.5</v>
      </c>
      <c r="AK123" s="20">
        <v>0</v>
      </c>
      <c r="AL123" s="20">
        <v>7.2</v>
      </c>
      <c r="AM123" s="20">
        <v>3.6</v>
      </c>
      <c r="AN123" s="20">
        <v>8.1999999999999993</v>
      </c>
      <c r="AO123" s="20">
        <v>21.1</v>
      </c>
    </row>
    <row r="124" spans="34:41" ht="15.75" thickBot="1" x14ac:dyDescent="0.3">
      <c r="AH124" s="19" t="s">
        <v>179</v>
      </c>
      <c r="AI124" s="20">
        <v>35</v>
      </c>
      <c r="AJ124" s="20">
        <v>0</v>
      </c>
      <c r="AK124" s="20">
        <v>0</v>
      </c>
      <c r="AL124" s="20">
        <v>7.2</v>
      </c>
      <c r="AM124" s="20">
        <v>3.6</v>
      </c>
      <c r="AN124" s="20">
        <v>8.1999999999999993</v>
      </c>
      <c r="AO124" s="20">
        <v>21.1</v>
      </c>
    </row>
    <row r="125" spans="34:41" ht="15.75" thickBot="1" x14ac:dyDescent="0.3">
      <c r="AH125" s="19" t="s">
        <v>180</v>
      </c>
      <c r="AI125" s="20">
        <v>35</v>
      </c>
      <c r="AJ125" s="20">
        <v>0</v>
      </c>
      <c r="AK125" s="20">
        <v>0</v>
      </c>
      <c r="AL125" s="20">
        <v>7.2</v>
      </c>
      <c r="AM125" s="20">
        <v>3.6</v>
      </c>
      <c r="AN125" s="20">
        <v>8.1999999999999993</v>
      </c>
      <c r="AO125" s="20">
        <v>19.600000000000001</v>
      </c>
    </row>
    <row r="126" spans="34:41" ht="15.75" thickBot="1" x14ac:dyDescent="0.3">
      <c r="AH126" s="19" t="s">
        <v>182</v>
      </c>
      <c r="AI126" s="20">
        <v>35</v>
      </c>
      <c r="AJ126" s="20">
        <v>0</v>
      </c>
      <c r="AK126" s="20">
        <v>0</v>
      </c>
      <c r="AL126" s="20">
        <v>7.2</v>
      </c>
      <c r="AM126" s="20">
        <v>3.6</v>
      </c>
      <c r="AN126" s="20">
        <v>8.1999999999999993</v>
      </c>
      <c r="AO126" s="20">
        <v>19.600000000000001</v>
      </c>
    </row>
    <row r="127" spans="34:41" ht="15.75" thickBot="1" x14ac:dyDescent="0.3">
      <c r="AH127" s="19" t="s">
        <v>183</v>
      </c>
      <c r="AI127" s="20">
        <v>35</v>
      </c>
      <c r="AJ127" s="20">
        <v>0</v>
      </c>
      <c r="AK127" s="20">
        <v>0</v>
      </c>
      <c r="AL127" s="20">
        <v>7.2</v>
      </c>
      <c r="AM127" s="20">
        <v>3.6</v>
      </c>
      <c r="AN127" s="20">
        <v>8.1999999999999993</v>
      </c>
      <c r="AO127" s="20">
        <v>19.600000000000001</v>
      </c>
    </row>
    <row r="128" spans="34:41" ht="15.75" thickBot="1" x14ac:dyDescent="0.3">
      <c r="AH128" s="19" t="s">
        <v>184</v>
      </c>
      <c r="AI128" s="20">
        <v>35</v>
      </c>
      <c r="AJ128" s="20">
        <v>0</v>
      </c>
      <c r="AK128" s="20">
        <v>0</v>
      </c>
      <c r="AL128" s="20">
        <v>7.2</v>
      </c>
      <c r="AM128" s="20">
        <v>3.6</v>
      </c>
      <c r="AN128" s="20">
        <v>8.1999999999999993</v>
      </c>
      <c r="AO128" s="20">
        <v>18.5</v>
      </c>
    </row>
    <row r="129" spans="34:41" ht="15.75" thickBot="1" x14ac:dyDescent="0.3">
      <c r="AH129" s="19" t="s">
        <v>186</v>
      </c>
      <c r="AI129" s="20">
        <v>35</v>
      </c>
      <c r="AJ129" s="20">
        <v>0</v>
      </c>
      <c r="AK129" s="20">
        <v>0</v>
      </c>
      <c r="AL129" s="20">
        <v>7.2</v>
      </c>
      <c r="AM129" s="20">
        <v>3.6</v>
      </c>
      <c r="AN129" s="20">
        <v>8.1999999999999993</v>
      </c>
      <c r="AO129" s="20">
        <v>18.5</v>
      </c>
    </row>
    <row r="130" spans="34:41" ht="15.75" thickBot="1" x14ac:dyDescent="0.3">
      <c r="AH130" s="19" t="s">
        <v>187</v>
      </c>
      <c r="AI130" s="20">
        <v>35</v>
      </c>
      <c r="AJ130" s="20">
        <v>0</v>
      </c>
      <c r="AK130" s="20">
        <v>0</v>
      </c>
      <c r="AL130" s="20">
        <v>7.2</v>
      </c>
      <c r="AM130" s="20">
        <v>3.6</v>
      </c>
      <c r="AN130" s="20">
        <v>7.2</v>
      </c>
      <c r="AO130" s="20">
        <v>18.5</v>
      </c>
    </row>
    <row r="131" spans="34:41" ht="15.75" thickBot="1" x14ac:dyDescent="0.3">
      <c r="AH131" s="19" t="s">
        <v>188</v>
      </c>
      <c r="AI131" s="20">
        <v>35</v>
      </c>
      <c r="AJ131" s="20">
        <v>0</v>
      </c>
      <c r="AK131" s="20">
        <v>0</v>
      </c>
      <c r="AL131" s="20">
        <v>7.2</v>
      </c>
      <c r="AM131" s="20">
        <v>3.6</v>
      </c>
      <c r="AN131" s="20">
        <v>7.2</v>
      </c>
      <c r="AO131" s="20">
        <v>18.5</v>
      </c>
    </row>
    <row r="132" spans="34:41" ht="15.75" thickBot="1" x14ac:dyDescent="0.3">
      <c r="AH132" s="19" t="s">
        <v>189</v>
      </c>
      <c r="AI132" s="20">
        <v>35</v>
      </c>
      <c r="AJ132" s="20">
        <v>0</v>
      </c>
      <c r="AK132" s="20">
        <v>0</v>
      </c>
      <c r="AL132" s="20">
        <v>7.2</v>
      </c>
      <c r="AM132" s="20">
        <v>3.6</v>
      </c>
      <c r="AN132" s="20">
        <v>7.2</v>
      </c>
      <c r="AO132" s="20">
        <v>18.5</v>
      </c>
    </row>
    <row r="133" spans="34:41" ht="15.75" thickBot="1" x14ac:dyDescent="0.3">
      <c r="AH133" s="19" t="s">
        <v>190</v>
      </c>
      <c r="AI133" s="20">
        <v>35</v>
      </c>
      <c r="AJ133" s="20">
        <v>0</v>
      </c>
      <c r="AK133" s="20">
        <v>0</v>
      </c>
      <c r="AL133" s="20">
        <v>0</v>
      </c>
      <c r="AM133" s="20">
        <v>3.6</v>
      </c>
      <c r="AN133" s="20">
        <v>7.2</v>
      </c>
      <c r="AO133" s="20">
        <v>18.5</v>
      </c>
    </row>
    <row r="134" spans="34:41" ht="15.75" thickBot="1" x14ac:dyDescent="0.3">
      <c r="AH134" s="19" t="s">
        <v>191</v>
      </c>
      <c r="AI134" s="20">
        <v>35</v>
      </c>
      <c r="AJ134" s="20">
        <v>0</v>
      </c>
      <c r="AK134" s="20">
        <v>0</v>
      </c>
      <c r="AL134" s="20">
        <v>0</v>
      </c>
      <c r="AM134" s="20">
        <v>3.6</v>
      </c>
      <c r="AN134" s="20">
        <v>7.2</v>
      </c>
      <c r="AO134" s="20">
        <v>18.5</v>
      </c>
    </row>
    <row r="135" spans="34:41" ht="15.75" thickBot="1" x14ac:dyDescent="0.3">
      <c r="AH135" s="19" t="s">
        <v>192</v>
      </c>
      <c r="AI135" s="20">
        <v>25.2</v>
      </c>
      <c r="AJ135" s="20">
        <v>0</v>
      </c>
      <c r="AK135" s="20">
        <v>0</v>
      </c>
      <c r="AL135" s="20">
        <v>0</v>
      </c>
      <c r="AM135" s="20">
        <v>3.6</v>
      </c>
      <c r="AN135" s="20">
        <v>7.2</v>
      </c>
      <c r="AO135" s="20">
        <v>18.5</v>
      </c>
    </row>
    <row r="136" spans="34:41" ht="15.75" thickBot="1" x14ac:dyDescent="0.3">
      <c r="AH136" s="19" t="s">
        <v>194</v>
      </c>
      <c r="AI136" s="20">
        <v>25.2</v>
      </c>
      <c r="AJ136" s="20">
        <v>0</v>
      </c>
      <c r="AK136" s="20">
        <v>0</v>
      </c>
      <c r="AL136" s="20">
        <v>0</v>
      </c>
      <c r="AM136" s="20">
        <v>3.6</v>
      </c>
      <c r="AN136" s="20">
        <v>7.2</v>
      </c>
      <c r="AO136" s="20">
        <v>18.5</v>
      </c>
    </row>
    <row r="137" spans="34:41" ht="15.75" thickBot="1" x14ac:dyDescent="0.3">
      <c r="AH137" s="19" t="s">
        <v>195</v>
      </c>
      <c r="AI137" s="20">
        <v>0</v>
      </c>
      <c r="AJ137" s="20">
        <v>0</v>
      </c>
      <c r="AK137" s="20">
        <v>0</v>
      </c>
      <c r="AL137" s="20">
        <v>0</v>
      </c>
      <c r="AM137" s="20">
        <v>3.6</v>
      </c>
      <c r="AN137" s="20">
        <v>7.2</v>
      </c>
      <c r="AO137" s="20">
        <v>18.5</v>
      </c>
    </row>
    <row r="138" spans="34:41" ht="15.75" thickBot="1" x14ac:dyDescent="0.3">
      <c r="AH138" s="19" t="s">
        <v>196</v>
      </c>
      <c r="AI138" s="20">
        <v>0</v>
      </c>
      <c r="AJ138" s="20">
        <v>0</v>
      </c>
      <c r="AK138" s="20">
        <v>0</v>
      </c>
      <c r="AL138" s="20">
        <v>0</v>
      </c>
      <c r="AM138" s="20">
        <v>0</v>
      </c>
      <c r="AN138" s="20">
        <v>7.2</v>
      </c>
      <c r="AO138" s="20">
        <v>18.5</v>
      </c>
    </row>
    <row r="139" spans="34:41" ht="15.75" thickBot="1" x14ac:dyDescent="0.3">
      <c r="AH139" s="19" t="s">
        <v>197</v>
      </c>
      <c r="AI139" s="20">
        <v>0</v>
      </c>
      <c r="AJ139" s="20">
        <v>0</v>
      </c>
      <c r="AK139" s="20">
        <v>0</v>
      </c>
      <c r="AL139" s="20">
        <v>0</v>
      </c>
      <c r="AM139" s="20">
        <v>0</v>
      </c>
      <c r="AN139" s="20">
        <v>0</v>
      </c>
      <c r="AO139" s="20">
        <v>18.5</v>
      </c>
    </row>
    <row r="140" spans="34:41" ht="15.75" thickBot="1" x14ac:dyDescent="0.3">
      <c r="AH140" s="19" t="s">
        <v>198</v>
      </c>
      <c r="AI140" s="20">
        <v>0</v>
      </c>
      <c r="AJ140" s="20">
        <v>0</v>
      </c>
      <c r="AK140" s="20">
        <v>0</v>
      </c>
      <c r="AL140" s="20">
        <v>0</v>
      </c>
      <c r="AM140" s="20">
        <v>0</v>
      </c>
      <c r="AN140" s="20">
        <v>0</v>
      </c>
      <c r="AO140" s="20">
        <v>0</v>
      </c>
    </row>
    <row r="141" spans="34:41" ht="15.75" thickBot="1" x14ac:dyDescent="0.3">
      <c r="AH141" s="19" t="s">
        <v>199</v>
      </c>
      <c r="AI141" s="20">
        <v>0</v>
      </c>
      <c r="AJ141" s="20">
        <v>0</v>
      </c>
      <c r="AK141" s="20">
        <v>0</v>
      </c>
      <c r="AL141" s="20">
        <v>0</v>
      </c>
      <c r="AM141" s="20">
        <v>0</v>
      </c>
      <c r="AN141" s="20">
        <v>0</v>
      </c>
      <c r="AO141" s="20">
        <v>0</v>
      </c>
    </row>
    <row r="142" spans="34:41" ht="15.75" thickBot="1" x14ac:dyDescent="0.3">
      <c r="AH142" s="19" t="s">
        <v>200</v>
      </c>
      <c r="AI142" s="20">
        <v>0</v>
      </c>
      <c r="AJ142" s="20">
        <v>0</v>
      </c>
      <c r="AK142" s="20">
        <v>0</v>
      </c>
      <c r="AL142" s="20">
        <v>0</v>
      </c>
      <c r="AM142" s="20">
        <v>0</v>
      </c>
      <c r="AN142" s="20">
        <v>0</v>
      </c>
      <c r="AO142" s="20">
        <v>0</v>
      </c>
    </row>
    <row r="143" spans="34:41" ht="15.75" thickBot="1" x14ac:dyDescent="0.3">
      <c r="AH143" s="19" t="s">
        <v>201</v>
      </c>
      <c r="AI143" s="20">
        <v>0</v>
      </c>
      <c r="AJ143" s="20">
        <v>0</v>
      </c>
      <c r="AK143" s="20">
        <v>0</v>
      </c>
      <c r="AL143" s="20">
        <v>0</v>
      </c>
      <c r="AM143" s="20">
        <v>0</v>
      </c>
      <c r="AN143" s="20">
        <v>0</v>
      </c>
      <c r="AO143" s="20">
        <v>0</v>
      </c>
    </row>
    <row r="144" spans="34:41" ht="15.75" thickBot="1" x14ac:dyDescent="0.3">
      <c r="AH144" s="19" t="s">
        <v>202</v>
      </c>
      <c r="AI144" s="20">
        <v>0</v>
      </c>
      <c r="AJ144" s="20">
        <v>0</v>
      </c>
      <c r="AK144" s="20">
        <v>0</v>
      </c>
      <c r="AL144" s="20">
        <v>0</v>
      </c>
      <c r="AM144" s="20">
        <v>0</v>
      </c>
      <c r="AN144" s="20">
        <v>0</v>
      </c>
      <c r="AO144" s="20">
        <v>0</v>
      </c>
    </row>
    <row r="145" spans="34:45" ht="15.75" thickBot="1" x14ac:dyDescent="0.3">
      <c r="AH145" s="19" t="s">
        <v>203</v>
      </c>
      <c r="AI145" s="20">
        <v>0</v>
      </c>
      <c r="AJ145" s="20">
        <v>0</v>
      </c>
      <c r="AK145" s="20">
        <v>0</v>
      </c>
      <c r="AL145" s="20">
        <v>0</v>
      </c>
      <c r="AM145" s="20">
        <v>0</v>
      </c>
      <c r="AN145" s="20">
        <v>0</v>
      </c>
      <c r="AO145" s="20">
        <v>0</v>
      </c>
    </row>
    <row r="146" spans="34:45" ht="15.75" thickBot="1" x14ac:dyDescent="0.3">
      <c r="AH146" s="19" t="s">
        <v>204</v>
      </c>
      <c r="AI146" s="20">
        <v>0</v>
      </c>
      <c r="AJ146" s="20">
        <v>0</v>
      </c>
      <c r="AK146" s="20">
        <v>0</v>
      </c>
      <c r="AL146" s="20">
        <v>0</v>
      </c>
      <c r="AM146" s="20">
        <v>0</v>
      </c>
      <c r="AN146" s="20">
        <v>0</v>
      </c>
      <c r="AO146" s="20">
        <v>0</v>
      </c>
    </row>
    <row r="147" spans="34:45" ht="15.75" thickBot="1" x14ac:dyDescent="0.3">
      <c r="AH147" s="19" t="s">
        <v>205</v>
      </c>
      <c r="AI147" s="20">
        <v>0</v>
      </c>
      <c r="AJ147" s="20">
        <v>0</v>
      </c>
      <c r="AK147" s="20">
        <v>0</v>
      </c>
      <c r="AL147" s="20">
        <v>0</v>
      </c>
      <c r="AM147" s="20">
        <v>0</v>
      </c>
      <c r="AN147" s="20">
        <v>0</v>
      </c>
      <c r="AO147" s="20">
        <v>0</v>
      </c>
    </row>
    <row r="148" spans="34:45" ht="19.5" thickBot="1" x14ac:dyDescent="0.3">
      <c r="AH148" s="15"/>
    </row>
    <row r="149" spans="34:45" ht="15.75" thickBot="1" x14ac:dyDescent="0.3">
      <c r="AH149" s="19" t="s">
        <v>92</v>
      </c>
      <c r="AI149" s="19" t="s">
        <v>63</v>
      </c>
      <c r="AJ149" s="19" t="s">
        <v>64</v>
      </c>
      <c r="AK149" s="19" t="s">
        <v>65</v>
      </c>
      <c r="AL149" s="19" t="s">
        <v>66</v>
      </c>
      <c r="AM149" s="19" t="s">
        <v>67</v>
      </c>
      <c r="AN149" s="19" t="s">
        <v>68</v>
      </c>
      <c r="AO149" s="19" t="s">
        <v>69</v>
      </c>
      <c r="AP149" s="19" t="s">
        <v>93</v>
      </c>
      <c r="AQ149" s="19" t="s">
        <v>94</v>
      </c>
      <c r="AR149" s="19" t="s">
        <v>95</v>
      </c>
      <c r="AS149" s="19" t="s">
        <v>96</v>
      </c>
    </row>
    <row r="150" spans="34:45" ht="15.75" thickBot="1" x14ac:dyDescent="0.3">
      <c r="AH150" s="19" t="s">
        <v>71</v>
      </c>
      <c r="AI150" s="20">
        <v>35.5</v>
      </c>
      <c r="AJ150" s="20">
        <v>1.5</v>
      </c>
      <c r="AK150" s="20">
        <v>0</v>
      </c>
      <c r="AL150" s="20">
        <v>7.2</v>
      </c>
      <c r="AM150" s="20">
        <v>3.6</v>
      </c>
      <c r="AN150" s="20">
        <v>8.1999999999999993</v>
      </c>
      <c r="AO150" s="20">
        <v>18.5</v>
      </c>
      <c r="AP150" s="20">
        <v>74.7</v>
      </c>
      <c r="AQ150" s="20">
        <v>92</v>
      </c>
      <c r="AR150" s="20">
        <v>17.3</v>
      </c>
      <c r="AS150" s="20">
        <v>18.8</v>
      </c>
    </row>
    <row r="151" spans="34:45" ht="15.75" thickBot="1" x14ac:dyDescent="0.3">
      <c r="AH151" s="19" t="s">
        <v>72</v>
      </c>
      <c r="AI151" s="20">
        <v>35.5</v>
      </c>
      <c r="AJ151" s="20">
        <v>0</v>
      </c>
      <c r="AK151" s="20">
        <v>0</v>
      </c>
      <c r="AL151" s="20">
        <v>7.2</v>
      </c>
      <c r="AM151" s="20">
        <v>3.6</v>
      </c>
      <c r="AN151" s="20">
        <v>7.2</v>
      </c>
      <c r="AO151" s="20">
        <v>21.1</v>
      </c>
      <c r="AP151" s="20">
        <v>74.7</v>
      </c>
      <c r="AQ151" s="20">
        <v>94</v>
      </c>
      <c r="AR151" s="20">
        <v>19.3</v>
      </c>
      <c r="AS151" s="20">
        <v>20.53</v>
      </c>
    </row>
    <row r="152" spans="34:45" ht="15.75" thickBot="1" x14ac:dyDescent="0.3">
      <c r="AH152" s="19" t="s">
        <v>73</v>
      </c>
      <c r="AI152" s="20">
        <v>25.2</v>
      </c>
      <c r="AJ152" s="20">
        <v>1.5</v>
      </c>
      <c r="AK152" s="20">
        <v>0</v>
      </c>
      <c r="AL152" s="20">
        <v>7.2</v>
      </c>
      <c r="AM152" s="20">
        <v>3.6</v>
      </c>
      <c r="AN152" s="20">
        <v>8.1999999999999993</v>
      </c>
      <c r="AO152" s="20">
        <v>21.1</v>
      </c>
      <c r="AP152" s="20">
        <v>66.900000000000006</v>
      </c>
      <c r="AQ152" s="20">
        <v>77</v>
      </c>
      <c r="AR152" s="20">
        <v>10.1</v>
      </c>
      <c r="AS152" s="20">
        <v>13.12</v>
      </c>
    </row>
    <row r="153" spans="34:45" ht="15.75" thickBot="1" x14ac:dyDescent="0.3">
      <c r="AH153" s="19" t="s">
        <v>74</v>
      </c>
      <c r="AI153" s="20">
        <v>35.5</v>
      </c>
      <c r="AJ153" s="20">
        <v>0</v>
      </c>
      <c r="AK153" s="20">
        <v>0</v>
      </c>
      <c r="AL153" s="20">
        <v>0</v>
      </c>
      <c r="AM153" s="20">
        <v>3.6</v>
      </c>
      <c r="AN153" s="20">
        <v>8.1999999999999993</v>
      </c>
      <c r="AO153" s="20">
        <v>21.1</v>
      </c>
      <c r="AP153" s="20">
        <v>68.5</v>
      </c>
      <c r="AQ153" s="20">
        <v>55</v>
      </c>
      <c r="AR153" s="20">
        <v>-13.5</v>
      </c>
      <c r="AS153" s="20">
        <v>-24.55</v>
      </c>
    </row>
    <row r="154" spans="34:45" ht="15.75" thickBot="1" x14ac:dyDescent="0.3">
      <c r="AH154" s="19" t="s">
        <v>75</v>
      </c>
      <c r="AI154" s="20">
        <v>35</v>
      </c>
      <c r="AJ154" s="20">
        <v>1.5</v>
      </c>
      <c r="AK154" s="20">
        <v>0</v>
      </c>
      <c r="AL154" s="20">
        <v>7.2</v>
      </c>
      <c r="AM154" s="20">
        <v>3.6</v>
      </c>
      <c r="AN154" s="20">
        <v>8.1999999999999993</v>
      </c>
      <c r="AO154" s="20">
        <v>0</v>
      </c>
      <c r="AP154" s="20">
        <v>55.6</v>
      </c>
      <c r="AQ154" s="20">
        <v>56</v>
      </c>
      <c r="AR154" s="20">
        <v>0.4</v>
      </c>
      <c r="AS154" s="20">
        <v>0.71</v>
      </c>
    </row>
    <row r="155" spans="34:45" ht="15.75" thickBot="1" x14ac:dyDescent="0.3">
      <c r="AH155" s="19" t="s">
        <v>76</v>
      </c>
      <c r="AI155" s="20">
        <v>35.5</v>
      </c>
      <c r="AJ155" s="20">
        <v>0</v>
      </c>
      <c r="AK155" s="20">
        <v>0</v>
      </c>
      <c r="AL155" s="20">
        <v>7.2</v>
      </c>
      <c r="AM155" s="20">
        <v>3.6</v>
      </c>
      <c r="AN155" s="20">
        <v>0</v>
      </c>
      <c r="AO155" s="20">
        <v>18.5</v>
      </c>
      <c r="AP155" s="20">
        <v>64.900000000000006</v>
      </c>
      <c r="AQ155" s="20">
        <v>65</v>
      </c>
      <c r="AR155" s="20">
        <v>0.1</v>
      </c>
      <c r="AS155" s="20">
        <v>0.15</v>
      </c>
    </row>
    <row r="156" spans="34:45" ht="15.75" thickBot="1" x14ac:dyDescent="0.3">
      <c r="AH156" s="19" t="s">
        <v>115</v>
      </c>
      <c r="AI156" s="20">
        <v>25.2</v>
      </c>
      <c r="AJ156" s="20">
        <v>1.5</v>
      </c>
      <c r="AK156" s="20">
        <v>0</v>
      </c>
      <c r="AL156" s="20">
        <v>7.2</v>
      </c>
      <c r="AM156" s="20">
        <v>0</v>
      </c>
      <c r="AN156" s="20">
        <v>7.2</v>
      </c>
      <c r="AO156" s="20">
        <v>18.5</v>
      </c>
      <c r="AP156" s="20">
        <v>59.7</v>
      </c>
      <c r="AQ156" s="20">
        <v>64</v>
      </c>
      <c r="AR156" s="20">
        <v>4.3</v>
      </c>
      <c r="AS156" s="20">
        <v>6.72</v>
      </c>
    </row>
    <row r="157" spans="34:45" ht="15.75" thickBot="1" x14ac:dyDescent="0.3">
      <c r="AH157" s="19" t="s">
        <v>116</v>
      </c>
      <c r="AI157" s="20">
        <v>35.5</v>
      </c>
      <c r="AJ157" s="20">
        <v>1.5</v>
      </c>
      <c r="AK157" s="20">
        <v>0</v>
      </c>
      <c r="AL157" s="20">
        <v>0</v>
      </c>
      <c r="AM157" s="20">
        <v>3.6</v>
      </c>
      <c r="AN157" s="20">
        <v>7.2</v>
      </c>
      <c r="AO157" s="20">
        <v>18.5</v>
      </c>
      <c r="AP157" s="20">
        <v>66.400000000000006</v>
      </c>
      <c r="AQ157" s="20">
        <v>76</v>
      </c>
      <c r="AR157" s="20">
        <v>9.6</v>
      </c>
      <c r="AS157" s="20">
        <v>12.63</v>
      </c>
    </row>
    <row r="158" spans="34:45" ht="15.75" thickBot="1" x14ac:dyDescent="0.3">
      <c r="AH158" s="19" t="s">
        <v>117</v>
      </c>
      <c r="AI158" s="20">
        <v>35.5</v>
      </c>
      <c r="AJ158" s="20">
        <v>1.5</v>
      </c>
      <c r="AK158" s="20">
        <v>0</v>
      </c>
      <c r="AL158" s="20">
        <v>0</v>
      </c>
      <c r="AM158" s="20">
        <v>3.6</v>
      </c>
      <c r="AN158" s="20">
        <v>7.2</v>
      </c>
      <c r="AO158" s="20">
        <v>21.1</v>
      </c>
      <c r="AP158" s="20">
        <v>69</v>
      </c>
      <c r="AQ158" s="20">
        <v>73</v>
      </c>
      <c r="AR158" s="20">
        <v>4</v>
      </c>
      <c r="AS158" s="20">
        <v>5.48</v>
      </c>
    </row>
    <row r="159" spans="34:45" ht="15.75" thickBot="1" x14ac:dyDescent="0.3">
      <c r="AH159" s="19" t="s">
        <v>118</v>
      </c>
      <c r="AI159" s="20">
        <v>35.5</v>
      </c>
      <c r="AJ159" s="20">
        <v>0</v>
      </c>
      <c r="AK159" s="20">
        <v>0</v>
      </c>
      <c r="AL159" s="20">
        <v>7.2</v>
      </c>
      <c r="AM159" s="20">
        <v>3.6</v>
      </c>
      <c r="AN159" s="20">
        <v>8.1999999999999993</v>
      </c>
      <c r="AO159" s="20">
        <v>21.1</v>
      </c>
      <c r="AP159" s="20">
        <v>75.7</v>
      </c>
      <c r="AQ159" s="20">
        <v>96</v>
      </c>
      <c r="AR159" s="20">
        <v>20.3</v>
      </c>
      <c r="AS159" s="20">
        <v>21.15</v>
      </c>
    </row>
    <row r="160" spans="34:45" ht="15.75" thickBot="1" x14ac:dyDescent="0.3">
      <c r="AH160" s="19" t="s">
        <v>119</v>
      </c>
      <c r="AI160" s="20">
        <v>25.2</v>
      </c>
      <c r="AJ160" s="20">
        <v>0</v>
      </c>
      <c r="AK160" s="20">
        <v>0</v>
      </c>
      <c r="AL160" s="20">
        <v>7.2</v>
      </c>
      <c r="AM160" s="20">
        <v>3.6</v>
      </c>
      <c r="AN160" s="20">
        <v>8.1999999999999993</v>
      </c>
      <c r="AO160" s="20">
        <v>21.1</v>
      </c>
      <c r="AP160" s="20">
        <v>65.400000000000006</v>
      </c>
      <c r="AQ160" s="20">
        <v>71</v>
      </c>
      <c r="AR160" s="20">
        <v>5.6</v>
      </c>
      <c r="AS160" s="20">
        <v>7.89</v>
      </c>
    </row>
    <row r="161" spans="34:45" ht="15.75" thickBot="1" x14ac:dyDescent="0.3">
      <c r="AH161" s="19" t="s">
        <v>120</v>
      </c>
      <c r="AI161" s="20">
        <v>35</v>
      </c>
      <c r="AJ161" s="20">
        <v>0</v>
      </c>
      <c r="AK161" s="20">
        <v>0</v>
      </c>
      <c r="AL161" s="20">
        <v>7.2</v>
      </c>
      <c r="AM161" s="20">
        <v>3.6</v>
      </c>
      <c r="AN161" s="20">
        <v>8.1999999999999993</v>
      </c>
      <c r="AO161" s="20">
        <v>21.1</v>
      </c>
      <c r="AP161" s="20">
        <v>75.2</v>
      </c>
      <c r="AQ161" s="20">
        <v>96</v>
      </c>
      <c r="AR161" s="20">
        <v>20.8</v>
      </c>
      <c r="AS161" s="20">
        <v>21.67</v>
      </c>
    </row>
    <row r="162" spans="34:45" ht="15.75" thickBot="1" x14ac:dyDescent="0.3">
      <c r="AH162" s="19" t="s">
        <v>121</v>
      </c>
      <c r="AI162" s="20">
        <v>35</v>
      </c>
      <c r="AJ162" s="20">
        <v>0</v>
      </c>
      <c r="AK162" s="20">
        <v>0</v>
      </c>
      <c r="AL162" s="20">
        <v>7.2</v>
      </c>
      <c r="AM162" s="20">
        <v>9.3000000000000007</v>
      </c>
      <c r="AN162" s="20">
        <v>8.1999999999999993</v>
      </c>
      <c r="AO162" s="20">
        <v>21.1</v>
      </c>
      <c r="AP162" s="20">
        <v>80.8</v>
      </c>
      <c r="AQ162" s="20">
        <v>58</v>
      </c>
      <c r="AR162" s="20">
        <v>-22.8</v>
      </c>
      <c r="AS162" s="20">
        <v>-39.31</v>
      </c>
    </row>
    <row r="163" spans="34:45" ht="15.75" thickBot="1" x14ac:dyDescent="0.3">
      <c r="AH163" s="19" t="s">
        <v>122</v>
      </c>
      <c r="AI163" s="20">
        <v>35</v>
      </c>
      <c r="AJ163" s="20">
        <v>1.5</v>
      </c>
      <c r="AK163" s="20">
        <v>0</v>
      </c>
      <c r="AL163" s="20">
        <v>7.2</v>
      </c>
      <c r="AM163" s="20">
        <v>3.6</v>
      </c>
      <c r="AN163" s="20">
        <v>8.1999999999999993</v>
      </c>
      <c r="AO163" s="20">
        <v>18.5</v>
      </c>
      <c r="AP163" s="20">
        <v>74.099999999999994</v>
      </c>
      <c r="AQ163" s="20">
        <v>87</v>
      </c>
      <c r="AR163" s="20">
        <v>12.9</v>
      </c>
      <c r="AS163" s="20">
        <v>14.83</v>
      </c>
    </row>
    <row r="164" spans="34:45" ht="15.75" thickBot="1" x14ac:dyDescent="0.3">
      <c r="AH164" s="19" t="s">
        <v>123</v>
      </c>
      <c r="AI164" s="20">
        <v>35.5</v>
      </c>
      <c r="AJ164" s="20">
        <v>1.5</v>
      </c>
      <c r="AK164" s="20">
        <v>0</v>
      </c>
      <c r="AL164" s="20">
        <v>7.2</v>
      </c>
      <c r="AM164" s="20">
        <v>9.3000000000000007</v>
      </c>
      <c r="AN164" s="20">
        <v>8.1999999999999993</v>
      </c>
      <c r="AO164" s="20">
        <v>21.1</v>
      </c>
      <c r="AP164" s="20">
        <v>82.9</v>
      </c>
      <c r="AQ164" s="20">
        <v>99</v>
      </c>
      <c r="AR164" s="20">
        <v>16.100000000000001</v>
      </c>
      <c r="AS164" s="20">
        <v>16.260000000000002</v>
      </c>
    </row>
    <row r="165" spans="34:45" ht="15.75" thickBot="1" x14ac:dyDescent="0.3">
      <c r="AH165" s="19" t="s">
        <v>124</v>
      </c>
      <c r="AI165" s="20">
        <v>35.5</v>
      </c>
      <c r="AJ165" s="20">
        <v>1.5</v>
      </c>
      <c r="AK165" s="20">
        <v>0</v>
      </c>
      <c r="AL165" s="20">
        <v>7.2</v>
      </c>
      <c r="AM165" s="20">
        <v>3.6</v>
      </c>
      <c r="AN165" s="20">
        <v>8.1999999999999993</v>
      </c>
      <c r="AO165" s="20">
        <v>21.1</v>
      </c>
      <c r="AP165" s="20">
        <v>77.2</v>
      </c>
      <c r="AQ165" s="20">
        <v>74</v>
      </c>
      <c r="AR165" s="20">
        <v>-3.2</v>
      </c>
      <c r="AS165" s="20">
        <v>-4.32</v>
      </c>
    </row>
    <row r="166" spans="34:45" ht="15.75" thickBot="1" x14ac:dyDescent="0.3">
      <c r="AH166" s="19" t="s">
        <v>125</v>
      </c>
      <c r="AI166" s="20">
        <v>35.5</v>
      </c>
      <c r="AJ166" s="20">
        <v>1.5</v>
      </c>
      <c r="AK166" s="20">
        <v>0</v>
      </c>
      <c r="AL166" s="20">
        <v>7.2</v>
      </c>
      <c r="AM166" s="20">
        <v>3.6</v>
      </c>
      <c r="AN166" s="20">
        <v>8.1999999999999993</v>
      </c>
      <c r="AO166" s="20">
        <v>21.1</v>
      </c>
      <c r="AP166" s="20">
        <v>77.2</v>
      </c>
      <c r="AQ166" s="20">
        <v>58</v>
      </c>
      <c r="AR166" s="20">
        <v>-19.2</v>
      </c>
      <c r="AS166" s="20">
        <v>-33.1</v>
      </c>
    </row>
    <row r="167" spans="34:45" ht="15.75" thickBot="1" x14ac:dyDescent="0.3">
      <c r="AH167" s="19" t="s">
        <v>126</v>
      </c>
      <c r="AI167" s="20">
        <v>35.5</v>
      </c>
      <c r="AJ167" s="20">
        <v>1.5</v>
      </c>
      <c r="AK167" s="20">
        <v>0</v>
      </c>
      <c r="AL167" s="20">
        <v>7.2</v>
      </c>
      <c r="AM167" s="20">
        <v>9.3000000000000007</v>
      </c>
      <c r="AN167" s="20">
        <v>8.1999999999999993</v>
      </c>
      <c r="AO167" s="20">
        <v>19.600000000000001</v>
      </c>
      <c r="AP167" s="20">
        <v>81.3</v>
      </c>
      <c r="AQ167" s="20">
        <v>96</v>
      </c>
      <c r="AR167" s="20">
        <v>14.7</v>
      </c>
      <c r="AS167" s="20">
        <v>15.31</v>
      </c>
    </row>
    <row r="168" spans="34:45" ht="15.75" thickBot="1" x14ac:dyDescent="0.3">
      <c r="AH168" s="19" t="s">
        <v>127</v>
      </c>
      <c r="AI168" s="20">
        <v>35.5</v>
      </c>
      <c r="AJ168" s="20">
        <v>0</v>
      </c>
      <c r="AK168" s="20">
        <v>0</v>
      </c>
      <c r="AL168" s="20">
        <v>7.2</v>
      </c>
      <c r="AM168" s="20">
        <v>3.6</v>
      </c>
      <c r="AN168" s="20">
        <v>8.1999999999999993</v>
      </c>
      <c r="AO168" s="20">
        <v>21.1</v>
      </c>
      <c r="AP168" s="20">
        <v>75.7</v>
      </c>
      <c r="AQ168" s="20">
        <v>51</v>
      </c>
      <c r="AR168" s="20">
        <v>-24.7</v>
      </c>
      <c r="AS168" s="20">
        <v>-48.43</v>
      </c>
    </row>
    <row r="169" spans="34:45" ht="15.75" thickBot="1" x14ac:dyDescent="0.3">
      <c r="AH169" s="19" t="s">
        <v>128</v>
      </c>
      <c r="AI169" s="20">
        <v>35</v>
      </c>
      <c r="AJ169" s="20">
        <v>1.5</v>
      </c>
      <c r="AK169" s="20">
        <v>0</v>
      </c>
      <c r="AL169" s="20">
        <v>7.2</v>
      </c>
      <c r="AM169" s="20">
        <v>3.6</v>
      </c>
      <c r="AN169" s="20">
        <v>8.1999999999999993</v>
      </c>
      <c r="AO169" s="20">
        <v>18.5</v>
      </c>
      <c r="AP169" s="20">
        <v>74.099999999999994</v>
      </c>
      <c r="AQ169" s="20">
        <v>52</v>
      </c>
      <c r="AR169" s="20">
        <v>-22.1</v>
      </c>
      <c r="AS169" s="20">
        <v>-42.5</v>
      </c>
    </row>
    <row r="170" spans="34:45" ht="15.75" thickBot="1" x14ac:dyDescent="0.3">
      <c r="AH170" s="19" t="s">
        <v>129</v>
      </c>
      <c r="AI170" s="20">
        <v>35.5</v>
      </c>
      <c r="AJ170" s="20">
        <v>1.5</v>
      </c>
      <c r="AK170" s="20">
        <v>0</v>
      </c>
      <c r="AL170" s="20">
        <v>7.2</v>
      </c>
      <c r="AM170" s="20">
        <v>9.3000000000000007</v>
      </c>
      <c r="AN170" s="20">
        <v>8.1999999999999993</v>
      </c>
      <c r="AO170" s="20">
        <v>19.600000000000001</v>
      </c>
      <c r="AP170" s="20">
        <v>81.3</v>
      </c>
      <c r="AQ170" s="20">
        <v>96</v>
      </c>
      <c r="AR170" s="20">
        <v>14.7</v>
      </c>
      <c r="AS170" s="20">
        <v>15.31</v>
      </c>
    </row>
    <row r="171" spans="34:45" ht="15.75" thickBot="1" x14ac:dyDescent="0.3">
      <c r="AH171" s="19" t="s">
        <v>130</v>
      </c>
      <c r="AI171" s="20">
        <v>35.5</v>
      </c>
      <c r="AJ171" s="20">
        <v>1.5</v>
      </c>
      <c r="AK171" s="20">
        <v>0</v>
      </c>
      <c r="AL171" s="20">
        <v>7.2</v>
      </c>
      <c r="AM171" s="20">
        <v>3.6</v>
      </c>
      <c r="AN171" s="20">
        <v>8.1999999999999993</v>
      </c>
      <c r="AO171" s="20">
        <v>21.1</v>
      </c>
      <c r="AP171" s="20">
        <v>77.2</v>
      </c>
      <c r="AQ171" s="20">
        <v>76</v>
      </c>
      <c r="AR171" s="20">
        <v>-1.2</v>
      </c>
      <c r="AS171" s="20">
        <v>-1.58</v>
      </c>
    </row>
    <row r="172" spans="34:45" ht="15.75" thickBot="1" x14ac:dyDescent="0.3">
      <c r="AH172" s="19" t="s">
        <v>131</v>
      </c>
      <c r="AI172" s="20">
        <v>35.5</v>
      </c>
      <c r="AJ172" s="20">
        <v>1.5</v>
      </c>
      <c r="AK172" s="20">
        <v>0</v>
      </c>
      <c r="AL172" s="20">
        <v>7.2</v>
      </c>
      <c r="AM172" s="20">
        <v>3.6</v>
      </c>
      <c r="AN172" s="20">
        <v>8.1999999999999993</v>
      </c>
      <c r="AO172" s="20">
        <v>21.1</v>
      </c>
      <c r="AP172" s="20">
        <v>77.2</v>
      </c>
      <c r="AQ172" s="20">
        <v>68</v>
      </c>
      <c r="AR172" s="20">
        <v>-9.1999999999999993</v>
      </c>
      <c r="AS172" s="20">
        <v>-13.53</v>
      </c>
    </row>
    <row r="173" spans="34:45" ht="15.75" thickBot="1" x14ac:dyDescent="0.3">
      <c r="AH173" s="19" t="s">
        <v>132</v>
      </c>
      <c r="AI173" s="20">
        <v>35.5</v>
      </c>
      <c r="AJ173" s="20">
        <v>1.5</v>
      </c>
      <c r="AK173" s="20">
        <v>0</v>
      </c>
      <c r="AL173" s="20">
        <v>7.2</v>
      </c>
      <c r="AM173" s="20">
        <v>9.3000000000000007</v>
      </c>
      <c r="AN173" s="20">
        <v>8.1999999999999993</v>
      </c>
      <c r="AO173" s="20">
        <v>21.1</v>
      </c>
      <c r="AP173" s="20">
        <v>82.9</v>
      </c>
      <c r="AQ173" s="20">
        <v>94</v>
      </c>
      <c r="AR173" s="20">
        <v>11.1</v>
      </c>
      <c r="AS173" s="20">
        <v>11.81</v>
      </c>
    </row>
    <row r="174" spans="34:45" ht="15.75" thickBot="1" x14ac:dyDescent="0.3">
      <c r="AH174" s="19" t="s">
        <v>133</v>
      </c>
      <c r="AI174" s="20">
        <v>35.5</v>
      </c>
      <c r="AJ174" s="20">
        <v>1.5</v>
      </c>
      <c r="AK174" s="20">
        <v>0</v>
      </c>
      <c r="AL174" s="20">
        <v>7.2</v>
      </c>
      <c r="AM174" s="20">
        <v>3.6</v>
      </c>
      <c r="AN174" s="20">
        <v>8.1999999999999993</v>
      </c>
      <c r="AO174" s="20">
        <v>21.1</v>
      </c>
      <c r="AP174" s="20">
        <v>77.2</v>
      </c>
      <c r="AQ174" s="20">
        <v>78</v>
      </c>
      <c r="AR174" s="20">
        <v>0.8</v>
      </c>
      <c r="AS174" s="20">
        <v>1.03</v>
      </c>
    </row>
    <row r="175" spans="34:45" ht="15.75" thickBot="1" x14ac:dyDescent="0.3">
      <c r="AH175" s="19" t="s">
        <v>134</v>
      </c>
      <c r="AI175" s="20">
        <v>35.5</v>
      </c>
      <c r="AJ175" s="20">
        <v>1.5</v>
      </c>
      <c r="AK175" s="20">
        <v>0</v>
      </c>
      <c r="AL175" s="20">
        <v>7.2</v>
      </c>
      <c r="AM175" s="20">
        <v>3.6</v>
      </c>
      <c r="AN175" s="20">
        <v>8.1999999999999993</v>
      </c>
      <c r="AO175" s="20">
        <v>21.1</v>
      </c>
      <c r="AP175" s="20">
        <v>77.2</v>
      </c>
      <c r="AQ175" s="20">
        <v>76</v>
      </c>
      <c r="AR175" s="20">
        <v>-1.2</v>
      </c>
      <c r="AS175" s="20">
        <v>-1.58</v>
      </c>
    </row>
    <row r="176" spans="34:45" ht="15.75" thickBot="1" x14ac:dyDescent="0.3">
      <c r="AH176" s="19" t="s">
        <v>135</v>
      </c>
      <c r="AI176" s="20">
        <v>35.5</v>
      </c>
      <c r="AJ176" s="20">
        <v>1.5</v>
      </c>
      <c r="AK176" s="20">
        <v>0</v>
      </c>
      <c r="AL176" s="20">
        <v>7.2</v>
      </c>
      <c r="AM176" s="20">
        <v>9.3000000000000007</v>
      </c>
      <c r="AN176" s="20">
        <v>8.1999999999999993</v>
      </c>
      <c r="AO176" s="20">
        <v>21.1</v>
      </c>
      <c r="AP176" s="20">
        <v>82.9</v>
      </c>
      <c r="AQ176" s="20">
        <v>69</v>
      </c>
      <c r="AR176" s="20">
        <v>-13.9</v>
      </c>
      <c r="AS176" s="20">
        <v>-20.14</v>
      </c>
    </row>
    <row r="177" spans="34:45" ht="15.75" thickBot="1" x14ac:dyDescent="0.3">
      <c r="AH177" s="19" t="s">
        <v>136</v>
      </c>
      <c r="AI177" s="20">
        <v>35.5</v>
      </c>
      <c r="AJ177" s="20">
        <v>1.5</v>
      </c>
      <c r="AK177" s="20">
        <v>0</v>
      </c>
      <c r="AL177" s="20">
        <v>7.2</v>
      </c>
      <c r="AM177" s="20">
        <v>3.6</v>
      </c>
      <c r="AN177" s="20">
        <v>8.1999999999999993</v>
      </c>
      <c r="AO177" s="20">
        <v>21.1</v>
      </c>
      <c r="AP177" s="20">
        <v>77.2</v>
      </c>
      <c r="AQ177" s="20">
        <v>73</v>
      </c>
      <c r="AR177" s="20">
        <v>-4.2</v>
      </c>
      <c r="AS177" s="20">
        <v>-5.75</v>
      </c>
    </row>
    <row r="178" spans="34:45" ht="15.75" thickBot="1" x14ac:dyDescent="0.3">
      <c r="AH178" s="19" t="s">
        <v>137</v>
      </c>
      <c r="AI178" s="20">
        <v>35.5</v>
      </c>
      <c r="AJ178" s="20">
        <v>1.5</v>
      </c>
      <c r="AK178" s="20">
        <v>0</v>
      </c>
      <c r="AL178" s="20">
        <v>7.2</v>
      </c>
      <c r="AM178" s="20">
        <v>3.6</v>
      </c>
      <c r="AN178" s="20">
        <v>8.1999999999999993</v>
      </c>
      <c r="AO178" s="20">
        <v>21.1</v>
      </c>
      <c r="AP178" s="20">
        <v>77.2</v>
      </c>
      <c r="AQ178" s="20">
        <v>67</v>
      </c>
      <c r="AR178" s="20">
        <v>-10.199999999999999</v>
      </c>
      <c r="AS178" s="20">
        <v>-15.22</v>
      </c>
    </row>
    <row r="179" spans="34:45" ht="15.75" thickBot="1" x14ac:dyDescent="0.3">
      <c r="AH179" s="19" t="s">
        <v>138</v>
      </c>
      <c r="AI179" s="20">
        <v>35.5</v>
      </c>
      <c r="AJ179" s="20">
        <v>1.5</v>
      </c>
      <c r="AK179" s="20">
        <v>0</v>
      </c>
      <c r="AL179" s="20">
        <v>7.2</v>
      </c>
      <c r="AM179" s="20">
        <v>3.6</v>
      </c>
      <c r="AN179" s="20">
        <v>8.1999999999999993</v>
      </c>
      <c r="AO179" s="20">
        <v>21.1</v>
      </c>
      <c r="AP179" s="20">
        <v>77.2</v>
      </c>
      <c r="AQ179" s="20">
        <v>90</v>
      </c>
      <c r="AR179" s="20">
        <v>12.8</v>
      </c>
      <c r="AS179" s="20">
        <v>14.22</v>
      </c>
    </row>
    <row r="180" spans="34:45" ht="15.75" thickBot="1" x14ac:dyDescent="0.3">
      <c r="AH180" s="19" t="s">
        <v>139</v>
      </c>
      <c r="AI180" s="20">
        <v>35.5</v>
      </c>
      <c r="AJ180" s="20">
        <v>1.5</v>
      </c>
      <c r="AK180" s="20">
        <v>0</v>
      </c>
      <c r="AL180" s="20">
        <v>7.2</v>
      </c>
      <c r="AM180" s="20">
        <v>3.6</v>
      </c>
      <c r="AN180" s="20">
        <v>8.1999999999999993</v>
      </c>
      <c r="AO180" s="20">
        <v>21.1</v>
      </c>
      <c r="AP180" s="20">
        <v>77.2</v>
      </c>
      <c r="AQ180" s="20">
        <v>83</v>
      </c>
      <c r="AR180" s="20">
        <v>5.8</v>
      </c>
      <c r="AS180" s="20">
        <v>6.99</v>
      </c>
    </row>
    <row r="181" spans="34:45" ht="15.75" thickBot="1" x14ac:dyDescent="0.3">
      <c r="AH181" s="19" t="s">
        <v>140</v>
      </c>
      <c r="AI181" s="20">
        <v>35.5</v>
      </c>
      <c r="AJ181" s="20">
        <v>1.5</v>
      </c>
      <c r="AK181" s="20">
        <v>0</v>
      </c>
      <c r="AL181" s="20">
        <v>7.2</v>
      </c>
      <c r="AM181" s="20">
        <v>3.6</v>
      </c>
      <c r="AN181" s="20">
        <v>8.1999999999999993</v>
      </c>
      <c r="AO181" s="20">
        <v>21.1</v>
      </c>
      <c r="AP181" s="20">
        <v>77.2</v>
      </c>
      <c r="AQ181" s="20">
        <v>96</v>
      </c>
      <c r="AR181" s="20">
        <v>18.8</v>
      </c>
      <c r="AS181" s="20">
        <v>19.579999999999998</v>
      </c>
    </row>
    <row r="182" spans="34:45" ht="15.75" thickBot="1" x14ac:dyDescent="0.3">
      <c r="AH182" s="19" t="s">
        <v>141</v>
      </c>
      <c r="AI182" s="20">
        <v>35.5</v>
      </c>
      <c r="AJ182" s="20">
        <v>1.5</v>
      </c>
      <c r="AK182" s="20">
        <v>0</v>
      </c>
      <c r="AL182" s="20">
        <v>7.2</v>
      </c>
      <c r="AM182" s="20">
        <v>9.3000000000000007</v>
      </c>
      <c r="AN182" s="20">
        <v>8.1999999999999993</v>
      </c>
      <c r="AO182" s="20">
        <v>21.1</v>
      </c>
      <c r="AP182" s="20">
        <v>82.9</v>
      </c>
      <c r="AQ182" s="20">
        <v>73</v>
      </c>
      <c r="AR182" s="20">
        <v>-9.9</v>
      </c>
      <c r="AS182" s="20">
        <v>-13.56</v>
      </c>
    </row>
    <row r="183" spans="34:45" ht="15.75" thickBot="1" x14ac:dyDescent="0.3">
      <c r="AH183" s="19" t="s">
        <v>142</v>
      </c>
      <c r="AI183" s="20">
        <v>35.5</v>
      </c>
      <c r="AJ183" s="20">
        <v>1.5</v>
      </c>
      <c r="AK183" s="20">
        <v>0</v>
      </c>
      <c r="AL183" s="20">
        <v>7.2</v>
      </c>
      <c r="AM183" s="20">
        <v>3.6</v>
      </c>
      <c r="AN183" s="20">
        <v>8.1999999999999993</v>
      </c>
      <c r="AO183" s="20">
        <v>21.1</v>
      </c>
      <c r="AP183" s="20">
        <v>77.2</v>
      </c>
      <c r="AQ183" s="20">
        <v>86</v>
      </c>
      <c r="AR183" s="20">
        <v>8.8000000000000007</v>
      </c>
      <c r="AS183" s="20">
        <v>10.23</v>
      </c>
    </row>
    <row r="184" spans="34:45" ht="15.75" thickBot="1" x14ac:dyDescent="0.3">
      <c r="AH184" s="19" t="s">
        <v>143</v>
      </c>
      <c r="AI184" s="20">
        <v>35.5</v>
      </c>
      <c r="AJ184" s="20">
        <v>1.5</v>
      </c>
      <c r="AK184" s="20">
        <v>0</v>
      </c>
      <c r="AL184" s="20">
        <v>7.2</v>
      </c>
      <c r="AM184" s="20">
        <v>9.3000000000000007</v>
      </c>
      <c r="AN184" s="20">
        <v>8.1999999999999993</v>
      </c>
      <c r="AO184" s="20">
        <v>21.1</v>
      </c>
      <c r="AP184" s="20">
        <v>82.9</v>
      </c>
      <c r="AQ184" s="20">
        <v>99</v>
      </c>
      <c r="AR184" s="20">
        <v>16.100000000000001</v>
      </c>
      <c r="AS184" s="20">
        <v>16.260000000000002</v>
      </c>
    </row>
    <row r="185" spans="34:45" ht="15.75" thickBot="1" x14ac:dyDescent="0.3">
      <c r="AH185" s="19" t="s">
        <v>144</v>
      </c>
      <c r="AI185" s="20">
        <v>35.5</v>
      </c>
      <c r="AJ185" s="20">
        <v>1.5</v>
      </c>
      <c r="AK185" s="20">
        <v>0</v>
      </c>
      <c r="AL185" s="20">
        <v>7.2</v>
      </c>
      <c r="AM185" s="20">
        <v>3.6</v>
      </c>
      <c r="AN185" s="20">
        <v>8.1999999999999993</v>
      </c>
      <c r="AO185" s="20">
        <v>21.1</v>
      </c>
      <c r="AP185" s="20">
        <v>77.2</v>
      </c>
      <c r="AQ185" s="20">
        <v>71</v>
      </c>
      <c r="AR185" s="20">
        <v>-6.2</v>
      </c>
      <c r="AS185" s="20">
        <v>-8.73</v>
      </c>
    </row>
    <row r="186" spans="34:45" ht="15.75" thickBot="1" x14ac:dyDescent="0.3">
      <c r="AH186" s="19" t="s">
        <v>145</v>
      </c>
      <c r="AI186" s="20">
        <v>35.5</v>
      </c>
      <c r="AJ186" s="20">
        <v>1.5</v>
      </c>
      <c r="AK186" s="20">
        <v>0</v>
      </c>
      <c r="AL186" s="20">
        <v>7.2</v>
      </c>
      <c r="AM186" s="20">
        <v>9.3000000000000007</v>
      </c>
      <c r="AN186" s="20">
        <v>8.1999999999999993</v>
      </c>
      <c r="AO186" s="20">
        <v>21.1</v>
      </c>
      <c r="AP186" s="20">
        <v>82.9</v>
      </c>
      <c r="AQ186" s="20">
        <v>86</v>
      </c>
      <c r="AR186" s="20">
        <v>3.1</v>
      </c>
      <c r="AS186" s="20">
        <v>3.6</v>
      </c>
    </row>
    <row r="187" spans="34:45" ht="15.75" thickBot="1" x14ac:dyDescent="0.3">
      <c r="AH187" s="19" t="s">
        <v>146</v>
      </c>
      <c r="AI187" s="20">
        <v>35.5</v>
      </c>
      <c r="AJ187" s="20">
        <v>1.5</v>
      </c>
      <c r="AK187" s="20">
        <v>0</v>
      </c>
      <c r="AL187" s="20">
        <v>7.2</v>
      </c>
      <c r="AM187" s="20">
        <v>9.3000000000000007</v>
      </c>
      <c r="AN187" s="20">
        <v>8.1999999999999993</v>
      </c>
      <c r="AO187" s="20">
        <v>21.1</v>
      </c>
      <c r="AP187" s="20">
        <v>82.9</v>
      </c>
      <c r="AQ187" s="20">
        <v>68</v>
      </c>
      <c r="AR187" s="20">
        <v>-14.9</v>
      </c>
      <c r="AS187" s="20">
        <v>-21.91</v>
      </c>
    </row>
    <row r="188" spans="34:45" ht="15.75" thickBot="1" x14ac:dyDescent="0.3">
      <c r="AH188" s="19" t="s">
        <v>147</v>
      </c>
      <c r="AI188" s="20">
        <v>35.5</v>
      </c>
      <c r="AJ188" s="20">
        <v>1.5</v>
      </c>
      <c r="AK188" s="20">
        <v>0</v>
      </c>
      <c r="AL188" s="20">
        <v>7.2</v>
      </c>
      <c r="AM188" s="20">
        <v>3.6</v>
      </c>
      <c r="AN188" s="20">
        <v>8.1999999999999993</v>
      </c>
      <c r="AO188" s="20">
        <v>21.1</v>
      </c>
      <c r="AP188" s="20">
        <v>77.2</v>
      </c>
      <c r="AQ188" s="20">
        <v>54</v>
      </c>
      <c r="AR188" s="20">
        <v>-23.2</v>
      </c>
      <c r="AS188" s="20">
        <v>-42.96</v>
      </c>
    </row>
    <row r="189" spans="34:45" ht="15.75" thickBot="1" x14ac:dyDescent="0.3">
      <c r="AH189" s="19" t="s">
        <v>148</v>
      </c>
      <c r="AI189" s="20">
        <v>35.5</v>
      </c>
      <c r="AJ189" s="20">
        <v>1.5</v>
      </c>
      <c r="AK189" s="20">
        <v>0</v>
      </c>
      <c r="AL189" s="20">
        <v>7.2</v>
      </c>
      <c r="AM189" s="20">
        <v>9.3000000000000007</v>
      </c>
      <c r="AN189" s="20">
        <v>8.1999999999999993</v>
      </c>
      <c r="AO189" s="20">
        <v>21.1</v>
      </c>
      <c r="AP189" s="20">
        <v>82.9</v>
      </c>
      <c r="AQ189" s="20">
        <v>90</v>
      </c>
      <c r="AR189" s="20">
        <v>7.1</v>
      </c>
      <c r="AS189" s="20">
        <v>7.89</v>
      </c>
    </row>
    <row r="190" spans="34:45" ht="15.75" thickBot="1" x14ac:dyDescent="0.3">
      <c r="AH190" s="19" t="s">
        <v>149</v>
      </c>
      <c r="AI190" s="20">
        <v>35.5</v>
      </c>
      <c r="AJ190" s="20">
        <v>1.5</v>
      </c>
      <c r="AK190" s="20">
        <v>0</v>
      </c>
      <c r="AL190" s="20">
        <v>7.2</v>
      </c>
      <c r="AM190" s="20">
        <v>9.3000000000000007</v>
      </c>
      <c r="AN190" s="20">
        <v>8.1999999999999993</v>
      </c>
      <c r="AO190" s="20">
        <v>21.1</v>
      </c>
      <c r="AP190" s="20">
        <v>82.9</v>
      </c>
      <c r="AQ190" s="20">
        <v>72</v>
      </c>
      <c r="AR190" s="20">
        <v>-10.9</v>
      </c>
      <c r="AS190" s="20">
        <v>-15.14</v>
      </c>
    </row>
    <row r="191" spans="34:45" ht="15.75" thickBot="1" x14ac:dyDescent="0.3">
      <c r="AH191" s="19" t="s">
        <v>150</v>
      </c>
      <c r="AI191" s="20">
        <v>35.5</v>
      </c>
      <c r="AJ191" s="20">
        <v>1.5</v>
      </c>
      <c r="AK191" s="20">
        <v>0</v>
      </c>
      <c r="AL191" s="20">
        <v>7.2</v>
      </c>
      <c r="AM191" s="20">
        <v>3.6</v>
      </c>
      <c r="AN191" s="20">
        <v>8.1999999999999993</v>
      </c>
      <c r="AO191" s="20">
        <v>21.1</v>
      </c>
      <c r="AP191" s="20">
        <v>77.2</v>
      </c>
      <c r="AQ191" s="20">
        <v>62</v>
      </c>
      <c r="AR191" s="20">
        <v>-15.2</v>
      </c>
      <c r="AS191" s="20">
        <v>-24.52</v>
      </c>
    </row>
    <row r="192" spans="34:45" ht="15.75" thickBot="1" x14ac:dyDescent="0.3">
      <c r="AH192" s="19" t="s">
        <v>151</v>
      </c>
      <c r="AI192" s="20">
        <v>35.5</v>
      </c>
      <c r="AJ192" s="20">
        <v>1.5</v>
      </c>
      <c r="AK192" s="20">
        <v>0</v>
      </c>
      <c r="AL192" s="20">
        <v>7.2</v>
      </c>
      <c r="AM192" s="20">
        <v>9.3000000000000007</v>
      </c>
      <c r="AN192" s="20">
        <v>8.1999999999999993</v>
      </c>
      <c r="AO192" s="20">
        <v>21.1</v>
      </c>
      <c r="AP192" s="20">
        <v>82.9</v>
      </c>
      <c r="AQ192" s="20">
        <v>67</v>
      </c>
      <c r="AR192" s="20">
        <v>-15.9</v>
      </c>
      <c r="AS192" s="20">
        <v>-23.73</v>
      </c>
    </row>
    <row r="193" spans="34:45" ht="15.75" thickBot="1" x14ac:dyDescent="0.3">
      <c r="AH193" s="19" t="s">
        <v>152</v>
      </c>
      <c r="AI193" s="20">
        <v>35.5</v>
      </c>
      <c r="AJ193" s="20">
        <v>1.5</v>
      </c>
      <c r="AK193" s="20">
        <v>0</v>
      </c>
      <c r="AL193" s="20">
        <v>7.2</v>
      </c>
      <c r="AM193" s="20">
        <v>9.3000000000000007</v>
      </c>
      <c r="AN193" s="20">
        <v>8.1999999999999993</v>
      </c>
      <c r="AO193" s="20">
        <v>21.1</v>
      </c>
      <c r="AP193" s="20">
        <v>82.9</v>
      </c>
      <c r="AQ193" s="20">
        <v>91</v>
      </c>
      <c r="AR193" s="20">
        <v>8.1</v>
      </c>
      <c r="AS193" s="20">
        <v>8.9</v>
      </c>
    </row>
    <row r="194" spans="34:45" ht="15.75" thickBot="1" x14ac:dyDescent="0.3">
      <c r="AH194" s="19" t="s">
        <v>154</v>
      </c>
      <c r="AI194" s="20">
        <v>35.5</v>
      </c>
      <c r="AJ194" s="20">
        <v>1.5</v>
      </c>
      <c r="AK194" s="20">
        <v>0</v>
      </c>
      <c r="AL194" s="20">
        <v>7.2</v>
      </c>
      <c r="AM194" s="20">
        <v>9.3000000000000007</v>
      </c>
      <c r="AN194" s="20">
        <v>8.1999999999999993</v>
      </c>
      <c r="AO194" s="20">
        <v>21.1</v>
      </c>
      <c r="AP194" s="20">
        <v>82.9</v>
      </c>
      <c r="AQ194" s="20">
        <v>62</v>
      </c>
      <c r="AR194" s="20">
        <v>-20.9</v>
      </c>
      <c r="AS194" s="20">
        <v>-33.71</v>
      </c>
    </row>
    <row r="195" spans="34:45" ht="15.75" thickBot="1" x14ac:dyDescent="0.3"/>
    <row r="196" spans="34:45" ht="15.75" thickBot="1" x14ac:dyDescent="0.3">
      <c r="AH196" s="21" t="s">
        <v>97</v>
      </c>
      <c r="AI196" s="22">
        <v>82.8</v>
      </c>
    </row>
    <row r="197" spans="34:45" ht="21.75" thickBot="1" x14ac:dyDescent="0.3">
      <c r="AH197" s="21" t="s">
        <v>206</v>
      </c>
      <c r="AI197" s="22">
        <v>0</v>
      </c>
    </row>
    <row r="198" spans="34:45" ht="21.75" thickBot="1" x14ac:dyDescent="0.3">
      <c r="AH198" s="21" t="s">
        <v>99</v>
      </c>
      <c r="AI198" s="22">
        <v>3436.8</v>
      </c>
    </row>
    <row r="199" spans="34:45" ht="21.75" thickBot="1" x14ac:dyDescent="0.3">
      <c r="AH199" s="21" t="s">
        <v>100</v>
      </c>
      <c r="AI199" s="22">
        <v>3437</v>
      </c>
    </row>
    <row r="200" spans="34:45" ht="32.25" thickBot="1" x14ac:dyDescent="0.3">
      <c r="AH200" s="21" t="s">
        <v>101</v>
      </c>
      <c r="AI200" s="22">
        <v>-0.2</v>
      </c>
    </row>
    <row r="201" spans="34:45" ht="32.25" thickBot="1" x14ac:dyDescent="0.3">
      <c r="AH201" s="21" t="s">
        <v>102</v>
      </c>
      <c r="AI201" s="22"/>
    </row>
    <row r="202" spans="34:45" ht="32.25" thickBot="1" x14ac:dyDescent="0.3">
      <c r="AH202" s="21" t="s">
        <v>103</v>
      </c>
      <c r="AI202" s="22"/>
    </row>
    <row r="203" spans="34:45" ht="21.75" thickBot="1" x14ac:dyDescent="0.3">
      <c r="AH203" s="21" t="s">
        <v>104</v>
      </c>
      <c r="AI203" s="22">
        <v>0</v>
      </c>
    </row>
    <row r="205" spans="34:45" x14ac:dyDescent="0.25">
      <c r="AH205" s="23" t="s">
        <v>105</v>
      </c>
    </row>
    <row r="207" spans="34:45" x14ac:dyDescent="0.25">
      <c r="AH207" s="24" t="s">
        <v>207</v>
      </c>
    </row>
    <row r="208" spans="34:45" x14ac:dyDescent="0.25">
      <c r="AH208" s="24" t="s">
        <v>208</v>
      </c>
    </row>
  </sheetData>
  <hyperlinks>
    <hyperlink ref="AH205" r:id="rId1" display="http://miau.gau.hu/myx-free/coco/test/577853920160630131900.html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info</vt:lpstr>
      <vt:lpstr>L</vt:lpstr>
      <vt:lpstr>L+</vt:lpstr>
      <vt:lpstr>L+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Pitlik László</dc:creator>
  <cp:lastModifiedBy>Pitlik László</cp:lastModifiedBy>
  <dcterms:created xsi:type="dcterms:W3CDTF">2016-06-30T10:40:48Z</dcterms:created>
  <dcterms:modified xsi:type="dcterms:W3CDTF">2016-08-01T11:15:09Z</dcterms:modified>
</cp:coreProperties>
</file>