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AppData\Local\Temp\scp35955\disk2\www\data\miau\216\"/>
    </mc:Choice>
  </mc:AlternateContent>
  <bookViews>
    <workbookView xWindow="0" yWindow="0" windowWidth="20490" windowHeight="7155"/>
  </bookViews>
  <sheets>
    <sheet name="info" sheetId="4" r:id="rId1"/>
    <sheet name="OAM" sheetId="1" r:id="rId2"/>
    <sheet name="OAM (2)" sheetId="2" r:id="rId3"/>
    <sheet name="TESTS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4" i="3"/>
  <c r="D13" i="3"/>
  <c r="D12" i="3"/>
  <c r="D11" i="3"/>
  <c r="D10" i="3"/>
  <c r="D9" i="3"/>
  <c r="D8" i="3"/>
  <c r="D7" i="3"/>
  <c r="D6" i="3"/>
  <c r="D5" i="3"/>
  <c r="D4" i="3"/>
  <c r="D3" i="3"/>
  <c r="D2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2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G21" i="3"/>
  <c r="G20" i="3"/>
  <c r="G19" i="3"/>
  <c r="G18" i="3"/>
  <c r="G17" i="3"/>
  <c r="F17" i="3"/>
  <c r="F18" i="3"/>
  <c r="F19" i="3"/>
  <c r="F20" i="3"/>
  <c r="F21" i="3"/>
  <c r="F16" i="3"/>
  <c r="A21" i="3"/>
  <c r="A20" i="3"/>
  <c r="A19" i="3"/>
  <c r="A18" i="3"/>
  <c r="A17" i="3"/>
  <c r="B21" i="3"/>
  <c r="B20" i="3"/>
  <c r="B19" i="3"/>
  <c r="B18" i="3"/>
  <c r="B17" i="3"/>
  <c r="B16" i="3"/>
  <c r="O25" i="2"/>
  <c r="N25" i="2"/>
  <c r="M25" i="2"/>
  <c r="L25" i="2"/>
  <c r="Q25" i="2" s="1"/>
  <c r="H17" i="2" s="1"/>
  <c r="K25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1" i="1"/>
  <c r="H16" i="2"/>
  <c r="G17" i="2" s="1"/>
  <c r="F18" i="2" s="1"/>
  <c r="H15" i="2"/>
  <c r="G16" i="2" s="1"/>
  <c r="F17" i="2" s="1"/>
  <c r="E18" i="2" s="1"/>
  <c r="D19" i="2" s="1"/>
  <c r="H14" i="2"/>
  <c r="G15" i="2" s="1"/>
  <c r="F16" i="2" s="1"/>
  <c r="E17" i="2" s="1"/>
  <c r="D18" i="2" s="1"/>
  <c r="H13" i="2"/>
  <c r="G14" i="2" s="1"/>
  <c r="H12" i="2"/>
  <c r="G13" i="2" s="1"/>
  <c r="H11" i="2"/>
  <c r="G12" i="2" s="1"/>
  <c r="H10" i="2"/>
  <c r="P10" i="2" s="1"/>
  <c r="H9" i="2"/>
  <c r="P9" i="2" s="1"/>
  <c r="H8" i="2"/>
  <c r="P8" i="2" s="1"/>
  <c r="H7" i="2"/>
  <c r="G8" i="2" s="1"/>
  <c r="F9" i="2" s="1"/>
  <c r="E10" i="2" s="1"/>
  <c r="D11" i="2" s="1"/>
  <c r="C12" i="2" s="1"/>
  <c r="H6" i="2"/>
  <c r="G7" i="2" s="1"/>
  <c r="F8" i="2" s="1"/>
  <c r="H5" i="2"/>
  <c r="G6" i="2" s="1"/>
  <c r="H4" i="2"/>
  <c r="G5" i="2" s="1"/>
  <c r="F6" i="2" s="1"/>
  <c r="H3" i="2"/>
  <c r="P3" i="2" s="1"/>
  <c r="J23" i="2"/>
  <c r="J31" i="2" s="1"/>
  <c r="J22" i="2"/>
  <c r="J30" i="2" s="1"/>
  <c r="J21" i="2"/>
  <c r="J29" i="2" s="1"/>
  <c r="J20" i="2"/>
  <c r="J28" i="2" s="1"/>
  <c r="J19" i="2"/>
  <c r="J27" i="2" s="1"/>
  <c r="J18" i="2"/>
  <c r="J26" i="2" s="1"/>
  <c r="Q17" i="2"/>
  <c r="J17" i="2"/>
  <c r="J16" i="2"/>
  <c r="J15" i="2"/>
  <c r="P14" i="2"/>
  <c r="J14" i="2"/>
  <c r="J13" i="2"/>
  <c r="J12" i="2"/>
  <c r="J11" i="2"/>
  <c r="J10" i="2"/>
  <c r="J9" i="2"/>
  <c r="J8" i="2"/>
  <c r="J7" i="2"/>
  <c r="J6" i="2"/>
  <c r="J5" i="2"/>
  <c r="J4" i="2"/>
  <c r="G4" i="2"/>
  <c r="F5" i="2" s="1"/>
  <c r="F4" i="2"/>
  <c r="E5" i="2" s="1"/>
  <c r="D6" i="2" s="1"/>
  <c r="C7" i="2" s="1"/>
  <c r="E4" i="2"/>
  <c r="D5" i="2" s="1"/>
  <c r="D4" i="2"/>
  <c r="C4" i="2"/>
  <c r="J3" i="2"/>
  <c r="P2" i="2"/>
  <c r="O2" i="2"/>
  <c r="N2" i="2"/>
  <c r="M2" i="2"/>
  <c r="L2" i="2"/>
  <c r="K2" i="2"/>
  <c r="J30" i="1"/>
  <c r="M20" i="1"/>
  <c r="L20" i="1"/>
  <c r="J23" i="1"/>
  <c r="F19" i="1"/>
  <c r="E20" i="1" s="1"/>
  <c r="D21" i="1" s="1"/>
  <c r="C22" i="1" s="1"/>
  <c r="E19" i="1"/>
  <c r="D20" i="1" s="1"/>
  <c r="C21" i="1" s="1"/>
  <c r="D19" i="1"/>
  <c r="C20" i="1" s="1"/>
  <c r="C19" i="1"/>
  <c r="G18" i="1"/>
  <c r="G17" i="1"/>
  <c r="O17" i="1" s="1"/>
  <c r="G16" i="1"/>
  <c r="F17" i="1" s="1"/>
  <c r="E18" i="1" s="1"/>
  <c r="G15" i="1"/>
  <c r="G14" i="1"/>
  <c r="F15" i="1" s="1"/>
  <c r="G13" i="1"/>
  <c r="F14" i="1" s="1"/>
  <c r="E15" i="1" s="1"/>
  <c r="D16" i="1" s="1"/>
  <c r="C17" i="1" s="1"/>
  <c r="G12" i="1"/>
  <c r="F13" i="1" s="1"/>
  <c r="E14" i="1" s="1"/>
  <c r="D15" i="1" s="1"/>
  <c r="C16" i="1" s="1"/>
  <c r="G11" i="1"/>
  <c r="G10" i="1"/>
  <c r="F11" i="1" s="1"/>
  <c r="G9" i="1"/>
  <c r="F10" i="1" s="1"/>
  <c r="E11" i="1" s="1"/>
  <c r="D12" i="1" s="1"/>
  <c r="C13" i="1" s="1"/>
  <c r="G8" i="1"/>
  <c r="F9" i="1" s="1"/>
  <c r="E10" i="1" s="1"/>
  <c r="D11" i="1" s="1"/>
  <c r="C12" i="1" s="1"/>
  <c r="G7" i="1"/>
  <c r="F7" i="1"/>
  <c r="G6" i="1"/>
  <c r="C6" i="1"/>
  <c r="G5" i="1"/>
  <c r="F6" i="1" s="1"/>
  <c r="E7" i="1" s="1"/>
  <c r="D8" i="1" s="1"/>
  <c r="C9" i="1" s="1"/>
  <c r="D5" i="1"/>
  <c r="G4" i="1"/>
  <c r="F4" i="1"/>
  <c r="E5" i="1" s="1"/>
  <c r="D6" i="1" s="1"/>
  <c r="E4" i="1"/>
  <c r="D4" i="1"/>
  <c r="C5" i="1" s="1"/>
  <c r="C4" i="1"/>
  <c r="J29" i="1"/>
  <c r="J2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3" i="1"/>
  <c r="J22" i="1"/>
  <c r="J21" i="1"/>
  <c r="J28" i="1" s="1"/>
  <c r="J20" i="1"/>
  <c r="J27" i="1" s="1"/>
  <c r="J19" i="1"/>
  <c r="J26" i="1" s="1"/>
  <c r="J18" i="1"/>
  <c r="O9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2" i="1"/>
  <c r="N2" i="1"/>
  <c r="M2" i="1"/>
  <c r="L2" i="1"/>
  <c r="K2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18" i="2" l="1"/>
  <c r="F19" i="2" s="1"/>
  <c r="P17" i="2"/>
  <c r="G9" i="2"/>
  <c r="F10" i="2" s="1"/>
  <c r="E11" i="2" s="1"/>
  <c r="P6" i="2"/>
  <c r="G10" i="2"/>
  <c r="P12" i="2"/>
  <c r="P16" i="2"/>
  <c r="P4" i="2"/>
  <c r="P7" i="2"/>
  <c r="P11" i="2"/>
  <c r="F13" i="2"/>
  <c r="P13" i="2"/>
  <c r="L21" i="1"/>
  <c r="G11" i="2"/>
  <c r="O18" i="2" s="1"/>
  <c r="O26" i="2" s="1"/>
  <c r="P15" i="2"/>
  <c r="P5" i="2"/>
  <c r="D12" i="2"/>
  <c r="E6" i="2"/>
  <c r="E7" i="2"/>
  <c r="C19" i="2"/>
  <c r="C5" i="2"/>
  <c r="F14" i="2"/>
  <c r="E19" i="2"/>
  <c r="C6" i="2"/>
  <c r="E9" i="2"/>
  <c r="F11" i="2"/>
  <c r="F15" i="2"/>
  <c r="C20" i="2"/>
  <c r="E20" i="2"/>
  <c r="F7" i="2"/>
  <c r="O16" i="1"/>
  <c r="O7" i="1"/>
  <c r="F18" i="1"/>
  <c r="O8" i="1"/>
  <c r="O11" i="1"/>
  <c r="O15" i="1"/>
  <c r="O4" i="1"/>
  <c r="O5" i="1"/>
  <c r="O13" i="1"/>
  <c r="O6" i="1"/>
  <c r="E8" i="1"/>
  <c r="O10" i="1"/>
  <c r="E12" i="1"/>
  <c r="O14" i="1"/>
  <c r="E16" i="1"/>
  <c r="O12" i="1"/>
  <c r="C7" i="1"/>
  <c r="F8" i="1"/>
  <c r="F12" i="1"/>
  <c r="F16" i="1"/>
  <c r="F5" i="1"/>
  <c r="O3" i="1"/>
  <c r="O18" i="1"/>
  <c r="O25" i="1" s="1"/>
  <c r="Q1" i="2" l="1"/>
  <c r="F12" i="2"/>
  <c r="N15" i="2" s="1"/>
  <c r="O11" i="2"/>
  <c r="O5" i="2"/>
  <c r="O8" i="2"/>
  <c r="O6" i="2"/>
  <c r="E14" i="2"/>
  <c r="O17" i="2"/>
  <c r="O13" i="2"/>
  <c r="O15" i="2"/>
  <c r="O3" i="2"/>
  <c r="O10" i="2"/>
  <c r="N10" i="2"/>
  <c r="O16" i="2"/>
  <c r="O4" i="2"/>
  <c r="O9" i="2"/>
  <c r="O7" i="2"/>
  <c r="O14" i="2"/>
  <c r="O12" i="2"/>
  <c r="E8" i="2"/>
  <c r="E12" i="2"/>
  <c r="C13" i="2"/>
  <c r="D21" i="2"/>
  <c r="N19" i="2"/>
  <c r="N27" i="2" s="1"/>
  <c r="E16" i="2"/>
  <c r="D10" i="2"/>
  <c r="D20" i="2"/>
  <c r="D8" i="2"/>
  <c r="D7" i="2"/>
  <c r="N18" i="2"/>
  <c r="N26" i="2" s="1"/>
  <c r="E15" i="2"/>
  <c r="N12" i="1"/>
  <c r="E13" i="1"/>
  <c r="N9" i="1"/>
  <c r="N8" i="1"/>
  <c r="E9" i="1"/>
  <c r="N4" i="1"/>
  <c r="D13" i="1"/>
  <c r="N15" i="1"/>
  <c r="N17" i="1"/>
  <c r="E6" i="1"/>
  <c r="N10" i="1"/>
  <c r="N3" i="1"/>
  <c r="N5" i="1"/>
  <c r="N14" i="1"/>
  <c r="N6" i="1"/>
  <c r="N19" i="1"/>
  <c r="N26" i="1" s="1"/>
  <c r="N11" i="1"/>
  <c r="N16" i="1"/>
  <c r="E17" i="1"/>
  <c r="D18" i="1" s="1"/>
  <c r="N18" i="1"/>
  <c r="N25" i="1" s="1"/>
  <c r="D17" i="1"/>
  <c r="C18" i="1" s="1"/>
  <c r="D9" i="1"/>
  <c r="N13" i="1"/>
  <c r="N7" i="1"/>
  <c r="N13" i="2" l="1"/>
  <c r="N6" i="2"/>
  <c r="N11" i="2"/>
  <c r="N8" i="2"/>
  <c r="N14" i="2"/>
  <c r="N17" i="2"/>
  <c r="N9" i="2"/>
  <c r="N3" i="2"/>
  <c r="N5" i="2"/>
  <c r="N7" i="2"/>
  <c r="D15" i="2"/>
  <c r="E13" i="2"/>
  <c r="M4" i="2" s="1"/>
  <c r="N12" i="2"/>
  <c r="N4" i="2"/>
  <c r="N16" i="2"/>
  <c r="M3" i="2"/>
  <c r="D16" i="2"/>
  <c r="C9" i="2"/>
  <c r="D17" i="2"/>
  <c r="C22" i="2"/>
  <c r="D9" i="2"/>
  <c r="M18" i="2"/>
  <c r="M26" i="2" s="1"/>
  <c r="D13" i="2"/>
  <c r="C8" i="2"/>
  <c r="C21" i="2"/>
  <c r="C11" i="2"/>
  <c r="C10" i="1"/>
  <c r="D7" i="1"/>
  <c r="M6" i="1"/>
  <c r="M15" i="1"/>
  <c r="M7" i="1"/>
  <c r="M4" i="1"/>
  <c r="M3" i="1"/>
  <c r="M11" i="1"/>
  <c r="M19" i="1"/>
  <c r="M26" i="1" s="1"/>
  <c r="M5" i="1"/>
  <c r="M14" i="1"/>
  <c r="M10" i="1"/>
  <c r="M27" i="1"/>
  <c r="M18" i="1"/>
  <c r="M25" i="1" s="1"/>
  <c r="M12" i="1"/>
  <c r="M8" i="1"/>
  <c r="L17" i="1"/>
  <c r="M17" i="1"/>
  <c r="M9" i="1"/>
  <c r="D10" i="1"/>
  <c r="M13" i="1"/>
  <c r="D14" i="1"/>
  <c r="M16" i="1"/>
  <c r="L13" i="1"/>
  <c r="C14" i="1"/>
  <c r="M19" i="2" l="1"/>
  <c r="M27" i="2" s="1"/>
  <c r="M12" i="2"/>
  <c r="M7" i="2"/>
  <c r="M8" i="2"/>
  <c r="M9" i="2"/>
  <c r="M5" i="2"/>
  <c r="M17" i="2"/>
  <c r="M10" i="2"/>
  <c r="M16" i="2"/>
  <c r="M15" i="2"/>
  <c r="M20" i="2"/>
  <c r="M28" i="2" s="1"/>
  <c r="C16" i="2"/>
  <c r="D14" i="2"/>
  <c r="L15" i="2" s="1"/>
  <c r="M13" i="2"/>
  <c r="M14" i="2"/>
  <c r="M6" i="2"/>
  <c r="M11" i="2"/>
  <c r="C10" i="2"/>
  <c r="C18" i="2"/>
  <c r="C17" i="2"/>
  <c r="C14" i="2"/>
  <c r="L10" i="1"/>
  <c r="C11" i="1"/>
  <c r="K10" i="1" s="1"/>
  <c r="C8" i="1"/>
  <c r="L19" i="1"/>
  <c r="L26" i="1" s="1"/>
  <c r="L7" i="1"/>
  <c r="L16" i="1"/>
  <c r="L8" i="1"/>
  <c r="L5" i="1"/>
  <c r="L4" i="1"/>
  <c r="L3" i="1"/>
  <c r="L6" i="1"/>
  <c r="L11" i="1"/>
  <c r="L15" i="1"/>
  <c r="L18" i="1"/>
  <c r="L25" i="1" s="1"/>
  <c r="L28" i="1"/>
  <c r="L12" i="1"/>
  <c r="L27" i="1"/>
  <c r="L14" i="1"/>
  <c r="C15" i="1"/>
  <c r="L9" i="1"/>
  <c r="L9" i="2" l="1"/>
  <c r="L21" i="2"/>
  <c r="L29" i="2" s="1"/>
  <c r="L17" i="2"/>
  <c r="L7" i="2"/>
  <c r="L3" i="2"/>
  <c r="L6" i="2"/>
  <c r="K22" i="2"/>
  <c r="K30" i="2" s="1"/>
  <c r="L14" i="2"/>
  <c r="C15" i="2"/>
  <c r="K3" i="2" s="1"/>
  <c r="L10" i="2"/>
  <c r="L11" i="2"/>
  <c r="L16" i="2"/>
  <c r="L8" i="2"/>
  <c r="L19" i="2"/>
  <c r="L27" i="2" s="1"/>
  <c r="L20" i="2"/>
  <c r="L28" i="2" s="1"/>
  <c r="L13" i="2"/>
  <c r="L18" i="2"/>
  <c r="L26" i="2" s="1"/>
  <c r="L5" i="2"/>
  <c r="L4" i="2"/>
  <c r="L12" i="2"/>
  <c r="K4" i="2"/>
  <c r="K18" i="2"/>
  <c r="K26" i="2" s="1"/>
  <c r="Q26" i="2" s="1"/>
  <c r="H18" i="2" s="1"/>
  <c r="G19" i="2" s="1"/>
  <c r="K8" i="1"/>
  <c r="K22" i="1"/>
  <c r="K29" i="1" s="1"/>
  <c r="K5" i="1"/>
  <c r="K6" i="1"/>
  <c r="K18" i="1"/>
  <c r="K25" i="1" s="1"/>
  <c r="Q25" i="1" s="1"/>
  <c r="H18" i="1" s="1"/>
  <c r="K19" i="1"/>
  <c r="K26" i="1" s="1"/>
  <c r="K9" i="1"/>
  <c r="K17" i="1"/>
  <c r="K12" i="1"/>
  <c r="K13" i="1"/>
  <c r="K21" i="1"/>
  <c r="K28" i="1" s="1"/>
  <c r="K3" i="1"/>
  <c r="K7" i="1"/>
  <c r="K4" i="1"/>
  <c r="K16" i="1"/>
  <c r="K20" i="1"/>
  <c r="K27" i="1" s="1"/>
  <c r="K11" i="1"/>
  <c r="K15" i="1"/>
  <c r="K14" i="1"/>
  <c r="K6" i="2" l="1"/>
  <c r="K9" i="2"/>
  <c r="K15" i="2"/>
  <c r="K8" i="2"/>
  <c r="K21" i="2"/>
  <c r="K29" i="2" s="1"/>
  <c r="K14" i="2"/>
  <c r="K19" i="2"/>
  <c r="K27" i="2" s="1"/>
  <c r="K5" i="2"/>
  <c r="K11" i="2"/>
  <c r="K16" i="2"/>
  <c r="K20" i="2"/>
  <c r="K28" i="2" s="1"/>
  <c r="K17" i="2"/>
  <c r="K7" i="2"/>
  <c r="K13" i="2"/>
  <c r="K12" i="2"/>
  <c r="K10" i="2"/>
  <c r="P18" i="2"/>
  <c r="F20" i="2"/>
  <c r="O19" i="2"/>
  <c r="O27" i="2" s="1"/>
  <c r="Q27" i="2" s="1"/>
  <c r="H19" i="2" s="1"/>
  <c r="G19" i="1"/>
  <c r="P18" i="1"/>
  <c r="E21" i="2" l="1"/>
  <c r="N20" i="2"/>
  <c r="N28" i="2" s="1"/>
  <c r="G20" i="2"/>
  <c r="P19" i="2"/>
  <c r="F20" i="1"/>
  <c r="O19" i="1"/>
  <c r="O26" i="1" s="1"/>
  <c r="Q26" i="1" s="1"/>
  <c r="H19" i="1" s="1"/>
  <c r="D22" i="2" l="1"/>
  <c r="M21" i="2"/>
  <c r="M29" i="2" s="1"/>
  <c r="F21" i="2"/>
  <c r="O20" i="2"/>
  <c r="O28" i="2" s="1"/>
  <c r="Q28" i="2" s="1"/>
  <c r="H20" i="2" s="1"/>
  <c r="G20" i="1"/>
  <c r="P19" i="1"/>
  <c r="E21" i="1"/>
  <c r="N20" i="1"/>
  <c r="N27" i="1" s="1"/>
  <c r="P20" i="2" l="1"/>
  <c r="G21" i="2"/>
  <c r="C23" i="2"/>
  <c r="K23" i="2" s="1"/>
  <c r="K31" i="2" s="1"/>
  <c r="L22" i="2"/>
  <c r="L30" i="2" s="1"/>
  <c r="E22" i="2"/>
  <c r="N21" i="2"/>
  <c r="N29" i="2" s="1"/>
  <c r="D22" i="1"/>
  <c r="M21" i="1"/>
  <c r="M28" i="1" s="1"/>
  <c r="O20" i="1"/>
  <c r="O27" i="1" s="1"/>
  <c r="Q27" i="1" s="1"/>
  <c r="H20" i="1" s="1"/>
  <c r="F21" i="1"/>
  <c r="O21" i="2" l="1"/>
  <c r="O29" i="2" s="1"/>
  <c r="Q29" i="2" s="1"/>
  <c r="H21" i="2" s="1"/>
  <c r="F22" i="2"/>
  <c r="D23" i="2"/>
  <c r="L23" i="2" s="1"/>
  <c r="L31" i="2" s="1"/>
  <c r="M22" i="2"/>
  <c r="M30" i="2" s="1"/>
  <c r="G21" i="1"/>
  <c r="P20" i="1"/>
  <c r="C23" i="1"/>
  <c r="K23" i="1" s="1"/>
  <c r="K30" i="1" s="1"/>
  <c r="L22" i="1"/>
  <c r="L29" i="1" s="1"/>
  <c r="E22" i="1"/>
  <c r="N21" i="1"/>
  <c r="N28" i="1" s="1"/>
  <c r="P21" i="2" l="1"/>
  <c r="G22" i="2"/>
  <c r="N22" i="2"/>
  <c r="N30" i="2" s="1"/>
  <c r="E23" i="2"/>
  <c r="M23" i="2" s="1"/>
  <c r="M31" i="2" s="1"/>
  <c r="M22" i="1"/>
  <c r="M29" i="1" s="1"/>
  <c r="D23" i="1"/>
  <c r="L23" i="1" s="1"/>
  <c r="L30" i="1" s="1"/>
  <c r="F22" i="1"/>
  <c r="O21" i="1"/>
  <c r="O28" i="1" s="1"/>
  <c r="Q28" i="1" s="1"/>
  <c r="H21" i="1" s="1"/>
  <c r="O22" i="2" l="1"/>
  <c r="O30" i="2" s="1"/>
  <c r="Q30" i="2" s="1"/>
  <c r="H22" i="2" s="1"/>
  <c r="F23" i="2"/>
  <c r="N23" i="2" s="1"/>
  <c r="N31" i="2" s="1"/>
  <c r="P21" i="1"/>
  <c r="G22" i="1"/>
  <c r="N22" i="1"/>
  <c r="N29" i="1" s="1"/>
  <c r="E23" i="1"/>
  <c r="M23" i="1" s="1"/>
  <c r="M30" i="1" s="1"/>
  <c r="G23" i="2" l="1"/>
  <c r="O23" i="2" s="1"/>
  <c r="O31" i="2" s="1"/>
  <c r="Q31" i="2" s="1"/>
  <c r="H23" i="2" s="1"/>
  <c r="P23" i="2" s="1"/>
  <c r="P22" i="2"/>
  <c r="O22" i="1"/>
  <c r="F23" i="1"/>
  <c r="N23" i="1" s="1"/>
  <c r="N30" i="1" s="1"/>
  <c r="Q29" i="1" l="1"/>
  <c r="H22" i="1" s="1"/>
  <c r="P22" i="1" s="1"/>
  <c r="O29" i="1"/>
  <c r="G23" i="1" l="1"/>
  <c r="O23" i="1" s="1"/>
  <c r="O30" i="1" s="1"/>
  <c r="Q30" i="1" s="1"/>
  <c r="H23" i="1" s="1"/>
  <c r="P23" i="1" s="1"/>
</calcChain>
</file>

<file path=xl/sharedStrings.xml><?xml version="1.0" encoding="utf-8"?>
<sst xmlns="http://schemas.openxmlformats.org/spreadsheetml/2006/main" count="487" uniqueCount="137">
  <si>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</si>
  <si>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</si>
  <si>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</si>
  <si>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</si>
  <si>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</si>
  <si>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</si>
  <si>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</si>
  <si>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</si>
  <si>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</si>
  <si>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</si>
  <si>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</si>
  <si>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</si>
  <si>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</si>
  <si>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</si>
  <si>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</si>
  <si>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A1</t>
  </si>
  <si>
    <t>A2</t>
  </si>
  <si>
    <t>A3</t>
  </si>
  <si>
    <t>A4</t>
  </si>
  <si>
    <t>A5</t>
  </si>
  <si>
    <t>A6=Y</t>
  </si>
  <si>
    <t>rank</t>
  </si>
  <si>
    <t>raw rnd</t>
  </si>
  <si>
    <t>learning</t>
  </si>
  <si>
    <t>testing</t>
  </si>
  <si>
    <t>O16</t>
  </si>
  <si>
    <t>O17</t>
  </si>
  <si>
    <t>O18</t>
  </si>
  <si>
    <t>O19</t>
  </si>
  <si>
    <t>O20</t>
  </si>
  <si>
    <t>Azonosító:</t>
  </si>
  <si>
    <t>Objektumok:</t>
  </si>
  <si>
    <t>Attribútumok:</t>
  </si>
  <si>
    <t>Lepcsők: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</si>
  <si>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</si>
  <si>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</si>
  <si>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</si>
  <si>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</si>
  <si>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</si>
  <si>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</si>
  <si>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</si>
  <si>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</si>
  <si>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Y(A6)</t>
  </si>
  <si>
    <t>Lépcsők(1)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</si>
  <si>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</si>
  <si>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</si>
  <si>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</si>
  <si>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</si>
  <si>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</si>
  <si>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</si>
  <si>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</si>
  <si>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</si>
  <si>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</si>
  <si>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</si>
  <si>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</si>
  <si>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</si>
  <si>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</si>
  <si>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</si>
  <si>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</si>
  <si>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</si>
  <si>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Lépcsők(2)</t>
  </si>
  <si>
    <t>COCO:STD</t>
  </si>
  <si>
    <t>Becslés</t>
  </si>
  <si>
    <t>Tény+0</t>
  </si>
  <si>
    <t>Delta</t>
  </si>
  <si>
    <t>Delta/Tény</t>
  </si>
  <si>
    <t>S1 összeg:</t>
  </si>
  <si>
    <t>S15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</si>
  <si>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</si>
  <si>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</si>
  <si>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</si>
  <si>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</si>
  <si>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</si>
  <si>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</si>
  <si>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</si>
  <si>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 Mb</t>
    </r>
  </si>
  <si>
    <t>type</t>
  </si>
  <si>
    <t>estimation</t>
  </si>
  <si>
    <t>?</t>
  </si>
  <si>
    <t>O21</t>
  </si>
  <si>
    <t>COCO STD: 9431293</t>
  </si>
  <si>
    <t>(0+24.6)/(2)=12.3</t>
  </si>
  <si>
    <t>(47.2+0)/(2)=23.6</t>
  </si>
  <si>
    <t>(8.2+23.6)/(2)=15.9</t>
  </si>
  <si>
    <t>(11.3+35.9)/(2)=23.6</t>
  </si>
  <si>
    <t>(12.3+16.4)/(2)=14.35</t>
  </si>
  <si>
    <t>(0+23.6)/(2)=11.8</t>
  </si>
  <si>
    <t>(6.2+16.4)/(2)=11.3</t>
  </si>
  <si>
    <t>(1+23.6)/(2)=12.3</t>
  </si>
  <si>
    <t>(11.3+30.8)/(2)=21.05</t>
  </si>
  <si>
    <t>(0+12.3)/(2)=6.15</t>
  </si>
  <si>
    <t>(0+30.8)/(2)=15.4</t>
  </si>
  <si>
    <t>(0+20.5)/(2)=10.25</t>
  </si>
  <si>
    <r>
      <t>A futtatás időtartama: </t>
    </r>
    <r>
      <rPr>
        <b/>
        <sz val="9"/>
        <color rgb="FF333333"/>
        <rFont val="Verdana"/>
        <family val="2"/>
        <charset val="238"/>
      </rPr>
      <t>0.22 mp (0 p)</t>
    </r>
  </si>
  <si>
    <t>return id</t>
  </si>
  <si>
    <t>COCO STD: 1836413</t>
  </si>
  <si>
    <t>(0+57.7)/(2)=28.85</t>
  </si>
  <si>
    <t>(53.6+24.7)/(2)=39.15</t>
  </si>
  <si>
    <t>(11.3+0)/(2)=5.65</t>
  </si>
  <si>
    <t>(4.1+5.2)/(2)=4.65</t>
  </si>
  <si>
    <t>(13.4+12.4)/(2)=12.9</t>
  </si>
  <si>
    <t>(9.3+12.4)/(2)=10.8</t>
  </si>
  <si>
    <t>(0+12.4)/(2)=6.2</t>
  </si>
  <si>
    <t>(51.5+24.7)/(2)=38.15</t>
  </si>
  <si>
    <t>(4.1+1)/(2)=2.6</t>
  </si>
  <si>
    <t>(51.5+20.6)/(2)=36.1</t>
  </si>
  <si>
    <t>(4.1+0)/(2)=2.05</t>
  </si>
  <si>
    <t>(0+6.2)/(2)=3.1</t>
  </si>
  <si>
    <t>(51.5+0)/(2)=25.75</t>
  </si>
  <si>
    <t>(0+29.9)/(2)=14.95</t>
  </si>
  <si>
    <t>S14 összeg: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</si>
  <si>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1.39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</si>
  <si>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0.43 mp (0.01 p)</t>
    </r>
  </si>
  <si>
    <t>estimation based on 2 time-units</t>
  </si>
  <si>
    <t>estimation based on 1 time-unit</t>
  </si>
  <si>
    <t>n.a.</t>
  </si>
  <si>
    <t>estimation based on x time-units</t>
  </si>
  <si>
    <t>Worksheets</t>
  </si>
  <si>
    <t>Descriptions</t>
  </si>
  <si>
    <t>OAM</t>
  </si>
  <si>
    <t>OAM (2)</t>
  </si>
  <si>
    <t>TESTS</t>
  </si>
  <si>
    <t>A classic L-shape model for forecasts in case of 1 time-unit incl. test cases, where the last estimation will be involved as a quasi fact.</t>
  </si>
  <si>
    <t>A classic L-shape model for forecasts in case of 2 time-unit incl. test cases, where the last estimation will be involved as a quasi fact.</t>
  </si>
  <si>
    <t>Integration of parallel estimation for given test cases.</t>
  </si>
  <si>
    <t>Aim</t>
  </si>
  <si>
    <t>*</t>
  </si>
  <si>
    <t>fact + 1 time-unit</t>
  </si>
  <si>
    <t>fact + 2 time-units</t>
  </si>
  <si>
    <t>Presentation of chained estimation techniques and interpretation of parallel estimations, where each model derive estimation for the next time-unit… The parallel estimations can be involved in a specific model to adjust interpretation of unique estimations for different time-units, if real facts are available for the chained periods...</t>
  </si>
  <si>
    <t>Titel</t>
  </si>
  <si>
    <t>Series</t>
  </si>
  <si>
    <t>Information without magic of words</t>
  </si>
  <si>
    <t>Autor</t>
  </si>
  <si>
    <t>Pitlik, László</t>
  </si>
  <si>
    <t>Year</t>
  </si>
  <si>
    <t>Deriving and interpretation of chained and parallel 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</si>
</sst>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7"/>
      <color rgb="FFFF0000"/>
      <name val="Verdana"/>
      <family val="2"/>
      <charset val="238"/>
    </font>
    <font>
      <sz val="7"/>
      <color rgb="FFFF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1"/>
    <xf numFmtId="0" fontId="8" fillId="0" borderId="0" xfId="0" applyFont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/>
    <xf numFmtId="0" fontId="0" fillId="0" borderId="0" xfId="0" applyAlignment="1">
      <alignment wrapText="1"/>
    </xf>
    <xf numFmtId="0" fontId="0" fillId="7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OAM!$H$2</c:f>
              <c:strCache>
                <c:ptCount val="1"/>
                <c:pt idx="0">
                  <c:v>A6=Y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OAM!$H$3:$H$23</c:f>
              <c:numCache>
                <c:formatCode>General</c:formatCode>
                <c:ptCount val="21"/>
                <c:pt idx="0">
                  <c:v>57</c:v>
                </c:pt>
                <c:pt idx="1">
                  <c:v>54</c:v>
                </c:pt>
                <c:pt idx="2">
                  <c:v>86</c:v>
                </c:pt>
                <c:pt idx="3">
                  <c:v>92</c:v>
                </c:pt>
                <c:pt idx="4">
                  <c:v>73</c:v>
                </c:pt>
                <c:pt idx="5">
                  <c:v>93</c:v>
                </c:pt>
                <c:pt idx="6">
                  <c:v>93</c:v>
                </c:pt>
                <c:pt idx="7">
                  <c:v>69</c:v>
                </c:pt>
                <c:pt idx="8">
                  <c:v>65</c:v>
                </c:pt>
                <c:pt idx="9">
                  <c:v>86</c:v>
                </c:pt>
                <c:pt idx="10">
                  <c:v>52</c:v>
                </c:pt>
                <c:pt idx="11">
                  <c:v>81</c:v>
                </c:pt>
                <c:pt idx="12">
                  <c:v>61</c:v>
                </c:pt>
                <c:pt idx="13">
                  <c:v>91</c:v>
                </c:pt>
                <c:pt idx="14">
                  <c:v>59</c:v>
                </c:pt>
                <c:pt idx="15">
                  <c:v>75.500000000000014</c:v>
                </c:pt>
                <c:pt idx="16">
                  <c:v>78</c:v>
                </c:pt>
                <c:pt idx="17">
                  <c:v>82.100000000000009</c:v>
                </c:pt>
                <c:pt idx="18">
                  <c:v>83.100000000000009</c:v>
                </c:pt>
                <c:pt idx="19">
                  <c:v>81.100000000000009</c:v>
                </c:pt>
                <c:pt idx="20">
                  <c:v>82.600000000000009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130624"/>
        <c:axId val="268131184"/>
      </c:scatterChart>
      <c:valAx>
        <c:axId val="26813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31184"/>
        <c:crosses val="autoZero"/>
        <c:crossBetween val="midCat"/>
      </c:valAx>
      <c:valAx>
        <c:axId val="26813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13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'OAM (2)'!$H$2</c:f>
              <c:strCache>
                <c:ptCount val="1"/>
                <c:pt idx="0">
                  <c:v>A6=Y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'OAM (2)'!$H$3:$H$23</c:f>
              <c:numCache>
                <c:formatCode>General</c:formatCode>
                <c:ptCount val="21"/>
                <c:pt idx="0">
                  <c:v>54</c:v>
                </c:pt>
                <c:pt idx="1">
                  <c:v>86</c:v>
                </c:pt>
                <c:pt idx="2">
                  <c:v>92</c:v>
                </c:pt>
                <c:pt idx="3">
                  <c:v>73</c:v>
                </c:pt>
                <c:pt idx="4">
                  <c:v>93</c:v>
                </c:pt>
                <c:pt idx="5">
                  <c:v>93</c:v>
                </c:pt>
                <c:pt idx="6">
                  <c:v>69</c:v>
                </c:pt>
                <c:pt idx="7">
                  <c:v>65</c:v>
                </c:pt>
                <c:pt idx="8">
                  <c:v>86</c:v>
                </c:pt>
                <c:pt idx="9">
                  <c:v>52</c:v>
                </c:pt>
                <c:pt idx="10">
                  <c:v>81</c:v>
                </c:pt>
                <c:pt idx="11">
                  <c:v>61</c:v>
                </c:pt>
                <c:pt idx="12">
                  <c:v>91</c:v>
                </c:pt>
                <c:pt idx="13">
                  <c:v>59</c:v>
                </c:pt>
                <c:pt idx="14">
                  <c:v>74.699999999999989</c:v>
                </c:pt>
                <c:pt idx="15">
                  <c:v>76.900000000000006</c:v>
                </c:pt>
                <c:pt idx="16">
                  <c:v>76.899999999999991</c:v>
                </c:pt>
                <c:pt idx="17">
                  <c:v>73.8</c:v>
                </c:pt>
                <c:pt idx="18">
                  <c:v>75.8</c:v>
                </c:pt>
                <c:pt idx="19">
                  <c:v>75.8</c:v>
                </c:pt>
                <c:pt idx="20">
                  <c:v>75.8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1664"/>
        <c:axId val="222532224"/>
      </c:scatterChart>
      <c:valAx>
        <c:axId val="22253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532224"/>
        <c:crosses val="autoZero"/>
        <c:crossBetween val="midCat"/>
      </c:valAx>
      <c:valAx>
        <c:axId val="22253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531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18</xdr:col>
      <xdr:colOff>1905000</xdr:colOff>
      <xdr:row>4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200025</xdr:colOff>
      <xdr:row>31</xdr:row>
      <xdr:rowOff>185737</xdr:rowOff>
    </xdr:from>
    <xdr:to>
      <xdr:col>15</xdr:col>
      <xdr:colOff>57150</xdr:colOff>
      <xdr:row>40</xdr:row>
      <xdr:rowOff>42862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18</xdr:col>
      <xdr:colOff>1905000</xdr:colOff>
      <xdr:row>4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32</xdr:row>
      <xdr:rowOff>261937</xdr:rowOff>
    </xdr:from>
    <xdr:to>
      <xdr:col>13</xdr:col>
      <xdr:colOff>266700</xdr:colOff>
      <xdr:row>41</xdr:row>
      <xdr:rowOff>166687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iau.gau.hu/myx-free/coco/test/943129320160825120550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miau.gau.hu/myx-free/coco/test/18364132016082512181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defaultRowHeight="15" x14ac:dyDescent="0.25"/>
  <cols>
    <col min="1" max="1" width="11.5703125" bestFit="1" customWidth="1"/>
    <col min="2" max="2" width="77.5703125" customWidth="1"/>
  </cols>
  <sheetData>
    <row r="1" spans="1:2" x14ac:dyDescent="0.25">
      <c r="A1" s="19" t="s">
        <v>117</v>
      </c>
      <c r="B1" s="19" t="s">
        <v>118</v>
      </c>
    </row>
    <row r="2" spans="1:2" ht="30" x14ac:dyDescent="0.25">
      <c r="A2" t="s">
        <v>119</v>
      </c>
      <c r="B2" s="20" t="s">
        <v>122</v>
      </c>
    </row>
    <row r="3" spans="1:2" ht="30" x14ac:dyDescent="0.25">
      <c r="A3" t="s">
        <v>120</v>
      </c>
      <c r="B3" s="20" t="s">
        <v>123</v>
      </c>
    </row>
    <row r="4" spans="1:2" x14ac:dyDescent="0.25">
      <c r="A4" t="s">
        <v>121</v>
      </c>
      <c r="B4" t="s">
        <v>124</v>
      </c>
    </row>
    <row r="6" spans="1:2" ht="75" x14ac:dyDescent="0.25">
      <c r="A6" t="s">
        <v>125</v>
      </c>
      <c r="B6" s="20" t="s">
        <v>129</v>
      </c>
    </row>
    <row r="8" spans="1:2" x14ac:dyDescent="0.25">
      <c r="A8" s="21" t="s">
        <v>130</v>
      </c>
      <c r="B8" s="21" t="s">
        <v>136</v>
      </c>
    </row>
    <row r="9" spans="1:2" x14ac:dyDescent="0.25">
      <c r="A9" s="21" t="s">
        <v>131</v>
      </c>
      <c r="B9" s="21" t="s">
        <v>132</v>
      </c>
    </row>
    <row r="10" spans="1:2" x14ac:dyDescent="0.25">
      <c r="A10" s="21" t="s">
        <v>133</v>
      </c>
      <c r="B10" s="21" t="s">
        <v>134</v>
      </c>
    </row>
    <row r="11" spans="1:2" x14ac:dyDescent="0.25">
      <c r="A11" s="21" t="s">
        <v>135</v>
      </c>
      <c r="B11" s="21">
        <v>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workbookViewId="0"/>
  </sheetViews>
  <sheetFormatPr defaultRowHeight="15" x14ac:dyDescent="0.25"/>
  <cols>
    <col min="1" max="1" width="8.28515625" style="11" bestFit="1" customWidth="1"/>
    <col min="2" max="2" width="7.7109375" style="11" bestFit="1" customWidth="1"/>
    <col min="3" max="7" width="5" style="11" bestFit="1" customWidth="1"/>
    <col min="8" max="8" width="5.28515625" style="11" bestFit="1" customWidth="1"/>
    <col min="9" max="9" width="10.5703125" style="11" bestFit="1" customWidth="1"/>
    <col min="10" max="10" width="4.85546875" style="11" bestFit="1" customWidth="1"/>
    <col min="11" max="15" width="5" style="11" bestFit="1" customWidth="1"/>
    <col min="16" max="16" width="5.28515625" style="11" bestFit="1" customWidth="1"/>
    <col min="17" max="17" width="10.5703125" style="11" bestFit="1" customWidth="1"/>
    <col min="18" max="18" width="9.140625" style="11"/>
    <col min="19" max="19" width="35.85546875" style="11" bestFit="1" customWidth="1"/>
    <col min="20" max="21" width="8.85546875" style="11" bestFit="1" customWidth="1"/>
    <col min="22" max="22" width="9" style="11" bestFit="1" customWidth="1"/>
    <col min="23" max="23" width="8.85546875" style="11" bestFit="1" customWidth="1"/>
    <col min="24" max="24" width="9" style="11" bestFit="1" customWidth="1"/>
    <col min="25" max="25" width="9.140625" style="11"/>
    <col min="26" max="26" width="6.42578125" style="11" bestFit="1" customWidth="1"/>
    <col min="27" max="27" width="7.85546875" style="11" bestFit="1" customWidth="1"/>
    <col min="28" max="28" width="9.140625" style="11"/>
    <col min="29" max="29" width="7.28515625" style="11" bestFit="1" customWidth="1"/>
    <col min="30" max="30" width="8" style="11" bestFit="1" customWidth="1"/>
    <col min="31" max="16384" width="9.140625" style="11"/>
  </cols>
  <sheetData>
    <row r="1" spans="1:30" x14ac:dyDescent="0.25">
      <c r="Q1" s="11">
        <f>CORREL(P3:P17,Q3:Q17)</f>
        <v>0.52656192689132109</v>
      </c>
    </row>
    <row r="2" spans="1:30" ht="18.75" x14ac:dyDescent="0.25">
      <c r="A2" s="11" t="s">
        <v>76</v>
      </c>
      <c r="B2" s="11" t="s">
        <v>22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J2" s="11" t="s">
        <v>21</v>
      </c>
      <c r="K2" s="11" t="str">
        <f t="shared" ref="K2:P17" si="0">C2</f>
        <v>A1</v>
      </c>
      <c r="L2" s="11" t="str">
        <f t="shared" si="0"/>
        <v>A2</v>
      </c>
      <c r="M2" s="11" t="str">
        <f t="shared" si="0"/>
        <v>A3</v>
      </c>
      <c r="N2" s="11" t="str">
        <f t="shared" si="0"/>
        <v>A4</v>
      </c>
      <c r="O2" s="11" t="str">
        <f t="shared" si="0"/>
        <v>A5</v>
      </c>
      <c r="P2" s="11" t="str">
        <f t="shared" si="0"/>
        <v>A6=Y</v>
      </c>
      <c r="Q2" s="11" t="s">
        <v>77</v>
      </c>
      <c r="S2" s="1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11" t="s">
        <v>23</v>
      </c>
      <c r="B3" s="11" t="s">
        <v>0</v>
      </c>
      <c r="C3" s="12">
        <v>51</v>
      </c>
      <c r="D3" s="12">
        <v>61</v>
      </c>
      <c r="E3" s="12">
        <v>70</v>
      </c>
      <c r="F3" s="12">
        <v>90</v>
      </c>
      <c r="G3" s="12">
        <v>52</v>
      </c>
      <c r="H3" s="12">
        <v>57</v>
      </c>
      <c r="J3" s="11" t="str">
        <f>B3</f>
        <v>O1</v>
      </c>
      <c r="K3" s="11">
        <f>RANK(C3,C$3:C$17,0)</f>
        <v>15</v>
      </c>
      <c r="L3" s="11">
        <f t="shared" ref="L3:L17" si="1">RANK(D3,D$3:D$17,0)</f>
        <v>11</v>
      </c>
      <c r="M3" s="11">
        <f t="shared" ref="M3:M17" si="2">RANK(E3,E$3:E$17,0)</f>
        <v>9</v>
      </c>
      <c r="N3" s="11">
        <f t="shared" ref="N3:N17" si="3">RANK(F3,F$3:F$17,0)</f>
        <v>4</v>
      </c>
      <c r="O3" s="11">
        <f t="shared" ref="O3:O17" si="4">RANK(G3,G$3:G$17,0)</f>
        <v>14</v>
      </c>
      <c r="P3" s="11">
        <f t="shared" si="0"/>
        <v>57</v>
      </c>
      <c r="Q3" s="11">
        <f>Y60</f>
        <v>59</v>
      </c>
      <c r="S3" s="2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11" t="s">
        <v>23</v>
      </c>
      <c r="B4" s="11" t="s">
        <v>1</v>
      </c>
      <c r="C4" s="12">
        <f>D3</f>
        <v>61</v>
      </c>
      <c r="D4" s="12">
        <f t="shared" ref="D4:G17" si="5">E3</f>
        <v>70</v>
      </c>
      <c r="E4" s="12">
        <f t="shared" si="5"/>
        <v>90</v>
      </c>
      <c r="F4" s="12">
        <f t="shared" si="5"/>
        <v>52</v>
      </c>
      <c r="G4" s="12">
        <f t="shared" si="5"/>
        <v>57</v>
      </c>
      <c r="H4" s="12">
        <v>54</v>
      </c>
      <c r="J4" s="11" t="str">
        <f t="shared" ref="J4:J17" si="6">B4</f>
        <v>O2</v>
      </c>
      <c r="K4" s="11">
        <f t="shared" ref="K4:K17" si="7">RANK(C4,C$3:C$17,0)</f>
        <v>11</v>
      </c>
      <c r="L4" s="11">
        <f t="shared" si="1"/>
        <v>8</v>
      </c>
      <c r="M4" s="11">
        <f t="shared" si="2"/>
        <v>4</v>
      </c>
      <c r="N4" s="11">
        <f t="shared" si="3"/>
        <v>14</v>
      </c>
      <c r="O4" s="11">
        <f t="shared" si="4"/>
        <v>12</v>
      </c>
      <c r="P4" s="11">
        <f t="shared" si="0"/>
        <v>54</v>
      </c>
      <c r="Q4" s="11">
        <f t="shared" ref="Q4:Q17" si="8">Y61</f>
        <v>55.9</v>
      </c>
      <c r="S4"/>
      <c r="T4"/>
      <c r="U4"/>
      <c r="V4"/>
      <c r="W4"/>
      <c r="X4"/>
      <c r="Y4"/>
      <c r="Z4"/>
      <c r="AA4"/>
      <c r="AB4"/>
      <c r="AC4"/>
      <c r="AD4"/>
    </row>
    <row r="5" spans="1:30" x14ac:dyDescent="0.25">
      <c r="A5" s="11" t="s">
        <v>23</v>
      </c>
      <c r="B5" s="11" t="s">
        <v>2</v>
      </c>
      <c r="C5" s="12">
        <f t="shared" ref="C5:C17" si="9">D4</f>
        <v>70</v>
      </c>
      <c r="D5" s="12">
        <f t="shared" si="5"/>
        <v>90</v>
      </c>
      <c r="E5" s="12">
        <f t="shared" si="5"/>
        <v>52</v>
      </c>
      <c r="F5" s="12">
        <f t="shared" si="5"/>
        <v>57</v>
      </c>
      <c r="G5" s="12">
        <f t="shared" si="5"/>
        <v>54</v>
      </c>
      <c r="H5" s="12">
        <v>86</v>
      </c>
      <c r="J5" s="11" t="str">
        <f t="shared" si="6"/>
        <v>O3</v>
      </c>
      <c r="K5" s="11">
        <f t="shared" si="7"/>
        <v>8</v>
      </c>
      <c r="L5" s="11">
        <f t="shared" si="1"/>
        <v>4</v>
      </c>
      <c r="M5" s="11">
        <f t="shared" si="2"/>
        <v>14</v>
      </c>
      <c r="N5" s="11">
        <f t="shared" si="3"/>
        <v>12</v>
      </c>
      <c r="O5" s="11">
        <f t="shared" si="4"/>
        <v>13</v>
      </c>
      <c r="P5" s="11">
        <f t="shared" si="0"/>
        <v>86</v>
      </c>
      <c r="Q5" s="11">
        <f t="shared" si="8"/>
        <v>68.8</v>
      </c>
      <c r="S5"/>
      <c r="T5"/>
      <c r="U5"/>
      <c r="V5"/>
      <c r="W5"/>
      <c r="X5"/>
      <c r="Y5"/>
      <c r="Z5"/>
      <c r="AA5"/>
      <c r="AB5"/>
      <c r="AC5"/>
      <c r="AD5"/>
    </row>
    <row r="6" spans="1:30" ht="31.5" x14ac:dyDescent="0.25">
      <c r="A6" s="11" t="s">
        <v>23</v>
      </c>
      <c r="B6" s="11" t="s">
        <v>3</v>
      </c>
      <c r="C6" s="12">
        <f t="shared" si="9"/>
        <v>90</v>
      </c>
      <c r="D6" s="12">
        <f t="shared" si="5"/>
        <v>52</v>
      </c>
      <c r="E6" s="12">
        <f t="shared" si="5"/>
        <v>57</v>
      </c>
      <c r="F6" s="12">
        <f t="shared" si="5"/>
        <v>54</v>
      </c>
      <c r="G6" s="12">
        <f t="shared" si="5"/>
        <v>86</v>
      </c>
      <c r="H6" s="12">
        <v>92</v>
      </c>
      <c r="J6" s="11" t="str">
        <f t="shared" si="6"/>
        <v>O4</v>
      </c>
      <c r="K6" s="11">
        <f t="shared" si="7"/>
        <v>4</v>
      </c>
      <c r="L6" s="11">
        <f t="shared" si="1"/>
        <v>14</v>
      </c>
      <c r="M6" s="11">
        <f t="shared" si="2"/>
        <v>12</v>
      </c>
      <c r="N6" s="11">
        <f t="shared" si="3"/>
        <v>13</v>
      </c>
      <c r="O6" s="11">
        <f t="shared" si="4"/>
        <v>5</v>
      </c>
      <c r="P6" s="11">
        <f t="shared" si="0"/>
        <v>92</v>
      </c>
      <c r="Q6" s="11">
        <f t="shared" si="8"/>
        <v>74.400000000000006</v>
      </c>
      <c r="S6" s="3" t="s">
        <v>30</v>
      </c>
      <c r="T6" s="4">
        <v>9431293</v>
      </c>
      <c r="U6" s="3" t="s">
        <v>31</v>
      </c>
      <c r="V6" s="4">
        <v>15</v>
      </c>
      <c r="W6" s="3" t="s">
        <v>32</v>
      </c>
      <c r="X6" s="4">
        <v>5</v>
      </c>
      <c r="Y6" s="3" t="s">
        <v>33</v>
      </c>
      <c r="Z6" s="4">
        <v>15</v>
      </c>
      <c r="AA6" s="3" t="s">
        <v>34</v>
      </c>
      <c r="AB6" s="4">
        <v>0</v>
      </c>
      <c r="AC6" s="3" t="s">
        <v>35</v>
      </c>
      <c r="AD6" s="4" t="s">
        <v>80</v>
      </c>
    </row>
    <row r="7" spans="1:30" ht="19.5" thickBot="1" x14ac:dyDescent="0.3">
      <c r="A7" s="11" t="s">
        <v>23</v>
      </c>
      <c r="B7" s="11" t="s">
        <v>4</v>
      </c>
      <c r="C7" s="12">
        <f t="shared" si="9"/>
        <v>52</v>
      </c>
      <c r="D7" s="12">
        <f t="shared" si="5"/>
        <v>57</v>
      </c>
      <c r="E7" s="12">
        <f t="shared" si="5"/>
        <v>54</v>
      </c>
      <c r="F7" s="12">
        <f t="shared" si="5"/>
        <v>86</v>
      </c>
      <c r="G7" s="12">
        <f t="shared" si="5"/>
        <v>92</v>
      </c>
      <c r="H7" s="12">
        <v>73</v>
      </c>
      <c r="J7" s="11" t="str">
        <f t="shared" si="6"/>
        <v>O5</v>
      </c>
      <c r="K7" s="11">
        <f t="shared" si="7"/>
        <v>14</v>
      </c>
      <c r="L7" s="11">
        <f t="shared" si="1"/>
        <v>12</v>
      </c>
      <c r="M7" s="11">
        <f t="shared" si="2"/>
        <v>13</v>
      </c>
      <c r="N7" s="11">
        <f t="shared" si="3"/>
        <v>5</v>
      </c>
      <c r="O7" s="11">
        <f t="shared" si="4"/>
        <v>3</v>
      </c>
      <c r="P7" s="11">
        <f t="shared" si="0"/>
        <v>73</v>
      </c>
      <c r="Q7" s="11">
        <f t="shared" si="8"/>
        <v>73.400000000000006</v>
      </c>
      <c r="S7" s="1"/>
      <c r="T7"/>
      <c r="U7"/>
      <c r="V7"/>
      <c r="W7"/>
      <c r="X7"/>
      <c r="Y7"/>
      <c r="Z7"/>
      <c r="AA7"/>
      <c r="AB7"/>
      <c r="AC7"/>
      <c r="AD7"/>
    </row>
    <row r="8" spans="1:30" ht="15.75" thickBot="1" x14ac:dyDescent="0.3">
      <c r="A8" s="11" t="s">
        <v>23</v>
      </c>
      <c r="B8" s="11" t="s">
        <v>5</v>
      </c>
      <c r="C8" s="12">
        <f t="shared" si="9"/>
        <v>57</v>
      </c>
      <c r="D8" s="12">
        <f t="shared" si="5"/>
        <v>54</v>
      </c>
      <c r="E8" s="12">
        <f t="shared" si="5"/>
        <v>86</v>
      </c>
      <c r="F8" s="12">
        <f t="shared" si="5"/>
        <v>92</v>
      </c>
      <c r="G8" s="12">
        <f t="shared" si="5"/>
        <v>73</v>
      </c>
      <c r="H8" s="12">
        <v>93</v>
      </c>
      <c r="J8" s="11" t="str">
        <f t="shared" si="6"/>
        <v>O6</v>
      </c>
      <c r="K8" s="11">
        <f t="shared" si="7"/>
        <v>12</v>
      </c>
      <c r="L8" s="11">
        <f t="shared" si="1"/>
        <v>13</v>
      </c>
      <c r="M8" s="11">
        <f t="shared" si="2"/>
        <v>5</v>
      </c>
      <c r="N8" s="11">
        <f t="shared" si="3"/>
        <v>3</v>
      </c>
      <c r="O8" s="11">
        <f t="shared" si="4"/>
        <v>8</v>
      </c>
      <c r="P8" s="11">
        <f t="shared" si="0"/>
        <v>93</v>
      </c>
      <c r="Q8" s="11">
        <f t="shared" si="8"/>
        <v>84.7</v>
      </c>
      <c r="S8" s="5" t="s">
        <v>36</v>
      </c>
      <c r="T8" s="5" t="s">
        <v>37</v>
      </c>
      <c r="U8" s="5" t="s">
        <v>38</v>
      </c>
      <c r="V8" s="5" t="s">
        <v>39</v>
      </c>
      <c r="W8" s="5" t="s">
        <v>40</v>
      </c>
      <c r="X8" s="5" t="s">
        <v>41</v>
      </c>
      <c r="Y8" s="5" t="s">
        <v>42</v>
      </c>
      <c r="Z8"/>
      <c r="AA8"/>
      <c r="AB8"/>
      <c r="AC8"/>
      <c r="AD8"/>
    </row>
    <row r="9" spans="1:30" ht="15.75" thickBot="1" x14ac:dyDescent="0.3">
      <c r="A9" s="11" t="s">
        <v>23</v>
      </c>
      <c r="B9" s="11" t="s">
        <v>6</v>
      </c>
      <c r="C9" s="12">
        <f t="shared" si="9"/>
        <v>54</v>
      </c>
      <c r="D9" s="12">
        <f t="shared" si="5"/>
        <v>86</v>
      </c>
      <c r="E9" s="12">
        <f t="shared" si="5"/>
        <v>92</v>
      </c>
      <c r="F9" s="12">
        <f t="shared" si="5"/>
        <v>73</v>
      </c>
      <c r="G9" s="12">
        <f t="shared" si="5"/>
        <v>93</v>
      </c>
      <c r="H9" s="12">
        <v>93</v>
      </c>
      <c r="J9" s="11" t="str">
        <f t="shared" si="6"/>
        <v>O7</v>
      </c>
      <c r="K9" s="11">
        <f t="shared" si="7"/>
        <v>13</v>
      </c>
      <c r="L9" s="11">
        <f t="shared" si="1"/>
        <v>5</v>
      </c>
      <c r="M9" s="11">
        <f t="shared" si="2"/>
        <v>3</v>
      </c>
      <c r="N9" s="11">
        <f t="shared" si="3"/>
        <v>8</v>
      </c>
      <c r="O9" s="11">
        <f t="shared" si="4"/>
        <v>1</v>
      </c>
      <c r="P9" s="11">
        <f t="shared" si="0"/>
        <v>93</v>
      </c>
      <c r="Q9" s="11">
        <f t="shared" si="8"/>
        <v>87.7</v>
      </c>
      <c r="S9" s="5" t="s">
        <v>0</v>
      </c>
      <c r="T9" s="6">
        <v>15</v>
      </c>
      <c r="U9" s="6">
        <v>11</v>
      </c>
      <c r="V9" s="6">
        <v>9</v>
      </c>
      <c r="W9" s="6">
        <v>4</v>
      </c>
      <c r="X9" s="6">
        <v>14</v>
      </c>
      <c r="Y9" s="6">
        <v>57</v>
      </c>
      <c r="Z9"/>
      <c r="AA9"/>
      <c r="AB9"/>
      <c r="AC9"/>
      <c r="AD9"/>
    </row>
    <row r="10" spans="1:30" ht="15.75" thickBot="1" x14ac:dyDescent="0.3">
      <c r="A10" s="11" t="s">
        <v>23</v>
      </c>
      <c r="B10" s="11" t="s">
        <v>7</v>
      </c>
      <c r="C10" s="12">
        <f t="shared" si="9"/>
        <v>86</v>
      </c>
      <c r="D10" s="12">
        <f t="shared" si="5"/>
        <v>92</v>
      </c>
      <c r="E10" s="12">
        <f t="shared" si="5"/>
        <v>73</v>
      </c>
      <c r="F10" s="12">
        <f t="shared" si="5"/>
        <v>93</v>
      </c>
      <c r="G10" s="12">
        <f t="shared" si="5"/>
        <v>93</v>
      </c>
      <c r="H10" s="12">
        <v>69</v>
      </c>
      <c r="J10" s="11" t="str">
        <f t="shared" si="6"/>
        <v>O8</v>
      </c>
      <c r="K10" s="11">
        <f t="shared" si="7"/>
        <v>5</v>
      </c>
      <c r="L10" s="11">
        <f t="shared" si="1"/>
        <v>3</v>
      </c>
      <c r="M10" s="11">
        <f t="shared" si="2"/>
        <v>8</v>
      </c>
      <c r="N10" s="11">
        <f t="shared" si="3"/>
        <v>1</v>
      </c>
      <c r="O10" s="11">
        <f t="shared" si="4"/>
        <v>1</v>
      </c>
      <c r="P10" s="11">
        <f t="shared" si="0"/>
        <v>69</v>
      </c>
      <c r="Q10" s="11">
        <f t="shared" si="8"/>
        <v>85.2</v>
      </c>
      <c r="S10" s="5" t="s">
        <v>1</v>
      </c>
      <c r="T10" s="6">
        <v>11</v>
      </c>
      <c r="U10" s="6">
        <v>8</v>
      </c>
      <c r="V10" s="6">
        <v>4</v>
      </c>
      <c r="W10" s="6">
        <v>14</v>
      </c>
      <c r="X10" s="6">
        <v>12</v>
      </c>
      <c r="Y10" s="6">
        <v>54</v>
      </c>
      <c r="Z10"/>
      <c r="AA10"/>
      <c r="AB10"/>
      <c r="AC10"/>
      <c r="AD10"/>
    </row>
    <row r="11" spans="1:30" ht="15.75" thickBot="1" x14ac:dyDescent="0.3">
      <c r="A11" s="11" t="s">
        <v>23</v>
      </c>
      <c r="B11" s="11" t="s">
        <v>8</v>
      </c>
      <c r="C11" s="12">
        <f t="shared" si="9"/>
        <v>92</v>
      </c>
      <c r="D11" s="12">
        <f t="shared" si="5"/>
        <v>73</v>
      </c>
      <c r="E11" s="12">
        <f t="shared" si="5"/>
        <v>93</v>
      </c>
      <c r="F11" s="12">
        <f t="shared" si="5"/>
        <v>93</v>
      </c>
      <c r="G11" s="12">
        <f t="shared" si="5"/>
        <v>69</v>
      </c>
      <c r="H11" s="12">
        <v>65</v>
      </c>
      <c r="J11" s="11" t="str">
        <f t="shared" si="6"/>
        <v>O9</v>
      </c>
      <c r="K11" s="11">
        <f t="shared" si="7"/>
        <v>3</v>
      </c>
      <c r="L11" s="11">
        <f t="shared" si="1"/>
        <v>7</v>
      </c>
      <c r="M11" s="11">
        <f t="shared" si="2"/>
        <v>1</v>
      </c>
      <c r="N11" s="11">
        <f t="shared" si="3"/>
        <v>1</v>
      </c>
      <c r="O11" s="11">
        <f t="shared" si="4"/>
        <v>9</v>
      </c>
      <c r="P11" s="11">
        <f t="shared" si="0"/>
        <v>65</v>
      </c>
      <c r="Q11" s="11">
        <f t="shared" si="8"/>
        <v>81.599999999999994</v>
      </c>
      <c r="S11" s="5" t="s">
        <v>2</v>
      </c>
      <c r="T11" s="6">
        <v>8</v>
      </c>
      <c r="U11" s="6">
        <v>4</v>
      </c>
      <c r="V11" s="6">
        <v>14</v>
      </c>
      <c r="W11" s="6">
        <v>12</v>
      </c>
      <c r="X11" s="6">
        <v>13</v>
      </c>
      <c r="Y11" s="6">
        <v>86</v>
      </c>
      <c r="Z11"/>
      <c r="AA11"/>
      <c r="AB11"/>
      <c r="AC11"/>
      <c r="AD11"/>
    </row>
    <row r="12" spans="1:30" ht="15.75" thickBot="1" x14ac:dyDescent="0.3">
      <c r="A12" s="11" t="s">
        <v>23</v>
      </c>
      <c r="B12" s="11" t="s">
        <v>9</v>
      </c>
      <c r="C12" s="12">
        <f t="shared" si="9"/>
        <v>73</v>
      </c>
      <c r="D12" s="12">
        <f t="shared" si="5"/>
        <v>93</v>
      </c>
      <c r="E12" s="12">
        <f t="shared" si="5"/>
        <v>93</v>
      </c>
      <c r="F12" s="12">
        <f t="shared" si="5"/>
        <v>69</v>
      </c>
      <c r="G12" s="12">
        <f t="shared" si="5"/>
        <v>65</v>
      </c>
      <c r="H12" s="12">
        <v>86</v>
      </c>
      <c r="J12" s="11" t="str">
        <f t="shared" si="6"/>
        <v>O10</v>
      </c>
      <c r="K12" s="11">
        <f t="shared" si="7"/>
        <v>7</v>
      </c>
      <c r="L12" s="11">
        <f t="shared" si="1"/>
        <v>1</v>
      </c>
      <c r="M12" s="11">
        <f t="shared" si="2"/>
        <v>1</v>
      </c>
      <c r="N12" s="11">
        <f t="shared" si="3"/>
        <v>9</v>
      </c>
      <c r="O12" s="11">
        <f t="shared" si="4"/>
        <v>10</v>
      </c>
      <c r="P12" s="11">
        <f t="shared" si="0"/>
        <v>86</v>
      </c>
      <c r="Q12" s="11">
        <f t="shared" si="8"/>
        <v>78.5</v>
      </c>
      <c r="S12" s="5" t="s">
        <v>3</v>
      </c>
      <c r="T12" s="6">
        <v>4</v>
      </c>
      <c r="U12" s="6">
        <v>14</v>
      </c>
      <c r="V12" s="6">
        <v>12</v>
      </c>
      <c r="W12" s="6">
        <v>13</v>
      </c>
      <c r="X12" s="6">
        <v>5</v>
      </c>
      <c r="Y12" s="6">
        <v>92</v>
      </c>
      <c r="Z12"/>
      <c r="AA12"/>
      <c r="AB12"/>
      <c r="AC12"/>
      <c r="AD12"/>
    </row>
    <row r="13" spans="1:30" ht="15.75" thickBot="1" x14ac:dyDescent="0.3">
      <c r="A13" s="11" t="s">
        <v>23</v>
      </c>
      <c r="B13" s="11" t="s">
        <v>10</v>
      </c>
      <c r="C13" s="12">
        <f t="shared" si="9"/>
        <v>93</v>
      </c>
      <c r="D13" s="12">
        <f t="shared" si="5"/>
        <v>93</v>
      </c>
      <c r="E13" s="12">
        <f t="shared" si="5"/>
        <v>69</v>
      </c>
      <c r="F13" s="12">
        <f t="shared" si="5"/>
        <v>65</v>
      </c>
      <c r="G13" s="12">
        <f t="shared" si="5"/>
        <v>86</v>
      </c>
      <c r="H13" s="12">
        <v>52</v>
      </c>
      <c r="J13" s="11" t="str">
        <f t="shared" si="6"/>
        <v>O11</v>
      </c>
      <c r="K13" s="11">
        <f t="shared" si="7"/>
        <v>1</v>
      </c>
      <c r="L13" s="11">
        <f t="shared" si="1"/>
        <v>1</v>
      </c>
      <c r="M13" s="11">
        <f t="shared" si="2"/>
        <v>10</v>
      </c>
      <c r="N13" s="11">
        <f t="shared" si="3"/>
        <v>10</v>
      </c>
      <c r="O13" s="11">
        <f t="shared" si="4"/>
        <v>5</v>
      </c>
      <c r="P13" s="11">
        <f t="shared" si="0"/>
        <v>52</v>
      </c>
      <c r="Q13" s="11">
        <f t="shared" si="8"/>
        <v>74.400000000000006</v>
      </c>
      <c r="S13" s="5" t="s">
        <v>4</v>
      </c>
      <c r="T13" s="6">
        <v>14</v>
      </c>
      <c r="U13" s="6">
        <v>12</v>
      </c>
      <c r="V13" s="6">
        <v>13</v>
      </c>
      <c r="W13" s="6">
        <v>5</v>
      </c>
      <c r="X13" s="6">
        <v>3</v>
      </c>
      <c r="Y13" s="6">
        <v>73</v>
      </c>
      <c r="Z13"/>
      <c r="AA13"/>
      <c r="AB13"/>
      <c r="AC13"/>
      <c r="AD13"/>
    </row>
    <row r="14" spans="1:30" ht="15.75" thickBot="1" x14ac:dyDescent="0.3">
      <c r="A14" s="11" t="s">
        <v>23</v>
      </c>
      <c r="B14" s="11" t="s">
        <v>11</v>
      </c>
      <c r="C14" s="12">
        <f t="shared" si="9"/>
        <v>93</v>
      </c>
      <c r="D14" s="12">
        <f t="shared" si="5"/>
        <v>69</v>
      </c>
      <c r="E14" s="12">
        <f t="shared" si="5"/>
        <v>65</v>
      </c>
      <c r="F14" s="12">
        <f t="shared" si="5"/>
        <v>86</v>
      </c>
      <c r="G14" s="12">
        <f t="shared" si="5"/>
        <v>52</v>
      </c>
      <c r="H14" s="12">
        <v>81</v>
      </c>
      <c r="J14" s="11" t="str">
        <f t="shared" si="6"/>
        <v>O12</v>
      </c>
      <c r="K14" s="11">
        <f t="shared" si="7"/>
        <v>1</v>
      </c>
      <c r="L14" s="11">
        <f t="shared" si="1"/>
        <v>9</v>
      </c>
      <c r="M14" s="11">
        <f t="shared" si="2"/>
        <v>11</v>
      </c>
      <c r="N14" s="11">
        <f t="shared" si="3"/>
        <v>5</v>
      </c>
      <c r="O14" s="11">
        <f t="shared" si="4"/>
        <v>14</v>
      </c>
      <c r="P14" s="11">
        <f t="shared" si="0"/>
        <v>81</v>
      </c>
      <c r="Q14" s="11">
        <f t="shared" si="8"/>
        <v>71.3</v>
      </c>
      <c r="S14" s="5" t="s">
        <v>5</v>
      </c>
      <c r="T14" s="6">
        <v>12</v>
      </c>
      <c r="U14" s="6">
        <v>13</v>
      </c>
      <c r="V14" s="6">
        <v>5</v>
      </c>
      <c r="W14" s="6">
        <v>3</v>
      </c>
      <c r="X14" s="6">
        <v>8</v>
      </c>
      <c r="Y14" s="6">
        <v>93</v>
      </c>
      <c r="Z14"/>
      <c r="AA14"/>
      <c r="AB14"/>
      <c r="AC14"/>
      <c r="AD14"/>
    </row>
    <row r="15" spans="1:30" ht="15.75" thickBot="1" x14ac:dyDescent="0.3">
      <c r="A15" s="11" t="s">
        <v>23</v>
      </c>
      <c r="B15" s="11" t="s">
        <v>12</v>
      </c>
      <c r="C15" s="12">
        <f t="shared" si="9"/>
        <v>69</v>
      </c>
      <c r="D15" s="12">
        <f t="shared" si="5"/>
        <v>65</v>
      </c>
      <c r="E15" s="12">
        <f t="shared" si="5"/>
        <v>86</v>
      </c>
      <c r="F15" s="12">
        <f t="shared" si="5"/>
        <v>52</v>
      </c>
      <c r="G15" s="12">
        <f t="shared" si="5"/>
        <v>81</v>
      </c>
      <c r="H15" s="12">
        <v>61</v>
      </c>
      <c r="J15" s="11" t="str">
        <f t="shared" si="6"/>
        <v>O13</v>
      </c>
      <c r="K15" s="11">
        <f t="shared" si="7"/>
        <v>9</v>
      </c>
      <c r="L15" s="11">
        <f t="shared" si="1"/>
        <v>10</v>
      </c>
      <c r="M15" s="11">
        <f t="shared" si="2"/>
        <v>5</v>
      </c>
      <c r="N15" s="11">
        <f t="shared" si="3"/>
        <v>14</v>
      </c>
      <c r="O15" s="11">
        <f t="shared" si="4"/>
        <v>7</v>
      </c>
      <c r="P15" s="11">
        <f t="shared" si="0"/>
        <v>61</v>
      </c>
      <c r="Q15" s="11">
        <f t="shared" si="8"/>
        <v>62.6</v>
      </c>
      <c r="S15" s="5" t="s">
        <v>6</v>
      </c>
      <c r="T15" s="6">
        <v>13</v>
      </c>
      <c r="U15" s="6">
        <v>5</v>
      </c>
      <c r="V15" s="6">
        <v>3</v>
      </c>
      <c r="W15" s="6">
        <v>8</v>
      </c>
      <c r="X15" s="6">
        <v>1</v>
      </c>
      <c r="Y15" s="6">
        <v>93</v>
      </c>
      <c r="Z15"/>
      <c r="AA15"/>
      <c r="AB15"/>
      <c r="AC15"/>
      <c r="AD15"/>
    </row>
    <row r="16" spans="1:30" ht="15.75" thickBot="1" x14ac:dyDescent="0.3">
      <c r="A16" s="11" t="s">
        <v>23</v>
      </c>
      <c r="B16" s="11" t="s">
        <v>13</v>
      </c>
      <c r="C16" s="12">
        <f t="shared" si="9"/>
        <v>65</v>
      </c>
      <c r="D16" s="12">
        <f t="shared" si="5"/>
        <v>86</v>
      </c>
      <c r="E16" s="12">
        <f t="shared" si="5"/>
        <v>52</v>
      </c>
      <c r="F16" s="12">
        <f t="shared" si="5"/>
        <v>81</v>
      </c>
      <c r="G16" s="12">
        <f t="shared" si="5"/>
        <v>61</v>
      </c>
      <c r="H16" s="12">
        <v>91</v>
      </c>
      <c r="J16" s="11" t="str">
        <f t="shared" si="6"/>
        <v>O14</v>
      </c>
      <c r="K16" s="11">
        <f t="shared" si="7"/>
        <v>10</v>
      </c>
      <c r="L16" s="11">
        <f t="shared" si="1"/>
        <v>5</v>
      </c>
      <c r="M16" s="11">
        <f t="shared" si="2"/>
        <v>14</v>
      </c>
      <c r="N16" s="11">
        <f t="shared" si="3"/>
        <v>7</v>
      </c>
      <c r="O16" s="11">
        <f t="shared" si="4"/>
        <v>11</v>
      </c>
      <c r="P16" s="11">
        <f t="shared" si="0"/>
        <v>91</v>
      </c>
      <c r="Q16" s="11">
        <f t="shared" si="8"/>
        <v>77</v>
      </c>
      <c r="S16" s="5" t="s">
        <v>7</v>
      </c>
      <c r="T16" s="6">
        <v>5</v>
      </c>
      <c r="U16" s="6">
        <v>3</v>
      </c>
      <c r="V16" s="6">
        <v>8</v>
      </c>
      <c r="W16" s="6">
        <v>1</v>
      </c>
      <c r="X16" s="6">
        <v>1</v>
      </c>
      <c r="Y16" s="6">
        <v>69</v>
      </c>
      <c r="Z16"/>
      <c r="AA16"/>
      <c r="AB16"/>
      <c r="AC16"/>
      <c r="AD16"/>
    </row>
    <row r="17" spans="1:30" ht="15.75" thickBot="1" x14ac:dyDescent="0.3">
      <c r="A17" s="11" t="s">
        <v>23</v>
      </c>
      <c r="B17" s="11" t="s">
        <v>14</v>
      </c>
      <c r="C17" s="12">
        <f t="shared" si="9"/>
        <v>86</v>
      </c>
      <c r="D17" s="12">
        <f t="shared" si="5"/>
        <v>52</v>
      </c>
      <c r="E17" s="12">
        <f t="shared" si="5"/>
        <v>81</v>
      </c>
      <c r="F17" s="12">
        <f t="shared" si="5"/>
        <v>61</v>
      </c>
      <c r="G17" s="12">
        <f t="shared" si="5"/>
        <v>91</v>
      </c>
      <c r="H17" s="12">
        <v>59</v>
      </c>
      <c r="J17" s="11" t="str">
        <f t="shared" si="6"/>
        <v>O15</v>
      </c>
      <c r="K17" s="11">
        <f t="shared" si="7"/>
        <v>5</v>
      </c>
      <c r="L17" s="11">
        <f t="shared" si="1"/>
        <v>14</v>
      </c>
      <c r="M17" s="11">
        <f t="shared" si="2"/>
        <v>7</v>
      </c>
      <c r="N17" s="11">
        <f t="shared" si="3"/>
        <v>11</v>
      </c>
      <c r="O17" s="11">
        <f t="shared" si="4"/>
        <v>4</v>
      </c>
      <c r="P17" s="11">
        <f t="shared" si="0"/>
        <v>59</v>
      </c>
      <c r="Q17" s="11">
        <f t="shared" si="8"/>
        <v>77.5</v>
      </c>
      <c r="S17" s="5" t="s">
        <v>8</v>
      </c>
      <c r="T17" s="6">
        <v>3</v>
      </c>
      <c r="U17" s="6">
        <v>7</v>
      </c>
      <c r="V17" s="6">
        <v>1</v>
      </c>
      <c r="W17" s="6">
        <v>1</v>
      </c>
      <c r="X17" s="6">
        <v>9</v>
      </c>
      <c r="Y17" s="6">
        <v>65</v>
      </c>
      <c r="Z17"/>
      <c r="AA17"/>
      <c r="AB17"/>
      <c r="AC17"/>
      <c r="AD17"/>
    </row>
    <row r="18" spans="1:30" ht="15.75" thickBot="1" x14ac:dyDescent="0.3">
      <c r="A18" s="11" t="s">
        <v>24</v>
      </c>
      <c r="B18" s="11" t="s">
        <v>25</v>
      </c>
      <c r="C18" s="11">
        <f>D17</f>
        <v>52</v>
      </c>
      <c r="D18" s="11">
        <f>E17</f>
        <v>81</v>
      </c>
      <c r="E18" s="11">
        <f>F17</f>
        <v>61</v>
      </c>
      <c r="F18" s="11">
        <f>G17</f>
        <v>91</v>
      </c>
      <c r="G18" s="11">
        <f>H17</f>
        <v>59</v>
      </c>
      <c r="H18" s="16">
        <f>Q25</f>
        <v>75.500000000000014</v>
      </c>
      <c r="J18" s="11" t="str">
        <f>B18</f>
        <v>O16</v>
      </c>
      <c r="K18" s="13">
        <f>COUNTIFS(C$3:C$17,"&gt;"&amp;C18)</f>
        <v>13</v>
      </c>
      <c r="L18" s="13">
        <f>COUNTIFS(D$3:D$17,"&gt;"&amp;D18)</f>
        <v>6</v>
      </c>
      <c r="M18" s="13">
        <f>COUNTIFS(E$3:E$17,"&gt;"&amp;E18)</f>
        <v>11</v>
      </c>
      <c r="N18" s="13">
        <f>COUNTIFS(F$3:F$17,"&gt;"&amp;F18)</f>
        <v>3</v>
      </c>
      <c r="O18" s="13">
        <f>COUNTIFS(G$3:G$17,"&gt;"&amp;G18)</f>
        <v>11</v>
      </c>
      <c r="P18" s="11">
        <f>H18</f>
        <v>75.500000000000014</v>
      </c>
      <c r="Q18" s="11" t="s">
        <v>78</v>
      </c>
      <c r="S18" s="5" t="s">
        <v>9</v>
      </c>
      <c r="T18" s="6">
        <v>7</v>
      </c>
      <c r="U18" s="6">
        <v>1</v>
      </c>
      <c r="V18" s="6">
        <v>1</v>
      </c>
      <c r="W18" s="6">
        <v>9</v>
      </c>
      <c r="X18" s="6">
        <v>10</v>
      </c>
      <c r="Y18" s="6">
        <v>86</v>
      </c>
      <c r="Z18"/>
      <c r="AA18"/>
      <c r="AB18"/>
      <c r="AC18"/>
      <c r="AD18"/>
    </row>
    <row r="19" spans="1:30" ht="15.75" thickBot="1" x14ac:dyDescent="0.3">
      <c r="A19" s="11" t="s">
        <v>24</v>
      </c>
      <c r="B19" s="11" t="s">
        <v>26</v>
      </c>
      <c r="C19" s="11">
        <f t="shared" ref="C19:G23" si="10">D18</f>
        <v>81</v>
      </c>
      <c r="D19" s="11">
        <f t="shared" si="10"/>
        <v>61</v>
      </c>
      <c r="E19" s="11">
        <f t="shared" si="10"/>
        <v>91</v>
      </c>
      <c r="F19" s="11">
        <f t="shared" si="10"/>
        <v>59</v>
      </c>
      <c r="G19" s="16">
        <f t="shared" si="10"/>
        <v>75.500000000000014</v>
      </c>
      <c r="H19" s="16">
        <f>Q26</f>
        <v>78</v>
      </c>
      <c r="J19" s="11" t="str">
        <f t="shared" ref="J19:J23" si="11">B19</f>
        <v>O17</v>
      </c>
      <c r="K19" s="13">
        <f t="shared" ref="K19:K23" si="12">COUNTIFS(C$3:C$17,"&gt;"&amp;C19)</f>
        <v>6</v>
      </c>
      <c r="L19" s="13">
        <f t="shared" ref="L19:O23" si="13">COUNTIFS(D$3:D$17,"&gt;"&amp;D19)</f>
        <v>10</v>
      </c>
      <c r="M19" s="13">
        <f t="shared" si="13"/>
        <v>3</v>
      </c>
      <c r="N19" s="13">
        <f t="shared" si="13"/>
        <v>11</v>
      </c>
      <c r="O19" s="13">
        <f t="shared" si="13"/>
        <v>7</v>
      </c>
      <c r="P19" s="11">
        <f t="shared" ref="P19:P23" si="14">H19</f>
        <v>78</v>
      </c>
      <c r="Q19" s="11" t="s">
        <v>78</v>
      </c>
      <c r="S19" s="5" t="s">
        <v>10</v>
      </c>
      <c r="T19" s="6">
        <v>1</v>
      </c>
      <c r="U19" s="6">
        <v>1</v>
      </c>
      <c r="V19" s="6">
        <v>10</v>
      </c>
      <c r="W19" s="6">
        <v>10</v>
      </c>
      <c r="X19" s="6">
        <v>5</v>
      </c>
      <c r="Y19" s="6">
        <v>52</v>
      </c>
      <c r="Z19"/>
      <c r="AA19"/>
      <c r="AB19"/>
      <c r="AC19"/>
      <c r="AD19"/>
    </row>
    <row r="20" spans="1:30" ht="15.75" thickBot="1" x14ac:dyDescent="0.3">
      <c r="A20" s="11" t="s">
        <v>24</v>
      </c>
      <c r="B20" s="11" t="s">
        <v>27</v>
      </c>
      <c r="C20" s="11">
        <f t="shared" si="10"/>
        <v>61</v>
      </c>
      <c r="D20" s="11">
        <f t="shared" si="10"/>
        <v>91</v>
      </c>
      <c r="E20" s="11">
        <f t="shared" si="10"/>
        <v>59</v>
      </c>
      <c r="F20" s="16">
        <f t="shared" si="10"/>
        <v>75.500000000000014</v>
      </c>
      <c r="G20" s="16">
        <f t="shared" si="10"/>
        <v>78</v>
      </c>
      <c r="H20" s="16">
        <f t="shared" ref="H20:H23" si="15">Q27</f>
        <v>82.100000000000009</v>
      </c>
      <c r="J20" s="11" t="str">
        <f t="shared" si="11"/>
        <v>O18</v>
      </c>
      <c r="K20" s="13">
        <f t="shared" si="12"/>
        <v>10</v>
      </c>
      <c r="L20" s="13">
        <f t="shared" si="13"/>
        <v>3</v>
      </c>
      <c r="M20" s="13">
        <f t="shared" si="13"/>
        <v>11</v>
      </c>
      <c r="N20" s="13">
        <f t="shared" si="13"/>
        <v>7</v>
      </c>
      <c r="O20" s="13">
        <f t="shared" si="13"/>
        <v>7</v>
      </c>
      <c r="P20" s="11">
        <f t="shared" si="14"/>
        <v>82.100000000000009</v>
      </c>
      <c r="Q20" s="11" t="s">
        <v>78</v>
      </c>
      <c r="S20" s="5" t="s">
        <v>11</v>
      </c>
      <c r="T20" s="6">
        <v>1</v>
      </c>
      <c r="U20" s="6">
        <v>9</v>
      </c>
      <c r="V20" s="6">
        <v>11</v>
      </c>
      <c r="W20" s="6">
        <v>5</v>
      </c>
      <c r="X20" s="6">
        <v>14</v>
      </c>
      <c r="Y20" s="6">
        <v>81</v>
      </c>
      <c r="Z20"/>
      <c r="AA20"/>
      <c r="AB20"/>
      <c r="AC20"/>
      <c r="AD20"/>
    </row>
    <row r="21" spans="1:30" ht="15.75" thickBot="1" x14ac:dyDescent="0.3">
      <c r="A21" s="11" t="s">
        <v>24</v>
      </c>
      <c r="B21" s="11" t="s">
        <v>28</v>
      </c>
      <c r="C21" s="11">
        <f t="shared" si="10"/>
        <v>91</v>
      </c>
      <c r="D21" s="11">
        <f t="shared" si="10"/>
        <v>59</v>
      </c>
      <c r="E21" s="16">
        <f t="shared" si="10"/>
        <v>75.500000000000014</v>
      </c>
      <c r="F21" s="16">
        <f t="shared" si="10"/>
        <v>78</v>
      </c>
      <c r="G21" s="16">
        <f t="shared" si="10"/>
        <v>82.100000000000009</v>
      </c>
      <c r="H21" s="16">
        <f t="shared" si="15"/>
        <v>83.100000000000009</v>
      </c>
      <c r="J21" s="11" t="str">
        <f t="shared" si="11"/>
        <v>O19</v>
      </c>
      <c r="K21" s="13">
        <f t="shared" si="12"/>
        <v>3</v>
      </c>
      <c r="L21" s="13">
        <f t="shared" si="13"/>
        <v>11</v>
      </c>
      <c r="M21" s="13">
        <f t="shared" si="13"/>
        <v>7</v>
      </c>
      <c r="N21" s="13">
        <f t="shared" si="13"/>
        <v>7</v>
      </c>
      <c r="O21" s="13">
        <f t="shared" si="13"/>
        <v>6</v>
      </c>
      <c r="P21" s="11">
        <f t="shared" si="14"/>
        <v>83.100000000000009</v>
      </c>
      <c r="Q21" s="11" t="s">
        <v>78</v>
      </c>
      <c r="S21" s="5" t="s">
        <v>12</v>
      </c>
      <c r="T21" s="6">
        <v>9</v>
      </c>
      <c r="U21" s="6">
        <v>10</v>
      </c>
      <c r="V21" s="6">
        <v>5</v>
      </c>
      <c r="W21" s="6">
        <v>14</v>
      </c>
      <c r="X21" s="6">
        <v>7</v>
      </c>
      <c r="Y21" s="6">
        <v>61</v>
      </c>
      <c r="Z21"/>
      <c r="AA21"/>
      <c r="AB21"/>
      <c r="AC21"/>
      <c r="AD21"/>
    </row>
    <row r="22" spans="1:30" ht="15.75" thickBot="1" x14ac:dyDescent="0.3">
      <c r="A22" s="11" t="s">
        <v>24</v>
      </c>
      <c r="B22" s="11" t="s">
        <v>29</v>
      </c>
      <c r="C22" s="11">
        <f t="shared" si="10"/>
        <v>59</v>
      </c>
      <c r="D22" s="16">
        <f t="shared" si="10"/>
        <v>75.500000000000014</v>
      </c>
      <c r="E22" s="16">
        <f t="shared" si="10"/>
        <v>78</v>
      </c>
      <c r="F22" s="16">
        <f t="shared" si="10"/>
        <v>82.100000000000009</v>
      </c>
      <c r="G22" s="16">
        <f t="shared" si="10"/>
        <v>83.100000000000009</v>
      </c>
      <c r="H22" s="16">
        <f t="shared" si="15"/>
        <v>81.100000000000009</v>
      </c>
      <c r="J22" s="11" t="str">
        <f t="shared" si="11"/>
        <v>O20</v>
      </c>
      <c r="K22" s="13">
        <f t="shared" si="12"/>
        <v>11</v>
      </c>
      <c r="L22" s="13">
        <f t="shared" si="13"/>
        <v>6</v>
      </c>
      <c r="M22" s="13">
        <f t="shared" si="13"/>
        <v>7</v>
      </c>
      <c r="N22" s="13">
        <f t="shared" si="13"/>
        <v>6</v>
      </c>
      <c r="O22" s="13">
        <f t="shared" si="13"/>
        <v>6</v>
      </c>
      <c r="P22" s="11">
        <f t="shared" si="14"/>
        <v>81.100000000000009</v>
      </c>
      <c r="Q22" s="11" t="s">
        <v>78</v>
      </c>
      <c r="S22" s="5" t="s">
        <v>13</v>
      </c>
      <c r="T22" s="6">
        <v>10</v>
      </c>
      <c r="U22" s="6">
        <v>5</v>
      </c>
      <c r="V22" s="6">
        <v>14</v>
      </c>
      <c r="W22" s="6">
        <v>7</v>
      </c>
      <c r="X22" s="6">
        <v>11</v>
      </c>
      <c r="Y22" s="6">
        <v>91</v>
      </c>
      <c r="Z22"/>
      <c r="AA22"/>
      <c r="AB22"/>
      <c r="AC22"/>
      <c r="AD22"/>
    </row>
    <row r="23" spans="1:30" ht="15.75" thickBot="1" x14ac:dyDescent="0.3">
      <c r="A23" s="11" t="s">
        <v>24</v>
      </c>
      <c r="B23" s="11" t="s">
        <v>79</v>
      </c>
      <c r="C23" s="16">
        <f>D22</f>
        <v>75.500000000000014</v>
      </c>
      <c r="D23" s="16">
        <f t="shared" si="10"/>
        <v>78</v>
      </c>
      <c r="E23" s="16">
        <f t="shared" si="10"/>
        <v>82.100000000000009</v>
      </c>
      <c r="F23" s="16">
        <f t="shared" si="10"/>
        <v>83.100000000000009</v>
      </c>
      <c r="G23" s="16">
        <f t="shared" si="10"/>
        <v>81.100000000000009</v>
      </c>
      <c r="H23" s="16">
        <f t="shared" si="15"/>
        <v>82.600000000000009</v>
      </c>
      <c r="J23" s="11" t="str">
        <f t="shared" si="11"/>
        <v>O21</v>
      </c>
      <c r="K23" s="13">
        <f t="shared" si="12"/>
        <v>6</v>
      </c>
      <c r="L23" s="13">
        <f t="shared" si="13"/>
        <v>6</v>
      </c>
      <c r="M23" s="13">
        <f t="shared" si="13"/>
        <v>6</v>
      </c>
      <c r="N23" s="13">
        <f t="shared" si="13"/>
        <v>6</v>
      </c>
      <c r="O23" s="13">
        <f t="shared" si="13"/>
        <v>6</v>
      </c>
      <c r="P23" s="11">
        <f t="shared" si="14"/>
        <v>82.600000000000009</v>
      </c>
      <c r="Q23" s="11" t="s">
        <v>78</v>
      </c>
      <c r="S23" s="5" t="s">
        <v>14</v>
      </c>
      <c r="T23" s="6">
        <v>5</v>
      </c>
      <c r="U23" s="6">
        <v>14</v>
      </c>
      <c r="V23" s="6">
        <v>7</v>
      </c>
      <c r="W23" s="6">
        <v>11</v>
      </c>
      <c r="X23" s="6">
        <v>4</v>
      </c>
      <c r="Y23" s="6">
        <v>59</v>
      </c>
      <c r="Z23"/>
      <c r="AA23"/>
      <c r="AB23"/>
      <c r="AC23"/>
      <c r="AD23"/>
    </row>
    <row r="24" spans="1:30" ht="19.5" thickBot="1" x14ac:dyDescent="0.3">
      <c r="S24" s="1"/>
      <c r="T24"/>
      <c r="U24"/>
      <c r="V24"/>
      <c r="W24"/>
      <c r="X24"/>
      <c r="Y24"/>
      <c r="Z24"/>
      <c r="AA24"/>
      <c r="AB24"/>
      <c r="AC24"/>
      <c r="AD24"/>
    </row>
    <row r="25" spans="1:30" ht="15.75" thickBot="1" x14ac:dyDescent="0.3">
      <c r="I25" s="11" t="s">
        <v>77</v>
      </c>
      <c r="J25" s="11" t="str">
        <f t="shared" ref="J25:J30" si="16">J18</f>
        <v>O16</v>
      </c>
      <c r="K25" s="11">
        <f t="shared" ref="K25:O28" si="17">VLOOKUP(K18,$S$43:$X$57,K$31,0)</f>
        <v>10.3</v>
      </c>
      <c r="L25" s="11">
        <f t="shared" si="17"/>
        <v>23.6</v>
      </c>
      <c r="M25" s="11">
        <f t="shared" si="17"/>
        <v>11.8</v>
      </c>
      <c r="N25" s="11">
        <f t="shared" si="17"/>
        <v>23.6</v>
      </c>
      <c r="O25" s="11">
        <f t="shared" si="17"/>
        <v>6.2</v>
      </c>
      <c r="Q25" s="11">
        <f>SUM(K25:O25)</f>
        <v>75.500000000000014</v>
      </c>
      <c r="S25" s="5" t="s">
        <v>43</v>
      </c>
      <c r="T25" s="5" t="s">
        <v>37</v>
      </c>
      <c r="U25" s="5" t="s">
        <v>38</v>
      </c>
      <c r="V25" s="5" t="s">
        <v>39</v>
      </c>
      <c r="W25" s="5" t="s">
        <v>40</v>
      </c>
      <c r="X25" s="5" t="s">
        <v>41</v>
      </c>
      <c r="Y25"/>
      <c r="Z25"/>
      <c r="AA25"/>
      <c r="AB25"/>
      <c r="AC25"/>
      <c r="AD25"/>
    </row>
    <row r="26" spans="1:30" ht="32.25" thickBot="1" x14ac:dyDescent="0.3">
      <c r="I26" s="11" t="s">
        <v>77</v>
      </c>
      <c r="J26" s="11" t="str">
        <f t="shared" si="16"/>
        <v>O17</v>
      </c>
      <c r="K26" s="11">
        <f t="shared" si="17"/>
        <v>11.8</v>
      </c>
      <c r="L26" s="11">
        <f t="shared" si="17"/>
        <v>23.6</v>
      </c>
      <c r="M26" s="11">
        <f t="shared" si="17"/>
        <v>15.9</v>
      </c>
      <c r="N26" s="11">
        <f t="shared" si="17"/>
        <v>15.4</v>
      </c>
      <c r="O26" s="11">
        <f t="shared" si="17"/>
        <v>11.3</v>
      </c>
      <c r="Q26" s="11">
        <f t="shared" ref="Q26:Q30" si="18">SUM(K26:O26)</f>
        <v>78</v>
      </c>
      <c r="S26" s="5" t="s">
        <v>44</v>
      </c>
      <c r="T26" s="6" t="s">
        <v>81</v>
      </c>
      <c r="U26" s="6" t="s">
        <v>82</v>
      </c>
      <c r="V26" s="6" t="s">
        <v>83</v>
      </c>
      <c r="W26" s="6" t="s">
        <v>84</v>
      </c>
      <c r="X26" s="6" t="s">
        <v>85</v>
      </c>
      <c r="Y26"/>
      <c r="Z26"/>
      <c r="AA26"/>
      <c r="AB26"/>
      <c r="AC26"/>
      <c r="AD26"/>
    </row>
    <row r="27" spans="1:30" ht="32.25" thickBot="1" x14ac:dyDescent="0.3">
      <c r="I27" s="11" t="s">
        <v>77</v>
      </c>
      <c r="J27" s="11" t="str">
        <f t="shared" si="16"/>
        <v>O18</v>
      </c>
      <c r="K27" s="11">
        <f t="shared" si="17"/>
        <v>11.8</v>
      </c>
      <c r="L27" s="11">
        <f t="shared" si="17"/>
        <v>23.6</v>
      </c>
      <c r="M27" s="11">
        <f t="shared" si="17"/>
        <v>11.8</v>
      </c>
      <c r="N27" s="11">
        <f t="shared" si="17"/>
        <v>23.6</v>
      </c>
      <c r="O27" s="11">
        <f t="shared" si="17"/>
        <v>11.3</v>
      </c>
      <c r="Q27" s="11">
        <f t="shared" si="18"/>
        <v>82.100000000000009</v>
      </c>
      <c r="S27" s="5" t="s">
        <v>46</v>
      </c>
      <c r="T27" s="6" t="s">
        <v>81</v>
      </c>
      <c r="U27" s="6" t="s">
        <v>82</v>
      </c>
      <c r="V27" s="6" t="s">
        <v>83</v>
      </c>
      <c r="W27" s="6" t="s">
        <v>84</v>
      </c>
      <c r="X27" s="6" t="s">
        <v>85</v>
      </c>
      <c r="Y27"/>
      <c r="Z27"/>
      <c r="AA27"/>
      <c r="AB27"/>
      <c r="AC27"/>
      <c r="AD27"/>
    </row>
    <row r="28" spans="1:30" ht="32.25" thickBot="1" x14ac:dyDescent="0.3">
      <c r="I28" s="11" t="s">
        <v>77</v>
      </c>
      <c r="J28" s="11" t="str">
        <f t="shared" si="16"/>
        <v>O19</v>
      </c>
      <c r="K28" s="11">
        <f t="shared" si="17"/>
        <v>12.3</v>
      </c>
      <c r="L28" s="11">
        <f t="shared" si="17"/>
        <v>23.6</v>
      </c>
      <c r="M28" s="11">
        <f t="shared" si="17"/>
        <v>12.3</v>
      </c>
      <c r="N28" s="11">
        <f t="shared" si="17"/>
        <v>23.6</v>
      </c>
      <c r="O28" s="11">
        <f t="shared" si="17"/>
        <v>11.3</v>
      </c>
      <c r="Q28" s="11">
        <f t="shared" si="18"/>
        <v>83.100000000000009</v>
      </c>
      <c r="S28" s="5" t="s">
        <v>47</v>
      </c>
      <c r="T28" s="6" t="s">
        <v>81</v>
      </c>
      <c r="U28" s="6" t="s">
        <v>82</v>
      </c>
      <c r="V28" s="6" t="s">
        <v>83</v>
      </c>
      <c r="W28" s="6" t="s">
        <v>84</v>
      </c>
      <c r="X28" s="6" t="s">
        <v>85</v>
      </c>
      <c r="Y28"/>
      <c r="Z28"/>
      <c r="AA28"/>
      <c r="AB28"/>
      <c r="AC28"/>
      <c r="AD28"/>
    </row>
    <row r="29" spans="1:30" ht="32.25" thickBot="1" x14ac:dyDescent="0.3">
      <c r="I29" s="11" t="s">
        <v>77</v>
      </c>
      <c r="J29" s="11" t="str">
        <f t="shared" si="16"/>
        <v>O20</v>
      </c>
      <c r="K29" s="11">
        <f>VLOOKUP(K22,$S$43:$X$57,K$31,0)</f>
        <v>10.3</v>
      </c>
      <c r="L29" s="11">
        <f t="shared" ref="L29:O29" si="19">VLOOKUP(L22,$S$43:$X$57,L$31,0)</f>
        <v>23.6</v>
      </c>
      <c r="M29" s="11">
        <f t="shared" si="19"/>
        <v>12.3</v>
      </c>
      <c r="N29" s="11">
        <f t="shared" si="19"/>
        <v>23.6</v>
      </c>
      <c r="O29" s="11">
        <f t="shared" si="19"/>
        <v>11.3</v>
      </c>
      <c r="Q29" s="11">
        <f t="shared" si="18"/>
        <v>81.100000000000009</v>
      </c>
      <c r="S29" s="5" t="s">
        <v>48</v>
      </c>
      <c r="T29" s="6" t="s">
        <v>81</v>
      </c>
      <c r="U29" s="6" t="s">
        <v>82</v>
      </c>
      <c r="V29" s="6" t="s">
        <v>83</v>
      </c>
      <c r="W29" s="6" t="s">
        <v>84</v>
      </c>
      <c r="X29" s="6" t="s">
        <v>85</v>
      </c>
      <c r="Y29"/>
      <c r="Z29"/>
      <c r="AA29"/>
      <c r="AB29"/>
      <c r="AC29"/>
      <c r="AD29"/>
    </row>
    <row r="30" spans="1:30" ht="32.25" thickBot="1" x14ac:dyDescent="0.3">
      <c r="I30" s="11" t="s">
        <v>77</v>
      </c>
      <c r="J30" s="11" t="str">
        <f t="shared" si="16"/>
        <v>O21</v>
      </c>
      <c r="K30" s="11">
        <f t="shared" ref="K30:O30" si="20">VLOOKUP(K23,$S$43:$X$57,K$31,0)</f>
        <v>11.8</v>
      </c>
      <c r="L30" s="11">
        <f t="shared" si="20"/>
        <v>23.6</v>
      </c>
      <c r="M30" s="11">
        <f t="shared" si="20"/>
        <v>12.3</v>
      </c>
      <c r="N30" s="11">
        <f t="shared" si="20"/>
        <v>23.6</v>
      </c>
      <c r="O30" s="11">
        <f t="shared" si="20"/>
        <v>11.3</v>
      </c>
      <c r="Q30" s="11">
        <f t="shared" si="18"/>
        <v>82.600000000000009</v>
      </c>
      <c r="S30" s="5" t="s">
        <v>49</v>
      </c>
      <c r="T30" s="6" t="s">
        <v>86</v>
      </c>
      <c r="U30" s="6" t="s">
        <v>82</v>
      </c>
      <c r="V30" s="6" t="s">
        <v>83</v>
      </c>
      <c r="W30" s="6" t="s">
        <v>84</v>
      </c>
      <c r="X30" s="6" t="s">
        <v>87</v>
      </c>
      <c r="Y30"/>
      <c r="Z30"/>
      <c r="AA30"/>
      <c r="AB30"/>
      <c r="AC30"/>
      <c r="AD30"/>
    </row>
    <row r="31" spans="1:30" ht="32.25" thickBot="1" x14ac:dyDescent="0.3">
      <c r="I31" s="11" t="s">
        <v>94</v>
      </c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1">
        <v>6</v>
      </c>
      <c r="S31" s="5" t="s">
        <v>50</v>
      </c>
      <c r="T31" s="6" t="s">
        <v>86</v>
      </c>
      <c r="U31" s="6" t="s">
        <v>82</v>
      </c>
      <c r="V31" s="6" t="s">
        <v>88</v>
      </c>
      <c r="W31" s="6" t="s">
        <v>84</v>
      </c>
      <c r="X31" s="6" t="s">
        <v>87</v>
      </c>
      <c r="Y31"/>
      <c r="Z31"/>
      <c r="AA31"/>
      <c r="AB31"/>
      <c r="AC31"/>
      <c r="AD31"/>
    </row>
    <row r="32" spans="1:30" ht="32.25" thickBot="1" x14ac:dyDescent="0.3">
      <c r="S32" s="5" t="s">
        <v>51</v>
      </c>
      <c r="T32" s="6" t="s">
        <v>86</v>
      </c>
      <c r="U32" s="6" t="s">
        <v>82</v>
      </c>
      <c r="V32" s="6" t="s">
        <v>88</v>
      </c>
      <c r="W32" s="6" t="s">
        <v>84</v>
      </c>
      <c r="X32" s="6" t="s">
        <v>87</v>
      </c>
      <c r="Y32"/>
      <c r="Z32"/>
      <c r="AA32"/>
      <c r="AB32"/>
      <c r="AC32"/>
      <c r="AD32"/>
    </row>
    <row r="33" spans="19:30" ht="32.25" thickBot="1" x14ac:dyDescent="0.3">
      <c r="S33" s="5" t="s">
        <v>52</v>
      </c>
      <c r="T33" s="6" t="s">
        <v>86</v>
      </c>
      <c r="U33" s="6" t="s">
        <v>82</v>
      </c>
      <c r="V33" s="6" t="s">
        <v>86</v>
      </c>
      <c r="W33" s="6" t="s">
        <v>84</v>
      </c>
      <c r="X33" s="6" t="s">
        <v>87</v>
      </c>
      <c r="Y33"/>
      <c r="Z33"/>
      <c r="AA33"/>
      <c r="AB33"/>
      <c r="AC33"/>
      <c r="AD33"/>
    </row>
    <row r="34" spans="19:30" ht="32.25" thickBot="1" x14ac:dyDescent="0.3">
      <c r="S34" s="5" t="s">
        <v>53</v>
      </c>
      <c r="T34" s="6" t="s">
        <v>86</v>
      </c>
      <c r="U34" s="6" t="s">
        <v>82</v>
      </c>
      <c r="V34" s="6" t="s">
        <v>86</v>
      </c>
      <c r="W34" s="6" t="s">
        <v>89</v>
      </c>
      <c r="X34" s="6" t="s">
        <v>90</v>
      </c>
      <c r="Y34"/>
      <c r="Z34"/>
      <c r="AA34"/>
      <c r="AB34"/>
      <c r="AC34"/>
      <c r="AD34"/>
    </row>
    <row r="35" spans="19:30" ht="21.75" thickBot="1" x14ac:dyDescent="0.3">
      <c r="S35" s="5" t="s">
        <v>54</v>
      </c>
      <c r="T35" s="6" t="s">
        <v>86</v>
      </c>
      <c r="U35" s="6" t="s">
        <v>82</v>
      </c>
      <c r="V35" s="6" t="s">
        <v>86</v>
      </c>
      <c r="W35" s="6" t="s">
        <v>91</v>
      </c>
      <c r="X35" s="6" t="s">
        <v>90</v>
      </c>
      <c r="Y35"/>
      <c r="Z35"/>
      <c r="AA35"/>
      <c r="AB35"/>
      <c r="AC35"/>
      <c r="AD35"/>
    </row>
    <row r="36" spans="19:30" ht="21.75" thickBot="1" x14ac:dyDescent="0.3">
      <c r="S36" s="5" t="s">
        <v>55</v>
      </c>
      <c r="T36" s="6" t="s">
        <v>92</v>
      </c>
      <c r="U36" s="6" t="s">
        <v>82</v>
      </c>
      <c r="V36" s="6" t="s">
        <v>86</v>
      </c>
      <c r="W36" s="6" t="s">
        <v>91</v>
      </c>
      <c r="X36" s="6" t="s">
        <v>90</v>
      </c>
      <c r="Y36"/>
      <c r="Z36"/>
      <c r="AA36"/>
      <c r="AB36"/>
      <c r="AC36"/>
      <c r="AD36"/>
    </row>
    <row r="37" spans="19:30" ht="21.75" thickBot="1" x14ac:dyDescent="0.3">
      <c r="S37" s="5" t="s">
        <v>56</v>
      </c>
      <c r="T37" s="6" t="s">
        <v>92</v>
      </c>
      <c r="U37" s="6" t="s">
        <v>82</v>
      </c>
      <c r="V37" s="6" t="s">
        <v>86</v>
      </c>
      <c r="W37" s="6" t="s">
        <v>91</v>
      </c>
      <c r="X37" s="6" t="s">
        <v>90</v>
      </c>
      <c r="Y37"/>
      <c r="Z37"/>
      <c r="AA37"/>
      <c r="AB37"/>
      <c r="AC37"/>
      <c r="AD37"/>
    </row>
    <row r="38" spans="19:30" ht="21.75" thickBot="1" x14ac:dyDescent="0.3">
      <c r="S38" s="5" t="s">
        <v>57</v>
      </c>
      <c r="T38" s="6" t="s">
        <v>92</v>
      </c>
      <c r="U38" s="6" t="s">
        <v>82</v>
      </c>
      <c r="V38" s="6" t="s">
        <v>86</v>
      </c>
      <c r="W38" s="6" t="s">
        <v>91</v>
      </c>
      <c r="X38" s="6" t="s">
        <v>90</v>
      </c>
      <c r="Y38"/>
      <c r="Z38"/>
      <c r="AA38"/>
      <c r="AB38"/>
      <c r="AC38"/>
      <c r="AD38"/>
    </row>
    <row r="39" spans="19:30" ht="21.75" thickBot="1" x14ac:dyDescent="0.3">
      <c r="S39" s="5" t="s">
        <v>58</v>
      </c>
      <c r="T39" s="6" t="s">
        <v>45</v>
      </c>
      <c r="U39" s="6" t="s">
        <v>82</v>
      </c>
      <c r="V39" s="6" t="s">
        <v>86</v>
      </c>
      <c r="W39" s="6" t="s">
        <v>45</v>
      </c>
      <c r="X39" s="6" t="s">
        <v>45</v>
      </c>
      <c r="Y39"/>
      <c r="Z39"/>
      <c r="AA39"/>
      <c r="AB39"/>
      <c r="AC39"/>
      <c r="AD39"/>
    </row>
    <row r="40" spans="19:30" ht="21.75" thickBot="1" x14ac:dyDescent="0.3">
      <c r="S40" s="5" t="s">
        <v>59</v>
      </c>
      <c r="T40" s="6" t="s">
        <v>45</v>
      </c>
      <c r="U40" s="6" t="s">
        <v>45</v>
      </c>
      <c r="V40" s="6" t="s">
        <v>45</v>
      </c>
      <c r="W40" s="6" t="s">
        <v>45</v>
      </c>
      <c r="X40" s="6" t="s">
        <v>45</v>
      </c>
      <c r="Y40"/>
      <c r="Z40"/>
      <c r="AA40"/>
      <c r="AB40"/>
      <c r="AC40"/>
      <c r="AD40"/>
    </row>
    <row r="41" spans="19:30" ht="19.5" thickBot="1" x14ac:dyDescent="0.3">
      <c r="S41" s="1"/>
      <c r="T41"/>
      <c r="U41"/>
      <c r="V41"/>
      <c r="W41"/>
      <c r="X41"/>
      <c r="Y41"/>
      <c r="Z41"/>
      <c r="AA41"/>
      <c r="AB41"/>
      <c r="AC41"/>
      <c r="AD41"/>
    </row>
    <row r="42" spans="19:30" ht="15.75" thickBot="1" x14ac:dyDescent="0.3">
      <c r="S42" s="5" t="s">
        <v>60</v>
      </c>
      <c r="T42" s="5" t="s">
        <v>37</v>
      </c>
      <c r="U42" s="5" t="s">
        <v>38</v>
      </c>
      <c r="V42" s="5" t="s">
        <v>39</v>
      </c>
      <c r="W42" s="5" t="s">
        <v>40</v>
      </c>
      <c r="X42" s="5" t="s">
        <v>41</v>
      </c>
      <c r="Y42"/>
      <c r="Z42"/>
      <c r="AA42"/>
      <c r="AB42"/>
      <c r="AC42"/>
      <c r="AD42"/>
    </row>
    <row r="43" spans="19:30" ht="15.75" thickBot="1" x14ac:dyDescent="0.3">
      <c r="S43" s="14">
        <v>1</v>
      </c>
      <c r="T43" s="15">
        <v>12.3</v>
      </c>
      <c r="U43" s="15">
        <v>23.6</v>
      </c>
      <c r="V43" s="15">
        <v>15.9</v>
      </c>
      <c r="W43" s="15">
        <v>23.6</v>
      </c>
      <c r="X43" s="15">
        <v>14.4</v>
      </c>
      <c r="Y43"/>
      <c r="Z43"/>
      <c r="AA43"/>
      <c r="AB43"/>
      <c r="AC43"/>
      <c r="AD43"/>
    </row>
    <row r="44" spans="19:30" ht="15.75" thickBot="1" x14ac:dyDescent="0.3">
      <c r="S44" s="14">
        <v>2</v>
      </c>
      <c r="T44" s="15">
        <v>12.3</v>
      </c>
      <c r="U44" s="15">
        <v>23.6</v>
      </c>
      <c r="V44" s="15">
        <v>15.9</v>
      </c>
      <c r="W44" s="15">
        <v>23.6</v>
      </c>
      <c r="X44" s="15">
        <v>14.4</v>
      </c>
      <c r="Y44"/>
      <c r="Z44"/>
      <c r="AA44"/>
      <c r="AB44"/>
      <c r="AC44"/>
      <c r="AD44"/>
    </row>
    <row r="45" spans="19:30" ht="15.75" thickBot="1" x14ac:dyDescent="0.3">
      <c r="S45" s="14">
        <v>3</v>
      </c>
      <c r="T45" s="15">
        <v>12.3</v>
      </c>
      <c r="U45" s="15">
        <v>23.6</v>
      </c>
      <c r="V45" s="15">
        <v>15.9</v>
      </c>
      <c r="W45" s="15">
        <v>23.6</v>
      </c>
      <c r="X45" s="15">
        <v>14.4</v>
      </c>
      <c r="Y45"/>
      <c r="Z45"/>
      <c r="AA45"/>
      <c r="AB45"/>
      <c r="AC45"/>
      <c r="AD45"/>
    </row>
    <row r="46" spans="19:30" ht="15.75" thickBot="1" x14ac:dyDescent="0.3">
      <c r="S46" s="14">
        <v>4</v>
      </c>
      <c r="T46" s="15">
        <v>12.3</v>
      </c>
      <c r="U46" s="15">
        <v>23.6</v>
      </c>
      <c r="V46" s="15">
        <v>15.9</v>
      </c>
      <c r="W46" s="15">
        <v>23.6</v>
      </c>
      <c r="X46" s="15">
        <v>14.4</v>
      </c>
      <c r="Y46"/>
      <c r="Z46"/>
      <c r="AA46"/>
      <c r="AB46"/>
      <c r="AC46"/>
      <c r="AD46"/>
    </row>
    <row r="47" spans="19:30" ht="15.75" thickBot="1" x14ac:dyDescent="0.3">
      <c r="S47" s="14">
        <v>5</v>
      </c>
      <c r="T47" s="15">
        <v>11.8</v>
      </c>
      <c r="U47" s="15">
        <v>23.6</v>
      </c>
      <c r="V47" s="15">
        <v>15.9</v>
      </c>
      <c r="W47" s="15">
        <v>23.6</v>
      </c>
      <c r="X47" s="15">
        <v>11.3</v>
      </c>
      <c r="Y47"/>
      <c r="Z47"/>
      <c r="AA47"/>
      <c r="AB47"/>
      <c r="AC47"/>
      <c r="AD47"/>
    </row>
    <row r="48" spans="19:30" ht="15.75" thickBot="1" x14ac:dyDescent="0.3">
      <c r="S48" s="14">
        <v>6</v>
      </c>
      <c r="T48" s="15">
        <v>11.8</v>
      </c>
      <c r="U48" s="15">
        <v>23.6</v>
      </c>
      <c r="V48" s="15">
        <v>12.3</v>
      </c>
      <c r="W48" s="15">
        <v>23.6</v>
      </c>
      <c r="X48" s="15">
        <v>11.3</v>
      </c>
      <c r="Y48"/>
      <c r="Z48"/>
      <c r="AA48"/>
      <c r="AB48"/>
      <c r="AC48"/>
      <c r="AD48"/>
    </row>
    <row r="49" spans="19:30" ht="15.75" thickBot="1" x14ac:dyDescent="0.3">
      <c r="S49" s="14">
        <v>7</v>
      </c>
      <c r="T49" s="15">
        <v>11.8</v>
      </c>
      <c r="U49" s="15">
        <v>23.6</v>
      </c>
      <c r="V49" s="15">
        <v>12.3</v>
      </c>
      <c r="W49" s="15">
        <v>23.6</v>
      </c>
      <c r="X49" s="15">
        <v>11.3</v>
      </c>
      <c r="Y49"/>
      <c r="Z49"/>
      <c r="AA49"/>
      <c r="AB49"/>
      <c r="AC49"/>
      <c r="AD49"/>
    </row>
    <row r="50" spans="19:30" ht="15.75" thickBot="1" x14ac:dyDescent="0.3">
      <c r="S50" s="14">
        <v>8</v>
      </c>
      <c r="T50" s="15">
        <v>11.8</v>
      </c>
      <c r="U50" s="15">
        <v>23.6</v>
      </c>
      <c r="V50" s="15">
        <v>11.8</v>
      </c>
      <c r="W50" s="15">
        <v>23.6</v>
      </c>
      <c r="X50" s="15">
        <v>11.3</v>
      </c>
      <c r="Y50"/>
      <c r="Z50"/>
      <c r="AA50"/>
      <c r="AB50"/>
      <c r="AC50"/>
      <c r="AD50"/>
    </row>
    <row r="51" spans="19:30" ht="15.75" thickBot="1" x14ac:dyDescent="0.3">
      <c r="S51" s="14">
        <v>9</v>
      </c>
      <c r="T51" s="15">
        <v>11.8</v>
      </c>
      <c r="U51" s="15">
        <v>23.6</v>
      </c>
      <c r="V51" s="15">
        <v>11.8</v>
      </c>
      <c r="W51" s="15">
        <v>21</v>
      </c>
      <c r="X51" s="15">
        <v>6.2</v>
      </c>
      <c r="Y51"/>
      <c r="Z51"/>
      <c r="AA51"/>
      <c r="AB51"/>
      <c r="AC51"/>
      <c r="AD51"/>
    </row>
    <row r="52" spans="19:30" ht="15.75" thickBot="1" x14ac:dyDescent="0.3">
      <c r="S52" s="14">
        <v>10</v>
      </c>
      <c r="T52" s="15">
        <v>11.8</v>
      </c>
      <c r="U52" s="15">
        <v>23.6</v>
      </c>
      <c r="V52" s="15">
        <v>11.8</v>
      </c>
      <c r="W52" s="15">
        <v>15.4</v>
      </c>
      <c r="X52" s="15">
        <v>6.2</v>
      </c>
      <c r="Y52"/>
      <c r="Z52"/>
      <c r="AA52"/>
      <c r="AB52"/>
      <c r="AC52"/>
      <c r="AD52"/>
    </row>
    <row r="53" spans="19:30" ht="15.75" thickBot="1" x14ac:dyDescent="0.3">
      <c r="S53" s="14">
        <v>11</v>
      </c>
      <c r="T53" s="15">
        <v>10.3</v>
      </c>
      <c r="U53" s="15">
        <v>23.6</v>
      </c>
      <c r="V53" s="15">
        <v>11.8</v>
      </c>
      <c r="W53" s="15">
        <v>15.4</v>
      </c>
      <c r="X53" s="15">
        <v>6.2</v>
      </c>
      <c r="Y53"/>
      <c r="Z53"/>
      <c r="AA53"/>
      <c r="AB53"/>
      <c r="AC53"/>
      <c r="AD53"/>
    </row>
    <row r="54" spans="19:30" ht="15.75" thickBot="1" x14ac:dyDescent="0.3">
      <c r="S54" s="14">
        <v>12</v>
      </c>
      <c r="T54" s="15">
        <v>10.3</v>
      </c>
      <c r="U54" s="15">
        <v>23.6</v>
      </c>
      <c r="V54" s="15">
        <v>11.8</v>
      </c>
      <c r="W54" s="15">
        <v>15.4</v>
      </c>
      <c r="X54" s="15">
        <v>6.2</v>
      </c>
      <c r="Y54"/>
      <c r="Z54"/>
      <c r="AA54"/>
      <c r="AB54"/>
      <c r="AC54"/>
      <c r="AD54"/>
    </row>
    <row r="55" spans="19:30" ht="15.75" thickBot="1" x14ac:dyDescent="0.3">
      <c r="S55" s="14">
        <v>13</v>
      </c>
      <c r="T55" s="15">
        <v>10.3</v>
      </c>
      <c r="U55" s="15">
        <v>23.6</v>
      </c>
      <c r="V55" s="15">
        <v>11.8</v>
      </c>
      <c r="W55" s="15">
        <v>15.4</v>
      </c>
      <c r="X55" s="15">
        <v>6.2</v>
      </c>
      <c r="Y55"/>
      <c r="Z55"/>
      <c r="AA55"/>
      <c r="AB55"/>
      <c r="AC55"/>
      <c r="AD55"/>
    </row>
    <row r="56" spans="19:30" ht="15.75" thickBot="1" x14ac:dyDescent="0.3">
      <c r="S56" s="14">
        <v>14</v>
      </c>
      <c r="T56" s="15">
        <v>0</v>
      </c>
      <c r="U56" s="15">
        <v>23.6</v>
      </c>
      <c r="V56" s="15">
        <v>11.8</v>
      </c>
      <c r="W56" s="15">
        <v>0</v>
      </c>
      <c r="X56" s="15">
        <v>0</v>
      </c>
      <c r="Y56"/>
      <c r="Z56"/>
      <c r="AA56"/>
      <c r="AB56"/>
      <c r="AC56"/>
      <c r="AD56"/>
    </row>
    <row r="57" spans="19:30" ht="15.75" thickBot="1" x14ac:dyDescent="0.3">
      <c r="S57" s="14">
        <v>15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/>
      <c r="Z57"/>
      <c r="AA57"/>
      <c r="AB57"/>
      <c r="AC57"/>
      <c r="AD57"/>
    </row>
    <row r="58" spans="19:30" ht="19.5" thickBot="1" x14ac:dyDescent="0.3">
      <c r="S58" s="1"/>
      <c r="T58"/>
      <c r="U58"/>
      <c r="V58"/>
      <c r="W58"/>
      <c r="X58"/>
      <c r="Y58"/>
      <c r="Z58"/>
      <c r="AA58"/>
      <c r="AB58"/>
      <c r="AC58"/>
      <c r="AD58"/>
    </row>
    <row r="59" spans="19:30" ht="15.75" thickBot="1" x14ac:dyDescent="0.3">
      <c r="S59" s="5" t="s">
        <v>61</v>
      </c>
      <c r="T59" s="5" t="s">
        <v>37</v>
      </c>
      <c r="U59" s="5" t="s">
        <v>38</v>
      </c>
      <c r="V59" s="5" t="s">
        <v>39</v>
      </c>
      <c r="W59" s="5" t="s">
        <v>40</v>
      </c>
      <c r="X59" s="5" t="s">
        <v>41</v>
      </c>
      <c r="Y59" s="5" t="s">
        <v>62</v>
      </c>
      <c r="Z59" s="5" t="s">
        <v>63</v>
      </c>
      <c r="AA59" s="5" t="s">
        <v>64</v>
      </c>
      <c r="AB59" s="5" t="s">
        <v>65</v>
      </c>
      <c r="AC59"/>
      <c r="AD59"/>
    </row>
    <row r="60" spans="19:30" ht="15.75" thickBot="1" x14ac:dyDescent="0.3">
      <c r="S60" s="5" t="s">
        <v>0</v>
      </c>
      <c r="T60" s="6">
        <v>0</v>
      </c>
      <c r="U60" s="6">
        <v>23.6</v>
      </c>
      <c r="V60" s="6">
        <v>11.8</v>
      </c>
      <c r="W60" s="6">
        <v>23.6</v>
      </c>
      <c r="X60" s="6">
        <v>0</v>
      </c>
      <c r="Y60" s="6">
        <v>59</v>
      </c>
      <c r="Z60" s="6">
        <v>57</v>
      </c>
      <c r="AA60" s="6">
        <v>-2</v>
      </c>
      <c r="AB60" s="6">
        <v>-3.51</v>
      </c>
      <c r="AC60"/>
      <c r="AD60"/>
    </row>
    <row r="61" spans="19:30" ht="15.75" thickBot="1" x14ac:dyDescent="0.3">
      <c r="S61" s="5" t="s">
        <v>1</v>
      </c>
      <c r="T61" s="6">
        <v>10.3</v>
      </c>
      <c r="U61" s="6">
        <v>23.6</v>
      </c>
      <c r="V61" s="6">
        <v>15.9</v>
      </c>
      <c r="W61" s="6">
        <v>0</v>
      </c>
      <c r="X61" s="6">
        <v>6.2</v>
      </c>
      <c r="Y61" s="6">
        <v>55.9</v>
      </c>
      <c r="Z61" s="6">
        <v>54</v>
      </c>
      <c r="AA61" s="6">
        <v>-1.9</v>
      </c>
      <c r="AB61" s="6">
        <v>-3.52</v>
      </c>
      <c r="AC61"/>
      <c r="AD61"/>
    </row>
    <row r="62" spans="19:30" ht="15.75" thickBot="1" x14ac:dyDescent="0.3">
      <c r="S62" s="5" t="s">
        <v>2</v>
      </c>
      <c r="T62" s="6">
        <v>11.8</v>
      </c>
      <c r="U62" s="6">
        <v>23.6</v>
      </c>
      <c r="V62" s="6">
        <v>11.8</v>
      </c>
      <c r="W62" s="6">
        <v>15.4</v>
      </c>
      <c r="X62" s="6">
        <v>6.2</v>
      </c>
      <c r="Y62" s="6">
        <v>68.8</v>
      </c>
      <c r="Z62" s="6">
        <v>86</v>
      </c>
      <c r="AA62" s="6">
        <v>17.2</v>
      </c>
      <c r="AB62" s="6">
        <v>20</v>
      </c>
      <c r="AC62"/>
      <c r="AD62"/>
    </row>
    <row r="63" spans="19:30" ht="15.75" thickBot="1" x14ac:dyDescent="0.3">
      <c r="S63" s="5" t="s">
        <v>3</v>
      </c>
      <c r="T63" s="6">
        <v>12.3</v>
      </c>
      <c r="U63" s="6">
        <v>23.6</v>
      </c>
      <c r="V63" s="6">
        <v>11.8</v>
      </c>
      <c r="W63" s="6">
        <v>15.4</v>
      </c>
      <c r="X63" s="6">
        <v>11.3</v>
      </c>
      <c r="Y63" s="6">
        <v>74.400000000000006</v>
      </c>
      <c r="Z63" s="6">
        <v>92</v>
      </c>
      <c r="AA63" s="6">
        <v>17.600000000000001</v>
      </c>
      <c r="AB63" s="6">
        <v>19.13</v>
      </c>
      <c r="AC63"/>
      <c r="AD63"/>
    </row>
    <row r="64" spans="19:30" ht="15.75" thickBot="1" x14ac:dyDescent="0.3">
      <c r="S64" s="5" t="s">
        <v>4</v>
      </c>
      <c r="T64" s="6">
        <v>0</v>
      </c>
      <c r="U64" s="6">
        <v>23.6</v>
      </c>
      <c r="V64" s="6">
        <v>11.8</v>
      </c>
      <c r="W64" s="6">
        <v>23.6</v>
      </c>
      <c r="X64" s="6">
        <v>14.4</v>
      </c>
      <c r="Y64" s="6">
        <v>73.400000000000006</v>
      </c>
      <c r="Z64" s="6">
        <v>73</v>
      </c>
      <c r="AA64" s="6">
        <v>-0.4</v>
      </c>
      <c r="AB64" s="6">
        <v>-0.55000000000000004</v>
      </c>
      <c r="AC64"/>
      <c r="AD64"/>
    </row>
    <row r="65" spans="19:30" ht="15.75" thickBot="1" x14ac:dyDescent="0.3">
      <c r="S65" s="5" t="s">
        <v>5</v>
      </c>
      <c r="T65" s="6">
        <v>10.3</v>
      </c>
      <c r="U65" s="6">
        <v>23.6</v>
      </c>
      <c r="V65" s="6">
        <v>15.9</v>
      </c>
      <c r="W65" s="6">
        <v>23.6</v>
      </c>
      <c r="X65" s="6">
        <v>11.3</v>
      </c>
      <c r="Y65" s="6">
        <v>84.7</v>
      </c>
      <c r="Z65" s="6">
        <v>93</v>
      </c>
      <c r="AA65" s="6">
        <v>8.3000000000000007</v>
      </c>
      <c r="AB65" s="6">
        <v>8.92</v>
      </c>
      <c r="AC65"/>
      <c r="AD65"/>
    </row>
    <row r="66" spans="19:30" ht="15.75" thickBot="1" x14ac:dyDescent="0.3">
      <c r="S66" s="5" t="s">
        <v>6</v>
      </c>
      <c r="T66" s="6">
        <v>10.3</v>
      </c>
      <c r="U66" s="6">
        <v>23.6</v>
      </c>
      <c r="V66" s="6">
        <v>15.9</v>
      </c>
      <c r="W66" s="6">
        <v>23.6</v>
      </c>
      <c r="X66" s="6">
        <v>14.4</v>
      </c>
      <c r="Y66" s="6">
        <v>87.7</v>
      </c>
      <c r="Z66" s="6">
        <v>93</v>
      </c>
      <c r="AA66" s="6">
        <v>5.3</v>
      </c>
      <c r="AB66" s="6">
        <v>5.7</v>
      </c>
      <c r="AC66"/>
      <c r="AD66"/>
    </row>
    <row r="67" spans="19:30" ht="15.75" thickBot="1" x14ac:dyDescent="0.3">
      <c r="S67" s="5" t="s">
        <v>7</v>
      </c>
      <c r="T67" s="6">
        <v>11.8</v>
      </c>
      <c r="U67" s="6">
        <v>23.6</v>
      </c>
      <c r="V67" s="6">
        <v>11.8</v>
      </c>
      <c r="W67" s="6">
        <v>23.6</v>
      </c>
      <c r="X67" s="6">
        <v>14.4</v>
      </c>
      <c r="Y67" s="6">
        <v>85.2</v>
      </c>
      <c r="Z67" s="6">
        <v>69</v>
      </c>
      <c r="AA67" s="6">
        <v>-16.2</v>
      </c>
      <c r="AB67" s="6">
        <v>-23.48</v>
      </c>
      <c r="AC67"/>
      <c r="AD67"/>
    </row>
    <row r="68" spans="19:30" ht="15.75" thickBot="1" x14ac:dyDescent="0.3">
      <c r="S68" s="5" t="s">
        <v>8</v>
      </c>
      <c r="T68" s="6">
        <v>12.3</v>
      </c>
      <c r="U68" s="6">
        <v>23.6</v>
      </c>
      <c r="V68" s="6">
        <v>15.9</v>
      </c>
      <c r="W68" s="6">
        <v>23.6</v>
      </c>
      <c r="X68" s="6">
        <v>6.2</v>
      </c>
      <c r="Y68" s="6">
        <v>81.599999999999994</v>
      </c>
      <c r="Z68" s="6">
        <v>65</v>
      </c>
      <c r="AA68" s="6">
        <v>-16.600000000000001</v>
      </c>
      <c r="AB68" s="6">
        <v>-25.54</v>
      </c>
      <c r="AC68"/>
      <c r="AD68"/>
    </row>
    <row r="69" spans="19:30" ht="15.75" thickBot="1" x14ac:dyDescent="0.3">
      <c r="S69" s="5" t="s">
        <v>9</v>
      </c>
      <c r="T69" s="6">
        <v>11.8</v>
      </c>
      <c r="U69" s="6">
        <v>23.6</v>
      </c>
      <c r="V69" s="6">
        <v>15.9</v>
      </c>
      <c r="W69" s="6">
        <v>21</v>
      </c>
      <c r="X69" s="6">
        <v>6.2</v>
      </c>
      <c r="Y69" s="6">
        <v>78.5</v>
      </c>
      <c r="Z69" s="6">
        <v>86</v>
      </c>
      <c r="AA69" s="6">
        <v>7.5</v>
      </c>
      <c r="AB69" s="6">
        <v>8.7200000000000006</v>
      </c>
      <c r="AC69"/>
      <c r="AD69"/>
    </row>
    <row r="70" spans="19:30" ht="15.75" thickBot="1" x14ac:dyDescent="0.3">
      <c r="S70" s="5" t="s">
        <v>10</v>
      </c>
      <c r="T70" s="6">
        <v>12.3</v>
      </c>
      <c r="U70" s="6">
        <v>23.6</v>
      </c>
      <c r="V70" s="6">
        <v>11.8</v>
      </c>
      <c r="W70" s="6">
        <v>15.4</v>
      </c>
      <c r="X70" s="6">
        <v>11.3</v>
      </c>
      <c r="Y70" s="6">
        <v>74.400000000000006</v>
      </c>
      <c r="Z70" s="6">
        <v>52</v>
      </c>
      <c r="AA70" s="6">
        <v>-22.4</v>
      </c>
      <c r="AB70" s="6">
        <v>-43.08</v>
      </c>
      <c r="AC70"/>
      <c r="AD70"/>
    </row>
    <row r="71" spans="19:30" ht="15.75" thickBot="1" x14ac:dyDescent="0.3">
      <c r="S71" s="5" t="s">
        <v>11</v>
      </c>
      <c r="T71" s="6">
        <v>12.3</v>
      </c>
      <c r="U71" s="6">
        <v>23.6</v>
      </c>
      <c r="V71" s="6">
        <v>11.8</v>
      </c>
      <c r="W71" s="6">
        <v>23.6</v>
      </c>
      <c r="X71" s="6">
        <v>0</v>
      </c>
      <c r="Y71" s="6">
        <v>71.3</v>
      </c>
      <c r="Z71" s="6">
        <v>81</v>
      </c>
      <c r="AA71" s="6">
        <v>9.6999999999999993</v>
      </c>
      <c r="AB71" s="6">
        <v>11.98</v>
      </c>
      <c r="AC71"/>
      <c r="AD71"/>
    </row>
    <row r="72" spans="19:30" ht="15.75" thickBot="1" x14ac:dyDescent="0.3">
      <c r="S72" s="5" t="s">
        <v>12</v>
      </c>
      <c r="T72" s="6">
        <v>11.8</v>
      </c>
      <c r="U72" s="6">
        <v>23.6</v>
      </c>
      <c r="V72" s="6">
        <v>15.9</v>
      </c>
      <c r="W72" s="6">
        <v>0</v>
      </c>
      <c r="X72" s="6">
        <v>11.3</v>
      </c>
      <c r="Y72" s="6">
        <v>62.6</v>
      </c>
      <c r="Z72" s="6">
        <v>61</v>
      </c>
      <c r="AA72" s="6">
        <v>-1.6</v>
      </c>
      <c r="AB72" s="6">
        <v>-2.62</v>
      </c>
      <c r="AC72"/>
      <c r="AD72"/>
    </row>
    <row r="73" spans="19:30" ht="15.75" thickBot="1" x14ac:dyDescent="0.3">
      <c r="S73" s="5" t="s">
        <v>13</v>
      </c>
      <c r="T73" s="6">
        <v>11.8</v>
      </c>
      <c r="U73" s="6">
        <v>23.6</v>
      </c>
      <c r="V73" s="6">
        <v>11.8</v>
      </c>
      <c r="W73" s="6">
        <v>23.6</v>
      </c>
      <c r="X73" s="6">
        <v>6.2</v>
      </c>
      <c r="Y73" s="6">
        <v>77</v>
      </c>
      <c r="Z73" s="6">
        <v>91</v>
      </c>
      <c r="AA73" s="6">
        <v>14</v>
      </c>
      <c r="AB73" s="6">
        <v>15.38</v>
      </c>
      <c r="AC73"/>
      <c r="AD73"/>
    </row>
    <row r="74" spans="19:30" ht="15.75" thickBot="1" x14ac:dyDescent="0.3">
      <c r="S74" s="5" t="s">
        <v>14</v>
      </c>
      <c r="T74" s="6">
        <v>11.8</v>
      </c>
      <c r="U74" s="6">
        <v>23.6</v>
      </c>
      <c r="V74" s="6">
        <v>12.3</v>
      </c>
      <c r="W74" s="6">
        <v>15.4</v>
      </c>
      <c r="X74" s="6">
        <v>14.4</v>
      </c>
      <c r="Y74" s="6">
        <v>77.5</v>
      </c>
      <c r="Z74" s="6">
        <v>59</v>
      </c>
      <c r="AA74" s="6">
        <v>-18.5</v>
      </c>
      <c r="AB74" s="6">
        <v>-31.36</v>
      </c>
      <c r="AC74"/>
      <c r="AD74"/>
    </row>
    <row r="75" spans="19:30" ht="15.75" thickBot="1" x14ac:dyDescent="0.3">
      <c r="S75"/>
      <c r="T75"/>
      <c r="U75"/>
      <c r="V75"/>
      <c r="W75"/>
      <c r="X75"/>
      <c r="Y75"/>
      <c r="Z75"/>
      <c r="AA75"/>
      <c r="AB75"/>
      <c r="AC75"/>
      <c r="AD75"/>
    </row>
    <row r="76" spans="19:30" ht="15.75" thickBot="1" x14ac:dyDescent="0.3">
      <c r="S76" s="7" t="s">
        <v>66</v>
      </c>
      <c r="T76" s="8">
        <v>89.8</v>
      </c>
      <c r="U76"/>
      <c r="V76"/>
      <c r="W76"/>
      <c r="X76"/>
      <c r="Y76"/>
      <c r="Z76"/>
      <c r="AA76"/>
      <c r="AB76"/>
      <c r="AC76"/>
      <c r="AD76"/>
    </row>
    <row r="77" spans="19:30" ht="15.75" thickBot="1" x14ac:dyDescent="0.3">
      <c r="S77" s="7" t="s">
        <v>67</v>
      </c>
      <c r="T77" s="8">
        <v>0</v>
      </c>
      <c r="U77"/>
      <c r="V77"/>
      <c r="W77"/>
      <c r="X77"/>
      <c r="Y77"/>
      <c r="Z77"/>
      <c r="AA77"/>
      <c r="AB77"/>
      <c r="AC77"/>
      <c r="AD77"/>
    </row>
    <row r="78" spans="19:30" ht="15.75" thickBot="1" x14ac:dyDescent="0.3">
      <c r="S78" s="7" t="s">
        <v>68</v>
      </c>
      <c r="T78" s="8">
        <v>1112</v>
      </c>
      <c r="U78"/>
      <c r="V78"/>
      <c r="W78"/>
      <c r="X78"/>
      <c r="Y78"/>
      <c r="Z78"/>
      <c r="AA78"/>
      <c r="AB78"/>
      <c r="AC78"/>
      <c r="AD78"/>
    </row>
    <row r="79" spans="19:30" ht="15.75" thickBot="1" x14ac:dyDescent="0.3">
      <c r="S79" s="7" t="s">
        <v>69</v>
      </c>
      <c r="T79" s="8">
        <v>1112</v>
      </c>
      <c r="U79"/>
      <c r="V79"/>
      <c r="W79"/>
      <c r="X79"/>
      <c r="Y79"/>
      <c r="Z79"/>
      <c r="AA79"/>
      <c r="AB79"/>
      <c r="AC79"/>
      <c r="AD79"/>
    </row>
    <row r="80" spans="19:30" ht="15.75" thickBot="1" x14ac:dyDescent="0.3">
      <c r="S80" s="7" t="s">
        <v>70</v>
      </c>
      <c r="T80" s="8">
        <v>0</v>
      </c>
      <c r="U80"/>
      <c r="V80"/>
      <c r="W80"/>
      <c r="X80"/>
      <c r="Y80"/>
      <c r="Z80"/>
      <c r="AA80"/>
      <c r="AB80"/>
      <c r="AC80"/>
      <c r="AD80"/>
    </row>
    <row r="81" spans="19:30" ht="15.75" thickBot="1" x14ac:dyDescent="0.3">
      <c r="S81" s="7" t="s">
        <v>71</v>
      </c>
      <c r="T81" s="8"/>
      <c r="U81"/>
      <c r="V81"/>
      <c r="W81"/>
      <c r="X81"/>
      <c r="Y81"/>
      <c r="Z81"/>
      <c r="AA81"/>
      <c r="AB81"/>
      <c r="AC81"/>
      <c r="AD81"/>
    </row>
    <row r="82" spans="19:30" ht="15.75" thickBot="1" x14ac:dyDescent="0.3">
      <c r="S82" s="7" t="s">
        <v>72</v>
      </c>
      <c r="T82" s="8"/>
      <c r="U82"/>
      <c r="V82"/>
      <c r="W82"/>
      <c r="X82"/>
      <c r="Y82"/>
      <c r="Z82"/>
      <c r="AA82"/>
      <c r="AB82"/>
      <c r="AC82"/>
      <c r="AD82"/>
    </row>
    <row r="83" spans="19:30" ht="15.75" thickBot="1" x14ac:dyDescent="0.3">
      <c r="S83" s="7" t="s">
        <v>73</v>
      </c>
      <c r="T83" s="8">
        <v>0</v>
      </c>
      <c r="U83"/>
      <c r="V83"/>
      <c r="W83"/>
      <c r="X83"/>
      <c r="Y83"/>
      <c r="Z83"/>
      <c r="AA83"/>
      <c r="AB83"/>
      <c r="AC83"/>
      <c r="AD83"/>
    </row>
    <row r="84" spans="19:30" x14ac:dyDescent="0.25">
      <c r="S84"/>
      <c r="T84"/>
      <c r="U84"/>
      <c r="V84"/>
      <c r="W84"/>
      <c r="X84"/>
      <c r="Y84"/>
      <c r="Z84"/>
      <c r="AA84"/>
      <c r="AB84"/>
      <c r="AC84"/>
      <c r="AD84"/>
    </row>
    <row r="85" spans="19:30" x14ac:dyDescent="0.25">
      <c r="S85" s="9" t="s">
        <v>74</v>
      </c>
      <c r="T85"/>
      <c r="U85"/>
      <c r="V85"/>
      <c r="W85"/>
      <c r="X85"/>
      <c r="Y85"/>
      <c r="Z85"/>
      <c r="AA85"/>
      <c r="AB85"/>
      <c r="AC85"/>
      <c r="AD85"/>
    </row>
    <row r="86" spans="19:30" x14ac:dyDescent="0.25">
      <c r="S86"/>
      <c r="T86"/>
      <c r="U86"/>
      <c r="V86"/>
      <c r="W86"/>
      <c r="X86"/>
      <c r="Y86"/>
      <c r="Z86"/>
      <c r="AA86"/>
      <c r="AB86"/>
      <c r="AC86"/>
      <c r="AD86"/>
    </row>
    <row r="87" spans="19:30" x14ac:dyDescent="0.25">
      <c r="S87" s="10" t="s">
        <v>75</v>
      </c>
      <c r="T87"/>
      <c r="U87"/>
      <c r="V87"/>
      <c r="W87"/>
      <c r="X87"/>
      <c r="Y87"/>
      <c r="Z87"/>
      <c r="AA87"/>
      <c r="AB87"/>
      <c r="AC87"/>
      <c r="AD87"/>
    </row>
    <row r="88" spans="19:30" x14ac:dyDescent="0.25">
      <c r="S88" s="10" t="s">
        <v>93</v>
      </c>
      <c r="T88"/>
      <c r="U88"/>
      <c r="V88"/>
      <c r="W88"/>
      <c r="X88"/>
      <c r="Y88"/>
      <c r="Z88"/>
      <c r="AA88"/>
      <c r="AB88"/>
      <c r="AC88"/>
      <c r="AD88"/>
    </row>
  </sheetData>
  <hyperlinks>
    <hyperlink ref="S85" r:id="rId1" display="http://miau.gau.hu/myx-free/coco/test/943129320160825120550.html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workbookViewId="0"/>
  </sheetViews>
  <sheetFormatPr defaultRowHeight="15" x14ac:dyDescent="0.25"/>
  <cols>
    <col min="1" max="1" width="8.28515625" style="11" bestFit="1" customWidth="1"/>
    <col min="2" max="2" width="7.7109375" style="11" bestFit="1" customWidth="1"/>
    <col min="3" max="7" width="5" style="11" bestFit="1" customWidth="1"/>
    <col min="8" max="8" width="5.28515625" style="11" bestFit="1" customWidth="1"/>
    <col min="9" max="9" width="10.5703125" style="11" bestFit="1" customWidth="1"/>
    <col min="10" max="10" width="4.85546875" style="11" bestFit="1" customWidth="1"/>
    <col min="11" max="15" width="5" style="11" bestFit="1" customWidth="1"/>
    <col min="16" max="16" width="5.28515625" style="11" bestFit="1" customWidth="1"/>
    <col min="17" max="17" width="10.5703125" style="11" bestFit="1" customWidth="1"/>
    <col min="18" max="18" width="9.140625" style="11"/>
    <col min="19" max="19" width="35.85546875" style="11" bestFit="1" customWidth="1"/>
    <col min="20" max="21" width="8.85546875" style="11" bestFit="1" customWidth="1"/>
    <col min="22" max="22" width="9" style="11" bestFit="1" customWidth="1"/>
    <col min="23" max="23" width="8.85546875" style="11" bestFit="1" customWidth="1"/>
    <col min="24" max="24" width="9" style="11" bestFit="1" customWidth="1"/>
    <col min="25" max="25" width="9.140625" style="11"/>
    <col min="26" max="26" width="6.42578125" style="11" bestFit="1" customWidth="1"/>
    <col min="27" max="27" width="7.85546875" style="11" bestFit="1" customWidth="1"/>
    <col min="28" max="28" width="9.140625" style="11"/>
    <col min="29" max="29" width="7.28515625" style="11" bestFit="1" customWidth="1"/>
    <col min="30" max="30" width="8" style="11" bestFit="1" customWidth="1"/>
    <col min="31" max="16384" width="9.140625" style="11"/>
  </cols>
  <sheetData>
    <row r="1" spans="1:30" x14ac:dyDescent="0.25">
      <c r="Q1" s="11">
        <f>CORREL(Q3:Q16,P3:P16)</f>
        <v>0.49924283111634782</v>
      </c>
    </row>
    <row r="2" spans="1:30" ht="18.75" x14ac:dyDescent="0.25">
      <c r="A2" s="11" t="s">
        <v>76</v>
      </c>
      <c r="B2" s="11" t="s">
        <v>22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J2" s="11" t="s">
        <v>21</v>
      </c>
      <c r="K2" s="11" t="str">
        <f t="shared" ref="K2:P17" si="0">C2</f>
        <v>A1</v>
      </c>
      <c r="L2" s="11" t="str">
        <f t="shared" si="0"/>
        <v>A2</v>
      </c>
      <c r="M2" s="11" t="str">
        <f t="shared" si="0"/>
        <v>A3</v>
      </c>
      <c r="N2" s="11" t="str">
        <f t="shared" si="0"/>
        <v>A4</v>
      </c>
      <c r="O2" s="11" t="str">
        <f t="shared" si="0"/>
        <v>A5</v>
      </c>
      <c r="P2" s="11" t="str">
        <f t="shared" si="0"/>
        <v>A6=Y</v>
      </c>
      <c r="Q2" s="11" t="s">
        <v>77</v>
      </c>
      <c r="S2" s="1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11" t="s">
        <v>23</v>
      </c>
      <c r="B3" s="11" t="s">
        <v>0</v>
      </c>
      <c r="C3" s="12">
        <v>51</v>
      </c>
      <c r="D3" s="12">
        <v>61</v>
      </c>
      <c r="E3" s="12">
        <v>70</v>
      </c>
      <c r="F3" s="12">
        <v>90</v>
      </c>
      <c r="G3" s="12">
        <v>52</v>
      </c>
      <c r="H3" s="12">
        <f>OAM!H4</f>
        <v>54</v>
      </c>
      <c r="J3" s="11" t="str">
        <f>B3</f>
        <v>O1</v>
      </c>
      <c r="K3" s="11">
        <f>RANK(C3,C$3:C$16,0)</f>
        <v>14</v>
      </c>
      <c r="L3" s="11">
        <f t="shared" ref="L3:L16" si="1">RANK(D3,D$3:D$16,0)</f>
        <v>11</v>
      </c>
      <c r="M3" s="11">
        <f t="shared" ref="M3:M16" si="2">RANK(E3,E$3:E$16,0)</f>
        <v>9</v>
      </c>
      <c r="N3" s="11">
        <f t="shared" ref="N3:N16" si="3">RANK(F3,F$3:F$16,0)</f>
        <v>4</v>
      </c>
      <c r="O3" s="11">
        <f t="shared" ref="O3:O16" si="4">RANK(G3,G$3:G$16,0)</f>
        <v>13</v>
      </c>
      <c r="P3" s="11">
        <f t="shared" si="0"/>
        <v>54</v>
      </c>
      <c r="Q3" s="11">
        <f>Y57</f>
        <v>55.7</v>
      </c>
      <c r="S3" s="2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11" t="s">
        <v>23</v>
      </c>
      <c r="B4" s="11" t="s">
        <v>1</v>
      </c>
      <c r="C4" s="12">
        <f>D3</f>
        <v>61</v>
      </c>
      <c r="D4" s="12">
        <f t="shared" ref="D4:G17" si="5">E3</f>
        <v>70</v>
      </c>
      <c r="E4" s="12">
        <f t="shared" si="5"/>
        <v>90</v>
      </c>
      <c r="F4" s="12">
        <f t="shared" si="5"/>
        <v>52</v>
      </c>
      <c r="G4" s="12">
        <f t="shared" si="5"/>
        <v>54</v>
      </c>
      <c r="H4" s="12">
        <f>OAM!H5</f>
        <v>86</v>
      </c>
      <c r="J4" s="11" t="str">
        <f t="shared" ref="J4:J17" si="6">B4</f>
        <v>O2</v>
      </c>
      <c r="K4" s="11">
        <f t="shared" ref="K4:K16" si="7">RANK(C4,C$3:C$16,0)</f>
        <v>11</v>
      </c>
      <c r="L4" s="11">
        <f t="shared" si="1"/>
        <v>8</v>
      </c>
      <c r="M4" s="11">
        <f t="shared" si="2"/>
        <v>4</v>
      </c>
      <c r="N4" s="11">
        <f t="shared" si="3"/>
        <v>13</v>
      </c>
      <c r="O4" s="11">
        <f t="shared" si="4"/>
        <v>12</v>
      </c>
      <c r="P4" s="11">
        <f t="shared" si="0"/>
        <v>86</v>
      </c>
      <c r="Q4" s="11">
        <f t="shared" ref="Q4:Q16" si="8">Y58</f>
        <v>75.8</v>
      </c>
      <c r="S4"/>
      <c r="T4"/>
      <c r="U4"/>
      <c r="V4"/>
      <c r="W4"/>
      <c r="X4"/>
      <c r="Y4"/>
      <c r="Z4"/>
      <c r="AA4"/>
      <c r="AB4"/>
      <c r="AC4"/>
      <c r="AD4"/>
    </row>
    <row r="5" spans="1:30" x14ac:dyDescent="0.25">
      <c r="A5" s="11" t="s">
        <v>23</v>
      </c>
      <c r="B5" s="11" t="s">
        <v>2</v>
      </c>
      <c r="C5" s="12">
        <f t="shared" ref="C5:C17" si="9">D4</f>
        <v>70</v>
      </c>
      <c r="D5" s="12">
        <f t="shared" si="5"/>
        <v>90</v>
      </c>
      <c r="E5" s="12">
        <f t="shared" si="5"/>
        <v>52</v>
      </c>
      <c r="F5" s="12">
        <f t="shared" si="5"/>
        <v>54</v>
      </c>
      <c r="G5" s="12">
        <f t="shared" si="5"/>
        <v>86</v>
      </c>
      <c r="H5" s="12">
        <f>OAM!H6</f>
        <v>92</v>
      </c>
      <c r="J5" s="11" t="str">
        <f t="shared" si="6"/>
        <v>O3</v>
      </c>
      <c r="K5" s="11">
        <f t="shared" si="7"/>
        <v>8</v>
      </c>
      <c r="L5" s="11">
        <f t="shared" si="1"/>
        <v>4</v>
      </c>
      <c r="M5" s="11">
        <f t="shared" si="2"/>
        <v>13</v>
      </c>
      <c r="N5" s="11">
        <f t="shared" si="3"/>
        <v>12</v>
      </c>
      <c r="O5" s="11">
        <f t="shared" si="4"/>
        <v>5</v>
      </c>
      <c r="P5" s="11">
        <f t="shared" si="0"/>
        <v>92</v>
      </c>
      <c r="Q5" s="11">
        <f t="shared" si="8"/>
        <v>74.2</v>
      </c>
      <c r="S5"/>
      <c r="T5"/>
      <c r="U5"/>
      <c r="V5"/>
      <c r="W5"/>
      <c r="X5"/>
      <c r="Y5"/>
      <c r="Z5"/>
      <c r="AA5"/>
      <c r="AB5"/>
      <c r="AC5"/>
      <c r="AD5"/>
    </row>
    <row r="6" spans="1:30" ht="31.5" x14ac:dyDescent="0.25">
      <c r="A6" s="11" t="s">
        <v>23</v>
      </c>
      <c r="B6" s="11" t="s">
        <v>3</v>
      </c>
      <c r="C6" s="12">
        <f t="shared" si="9"/>
        <v>90</v>
      </c>
      <c r="D6" s="12">
        <f t="shared" si="5"/>
        <v>52</v>
      </c>
      <c r="E6" s="12">
        <f t="shared" si="5"/>
        <v>54</v>
      </c>
      <c r="F6" s="12">
        <f t="shared" si="5"/>
        <v>86</v>
      </c>
      <c r="G6" s="12">
        <f t="shared" si="5"/>
        <v>92</v>
      </c>
      <c r="H6" s="12">
        <f>OAM!H7</f>
        <v>73</v>
      </c>
      <c r="J6" s="11" t="str">
        <f t="shared" si="6"/>
        <v>O4</v>
      </c>
      <c r="K6" s="11">
        <f t="shared" si="7"/>
        <v>4</v>
      </c>
      <c r="L6" s="11">
        <f t="shared" si="1"/>
        <v>13</v>
      </c>
      <c r="M6" s="11">
        <f t="shared" si="2"/>
        <v>12</v>
      </c>
      <c r="N6" s="11">
        <f t="shared" si="3"/>
        <v>5</v>
      </c>
      <c r="O6" s="11">
        <f t="shared" si="4"/>
        <v>3</v>
      </c>
      <c r="P6" s="11">
        <f t="shared" si="0"/>
        <v>73</v>
      </c>
      <c r="Q6" s="11">
        <f t="shared" si="8"/>
        <v>72.2</v>
      </c>
      <c r="S6" s="3" t="s">
        <v>30</v>
      </c>
      <c r="T6" s="4">
        <v>1836413</v>
      </c>
      <c r="U6" s="3" t="s">
        <v>31</v>
      </c>
      <c r="V6" s="4">
        <v>14</v>
      </c>
      <c r="W6" s="3" t="s">
        <v>32</v>
      </c>
      <c r="X6" s="4">
        <v>5</v>
      </c>
      <c r="Y6" s="3" t="s">
        <v>33</v>
      </c>
      <c r="Z6" s="4">
        <v>14</v>
      </c>
      <c r="AA6" s="3" t="s">
        <v>34</v>
      </c>
      <c r="AB6" s="4">
        <v>0</v>
      </c>
      <c r="AC6" s="3" t="s">
        <v>35</v>
      </c>
      <c r="AD6" s="4" t="s">
        <v>95</v>
      </c>
    </row>
    <row r="7" spans="1:30" ht="19.5" thickBot="1" x14ac:dyDescent="0.3">
      <c r="A7" s="11" t="s">
        <v>23</v>
      </c>
      <c r="B7" s="11" t="s">
        <v>4</v>
      </c>
      <c r="C7" s="12">
        <f t="shared" si="9"/>
        <v>52</v>
      </c>
      <c r="D7" s="12">
        <f t="shared" si="5"/>
        <v>54</v>
      </c>
      <c r="E7" s="12">
        <f t="shared" si="5"/>
        <v>86</v>
      </c>
      <c r="F7" s="12">
        <f t="shared" si="5"/>
        <v>92</v>
      </c>
      <c r="G7" s="12">
        <f t="shared" si="5"/>
        <v>73</v>
      </c>
      <c r="H7" s="12">
        <f>OAM!H8</f>
        <v>93</v>
      </c>
      <c r="J7" s="11" t="str">
        <f t="shared" si="6"/>
        <v>O5</v>
      </c>
      <c r="K7" s="11">
        <f t="shared" si="7"/>
        <v>13</v>
      </c>
      <c r="L7" s="11">
        <f t="shared" si="1"/>
        <v>12</v>
      </c>
      <c r="M7" s="11">
        <f t="shared" si="2"/>
        <v>5</v>
      </c>
      <c r="N7" s="11">
        <f t="shared" si="3"/>
        <v>3</v>
      </c>
      <c r="O7" s="11">
        <f t="shared" si="4"/>
        <v>8</v>
      </c>
      <c r="P7" s="11">
        <f t="shared" si="0"/>
        <v>93</v>
      </c>
      <c r="Q7" s="11">
        <f t="shared" si="8"/>
        <v>81.400000000000006</v>
      </c>
      <c r="S7" s="1"/>
      <c r="T7"/>
      <c r="U7"/>
      <c r="V7"/>
      <c r="W7"/>
      <c r="X7"/>
      <c r="Y7"/>
      <c r="Z7"/>
      <c r="AA7"/>
      <c r="AB7"/>
      <c r="AC7"/>
      <c r="AD7"/>
    </row>
    <row r="8" spans="1:30" ht="15.75" thickBot="1" x14ac:dyDescent="0.3">
      <c r="A8" s="11" t="s">
        <v>23</v>
      </c>
      <c r="B8" s="11" t="s">
        <v>5</v>
      </c>
      <c r="C8" s="12">
        <f t="shared" si="9"/>
        <v>54</v>
      </c>
      <c r="D8" s="12">
        <f t="shared" si="5"/>
        <v>86</v>
      </c>
      <c r="E8" s="12">
        <f t="shared" si="5"/>
        <v>92</v>
      </c>
      <c r="F8" s="12">
        <f t="shared" si="5"/>
        <v>73</v>
      </c>
      <c r="G8" s="12">
        <f t="shared" si="5"/>
        <v>93</v>
      </c>
      <c r="H8" s="12">
        <f>OAM!H9</f>
        <v>93</v>
      </c>
      <c r="J8" s="11" t="str">
        <f t="shared" si="6"/>
        <v>O6</v>
      </c>
      <c r="K8" s="11">
        <f t="shared" si="7"/>
        <v>12</v>
      </c>
      <c r="L8" s="11">
        <f t="shared" si="1"/>
        <v>5</v>
      </c>
      <c r="M8" s="11">
        <f t="shared" si="2"/>
        <v>3</v>
      </c>
      <c r="N8" s="11">
        <f t="shared" si="3"/>
        <v>8</v>
      </c>
      <c r="O8" s="11">
        <f t="shared" si="4"/>
        <v>1</v>
      </c>
      <c r="P8" s="11">
        <f t="shared" si="0"/>
        <v>93</v>
      </c>
      <c r="Q8" s="11">
        <f t="shared" si="8"/>
        <v>89.2</v>
      </c>
      <c r="S8" s="5" t="s">
        <v>36</v>
      </c>
      <c r="T8" s="5" t="s">
        <v>37</v>
      </c>
      <c r="U8" s="5" t="s">
        <v>38</v>
      </c>
      <c r="V8" s="5" t="s">
        <v>39</v>
      </c>
      <c r="W8" s="5" t="s">
        <v>40</v>
      </c>
      <c r="X8" s="5" t="s">
        <v>41</v>
      </c>
      <c r="Y8" s="5" t="s">
        <v>42</v>
      </c>
      <c r="Z8"/>
      <c r="AA8"/>
      <c r="AB8"/>
      <c r="AC8"/>
      <c r="AD8"/>
    </row>
    <row r="9" spans="1:30" ht="15.75" thickBot="1" x14ac:dyDescent="0.3">
      <c r="A9" s="11" t="s">
        <v>23</v>
      </c>
      <c r="B9" s="11" t="s">
        <v>6</v>
      </c>
      <c r="C9" s="12">
        <f t="shared" si="9"/>
        <v>86</v>
      </c>
      <c r="D9" s="12">
        <f t="shared" si="5"/>
        <v>92</v>
      </c>
      <c r="E9" s="12">
        <f t="shared" si="5"/>
        <v>73</v>
      </c>
      <c r="F9" s="12">
        <f t="shared" si="5"/>
        <v>93</v>
      </c>
      <c r="G9" s="12">
        <f t="shared" si="5"/>
        <v>93</v>
      </c>
      <c r="H9" s="12">
        <f>OAM!H10</f>
        <v>69</v>
      </c>
      <c r="J9" s="11" t="str">
        <f t="shared" si="6"/>
        <v>O7</v>
      </c>
      <c r="K9" s="11">
        <f t="shared" si="7"/>
        <v>5</v>
      </c>
      <c r="L9" s="11">
        <f t="shared" si="1"/>
        <v>3</v>
      </c>
      <c r="M9" s="11">
        <f t="shared" si="2"/>
        <v>8</v>
      </c>
      <c r="N9" s="11">
        <f t="shared" si="3"/>
        <v>1</v>
      </c>
      <c r="O9" s="11">
        <f t="shared" si="4"/>
        <v>1</v>
      </c>
      <c r="P9" s="11">
        <f t="shared" si="0"/>
        <v>69</v>
      </c>
      <c r="Q9" s="11">
        <f t="shared" si="8"/>
        <v>85.6</v>
      </c>
      <c r="S9" s="5" t="s">
        <v>0</v>
      </c>
      <c r="T9" s="6">
        <v>14</v>
      </c>
      <c r="U9" s="6">
        <v>11</v>
      </c>
      <c r="V9" s="6">
        <v>9</v>
      </c>
      <c r="W9" s="6">
        <v>4</v>
      </c>
      <c r="X9" s="6">
        <v>13</v>
      </c>
      <c r="Y9" s="6">
        <v>54</v>
      </c>
      <c r="Z9"/>
      <c r="AA9"/>
      <c r="AB9"/>
      <c r="AC9"/>
      <c r="AD9"/>
    </row>
    <row r="10" spans="1:30" ht="15.75" thickBot="1" x14ac:dyDescent="0.3">
      <c r="A10" s="11" t="s">
        <v>23</v>
      </c>
      <c r="B10" s="11" t="s">
        <v>7</v>
      </c>
      <c r="C10" s="12">
        <f t="shared" si="9"/>
        <v>92</v>
      </c>
      <c r="D10" s="12">
        <f t="shared" si="5"/>
        <v>73</v>
      </c>
      <c r="E10" s="12">
        <f t="shared" si="5"/>
        <v>93</v>
      </c>
      <c r="F10" s="12">
        <f t="shared" si="5"/>
        <v>93</v>
      </c>
      <c r="G10" s="12">
        <f t="shared" si="5"/>
        <v>69</v>
      </c>
      <c r="H10" s="12">
        <f>OAM!H11</f>
        <v>65</v>
      </c>
      <c r="J10" s="11" t="str">
        <f t="shared" si="6"/>
        <v>O8</v>
      </c>
      <c r="K10" s="11">
        <f t="shared" si="7"/>
        <v>3</v>
      </c>
      <c r="L10" s="11">
        <f t="shared" si="1"/>
        <v>7</v>
      </c>
      <c r="M10" s="11">
        <f t="shared" si="2"/>
        <v>1</v>
      </c>
      <c r="N10" s="11">
        <f t="shared" si="3"/>
        <v>1</v>
      </c>
      <c r="O10" s="11">
        <f t="shared" si="4"/>
        <v>9</v>
      </c>
      <c r="P10" s="11">
        <f t="shared" si="0"/>
        <v>65</v>
      </c>
      <c r="Q10" s="11">
        <f t="shared" si="8"/>
        <v>80.400000000000006</v>
      </c>
      <c r="S10" s="5" t="s">
        <v>1</v>
      </c>
      <c r="T10" s="6">
        <v>11</v>
      </c>
      <c r="U10" s="6">
        <v>8</v>
      </c>
      <c r="V10" s="6">
        <v>4</v>
      </c>
      <c r="W10" s="6">
        <v>13</v>
      </c>
      <c r="X10" s="6">
        <v>12</v>
      </c>
      <c r="Y10" s="6">
        <v>86</v>
      </c>
      <c r="Z10"/>
      <c r="AA10"/>
      <c r="AB10"/>
      <c r="AC10"/>
      <c r="AD10"/>
    </row>
    <row r="11" spans="1:30" ht="15.75" thickBot="1" x14ac:dyDescent="0.3">
      <c r="A11" s="11" t="s">
        <v>23</v>
      </c>
      <c r="B11" s="11" t="s">
        <v>8</v>
      </c>
      <c r="C11" s="12">
        <f t="shared" si="9"/>
        <v>73</v>
      </c>
      <c r="D11" s="12">
        <f t="shared" si="5"/>
        <v>93</v>
      </c>
      <c r="E11" s="12">
        <f t="shared" si="5"/>
        <v>93</v>
      </c>
      <c r="F11" s="12">
        <f t="shared" si="5"/>
        <v>69</v>
      </c>
      <c r="G11" s="12">
        <f t="shared" si="5"/>
        <v>65</v>
      </c>
      <c r="H11" s="12">
        <f>OAM!H12</f>
        <v>86</v>
      </c>
      <c r="J11" s="11" t="str">
        <f t="shared" si="6"/>
        <v>O9</v>
      </c>
      <c r="K11" s="11">
        <f t="shared" si="7"/>
        <v>7</v>
      </c>
      <c r="L11" s="11">
        <f t="shared" si="1"/>
        <v>1</v>
      </c>
      <c r="M11" s="11">
        <f t="shared" si="2"/>
        <v>1</v>
      </c>
      <c r="N11" s="11">
        <f t="shared" si="3"/>
        <v>9</v>
      </c>
      <c r="O11" s="11">
        <f t="shared" si="4"/>
        <v>10</v>
      </c>
      <c r="P11" s="11">
        <f t="shared" si="0"/>
        <v>86</v>
      </c>
      <c r="Q11" s="11">
        <f t="shared" si="8"/>
        <v>78.900000000000006</v>
      </c>
      <c r="S11" s="5" t="s">
        <v>2</v>
      </c>
      <c r="T11" s="6">
        <v>8</v>
      </c>
      <c r="U11" s="6">
        <v>4</v>
      </c>
      <c r="V11" s="6">
        <v>13</v>
      </c>
      <c r="W11" s="6">
        <v>12</v>
      </c>
      <c r="X11" s="6">
        <v>5</v>
      </c>
      <c r="Y11" s="6">
        <v>92</v>
      </c>
      <c r="Z11"/>
      <c r="AA11"/>
      <c r="AB11"/>
      <c r="AC11"/>
      <c r="AD11"/>
    </row>
    <row r="12" spans="1:30" ht="15.75" thickBot="1" x14ac:dyDescent="0.3">
      <c r="A12" s="11" t="s">
        <v>23</v>
      </c>
      <c r="B12" s="11" t="s">
        <v>9</v>
      </c>
      <c r="C12" s="12">
        <f t="shared" si="9"/>
        <v>93</v>
      </c>
      <c r="D12" s="12">
        <f t="shared" si="5"/>
        <v>93</v>
      </c>
      <c r="E12" s="12">
        <f t="shared" si="5"/>
        <v>69</v>
      </c>
      <c r="F12" s="12">
        <f t="shared" si="5"/>
        <v>65</v>
      </c>
      <c r="G12" s="12">
        <f t="shared" si="5"/>
        <v>86</v>
      </c>
      <c r="H12" s="12">
        <f>OAM!H13</f>
        <v>52</v>
      </c>
      <c r="J12" s="11" t="str">
        <f t="shared" si="6"/>
        <v>O10</v>
      </c>
      <c r="K12" s="11">
        <f t="shared" si="7"/>
        <v>1</v>
      </c>
      <c r="L12" s="11">
        <f t="shared" si="1"/>
        <v>1</v>
      </c>
      <c r="M12" s="11">
        <f t="shared" si="2"/>
        <v>10</v>
      </c>
      <c r="N12" s="11">
        <f t="shared" si="3"/>
        <v>10</v>
      </c>
      <c r="O12" s="11">
        <f t="shared" si="4"/>
        <v>5</v>
      </c>
      <c r="P12" s="11">
        <f t="shared" si="0"/>
        <v>52</v>
      </c>
      <c r="Q12" s="11">
        <f t="shared" si="8"/>
        <v>74.2</v>
      </c>
      <c r="S12" s="5" t="s">
        <v>3</v>
      </c>
      <c r="T12" s="6">
        <v>4</v>
      </c>
      <c r="U12" s="6">
        <v>13</v>
      </c>
      <c r="V12" s="6">
        <v>12</v>
      </c>
      <c r="W12" s="6">
        <v>5</v>
      </c>
      <c r="X12" s="6">
        <v>3</v>
      </c>
      <c r="Y12" s="6">
        <v>73</v>
      </c>
      <c r="Z12"/>
      <c r="AA12"/>
      <c r="AB12"/>
      <c r="AC12"/>
      <c r="AD12"/>
    </row>
    <row r="13" spans="1:30" ht="15.75" thickBot="1" x14ac:dyDescent="0.3">
      <c r="A13" s="11" t="s">
        <v>23</v>
      </c>
      <c r="B13" s="11" t="s">
        <v>10</v>
      </c>
      <c r="C13" s="12">
        <f t="shared" si="9"/>
        <v>93</v>
      </c>
      <c r="D13" s="12">
        <f t="shared" si="5"/>
        <v>69</v>
      </c>
      <c r="E13" s="12">
        <f t="shared" si="5"/>
        <v>65</v>
      </c>
      <c r="F13" s="12">
        <f t="shared" si="5"/>
        <v>86</v>
      </c>
      <c r="G13" s="12">
        <f t="shared" si="5"/>
        <v>52</v>
      </c>
      <c r="H13" s="12">
        <f>OAM!H14</f>
        <v>81</v>
      </c>
      <c r="J13" s="11" t="str">
        <f t="shared" si="6"/>
        <v>O11</v>
      </c>
      <c r="K13" s="11">
        <f t="shared" si="7"/>
        <v>1</v>
      </c>
      <c r="L13" s="11">
        <f t="shared" si="1"/>
        <v>9</v>
      </c>
      <c r="M13" s="11">
        <f t="shared" si="2"/>
        <v>11</v>
      </c>
      <c r="N13" s="11">
        <f t="shared" si="3"/>
        <v>5</v>
      </c>
      <c r="O13" s="11">
        <f t="shared" si="4"/>
        <v>13</v>
      </c>
      <c r="P13" s="11">
        <f t="shared" si="0"/>
        <v>81</v>
      </c>
      <c r="Q13" s="11">
        <f t="shared" si="8"/>
        <v>69.599999999999994</v>
      </c>
      <c r="S13" s="5" t="s">
        <v>4</v>
      </c>
      <c r="T13" s="6">
        <v>13</v>
      </c>
      <c r="U13" s="6">
        <v>12</v>
      </c>
      <c r="V13" s="6">
        <v>5</v>
      </c>
      <c r="W13" s="6">
        <v>3</v>
      </c>
      <c r="X13" s="6">
        <v>8</v>
      </c>
      <c r="Y13" s="6">
        <v>93</v>
      </c>
      <c r="Z13"/>
      <c r="AA13"/>
      <c r="AB13"/>
      <c r="AC13"/>
      <c r="AD13"/>
    </row>
    <row r="14" spans="1:30" ht="15.75" thickBot="1" x14ac:dyDescent="0.3">
      <c r="A14" s="11" t="s">
        <v>23</v>
      </c>
      <c r="B14" s="11" t="s">
        <v>11</v>
      </c>
      <c r="C14" s="12">
        <f t="shared" si="9"/>
        <v>69</v>
      </c>
      <c r="D14" s="12">
        <f t="shared" si="5"/>
        <v>65</v>
      </c>
      <c r="E14" s="12">
        <f t="shared" si="5"/>
        <v>86</v>
      </c>
      <c r="F14" s="12">
        <f t="shared" si="5"/>
        <v>52</v>
      </c>
      <c r="G14" s="12">
        <f t="shared" si="5"/>
        <v>81</v>
      </c>
      <c r="H14" s="12">
        <f>OAM!H15</f>
        <v>61</v>
      </c>
      <c r="J14" s="11" t="str">
        <f t="shared" si="6"/>
        <v>O12</v>
      </c>
      <c r="K14" s="11">
        <f t="shared" si="7"/>
        <v>9</v>
      </c>
      <c r="L14" s="11">
        <f t="shared" si="1"/>
        <v>10</v>
      </c>
      <c r="M14" s="11">
        <f t="shared" si="2"/>
        <v>5</v>
      </c>
      <c r="N14" s="11">
        <f t="shared" si="3"/>
        <v>13</v>
      </c>
      <c r="O14" s="11">
        <f t="shared" si="4"/>
        <v>7</v>
      </c>
      <c r="P14" s="11">
        <f t="shared" si="0"/>
        <v>61</v>
      </c>
      <c r="Q14" s="11">
        <f t="shared" si="8"/>
        <v>76.8</v>
      </c>
      <c r="S14" s="5" t="s">
        <v>5</v>
      </c>
      <c r="T14" s="6">
        <v>12</v>
      </c>
      <c r="U14" s="6">
        <v>5</v>
      </c>
      <c r="V14" s="6">
        <v>3</v>
      </c>
      <c r="W14" s="6">
        <v>8</v>
      </c>
      <c r="X14" s="6">
        <v>1</v>
      </c>
      <c r="Y14" s="6">
        <v>93</v>
      </c>
      <c r="Z14"/>
      <c r="AA14"/>
      <c r="AB14"/>
      <c r="AC14"/>
      <c r="AD14"/>
    </row>
    <row r="15" spans="1:30" ht="15.75" thickBot="1" x14ac:dyDescent="0.3">
      <c r="A15" s="11" t="s">
        <v>23</v>
      </c>
      <c r="B15" s="11" t="s">
        <v>12</v>
      </c>
      <c r="C15" s="12">
        <f t="shared" si="9"/>
        <v>65</v>
      </c>
      <c r="D15" s="12">
        <f t="shared" si="5"/>
        <v>86</v>
      </c>
      <c r="E15" s="12">
        <f t="shared" si="5"/>
        <v>52</v>
      </c>
      <c r="F15" s="12">
        <f t="shared" si="5"/>
        <v>81</v>
      </c>
      <c r="G15" s="12">
        <f t="shared" si="5"/>
        <v>61</v>
      </c>
      <c r="H15" s="12">
        <f>OAM!H16</f>
        <v>91</v>
      </c>
      <c r="J15" s="11" t="str">
        <f t="shared" si="6"/>
        <v>O13</v>
      </c>
      <c r="K15" s="11">
        <f t="shared" si="7"/>
        <v>10</v>
      </c>
      <c r="L15" s="11">
        <f t="shared" si="1"/>
        <v>5</v>
      </c>
      <c r="M15" s="11">
        <f t="shared" si="2"/>
        <v>13</v>
      </c>
      <c r="N15" s="11">
        <f t="shared" si="3"/>
        <v>7</v>
      </c>
      <c r="O15" s="11">
        <f t="shared" si="4"/>
        <v>11</v>
      </c>
      <c r="P15" s="11">
        <f t="shared" si="0"/>
        <v>91</v>
      </c>
      <c r="Q15" s="11">
        <f t="shared" si="8"/>
        <v>75.8</v>
      </c>
      <c r="S15" s="5" t="s">
        <v>6</v>
      </c>
      <c r="T15" s="6">
        <v>5</v>
      </c>
      <c r="U15" s="6">
        <v>3</v>
      </c>
      <c r="V15" s="6">
        <v>8</v>
      </c>
      <c r="W15" s="6">
        <v>1</v>
      </c>
      <c r="X15" s="6">
        <v>1</v>
      </c>
      <c r="Y15" s="6">
        <v>69</v>
      </c>
      <c r="Z15"/>
      <c r="AA15"/>
      <c r="AB15"/>
      <c r="AC15"/>
      <c r="AD15"/>
    </row>
    <row r="16" spans="1:30" ht="15.75" thickBot="1" x14ac:dyDescent="0.3">
      <c r="A16" s="11" t="s">
        <v>23</v>
      </c>
      <c r="B16" s="11" t="s">
        <v>13</v>
      </c>
      <c r="C16" s="12">
        <f t="shared" si="9"/>
        <v>86</v>
      </c>
      <c r="D16" s="12">
        <f t="shared" si="5"/>
        <v>52</v>
      </c>
      <c r="E16" s="12">
        <f t="shared" si="5"/>
        <v>81</v>
      </c>
      <c r="F16" s="12">
        <f t="shared" si="5"/>
        <v>61</v>
      </c>
      <c r="G16" s="12">
        <f t="shared" si="5"/>
        <v>91</v>
      </c>
      <c r="H16" s="12">
        <f>OAM!H17</f>
        <v>59</v>
      </c>
      <c r="J16" s="11" t="str">
        <f t="shared" si="6"/>
        <v>O14</v>
      </c>
      <c r="K16" s="11">
        <f t="shared" si="7"/>
        <v>5</v>
      </c>
      <c r="L16" s="11">
        <f t="shared" si="1"/>
        <v>13</v>
      </c>
      <c r="M16" s="11">
        <f t="shared" si="2"/>
        <v>7</v>
      </c>
      <c r="N16" s="11">
        <f t="shared" si="3"/>
        <v>11</v>
      </c>
      <c r="O16" s="11">
        <f t="shared" si="4"/>
        <v>4</v>
      </c>
      <c r="P16" s="11">
        <f t="shared" si="0"/>
        <v>59</v>
      </c>
      <c r="Q16" s="11">
        <f t="shared" si="8"/>
        <v>65.5</v>
      </c>
      <c r="S16" s="5" t="s">
        <v>7</v>
      </c>
      <c r="T16" s="6">
        <v>3</v>
      </c>
      <c r="U16" s="6">
        <v>7</v>
      </c>
      <c r="V16" s="6">
        <v>1</v>
      </c>
      <c r="W16" s="6">
        <v>1</v>
      </c>
      <c r="X16" s="6">
        <v>9</v>
      </c>
      <c r="Y16" s="6">
        <v>65</v>
      </c>
      <c r="Z16"/>
      <c r="AA16"/>
      <c r="AB16"/>
      <c r="AC16"/>
      <c r="AD16"/>
    </row>
    <row r="17" spans="1:30" ht="15.75" thickBot="1" x14ac:dyDescent="0.3">
      <c r="A17" s="11" t="s">
        <v>24</v>
      </c>
      <c r="B17" s="11" t="s">
        <v>14</v>
      </c>
      <c r="C17" s="17">
        <f t="shared" si="9"/>
        <v>52</v>
      </c>
      <c r="D17" s="17">
        <f t="shared" si="5"/>
        <v>81</v>
      </c>
      <c r="E17" s="17">
        <f t="shared" si="5"/>
        <v>61</v>
      </c>
      <c r="F17" s="17">
        <f t="shared" si="5"/>
        <v>91</v>
      </c>
      <c r="G17" s="17">
        <f t="shared" si="5"/>
        <v>59</v>
      </c>
      <c r="H17" s="16">
        <f t="shared" ref="H17:H23" si="10">Q25</f>
        <v>74.699999999999989</v>
      </c>
      <c r="J17" s="11" t="str">
        <f t="shared" si="6"/>
        <v>O15</v>
      </c>
      <c r="K17" s="13">
        <f>RANK(C17,C$3:C$17,0)</f>
        <v>13</v>
      </c>
      <c r="L17" s="13">
        <f>RANK(D17,D$3:D$17,0)</f>
        <v>7</v>
      </c>
      <c r="M17" s="13">
        <f>RANK(E17,E$3:E$17,0)</f>
        <v>12</v>
      </c>
      <c r="N17" s="13">
        <f>RANK(F17,F$3:F$17,0)</f>
        <v>4</v>
      </c>
      <c r="O17" s="13">
        <f>RANK(G17,G$3:G$17,0)</f>
        <v>12</v>
      </c>
      <c r="P17" s="11">
        <f t="shared" si="0"/>
        <v>74.699999999999989</v>
      </c>
      <c r="Q17" s="11">
        <f>Y74</f>
        <v>0</v>
      </c>
      <c r="S17" s="5" t="s">
        <v>8</v>
      </c>
      <c r="T17" s="6">
        <v>7</v>
      </c>
      <c r="U17" s="6">
        <v>1</v>
      </c>
      <c r="V17" s="6">
        <v>1</v>
      </c>
      <c r="W17" s="6">
        <v>9</v>
      </c>
      <c r="X17" s="6">
        <v>10</v>
      </c>
      <c r="Y17" s="6">
        <v>86</v>
      </c>
      <c r="Z17"/>
      <c r="AA17"/>
      <c r="AB17"/>
      <c r="AC17"/>
      <c r="AD17"/>
    </row>
    <row r="18" spans="1:30" ht="15.75" thickBot="1" x14ac:dyDescent="0.3">
      <c r="A18" s="11" t="s">
        <v>24</v>
      </c>
      <c r="B18" s="11" t="s">
        <v>25</v>
      </c>
      <c r="C18" s="11">
        <f>D17</f>
        <v>81</v>
      </c>
      <c r="D18" s="11">
        <f>E17</f>
        <v>61</v>
      </c>
      <c r="E18" s="11">
        <f>F17</f>
        <v>91</v>
      </c>
      <c r="F18" s="11">
        <f>G17</f>
        <v>59</v>
      </c>
      <c r="G18" s="18">
        <f>H17</f>
        <v>74.699999999999989</v>
      </c>
      <c r="H18" s="16">
        <f t="shared" si="10"/>
        <v>76.900000000000006</v>
      </c>
      <c r="J18" s="11" t="str">
        <f>B18</f>
        <v>O16</v>
      </c>
      <c r="K18" s="13">
        <f>COUNTIFS(C$3:C$17,"&gt;"&amp;C18)</f>
        <v>6</v>
      </c>
      <c r="L18" s="13">
        <f t="shared" ref="L18:O23" si="11">COUNTIFS(D$3:D$17,"&gt;"&amp;D18)</f>
        <v>11</v>
      </c>
      <c r="M18" s="13">
        <f t="shared" si="11"/>
        <v>3</v>
      </c>
      <c r="N18" s="13">
        <f t="shared" si="11"/>
        <v>12</v>
      </c>
      <c r="O18" s="13">
        <f t="shared" si="11"/>
        <v>7</v>
      </c>
      <c r="P18" s="11">
        <f>H18</f>
        <v>76.900000000000006</v>
      </c>
      <c r="Q18" s="11" t="s">
        <v>78</v>
      </c>
      <c r="S18" s="5" t="s">
        <v>9</v>
      </c>
      <c r="T18" s="6">
        <v>1</v>
      </c>
      <c r="U18" s="6">
        <v>1</v>
      </c>
      <c r="V18" s="6">
        <v>10</v>
      </c>
      <c r="W18" s="6">
        <v>10</v>
      </c>
      <c r="X18" s="6">
        <v>5</v>
      </c>
      <c r="Y18" s="6">
        <v>52</v>
      </c>
      <c r="Z18"/>
      <c r="AA18"/>
      <c r="AB18"/>
      <c r="AC18"/>
      <c r="AD18"/>
    </row>
    <row r="19" spans="1:30" ht="15.75" thickBot="1" x14ac:dyDescent="0.3">
      <c r="A19" s="11" t="s">
        <v>24</v>
      </c>
      <c r="B19" s="11" t="s">
        <v>26</v>
      </c>
      <c r="C19" s="11">
        <f t="shared" ref="C19:G23" si="12">D18</f>
        <v>61</v>
      </c>
      <c r="D19" s="11">
        <f t="shared" si="12"/>
        <v>91</v>
      </c>
      <c r="E19" s="11">
        <f t="shared" si="12"/>
        <v>59</v>
      </c>
      <c r="F19" s="18">
        <f t="shared" si="12"/>
        <v>74.699999999999989</v>
      </c>
      <c r="G19" s="16">
        <f t="shared" si="12"/>
        <v>76.900000000000006</v>
      </c>
      <c r="H19" s="16">
        <f t="shared" si="10"/>
        <v>76.899999999999991</v>
      </c>
      <c r="J19" s="11" t="str">
        <f t="shared" ref="J19:J23" si="13">B19</f>
        <v>O17</v>
      </c>
      <c r="K19" s="13">
        <f t="shared" ref="K19:K23" si="14">COUNTIFS(C$3:C$17,"&gt;"&amp;C19)</f>
        <v>10</v>
      </c>
      <c r="L19" s="13">
        <f t="shared" si="11"/>
        <v>3</v>
      </c>
      <c r="M19" s="13">
        <f t="shared" si="11"/>
        <v>12</v>
      </c>
      <c r="N19" s="13">
        <f t="shared" si="11"/>
        <v>8</v>
      </c>
      <c r="O19" s="13">
        <f t="shared" si="11"/>
        <v>7</v>
      </c>
      <c r="P19" s="11">
        <f t="shared" ref="P19:P23" si="15">H19</f>
        <v>76.899999999999991</v>
      </c>
      <c r="Q19" s="11" t="s">
        <v>78</v>
      </c>
      <c r="S19" s="5" t="s">
        <v>10</v>
      </c>
      <c r="T19" s="6">
        <v>1</v>
      </c>
      <c r="U19" s="6">
        <v>9</v>
      </c>
      <c r="V19" s="6">
        <v>11</v>
      </c>
      <c r="W19" s="6">
        <v>5</v>
      </c>
      <c r="X19" s="6">
        <v>13</v>
      </c>
      <c r="Y19" s="6">
        <v>81</v>
      </c>
      <c r="Z19"/>
      <c r="AA19"/>
      <c r="AB19"/>
      <c r="AC19"/>
      <c r="AD19"/>
    </row>
    <row r="20" spans="1:30" ht="15.75" thickBot="1" x14ac:dyDescent="0.3">
      <c r="A20" s="11" t="s">
        <v>24</v>
      </c>
      <c r="B20" s="11" t="s">
        <v>27</v>
      </c>
      <c r="C20" s="11">
        <f t="shared" si="12"/>
        <v>91</v>
      </c>
      <c r="D20" s="11">
        <f t="shared" si="12"/>
        <v>59</v>
      </c>
      <c r="E20" s="18">
        <f t="shared" si="12"/>
        <v>74.699999999999989</v>
      </c>
      <c r="F20" s="16">
        <f t="shared" si="12"/>
        <v>76.900000000000006</v>
      </c>
      <c r="G20" s="16">
        <f t="shared" si="12"/>
        <v>76.899999999999991</v>
      </c>
      <c r="H20" s="16">
        <f t="shared" si="10"/>
        <v>73.8</v>
      </c>
      <c r="J20" s="11" t="str">
        <f t="shared" si="13"/>
        <v>O18</v>
      </c>
      <c r="K20" s="13">
        <f t="shared" si="14"/>
        <v>3</v>
      </c>
      <c r="L20" s="13">
        <f t="shared" si="11"/>
        <v>12</v>
      </c>
      <c r="M20" s="13">
        <f t="shared" si="11"/>
        <v>7</v>
      </c>
      <c r="N20" s="13">
        <f t="shared" si="11"/>
        <v>8</v>
      </c>
      <c r="O20" s="13">
        <f t="shared" si="11"/>
        <v>7</v>
      </c>
      <c r="P20" s="11">
        <f t="shared" si="15"/>
        <v>73.8</v>
      </c>
      <c r="Q20" s="11" t="s">
        <v>78</v>
      </c>
      <c r="S20" s="5" t="s">
        <v>11</v>
      </c>
      <c r="T20" s="6">
        <v>9</v>
      </c>
      <c r="U20" s="6">
        <v>10</v>
      </c>
      <c r="V20" s="6">
        <v>5</v>
      </c>
      <c r="W20" s="6">
        <v>13</v>
      </c>
      <c r="X20" s="6">
        <v>7</v>
      </c>
      <c r="Y20" s="6">
        <v>61</v>
      </c>
      <c r="Z20"/>
      <c r="AA20"/>
      <c r="AB20"/>
      <c r="AC20"/>
      <c r="AD20"/>
    </row>
    <row r="21" spans="1:30" ht="15.75" thickBot="1" x14ac:dyDescent="0.3">
      <c r="A21" s="11" t="s">
        <v>24</v>
      </c>
      <c r="B21" s="11" t="s">
        <v>28</v>
      </c>
      <c r="C21" s="11">
        <f t="shared" si="12"/>
        <v>59</v>
      </c>
      <c r="D21" s="18">
        <f t="shared" si="12"/>
        <v>74.699999999999989</v>
      </c>
      <c r="E21" s="16">
        <f t="shared" si="12"/>
        <v>76.900000000000006</v>
      </c>
      <c r="F21" s="16">
        <f t="shared" si="12"/>
        <v>76.899999999999991</v>
      </c>
      <c r="G21" s="16">
        <f t="shared" si="12"/>
        <v>73.8</v>
      </c>
      <c r="H21" s="16">
        <f t="shared" si="10"/>
        <v>75.8</v>
      </c>
      <c r="J21" s="11" t="str">
        <f t="shared" si="13"/>
        <v>O19</v>
      </c>
      <c r="K21" s="13">
        <f t="shared" si="14"/>
        <v>11</v>
      </c>
      <c r="L21" s="13">
        <f t="shared" si="11"/>
        <v>7</v>
      </c>
      <c r="M21" s="13">
        <f t="shared" si="11"/>
        <v>7</v>
      </c>
      <c r="N21" s="13">
        <f t="shared" si="11"/>
        <v>8</v>
      </c>
      <c r="O21" s="13">
        <f t="shared" si="11"/>
        <v>7</v>
      </c>
      <c r="P21" s="11">
        <f t="shared" si="15"/>
        <v>75.8</v>
      </c>
      <c r="Q21" s="11" t="s">
        <v>78</v>
      </c>
      <c r="S21" s="5" t="s">
        <v>12</v>
      </c>
      <c r="T21" s="6">
        <v>10</v>
      </c>
      <c r="U21" s="6">
        <v>5</v>
      </c>
      <c r="V21" s="6">
        <v>13</v>
      </c>
      <c r="W21" s="6">
        <v>7</v>
      </c>
      <c r="X21" s="6">
        <v>11</v>
      </c>
      <c r="Y21" s="6">
        <v>91</v>
      </c>
      <c r="Z21"/>
      <c r="AA21"/>
      <c r="AB21"/>
      <c r="AC21"/>
      <c r="AD21"/>
    </row>
    <row r="22" spans="1:30" ht="15.75" thickBot="1" x14ac:dyDescent="0.3">
      <c r="A22" s="11" t="s">
        <v>24</v>
      </c>
      <c r="B22" s="11" t="s">
        <v>29</v>
      </c>
      <c r="C22" s="18">
        <f t="shared" si="12"/>
        <v>74.699999999999989</v>
      </c>
      <c r="D22" s="16">
        <f t="shared" si="12"/>
        <v>76.900000000000006</v>
      </c>
      <c r="E22" s="16">
        <f t="shared" si="12"/>
        <v>76.899999999999991</v>
      </c>
      <c r="F22" s="16">
        <f t="shared" si="12"/>
        <v>73.8</v>
      </c>
      <c r="G22" s="16">
        <f t="shared" si="12"/>
        <v>75.8</v>
      </c>
      <c r="H22" s="16">
        <f t="shared" si="10"/>
        <v>75.8</v>
      </c>
      <c r="J22" s="11" t="str">
        <f t="shared" si="13"/>
        <v>O20</v>
      </c>
      <c r="K22" s="13">
        <f t="shared" si="14"/>
        <v>6</v>
      </c>
      <c r="L22" s="13">
        <f t="shared" si="11"/>
        <v>7</v>
      </c>
      <c r="M22" s="13">
        <f t="shared" si="11"/>
        <v>7</v>
      </c>
      <c r="N22" s="13">
        <f t="shared" si="11"/>
        <v>8</v>
      </c>
      <c r="O22" s="13">
        <f t="shared" si="11"/>
        <v>7</v>
      </c>
      <c r="P22" s="11">
        <f t="shared" si="15"/>
        <v>75.8</v>
      </c>
      <c r="Q22" s="11" t="s">
        <v>78</v>
      </c>
      <c r="S22" s="5" t="s">
        <v>13</v>
      </c>
      <c r="T22" s="6">
        <v>5</v>
      </c>
      <c r="U22" s="6">
        <v>13</v>
      </c>
      <c r="V22" s="6">
        <v>7</v>
      </c>
      <c r="W22" s="6">
        <v>11</v>
      </c>
      <c r="X22" s="6">
        <v>4</v>
      </c>
      <c r="Y22" s="6">
        <v>59</v>
      </c>
      <c r="Z22"/>
      <c r="AA22"/>
      <c r="AB22"/>
      <c r="AC22"/>
      <c r="AD22"/>
    </row>
    <row r="23" spans="1:30" ht="19.5" thickBot="1" x14ac:dyDescent="0.3">
      <c r="A23" s="11" t="s">
        <v>24</v>
      </c>
      <c r="B23" s="11" t="s">
        <v>79</v>
      </c>
      <c r="C23" s="16">
        <f>D22</f>
        <v>76.900000000000006</v>
      </c>
      <c r="D23" s="16">
        <f t="shared" si="12"/>
        <v>76.899999999999991</v>
      </c>
      <c r="E23" s="16">
        <f t="shared" si="12"/>
        <v>73.8</v>
      </c>
      <c r="F23" s="16">
        <f t="shared" si="12"/>
        <v>75.8</v>
      </c>
      <c r="G23" s="16">
        <f t="shared" si="12"/>
        <v>75.8</v>
      </c>
      <c r="H23" s="16">
        <f t="shared" si="10"/>
        <v>75.8</v>
      </c>
      <c r="J23" s="11" t="str">
        <f t="shared" si="13"/>
        <v>O21</v>
      </c>
      <c r="K23" s="13">
        <f t="shared" si="14"/>
        <v>6</v>
      </c>
      <c r="L23" s="13">
        <f t="shared" si="11"/>
        <v>7</v>
      </c>
      <c r="M23" s="13">
        <f t="shared" si="11"/>
        <v>7</v>
      </c>
      <c r="N23" s="13">
        <f t="shared" si="11"/>
        <v>8</v>
      </c>
      <c r="O23" s="13">
        <f t="shared" si="11"/>
        <v>7</v>
      </c>
      <c r="P23" s="11">
        <f t="shared" si="15"/>
        <v>75.8</v>
      </c>
      <c r="Q23" s="11" t="s">
        <v>78</v>
      </c>
      <c r="S23" s="1"/>
      <c r="T23"/>
      <c r="U23"/>
      <c r="V23"/>
      <c r="W23"/>
      <c r="X23"/>
      <c r="Y23"/>
      <c r="Z23"/>
      <c r="AA23"/>
      <c r="AB23"/>
      <c r="AC23"/>
      <c r="AD23"/>
    </row>
    <row r="24" spans="1:30" ht="15.75" thickBot="1" x14ac:dyDescent="0.3">
      <c r="S24" s="5" t="s">
        <v>43</v>
      </c>
      <c r="T24" s="5" t="s">
        <v>37</v>
      </c>
      <c r="U24" s="5" t="s">
        <v>38</v>
      </c>
      <c r="V24" s="5" t="s">
        <v>39</v>
      </c>
      <c r="W24" s="5" t="s">
        <v>40</v>
      </c>
      <c r="X24" s="5" t="s">
        <v>41</v>
      </c>
      <c r="Y24"/>
      <c r="Z24"/>
      <c r="AA24"/>
      <c r="AB24"/>
      <c r="AC24"/>
      <c r="AD24"/>
    </row>
    <row r="25" spans="1:30" ht="32.25" thickBot="1" x14ac:dyDescent="0.3">
      <c r="I25" s="11" t="s">
        <v>77</v>
      </c>
      <c r="J25" s="11" t="s">
        <v>14</v>
      </c>
      <c r="K25" s="11">
        <f t="shared" ref="K25:O25" si="16">VLOOKUP(K17,$S$43:$X$57,K$32,0)</f>
        <v>28.9</v>
      </c>
      <c r="L25" s="11">
        <f t="shared" si="16"/>
        <v>38.1</v>
      </c>
      <c r="M25" s="11">
        <f t="shared" si="16"/>
        <v>0</v>
      </c>
      <c r="N25" s="11">
        <f t="shared" si="16"/>
        <v>4.5999999999999996</v>
      </c>
      <c r="O25" s="11">
        <f t="shared" si="16"/>
        <v>3.1</v>
      </c>
      <c r="Q25" s="11">
        <f>SUM(K25:O25)</f>
        <v>74.699999999999989</v>
      </c>
      <c r="S25" s="5" t="s">
        <v>44</v>
      </c>
      <c r="T25" s="6" t="s">
        <v>96</v>
      </c>
      <c r="U25" s="6" t="s">
        <v>97</v>
      </c>
      <c r="V25" s="6" t="s">
        <v>98</v>
      </c>
      <c r="W25" s="6" t="s">
        <v>99</v>
      </c>
      <c r="X25" s="6" t="s">
        <v>100</v>
      </c>
      <c r="Y25"/>
      <c r="Z25"/>
      <c r="AA25"/>
      <c r="AB25"/>
      <c r="AC25"/>
      <c r="AD25"/>
    </row>
    <row r="26" spans="1:30" ht="32.25" thickBot="1" x14ac:dyDescent="0.3">
      <c r="I26" s="11" t="s">
        <v>77</v>
      </c>
      <c r="J26" s="11" t="str">
        <f t="shared" ref="J26:J31" si="17">J18</f>
        <v>O16</v>
      </c>
      <c r="K26" s="11">
        <f t="shared" ref="K26:O31" si="18">VLOOKUP(K18,$S$43:$X$57,K$32,0)</f>
        <v>28.9</v>
      </c>
      <c r="L26" s="11">
        <f t="shared" si="18"/>
        <v>36.1</v>
      </c>
      <c r="M26" s="11">
        <f t="shared" si="18"/>
        <v>5.7</v>
      </c>
      <c r="N26" s="11">
        <f t="shared" si="18"/>
        <v>0</v>
      </c>
      <c r="O26" s="11">
        <f t="shared" si="18"/>
        <v>6.2</v>
      </c>
      <c r="Q26" s="11">
        <f>SUM(K26:O26)</f>
        <v>76.900000000000006</v>
      </c>
      <c r="S26" s="5" t="s">
        <v>46</v>
      </c>
      <c r="T26" s="6" t="s">
        <v>96</v>
      </c>
      <c r="U26" s="6" t="s">
        <v>97</v>
      </c>
      <c r="V26" s="6" t="s">
        <v>98</v>
      </c>
      <c r="W26" s="6" t="s">
        <v>99</v>
      </c>
      <c r="X26" s="6" t="s">
        <v>100</v>
      </c>
      <c r="Y26"/>
      <c r="Z26"/>
      <c r="AA26"/>
      <c r="AB26"/>
      <c r="AC26"/>
      <c r="AD26"/>
    </row>
    <row r="27" spans="1:30" ht="32.25" thickBot="1" x14ac:dyDescent="0.3">
      <c r="I27" s="11" t="s">
        <v>77</v>
      </c>
      <c r="J27" s="11" t="str">
        <f t="shared" si="17"/>
        <v>O17</v>
      </c>
      <c r="K27" s="11">
        <f t="shared" si="18"/>
        <v>28.9</v>
      </c>
      <c r="L27" s="11">
        <f t="shared" si="18"/>
        <v>39.200000000000003</v>
      </c>
      <c r="M27" s="11">
        <f t="shared" si="18"/>
        <v>0</v>
      </c>
      <c r="N27" s="11">
        <f t="shared" si="18"/>
        <v>2.6</v>
      </c>
      <c r="O27" s="11">
        <f t="shared" si="18"/>
        <v>6.2</v>
      </c>
      <c r="Q27" s="11">
        <f t="shared" ref="Q27:Q31" si="19">SUM(K27:O27)</f>
        <v>76.899999999999991</v>
      </c>
      <c r="S27" s="5" t="s">
        <v>47</v>
      </c>
      <c r="T27" s="6" t="s">
        <v>96</v>
      </c>
      <c r="U27" s="6" t="s">
        <v>97</v>
      </c>
      <c r="V27" s="6" t="s">
        <v>98</v>
      </c>
      <c r="W27" s="6" t="s">
        <v>99</v>
      </c>
      <c r="X27" s="6" t="s">
        <v>100</v>
      </c>
      <c r="Y27"/>
      <c r="Z27"/>
      <c r="AA27"/>
      <c r="AB27"/>
      <c r="AC27"/>
      <c r="AD27"/>
    </row>
    <row r="28" spans="1:30" ht="32.25" thickBot="1" x14ac:dyDescent="0.3">
      <c r="I28" s="11" t="s">
        <v>77</v>
      </c>
      <c r="J28" s="11" t="str">
        <f t="shared" si="17"/>
        <v>O18</v>
      </c>
      <c r="K28" s="11">
        <f t="shared" si="18"/>
        <v>28.9</v>
      </c>
      <c r="L28" s="11">
        <f t="shared" si="18"/>
        <v>36.1</v>
      </c>
      <c r="M28" s="11">
        <f t="shared" si="18"/>
        <v>0</v>
      </c>
      <c r="N28" s="11">
        <f t="shared" si="18"/>
        <v>2.6</v>
      </c>
      <c r="O28" s="11">
        <f t="shared" si="18"/>
        <v>6.2</v>
      </c>
      <c r="Q28" s="11">
        <f t="shared" si="19"/>
        <v>73.8</v>
      </c>
      <c r="S28" s="5" t="s">
        <v>48</v>
      </c>
      <c r="T28" s="6" t="s">
        <v>96</v>
      </c>
      <c r="U28" s="6" t="s">
        <v>97</v>
      </c>
      <c r="V28" s="6" t="s">
        <v>98</v>
      </c>
      <c r="W28" s="6" t="s">
        <v>99</v>
      </c>
      <c r="X28" s="6" t="s">
        <v>101</v>
      </c>
      <c r="Y28"/>
      <c r="Z28"/>
      <c r="AA28"/>
      <c r="AB28"/>
      <c r="AC28"/>
      <c r="AD28"/>
    </row>
    <row r="29" spans="1:30" ht="32.25" thickBot="1" x14ac:dyDescent="0.3">
      <c r="I29" s="11" t="s">
        <v>77</v>
      </c>
      <c r="J29" s="11" t="str">
        <f t="shared" si="17"/>
        <v>O19</v>
      </c>
      <c r="K29" s="11">
        <f t="shared" si="18"/>
        <v>28.9</v>
      </c>
      <c r="L29" s="11">
        <f t="shared" si="18"/>
        <v>38.1</v>
      </c>
      <c r="M29" s="11">
        <f t="shared" si="18"/>
        <v>0</v>
      </c>
      <c r="N29" s="11">
        <f t="shared" si="18"/>
        <v>2.6</v>
      </c>
      <c r="O29" s="11">
        <f t="shared" si="18"/>
        <v>6.2</v>
      </c>
      <c r="Q29" s="11">
        <f t="shared" si="19"/>
        <v>75.8</v>
      </c>
      <c r="S29" s="5" t="s">
        <v>49</v>
      </c>
      <c r="T29" s="6" t="s">
        <v>96</v>
      </c>
      <c r="U29" s="6" t="s">
        <v>97</v>
      </c>
      <c r="V29" s="6" t="s">
        <v>98</v>
      </c>
      <c r="W29" s="6" t="s">
        <v>99</v>
      </c>
      <c r="X29" s="6" t="s">
        <v>102</v>
      </c>
      <c r="Y29"/>
      <c r="Z29"/>
      <c r="AA29"/>
      <c r="AB29"/>
      <c r="AC29"/>
      <c r="AD29"/>
    </row>
    <row r="30" spans="1:30" ht="32.25" thickBot="1" x14ac:dyDescent="0.3">
      <c r="I30" s="11" t="s">
        <v>77</v>
      </c>
      <c r="J30" s="11" t="str">
        <f t="shared" si="17"/>
        <v>O20</v>
      </c>
      <c r="K30" s="11">
        <f t="shared" si="18"/>
        <v>28.9</v>
      </c>
      <c r="L30" s="11">
        <f t="shared" si="18"/>
        <v>38.1</v>
      </c>
      <c r="M30" s="11">
        <f t="shared" si="18"/>
        <v>0</v>
      </c>
      <c r="N30" s="11">
        <f t="shared" si="18"/>
        <v>2.6</v>
      </c>
      <c r="O30" s="11">
        <f t="shared" si="18"/>
        <v>6.2</v>
      </c>
      <c r="Q30" s="11">
        <f t="shared" si="19"/>
        <v>75.8</v>
      </c>
      <c r="S30" s="5" t="s">
        <v>50</v>
      </c>
      <c r="T30" s="6" t="s">
        <v>96</v>
      </c>
      <c r="U30" s="6" t="s">
        <v>97</v>
      </c>
      <c r="V30" s="6" t="s">
        <v>45</v>
      </c>
      <c r="W30" s="6" t="s">
        <v>99</v>
      </c>
      <c r="X30" s="6" t="s">
        <v>102</v>
      </c>
      <c r="Y30"/>
      <c r="Z30"/>
      <c r="AA30"/>
      <c r="AB30"/>
      <c r="AC30"/>
      <c r="AD30"/>
    </row>
    <row r="31" spans="1:30" ht="32.25" thickBot="1" x14ac:dyDescent="0.3">
      <c r="I31" s="11" t="s">
        <v>77</v>
      </c>
      <c r="J31" s="11" t="str">
        <f t="shared" si="17"/>
        <v>O21</v>
      </c>
      <c r="K31" s="11">
        <f t="shared" si="18"/>
        <v>28.9</v>
      </c>
      <c r="L31" s="11">
        <f t="shared" si="18"/>
        <v>38.1</v>
      </c>
      <c r="M31" s="11">
        <f t="shared" si="18"/>
        <v>0</v>
      </c>
      <c r="N31" s="11">
        <f t="shared" si="18"/>
        <v>2.6</v>
      </c>
      <c r="O31" s="11">
        <f t="shared" si="18"/>
        <v>6.2</v>
      </c>
      <c r="Q31" s="11">
        <f t="shared" si="19"/>
        <v>75.8</v>
      </c>
      <c r="S31" s="5" t="s">
        <v>51</v>
      </c>
      <c r="T31" s="6" t="s">
        <v>96</v>
      </c>
      <c r="U31" s="6" t="s">
        <v>103</v>
      </c>
      <c r="V31" s="6" t="s">
        <v>45</v>
      </c>
      <c r="W31" s="6" t="s">
        <v>99</v>
      </c>
      <c r="X31" s="6" t="s">
        <v>102</v>
      </c>
      <c r="Y31"/>
      <c r="Z31"/>
      <c r="AA31"/>
      <c r="AB31"/>
      <c r="AC31"/>
      <c r="AD31"/>
    </row>
    <row r="32" spans="1:30" ht="32.25" thickBot="1" x14ac:dyDescent="0.3">
      <c r="I32" s="11" t="s">
        <v>94</v>
      </c>
      <c r="J32" s="11">
        <v>1</v>
      </c>
      <c r="K32" s="11">
        <v>2</v>
      </c>
      <c r="L32" s="11">
        <v>3</v>
      </c>
      <c r="M32" s="11">
        <v>4</v>
      </c>
      <c r="N32" s="11">
        <v>5</v>
      </c>
      <c r="O32" s="11">
        <v>6</v>
      </c>
      <c r="S32" s="5" t="s">
        <v>52</v>
      </c>
      <c r="T32" s="6" t="s">
        <v>96</v>
      </c>
      <c r="U32" s="6" t="s">
        <v>103</v>
      </c>
      <c r="V32" s="6" t="s">
        <v>45</v>
      </c>
      <c r="W32" s="6" t="s">
        <v>104</v>
      </c>
      <c r="X32" s="6" t="s">
        <v>102</v>
      </c>
      <c r="Y32"/>
      <c r="Z32"/>
      <c r="AA32"/>
      <c r="AB32"/>
      <c r="AC32"/>
      <c r="AD32"/>
    </row>
    <row r="33" spans="19:30" ht="32.25" thickBot="1" x14ac:dyDescent="0.3">
      <c r="S33" s="5" t="s">
        <v>53</v>
      </c>
      <c r="T33" s="6" t="s">
        <v>96</v>
      </c>
      <c r="U33" s="6" t="s">
        <v>105</v>
      </c>
      <c r="V33" s="6" t="s">
        <v>45</v>
      </c>
      <c r="W33" s="6" t="s">
        <v>106</v>
      </c>
      <c r="X33" s="6" t="s">
        <v>107</v>
      </c>
      <c r="Y33"/>
      <c r="Z33"/>
      <c r="AA33"/>
      <c r="AB33"/>
      <c r="AC33"/>
      <c r="AD33"/>
    </row>
    <row r="34" spans="19:30" ht="32.25" thickBot="1" x14ac:dyDescent="0.3">
      <c r="S34" s="5" t="s">
        <v>54</v>
      </c>
      <c r="T34" s="6" t="s">
        <v>96</v>
      </c>
      <c r="U34" s="6" t="s">
        <v>105</v>
      </c>
      <c r="V34" s="6" t="s">
        <v>45</v>
      </c>
      <c r="W34" s="6" t="s">
        <v>45</v>
      </c>
      <c r="X34" s="6" t="s">
        <v>107</v>
      </c>
      <c r="Y34"/>
      <c r="Z34"/>
      <c r="AA34"/>
      <c r="AB34"/>
      <c r="AC34"/>
      <c r="AD34"/>
    </row>
    <row r="35" spans="19:30" ht="32.25" thickBot="1" x14ac:dyDescent="0.3">
      <c r="S35" s="5" t="s">
        <v>55</v>
      </c>
      <c r="T35" s="6" t="s">
        <v>96</v>
      </c>
      <c r="U35" s="6" t="s">
        <v>105</v>
      </c>
      <c r="V35" s="6" t="s">
        <v>45</v>
      </c>
      <c r="W35" s="6" t="s">
        <v>45</v>
      </c>
      <c r="X35" s="6" t="s">
        <v>107</v>
      </c>
      <c r="Y35"/>
      <c r="Z35"/>
      <c r="AA35"/>
      <c r="AB35"/>
      <c r="AC35"/>
      <c r="AD35"/>
    </row>
    <row r="36" spans="19:30" ht="32.25" thickBot="1" x14ac:dyDescent="0.3">
      <c r="S36" s="5" t="s">
        <v>56</v>
      </c>
      <c r="T36" s="6" t="s">
        <v>96</v>
      </c>
      <c r="U36" s="6" t="s">
        <v>105</v>
      </c>
      <c r="V36" s="6" t="s">
        <v>45</v>
      </c>
      <c r="W36" s="6" t="s">
        <v>45</v>
      </c>
      <c r="X36" s="6" t="s">
        <v>107</v>
      </c>
      <c r="Y36"/>
      <c r="Z36"/>
      <c r="AA36"/>
      <c r="AB36"/>
      <c r="AC36"/>
      <c r="AD36"/>
    </row>
    <row r="37" spans="19:30" ht="21.75" thickBot="1" x14ac:dyDescent="0.3">
      <c r="S37" s="5" t="s">
        <v>57</v>
      </c>
      <c r="T37" s="6" t="s">
        <v>96</v>
      </c>
      <c r="U37" s="6" t="s">
        <v>108</v>
      </c>
      <c r="V37" s="6" t="s">
        <v>45</v>
      </c>
      <c r="W37" s="6" t="s">
        <v>45</v>
      </c>
      <c r="X37" s="6" t="s">
        <v>45</v>
      </c>
      <c r="Y37"/>
      <c r="Z37"/>
      <c r="AA37"/>
      <c r="AB37"/>
      <c r="AC37"/>
      <c r="AD37"/>
    </row>
    <row r="38" spans="19:30" ht="21.75" thickBot="1" x14ac:dyDescent="0.3">
      <c r="S38" s="5" t="s">
        <v>58</v>
      </c>
      <c r="T38" s="6" t="s">
        <v>109</v>
      </c>
      <c r="U38" s="6" t="s">
        <v>45</v>
      </c>
      <c r="V38" s="6" t="s">
        <v>45</v>
      </c>
      <c r="W38" s="6" t="s">
        <v>45</v>
      </c>
      <c r="X38" s="6" t="s">
        <v>45</v>
      </c>
      <c r="Y38"/>
      <c r="Z38"/>
      <c r="AA38"/>
      <c r="AB38"/>
      <c r="AC38"/>
      <c r="AD38"/>
    </row>
    <row r="39" spans="19:30" ht="19.5" thickBot="1" x14ac:dyDescent="0.3">
      <c r="S39" s="1"/>
      <c r="T39"/>
      <c r="U39"/>
      <c r="V39"/>
      <c r="W39"/>
      <c r="X39"/>
      <c r="Y39"/>
      <c r="Z39"/>
      <c r="AA39"/>
      <c r="AB39"/>
      <c r="AC39"/>
      <c r="AD39"/>
    </row>
    <row r="40" spans="19:30" ht="15.75" thickBot="1" x14ac:dyDescent="0.3">
      <c r="S40" s="5" t="s">
        <v>60</v>
      </c>
      <c r="T40" s="5" t="s">
        <v>37</v>
      </c>
      <c r="U40" s="5" t="s">
        <v>38</v>
      </c>
      <c r="V40" s="5" t="s">
        <v>39</v>
      </c>
      <c r="W40" s="5" t="s">
        <v>40</v>
      </c>
      <c r="X40" s="5" t="s">
        <v>41</v>
      </c>
      <c r="Y40"/>
      <c r="Z40"/>
      <c r="AA40"/>
      <c r="AB40"/>
      <c r="AC40"/>
      <c r="AD40"/>
    </row>
    <row r="41" spans="19:30" ht="15.75" thickBot="1" x14ac:dyDescent="0.3">
      <c r="S41" s="14">
        <v>1</v>
      </c>
      <c r="T41" s="15">
        <v>28.9</v>
      </c>
      <c r="U41" s="15">
        <v>39.200000000000003</v>
      </c>
      <c r="V41" s="15">
        <v>5.7</v>
      </c>
      <c r="W41" s="15">
        <v>4.5999999999999996</v>
      </c>
      <c r="X41" s="15">
        <v>12.9</v>
      </c>
      <c r="Y41"/>
      <c r="Z41"/>
      <c r="AA41"/>
      <c r="AB41"/>
      <c r="AC41"/>
      <c r="AD41"/>
    </row>
    <row r="42" spans="19:30" ht="15.75" thickBot="1" x14ac:dyDescent="0.3">
      <c r="S42" s="14">
        <v>2</v>
      </c>
      <c r="T42" s="15">
        <v>28.9</v>
      </c>
      <c r="U42" s="15">
        <v>39.200000000000003</v>
      </c>
      <c r="V42" s="15">
        <v>5.7</v>
      </c>
      <c r="W42" s="15">
        <v>4.5999999999999996</v>
      </c>
      <c r="X42" s="15">
        <v>12.9</v>
      </c>
      <c r="Y42"/>
      <c r="Z42"/>
      <c r="AA42"/>
      <c r="AB42"/>
      <c r="AC42"/>
      <c r="AD42"/>
    </row>
    <row r="43" spans="19:30" ht="15.75" thickBot="1" x14ac:dyDescent="0.3">
      <c r="S43" s="14">
        <v>3</v>
      </c>
      <c r="T43" s="15">
        <v>28.9</v>
      </c>
      <c r="U43" s="15">
        <v>39.200000000000003</v>
      </c>
      <c r="V43" s="15">
        <v>5.7</v>
      </c>
      <c r="W43" s="15">
        <v>4.5999999999999996</v>
      </c>
      <c r="X43" s="15">
        <v>12.9</v>
      </c>
      <c r="Y43"/>
      <c r="Z43"/>
      <c r="AA43"/>
      <c r="AB43"/>
      <c r="AC43"/>
      <c r="AD43"/>
    </row>
    <row r="44" spans="19:30" ht="15.75" thickBot="1" x14ac:dyDescent="0.3">
      <c r="S44" s="14">
        <v>4</v>
      </c>
      <c r="T44" s="15">
        <v>28.9</v>
      </c>
      <c r="U44" s="15">
        <v>39.200000000000003</v>
      </c>
      <c r="V44" s="15">
        <v>5.7</v>
      </c>
      <c r="W44" s="15">
        <v>4.5999999999999996</v>
      </c>
      <c r="X44" s="15">
        <v>10.8</v>
      </c>
      <c r="Y44"/>
      <c r="Z44"/>
      <c r="AA44"/>
      <c r="AB44"/>
      <c r="AC44"/>
      <c r="AD44"/>
    </row>
    <row r="45" spans="19:30" ht="15.75" thickBot="1" x14ac:dyDescent="0.3">
      <c r="S45" s="14">
        <v>5</v>
      </c>
      <c r="T45" s="15">
        <v>28.9</v>
      </c>
      <c r="U45" s="15">
        <v>39.200000000000003</v>
      </c>
      <c r="V45" s="15">
        <v>5.7</v>
      </c>
      <c r="W45" s="15">
        <v>4.5999999999999996</v>
      </c>
      <c r="X45" s="15">
        <v>6.2</v>
      </c>
      <c r="Y45"/>
      <c r="Z45"/>
      <c r="AA45"/>
      <c r="AB45"/>
      <c r="AC45"/>
      <c r="AD45"/>
    </row>
    <row r="46" spans="19:30" ht="15.75" thickBot="1" x14ac:dyDescent="0.3">
      <c r="S46" s="14">
        <v>6</v>
      </c>
      <c r="T46" s="15">
        <v>28.9</v>
      </c>
      <c r="U46" s="15">
        <v>39.200000000000003</v>
      </c>
      <c r="V46" s="15">
        <v>0</v>
      </c>
      <c r="W46" s="15">
        <v>4.5999999999999996</v>
      </c>
      <c r="X46" s="15">
        <v>6.2</v>
      </c>
      <c r="Y46"/>
      <c r="Z46"/>
      <c r="AA46"/>
      <c r="AB46"/>
      <c r="AC46"/>
      <c r="AD46"/>
    </row>
    <row r="47" spans="19:30" ht="15.75" thickBot="1" x14ac:dyDescent="0.3">
      <c r="S47" s="14">
        <v>7</v>
      </c>
      <c r="T47" s="15">
        <v>28.9</v>
      </c>
      <c r="U47" s="15">
        <v>38.1</v>
      </c>
      <c r="V47" s="15">
        <v>0</v>
      </c>
      <c r="W47" s="15">
        <v>4.5999999999999996</v>
      </c>
      <c r="X47" s="15">
        <v>6.2</v>
      </c>
      <c r="Y47"/>
      <c r="Z47"/>
      <c r="AA47"/>
      <c r="AB47"/>
      <c r="AC47"/>
      <c r="AD47"/>
    </row>
    <row r="48" spans="19:30" ht="15.75" thickBot="1" x14ac:dyDescent="0.3">
      <c r="S48" s="14">
        <v>8</v>
      </c>
      <c r="T48" s="15">
        <v>28.9</v>
      </c>
      <c r="U48" s="15">
        <v>38.1</v>
      </c>
      <c r="V48" s="15">
        <v>0</v>
      </c>
      <c r="W48" s="15">
        <v>2.6</v>
      </c>
      <c r="X48" s="15">
        <v>6.2</v>
      </c>
      <c r="Y48"/>
      <c r="Z48"/>
      <c r="AA48"/>
      <c r="AB48"/>
      <c r="AC48"/>
      <c r="AD48"/>
    </row>
    <row r="49" spans="19:30" ht="15.75" thickBot="1" x14ac:dyDescent="0.3">
      <c r="S49" s="14">
        <v>9</v>
      </c>
      <c r="T49" s="15">
        <v>28.9</v>
      </c>
      <c r="U49" s="15">
        <v>36.1</v>
      </c>
      <c r="V49" s="15">
        <v>0</v>
      </c>
      <c r="W49" s="15">
        <v>2.1</v>
      </c>
      <c r="X49" s="15">
        <v>3.1</v>
      </c>
      <c r="Y49"/>
      <c r="Z49"/>
      <c r="AA49"/>
      <c r="AB49"/>
      <c r="AC49"/>
      <c r="AD49"/>
    </row>
    <row r="50" spans="19:30" ht="15.75" thickBot="1" x14ac:dyDescent="0.3">
      <c r="S50" s="14">
        <v>10</v>
      </c>
      <c r="T50" s="15">
        <v>28.9</v>
      </c>
      <c r="U50" s="15">
        <v>36.1</v>
      </c>
      <c r="V50" s="15">
        <v>0</v>
      </c>
      <c r="W50" s="15">
        <v>0</v>
      </c>
      <c r="X50" s="15">
        <v>3.1</v>
      </c>
      <c r="Y50"/>
      <c r="Z50"/>
      <c r="AA50"/>
      <c r="AB50"/>
      <c r="AC50"/>
      <c r="AD50"/>
    </row>
    <row r="51" spans="19:30" ht="15.75" thickBot="1" x14ac:dyDescent="0.3">
      <c r="S51" s="14">
        <v>11</v>
      </c>
      <c r="T51" s="15">
        <v>28.9</v>
      </c>
      <c r="U51" s="15">
        <v>36.1</v>
      </c>
      <c r="V51" s="15">
        <v>0</v>
      </c>
      <c r="W51" s="15">
        <v>0</v>
      </c>
      <c r="X51" s="15">
        <v>3.1</v>
      </c>
      <c r="Y51"/>
      <c r="Z51"/>
      <c r="AA51"/>
      <c r="AB51"/>
      <c r="AC51"/>
      <c r="AD51"/>
    </row>
    <row r="52" spans="19:30" ht="15.75" thickBot="1" x14ac:dyDescent="0.3">
      <c r="S52" s="14">
        <v>12</v>
      </c>
      <c r="T52" s="15">
        <v>28.9</v>
      </c>
      <c r="U52" s="15">
        <v>36.1</v>
      </c>
      <c r="V52" s="15">
        <v>0</v>
      </c>
      <c r="W52" s="15">
        <v>0</v>
      </c>
      <c r="X52" s="15">
        <v>3.1</v>
      </c>
      <c r="Y52"/>
      <c r="Z52"/>
      <c r="AA52"/>
      <c r="AB52"/>
      <c r="AC52"/>
      <c r="AD52"/>
    </row>
    <row r="53" spans="19:30" ht="15.75" thickBot="1" x14ac:dyDescent="0.3">
      <c r="S53" s="14">
        <v>13</v>
      </c>
      <c r="T53" s="15">
        <v>28.9</v>
      </c>
      <c r="U53" s="15">
        <v>25.8</v>
      </c>
      <c r="V53" s="15">
        <v>0</v>
      </c>
      <c r="W53" s="15">
        <v>0</v>
      </c>
      <c r="X53" s="15">
        <v>0</v>
      </c>
      <c r="Y53"/>
      <c r="Z53"/>
      <c r="AA53"/>
      <c r="AB53"/>
      <c r="AC53"/>
      <c r="AD53"/>
    </row>
    <row r="54" spans="19:30" ht="15.75" thickBot="1" x14ac:dyDescent="0.3">
      <c r="S54" s="14">
        <v>14</v>
      </c>
      <c r="T54" s="15">
        <v>14.9</v>
      </c>
      <c r="U54" s="15">
        <v>0</v>
      </c>
      <c r="V54" s="15">
        <v>0</v>
      </c>
      <c r="W54" s="15">
        <v>0</v>
      </c>
      <c r="X54" s="15">
        <v>0</v>
      </c>
      <c r="Y54"/>
      <c r="Z54"/>
      <c r="AA54"/>
      <c r="AB54"/>
      <c r="AC54"/>
      <c r="AD54"/>
    </row>
    <row r="55" spans="19:30" ht="19.5" thickBot="1" x14ac:dyDescent="0.3">
      <c r="S55" s="1"/>
      <c r="T55"/>
      <c r="U55"/>
      <c r="V55"/>
      <c r="W55"/>
      <c r="X55"/>
      <c r="Y55"/>
      <c r="Z55"/>
      <c r="AA55"/>
      <c r="AB55"/>
      <c r="AC55"/>
      <c r="AD55"/>
    </row>
    <row r="56" spans="19:30" ht="15.75" thickBot="1" x14ac:dyDescent="0.3">
      <c r="S56" s="5" t="s">
        <v>61</v>
      </c>
      <c r="T56" s="5" t="s">
        <v>37</v>
      </c>
      <c r="U56" s="5" t="s">
        <v>38</v>
      </c>
      <c r="V56" s="5" t="s">
        <v>39</v>
      </c>
      <c r="W56" s="5" t="s">
        <v>40</v>
      </c>
      <c r="X56" s="5" t="s">
        <v>41</v>
      </c>
      <c r="Y56" s="5" t="s">
        <v>62</v>
      </c>
      <c r="Z56" s="5" t="s">
        <v>63</v>
      </c>
      <c r="AA56" s="5" t="s">
        <v>64</v>
      </c>
      <c r="AB56" s="5" t="s">
        <v>65</v>
      </c>
      <c r="AC56"/>
      <c r="AD56"/>
    </row>
    <row r="57" spans="19:30" ht="15.75" thickBot="1" x14ac:dyDescent="0.3">
      <c r="S57" s="5" t="s">
        <v>0</v>
      </c>
      <c r="T57" s="6">
        <v>14.9</v>
      </c>
      <c r="U57" s="6">
        <v>36.1</v>
      </c>
      <c r="V57" s="6">
        <v>0</v>
      </c>
      <c r="W57" s="6">
        <v>4.5999999999999996</v>
      </c>
      <c r="X57" s="6">
        <v>0</v>
      </c>
      <c r="Y57" s="6">
        <v>55.7</v>
      </c>
      <c r="Z57" s="6">
        <v>54</v>
      </c>
      <c r="AA57" s="6">
        <v>-1.7</v>
      </c>
      <c r="AB57" s="6">
        <v>-3.15</v>
      </c>
      <c r="AC57"/>
      <c r="AD57"/>
    </row>
    <row r="58" spans="19:30" ht="15.75" thickBot="1" x14ac:dyDescent="0.3">
      <c r="S58" s="5" t="s">
        <v>1</v>
      </c>
      <c r="T58" s="6">
        <v>28.9</v>
      </c>
      <c r="U58" s="6">
        <v>38.1</v>
      </c>
      <c r="V58" s="6">
        <v>5.7</v>
      </c>
      <c r="W58" s="6">
        <v>0</v>
      </c>
      <c r="X58" s="6">
        <v>3.1</v>
      </c>
      <c r="Y58" s="6">
        <v>75.8</v>
      </c>
      <c r="Z58" s="6">
        <v>86</v>
      </c>
      <c r="AA58" s="6">
        <v>10.199999999999999</v>
      </c>
      <c r="AB58" s="6">
        <v>11.86</v>
      </c>
      <c r="AC58"/>
      <c r="AD58"/>
    </row>
    <row r="59" spans="19:30" ht="15.75" thickBot="1" x14ac:dyDescent="0.3">
      <c r="S59" s="5" t="s">
        <v>2</v>
      </c>
      <c r="T59" s="6">
        <v>28.9</v>
      </c>
      <c r="U59" s="6">
        <v>39.200000000000003</v>
      </c>
      <c r="V59" s="6">
        <v>0</v>
      </c>
      <c r="W59" s="6">
        <v>0</v>
      </c>
      <c r="X59" s="6">
        <v>6.2</v>
      </c>
      <c r="Y59" s="6">
        <v>74.2</v>
      </c>
      <c r="Z59" s="6">
        <v>92</v>
      </c>
      <c r="AA59" s="6">
        <v>17.8</v>
      </c>
      <c r="AB59" s="6">
        <v>19.350000000000001</v>
      </c>
      <c r="AC59"/>
      <c r="AD59"/>
    </row>
    <row r="60" spans="19:30" ht="15.75" thickBot="1" x14ac:dyDescent="0.3">
      <c r="S60" s="5" t="s">
        <v>3</v>
      </c>
      <c r="T60" s="6">
        <v>28.9</v>
      </c>
      <c r="U60" s="6">
        <v>25.8</v>
      </c>
      <c r="V60" s="6">
        <v>0</v>
      </c>
      <c r="W60" s="6">
        <v>4.5999999999999996</v>
      </c>
      <c r="X60" s="6">
        <v>12.9</v>
      </c>
      <c r="Y60" s="6">
        <v>72.2</v>
      </c>
      <c r="Z60" s="6">
        <v>73</v>
      </c>
      <c r="AA60" s="6">
        <v>0.8</v>
      </c>
      <c r="AB60" s="6">
        <v>1.1000000000000001</v>
      </c>
      <c r="AC60"/>
      <c r="AD60"/>
    </row>
    <row r="61" spans="19:30" ht="15.75" thickBot="1" x14ac:dyDescent="0.3">
      <c r="S61" s="5" t="s">
        <v>4</v>
      </c>
      <c r="T61" s="6">
        <v>28.9</v>
      </c>
      <c r="U61" s="6">
        <v>36.1</v>
      </c>
      <c r="V61" s="6">
        <v>5.7</v>
      </c>
      <c r="W61" s="6">
        <v>4.5999999999999996</v>
      </c>
      <c r="X61" s="6">
        <v>6.2</v>
      </c>
      <c r="Y61" s="6">
        <v>81.400000000000006</v>
      </c>
      <c r="Z61" s="6">
        <v>93</v>
      </c>
      <c r="AA61" s="6">
        <v>11.6</v>
      </c>
      <c r="AB61" s="6">
        <v>12.47</v>
      </c>
      <c r="AC61"/>
      <c r="AD61"/>
    </row>
    <row r="62" spans="19:30" ht="15.75" thickBot="1" x14ac:dyDescent="0.3">
      <c r="S62" s="5" t="s">
        <v>5</v>
      </c>
      <c r="T62" s="6">
        <v>28.9</v>
      </c>
      <c r="U62" s="6">
        <v>39.200000000000003</v>
      </c>
      <c r="V62" s="6">
        <v>5.7</v>
      </c>
      <c r="W62" s="6">
        <v>2.6</v>
      </c>
      <c r="X62" s="6">
        <v>12.9</v>
      </c>
      <c r="Y62" s="6">
        <v>89.2</v>
      </c>
      <c r="Z62" s="6">
        <v>93</v>
      </c>
      <c r="AA62" s="6">
        <v>3.8</v>
      </c>
      <c r="AB62" s="6">
        <v>4.09</v>
      </c>
      <c r="AC62"/>
      <c r="AD62"/>
    </row>
    <row r="63" spans="19:30" ht="15.75" thickBot="1" x14ac:dyDescent="0.3">
      <c r="S63" s="5" t="s">
        <v>6</v>
      </c>
      <c r="T63" s="6">
        <v>28.9</v>
      </c>
      <c r="U63" s="6">
        <v>39.200000000000003</v>
      </c>
      <c r="V63" s="6">
        <v>0</v>
      </c>
      <c r="W63" s="6">
        <v>4.5999999999999996</v>
      </c>
      <c r="X63" s="6">
        <v>12.9</v>
      </c>
      <c r="Y63" s="6">
        <v>85.6</v>
      </c>
      <c r="Z63" s="6">
        <v>69</v>
      </c>
      <c r="AA63" s="6">
        <v>-16.600000000000001</v>
      </c>
      <c r="AB63" s="6">
        <v>-24.06</v>
      </c>
      <c r="AC63"/>
      <c r="AD63"/>
    </row>
    <row r="64" spans="19:30" ht="15.75" thickBot="1" x14ac:dyDescent="0.3">
      <c r="S64" s="5" t="s">
        <v>7</v>
      </c>
      <c r="T64" s="6">
        <v>28.9</v>
      </c>
      <c r="U64" s="6">
        <v>38.1</v>
      </c>
      <c r="V64" s="6">
        <v>5.7</v>
      </c>
      <c r="W64" s="6">
        <v>4.5999999999999996</v>
      </c>
      <c r="X64" s="6">
        <v>3.1</v>
      </c>
      <c r="Y64" s="6">
        <v>80.400000000000006</v>
      </c>
      <c r="Z64" s="6">
        <v>65</v>
      </c>
      <c r="AA64" s="6">
        <v>-15.4</v>
      </c>
      <c r="AB64" s="6">
        <v>-23.69</v>
      </c>
      <c r="AC64"/>
      <c r="AD64"/>
    </row>
    <row r="65" spans="19:30" ht="15.75" thickBot="1" x14ac:dyDescent="0.3">
      <c r="S65" s="5" t="s">
        <v>8</v>
      </c>
      <c r="T65" s="6">
        <v>28.9</v>
      </c>
      <c r="U65" s="6">
        <v>39.200000000000003</v>
      </c>
      <c r="V65" s="6">
        <v>5.7</v>
      </c>
      <c r="W65" s="6">
        <v>2.1</v>
      </c>
      <c r="X65" s="6">
        <v>3.1</v>
      </c>
      <c r="Y65" s="6">
        <v>78.900000000000006</v>
      </c>
      <c r="Z65" s="6">
        <v>86</v>
      </c>
      <c r="AA65" s="6">
        <v>7.1</v>
      </c>
      <c r="AB65" s="6">
        <v>8.26</v>
      </c>
      <c r="AC65"/>
      <c r="AD65"/>
    </row>
    <row r="66" spans="19:30" ht="15.75" thickBot="1" x14ac:dyDescent="0.3">
      <c r="S66" s="5" t="s">
        <v>9</v>
      </c>
      <c r="T66" s="6">
        <v>28.9</v>
      </c>
      <c r="U66" s="6">
        <v>39.200000000000003</v>
      </c>
      <c r="V66" s="6">
        <v>0</v>
      </c>
      <c r="W66" s="6">
        <v>0</v>
      </c>
      <c r="X66" s="6">
        <v>6.2</v>
      </c>
      <c r="Y66" s="6">
        <v>74.2</v>
      </c>
      <c r="Z66" s="6">
        <v>52</v>
      </c>
      <c r="AA66" s="6">
        <v>-22.2</v>
      </c>
      <c r="AB66" s="6">
        <v>-42.69</v>
      </c>
      <c r="AC66"/>
      <c r="AD66"/>
    </row>
    <row r="67" spans="19:30" ht="15.75" thickBot="1" x14ac:dyDescent="0.3">
      <c r="S67" s="5" t="s">
        <v>10</v>
      </c>
      <c r="T67" s="6">
        <v>28.9</v>
      </c>
      <c r="U67" s="6">
        <v>36.1</v>
      </c>
      <c r="V67" s="6">
        <v>0</v>
      </c>
      <c r="W67" s="6">
        <v>4.5999999999999996</v>
      </c>
      <c r="X67" s="6">
        <v>0</v>
      </c>
      <c r="Y67" s="6">
        <v>69.599999999999994</v>
      </c>
      <c r="Z67" s="6">
        <v>81</v>
      </c>
      <c r="AA67" s="6">
        <v>11.4</v>
      </c>
      <c r="AB67" s="6">
        <v>14.07</v>
      </c>
      <c r="AC67"/>
      <c r="AD67"/>
    </row>
    <row r="68" spans="19:30" ht="15.75" thickBot="1" x14ac:dyDescent="0.3">
      <c r="S68" s="5" t="s">
        <v>11</v>
      </c>
      <c r="T68" s="6">
        <v>28.9</v>
      </c>
      <c r="U68" s="6">
        <v>36.1</v>
      </c>
      <c r="V68" s="6">
        <v>5.7</v>
      </c>
      <c r="W68" s="6">
        <v>0</v>
      </c>
      <c r="X68" s="6">
        <v>6.2</v>
      </c>
      <c r="Y68" s="6">
        <v>76.8</v>
      </c>
      <c r="Z68" s="6">
        <v>61</v>
      </c>
      <c r="AA68" s="6">
        <v>-15.8</v>
      </c>
      <c r="AB68" s="6">
        <v>-25.9</v>
      </c>
      <c r="AC68"/>
      <c r="AD68"/>
    </row>
    <row r="69" spans="19:30" ht="15.75" thickBot="1" x14ac:dyDescent="0.3">
      <c r="S69" s="5" t="s">
        <v>12</v>
      </c>
      <c r="T69" s="6">
        <v>28.9</v>
      </c>
      <c r="U69" s="6">
        <v>39.200000000000003</v>
      </c>
      <c r="V69" s="6">
        <v>0</v>
      </c>
      <c r="W69" s="6">
        <v>4.5999999999999996</v>
      </c>
      <c r="X69" s="6">
        <v>3.1</v>
      </c>
      <c r="Y69" s="6">
        <v>75.8</v>
      </c>
      <c r="Z69" s="6">
        <v>91</v>
      </c>
      <c r="AA69" s="6">
        <v>15.2</v>
      </c>
      <c r="AB69" s="6">
        <v>16.7</v>
      </c>
      <c r="AC69"/>
      <c r="AD69"/>
    </row>
    <row r="70" spans="19:30" ht="15.75" thickBot="1" x14ac:dyDescent="0.3">
      <c r="S70" s="5" t="s">
        <v>13</v>
      </c>
      <c r="T70" s="6">
        <v>28.9</v>
      </c>
      <c r="U70" s="6">
        <v>25.8</v>
      </c>
      <c r="V70" s="6">
        <v>0</v>
      </c>
      <c r="W70" s="6">
        <v>0</v>
      </c>
      <c r="X70" s="6">
        <v>10.8</v>
      </c>
      <c r="Y70" s="6">
        <v>65.5</v>
      </c>
      <c r="Z70" s="6">
        <v>59</v>
      </c>
      <c r="AA70" s="6">
        <v>-6.5</v>
      </c>
      <c r="AB70" s="6">
        <v>-11.02</v>
      </c>
      <c r="AC70"/>
      <c r="AD70"/>
    </row>
    <row r="71" spans="19:30" ht="15.75" thickBot="1" x14ac:dyDescent="0.3">
      <c r="S71"/>
      <c r="T71"/>
      <c r="U71"/>
      <c r="V71"/>
      <c r="W71"/>
      <c r="X71"/>
      <c r="Y71"/>
      <c r="Z71"/>
      <c r="AA71"/>
      <c r="AB71"/>
      <c r="AC71"/>
      <c r="AD71"/>
    </row>
    <row r="72" spans="19:30" ht="15.75" thickBot="1" x14ac:dyDescent="0.3">
      <c r="S72" s="7" t="s">
        <v>66</v>
      </c>
      <c r="T72" s="8">
        <v>91.3</v>
      </c>
      <c r="U72"/>
      <c r="V72"/>
      <c r="W72"/>
      <c r="X72"/>
      <c r="Y72"/>
      <c r="Z72"/>
      <c r="AA72"/>
      <c r="AB72"/>
      <c r="AC72"/>
      <c r="AD72"/>
    </row>
    <row r="73" spans="19:30" ht="15.75" thickBot="1" x14ac:dyDescent="0.3">
      <c r="S73" s="7" t="s">
        <v>110</v>
      </c>
      <c r="T73" s="8">
        <v>14.9</v>
      </c>
      <c r="U73"/>
      <c r="V73"/>
      <c r="W73"/>
      <c r="X73"/>
      <c r="Y73"/>
      <c r="Z73"/>
      <c r="AA73"/>
      <c r="AB73"/>
      <c r="AC73"/>
      <c r="AD73"/>
    </row>
    <row r="74" spans="19:30" ht="15.75" thickBot="1" x14ac:dyDescent="0.3">
      <c r="S74" s="7" t="s">
        <v>68</v>
      </c>
      <c r="T74" s="8">
        <v>1055.3</v>
      </c>
      <c r="U74"/>
      <c r="V74"/>
      <c r="W74"/>
      <c r="X74"/>
      <c r="Y74"/>
      <c r="Z74"/>
      <c r="AA74"/>
      <c r="AB74"/>
      <c r="AC74"/>
      <c r="AD74"/>
    </row>
    <row r="75" spans="19:30" ht="15.75" thickBot="1" x14ac:dyDescent="0.3">
      <c r="S75" s="7" t="s">
        <v>69</v>
      </c>
      <c r="T75" s="8">
        <v>1055</v>
      </c>
      <c r="U75"/>
      <c r="V75"/>
      <c r="W75"/>
      <c r="X75"/>
      <c r="Y75"/>
      <c r="Z75"/>
      <c r="AA75"/>
      <c r="AB75"/>
      <c r="AC75"/>
      <c r="AD75"/>
    </row>
    <row r="76" spans="19:30" ht="15.75" thickBot="1" x14ac:dyDescent="0.3">
      <c r="S76" s="7" t="s">
        <v>70</v>
      </c>
      <c r="T76" s="8">
        <v>0.3</v>
      </c>
      <c r="U76"/>
      <c r="V76"/>
      <c r="W76"/>
      <c r="X76"/>
      <c r="Y76"/>
      <c r="Z76"/>
      <c r="AA76"/>
      <c r="AB76"/>
      <c r="AC76"/>
      <c r="AD76"/>
    </row>
    <row r="77" spans="19:30" ht="15.75" thickBot="1" x14ac:dyDescent="0.3">
      <c r="S77" s="7" t="s">
        <v>71</v>
      </c>
      <c r="T77" s="8"/>
      <c r="U77"/>
      <c r="V77"/>
      <c r="W77"/>
      <c r="X77"/>
      <c r="Y77"/>
      <c r="Z77"/>
      <c r="AA77"/>
      <c r="AB77"/>
      <c r="AC77"/>
      <c r="AD77"/>
    </row>
    <row r="78" spans="19:30" ht="15.75" thickBot="1" x14ac:dyDescent="0.3">
      <c r="S78" s="7" t="s">
        <v>72</v>
      </c>
      <c r="T78" s="8"/>
      <c r="U78"/>
      <c r="V78"/>
      <c r="W78"/>
      <c r="X78"/>
      <c r="Y78"/>
      <c r="Z78"/>
      <c r="AA78"/>
      <c r="AB78"/>
      <c r="AC78"/>
      <c r="AD78"/>
    </row>
    <row r="79" spans="19:30" ht="15.75" thickBot="1" x14ac:dyDescent="0.3">
      <c r="S79" s="7" t="s">
        <v>73</v>
      </c>
      <c r="T79" s="8">
        <v>0</v>
      </c>
      <c r="U79"/>
      <c r="V79"/>
      <c r="W79"/>
      <c r="X79"/>
      <c r="Y79"/>
      <c r="Z79"/>
      <c r="AA79"/>
      <c r="AB79"/>
      <c r="AC79"/>
      <c r="AD79"/>
    </row>
    <row r="80" spans="19:30" x14ac:dyDescent="0.25">
      <c r="S80"/>
      <c r="T80"/>
      <c r="U80"/>
      <c r="V80"/>
      <c r="W80"/>
      <c r="X80"/>
      <c r="Y80"/>
      <c r="Z80"/>
      <c r="AA80"/>
      <c r="AB80"/>
      <c r="AC80"/>
      <c r="AD80"/>
    </row>
    <row r="81" spans="19:30" x14ac:dyDescent="0.25">
      <c r="S81" s="9" t="s">
        <v>74</v>
      </c>
      <c r="T81"/>
      <c r="U81"/>
      <c r="V81"/>
      <c r="W81"/>
      <c r="X81"/>
      <c r="Y81"/>
      <c r="Z81"/>
      <c r="AA81"/>
      <c r="AB81"/>
      <c r="AC81"/>
      <c r="AD81"/>
    </row>
    <row r="82" spans="19:30" x14ac:dyDescent="0.25">
      <c r="S82"/>
      <c r="T82"/>
      <c r="U82"/>
      <c r="V82"/>
      <c r="W82"/>
      <c r="X82"/>
      <c r="Y82"/>
      <c r="Z82"/>
      <c r="AA82"/>
      <c r="AB82"/>
      <c r="AC82"/>
      <c r="AD82"/>
    </row>
    <row r="83" spans="19:30" x14ac:dyDescent="0.25">
      <c r="S83" s="10" t="s">
        <v>111</v>
      </c>
      <c r="T83"/>
      <c r="U83"/>
      <c r="V83"/>
      <c r="W83"/>
      <c r="X83"/>
      <c r="Y83"/>
      <c r="Z83"/>
      <c r="AA83"/>
      <c r="AB83"/>
      <c r="AC83"/>
      <c r="AD83"/>
    </row>
    <row r="84" spans="19:30" x14ac:dyDescent="0.25">
      <c r="S84" s="10" t="s">
        <v>112</v>
      </c>
      <c r="T84"/>
      <c r="U84"/>
      <c r="V84"/>
      <c r="W84"/>
      <c r="X84"/>
      <c r="Y84"/>
      <c r="Z84"/>
      <c r="AA84"/>
      <c r="AB84"/>
      <c r="AC84"/>
      <c r="AD84"/>
    </row>
    <row r="85" spans="19:30" ht="18.75" x14ac:dyDescent="0.25"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9:30" ht="18.75" x14ac:dyDescent="0.25"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9:30" ht="18.75" x14ac:dyDescent="0.25"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9:30" ht="18.75" x14ac:dyDescent="0.25"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</sheetData>
  <hyperlinks>
    <hyperlink ref="S81" r:id="rId1" display="http://miau.gau.hu/myx-free/coco/test/183641320160825121815.html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15" x14ac:dyDescent="0.25"/>
  <cols>
    <col min="1" max="2" width="9.140625" style="11"/>
    <col min="3" max="3" width="16.140625" style="11" bestFit="1" customWidth="1"/>
    <col min="4" max="4" width="17" style="11" bestFit="1" customWidth="1"/>
    <col min="5" max="6" width="30.85546875" style="11" bestFit="1" customWidth="1"/>
    <col min="7" max="7" width="30" style="11" bestFit="1" customWidth="1"/>
    <col min="8" max="16384" width="9.140625" style="11"/>
  </cols>
  <sheetData>
    <row r="1" spans="1:7" x14ac:dyDescent="0.25">
      <c r="C1" s="11" t="s">
        <v>127</v>
      </c>
      <c r="D1" s="11" t="s">
        <v>128</v>
      </c>
      <c r="E1" s="11" t="s">
        <v>116</v>
      </c>
      <c r="F1" s="11" t="s">
        <v>113</v>
      </c>
      <c r="G1" s="11" t="s">
        <v>114</v>
      </c>
    </row>
    <row r="2" spans="1:7" x14ac:dyDescent="0.25">
      <c r="A2" s="11" t="str">
        <f>OAM!A3</f>
        <v>learning</v>
      </c>
      <c r="B2" s="11" t="str">
        <f>OAM!B3</f>
        <v>O1</v>
      </c>
      <c r="C2" s="11">
        <f>OAM!H3</f>
        <v>57</v>
      </c>
      <c r="D2" s="11">
        <f>C3</f>
        <v>54</v>
      </c>
    </row>
    <row r="3" spans="1:7" x14ac:dyDescent="0.25">
      <c r="A3" s="11" t="str">
        <f>OAM!A4</f>
        <v>learning</v>
      </c>
      <c r="B3" s="11" t="str">
        <f>OAM!B4</f>
        <v>O2</v>
      </c>
      <c r="C3" s="11">
        <f>OAM!H4</f>
        <v>54</v>
      </c>
      <c r="D3" s="11">
        <f t="shared" ref="D3:D15" si="0">C4</f>
        <v>86</v>
      </c>
    </row>
    <row r="4" spans="1:7" x14ac:dyDescent="0.25">
      <c r="A4" s="11" t="str">
        <f>OAM!A5</f>
        <v>learning</v>
      </c>
      <c r="B4" s="11" t="str">
        <f>OAM!B5</f>
        <v>O3</v>
      </c>
      <c r="C4" s="11">
        <f>OAM!H5</f>
        <v>86</v>
      </c>
      <c r="D4" s="11">
        <f t="shared" si="0"/>
        <v>92</v>
      </c>
    </row>
    <row r="5" spans="1:7" x14ac:dyDescent="0.25">
      <c r="A5" s="11" t="str">
        <f>OAM!A6</f>
        <v>learning</v>
      </c>
      <c r="B5" s="11" t="str">
        <f>OAM!B6</f>
        <v>O4</v>
      </c>
      <c r="C5" s="11">
        <f>OAM!H6</f>
        <v>92</v>
      </c>
      <c r="D5" s="11">
        <f t="shared" si="0"/>
        <v>73</v>
      </c>
    </row>
    <row r="6" spans="1:7" x14ac:dyDescent="0.25">
      <c r="A6" s="11" t="str">
        <f>OAM!A7</f>
        <v>learning</v>
      </c>
      <c r="B6" s="11" t="str">
        <f>OAM!B7</f>
        <v>O5</v>
      </c>
      <c r="C6" s="11">
        <f>OAM!H7</f>
        <v>73</v>
      </c>
      <c r="D6" s="11">
        <f t="shared" si="0"/>
        <v>93</v>
      </c>
    </row>
    <row r="7" spans="1:7" x14ac:dyDescent="0.25">
      <c r="A7" s="11" t="str">
        <f>OAM!A8</f>
        <v>learning</v>
      </c>
      <c r="B7" s="11" t="str">
        <f>OAM!B8</f>
        <v>O6</v>
      </c>
      <c r="C7" s="11">
        <f>OAM!H8</f>
        <v>93</v>
      </c>
      <c r="D7" s="11">
        <f t="shared" si="0"/>
        <v>93</v>
      </c>
    </row>
    <row r="8" spans="1:7" x14ac:dyDescent="0.25">
      <c r="A8" s="11" t="str">
        <f>OAM!A9</f>
        <v>learning</v>
      </c>
      <c r="B8" s="11" t="str">
        <f>OAM!B9</f>
        <v>O7</v>
      </c>
      <c r="C8" s="11">
        <f>OAM!H9</f>
        <v>93</v>
      </c>
      <c r="D8" s="11">
        <f t="shared" si="0"/>
        <v>69</v>
      </c>
    </row>
    <row r="9" spans="1:7" x14ac:dyDescent="0.25">
      <c r="A9" s="11" t="str">
        <f>OAM!A10</f>
        <v>learning</v>
      </c>
      <c r="B9" s="11" t="str">
        <f>OAM!B10</f>
        <v>O8</v>
      </c>
      <c r="C9" s="11">
        <f>OAM!H10</f>
        <v>69</v>
      </c>
      <c r="D9" s="11">
        <f t="shared" si="0"/>
        <v>65</v>
      </c>
    </row>
    <row r="10" spans="1:7" x14ac:dyDescent="0.25">
      <c r="A10" s="11" t="str">
        <f>OAM!A11</f>
        <v>learning</v>
      </c>
      <c r="B10" s="11" t="str">
        <f>OAM!B11</f>
        <v>O9</v>
      </c>
      <c r="C10" s="11">
        <f>OAM!H11</f>
        <v>65</v>
      </c>
      <c r="D10" s="11">
        <f t="shared" si="0"/>
        <v>86</v>
      </c>
    </row>
    <row r="11" spans="1:7" x14ac:dyDescent="0.25">
      <c r="A11" s="11" t="str">
        <f>OAM!A12</f>
        <v>learning</v>
      </c>
      <c r="B11" s="11" t="str">
        <f>OAM!B12</f>
        <v>O10</v>
      </c>
      <c r="C11" s="11">
        <f>OAM!H12</f>
        <v>86</v>
      </c>
      <c r="D11" s="11">
        <f t="shared" si="0"/>
        <v>52</v>
      </c>
    </row>
    <row r="12" spans="1:7" x14ac:dyDescent="0.25">
      <c r="A12" s="11" t="str">
        <f>OAM!A13</f>
        <v>learning</v>
      </c>
      <c r="B12" s="11" t="str">
        <f>OAM!B13</f>
        <v>O11</v>
      </c>
      <c r="C12" s="11">
        <f>OAM!H13</f>
        <v>52</v>
      </c>
      <c r="D12" s="11">
        <f t="shared" si="0"/>
        <v>81</v>
      </c>
    </row>
    <row r="13" spans="1:7" x14ac:dyDescent="0.25">
      <c r="A13" s="11" t="str">
        <f>OAM!A14</f>
        <v>learning</v>
      </c>
      <c r="B13" s="11" t="str">
        <f>OAM!B14</f>
        <v>O12</v>
      </c>
      <c r="C13" s="11">
        <f>OAM!H14</f>
        <v>81</v>
      </c>
      <c r="D13" s="11">
        <f t="shared" si="0"/>
        <v>61</v>
      </c>
    </row>
    <row r="14" spans="1:7" x14ac:dyDescent="0.25">
      <c r="A14" s="11" t="str">
        <f>OAM!A15</f>
        <v>learning</v>
      </c>
      <c r="B14" s="11" t="str">
        <f>OAM!B15</f>
        <v>O13</v>
      </c>
      <c r="C14" s="11">
        <f>OAM!H15</f>
        <v>61</v>
      </c>
      <c r="D14" s="11">
        <f t="shared" si="0"/>
        <v>91</v>
      </c>
    </row>
    <row r="15" spans="1:7" x14ac:dyDescent="0.25">
      <c r="A15" s="11" t="str">
        <f>OAM!A16</f>
        <v>learning</v>
      </c>
      <c r="B15" s="11" t="str">
        <f>OAM!B16</f>
        <v>O14</v>
      </c>
      <c r="C15" s="11">
        <f>OAM!H16</f>
        <v>91</v>
      </c>
      <c r="D15" s="11">
        <f t="shared" si="0"/>
        <v>59</v>
      </c>
    </row>
    <row r="16" spans="1:7" x14ac:dyDescent="0.25">
      <c r="A16" s="11" t="s">
        <v>126</v>
      </c>
      <c r="B16" s="11" t="str">
        <f>'OAM (2)'!B17</f>
        <v>O15</v>
      </c>
      <c r="C16" s="11">
        <f>OAM!H17</f>
        <v>59</v>
      </c>
      <c r="F16" s="11">
        <f>'OAM (2)'!H17</f>
        <v>74.699999999999989</v>
      </c>
      <c r="G16" s="11" t="s">
        <v>115</v>
      </c>
    </row>
    <row r="17" spans="1:7" x14ac:dyDescent="0.25">
      <c r="A17" s="11" t="str">
        <f>'OAM (2)'!A18</f>
        <v>testing</v>
      </c>
      <c r="B17" s="11" t="str">
        <f>'OAM (2)'!B18</f>
        <v>O16</v>
      </c>
      <c r="C17" s="11" t="s">
        <v>115</v>
      </c>
      <c r="F17" s="11">
        <f>'OAM (2)'!H18</f>
        <v>76.900000000000006</v>
      </c>
      <c r="G17" s="11">
        <f>OAM!H18</f>
        <v>75.500000000000014</v>
      </c>
    </row>
    <row r="18" spans="1:7" x14ac:dyDescent="0.25">
      <c r="A18" s="11" t="str">
        <f>'OAM (2)'!A19</f>
        <v>testing</v>
      </c>
      <c r="B18" s="11" t="str">
        <f>'OAM (2)'!B19</f>
        <v>O17</v>
      </c>
      <c r="C18" s="11" t="s">
        <v>115</v>
      </c>
      <c r="F18" s="11">
        <f>'OAM (2)'!H19</f>
        <v>76.899999999999991</v>
      </c>
      <c r="G18" s="11">
        <f>OAM!H19</f>
        <v>78</v>
      </c>
    </row>
    <row r="19" spans="1:7" x14ac:dyDescent="0.25">
      <c r="A19" s="11" t="str">
        <f>'OAM (2)'!A20</f>
        <v>testing</v>
      </c>
      <c r="B19" s="11" t="str">
        <f>'OAM (2)'!B20</f>
        <v>O18</v>
      </c>
      <c r="C19" s="11" t="s">
        <v>115</v>
      </c>
      <c r="F19" s="11">
        <f>'OAM (2)'!H20</f>
        <v>73.8</v>
      </c>
      <c r="G19" s="11">
        <f>OAM!H20</f>
        <v>82.100000000000009</v>
      </c>
    </row>
    <row r="20" spans="1:7" x14ac:dyDescent="0.25">
      <c r="A20" s="11" t="str">
        <f>'OAM (2)'!A21</f>
        <v>testing</v>
      </c>
      <c r="B20" s="11" t="str">
        <f>'OAM (2)'!B21</f>
        <v>O19</v>
      </c>
      <c r="C20" s="11" t="s">
        <v>115</v>
      </c>
      <c r="F20" s="11">
        <f>'OAM (2)'!H21</f>
        <v>75.8</v>
      </c>
      <c r="G20" s="11">
        <f>OAM!H21</f>
        <v>83.100000000000009</v>
      </c>
    </row>
    <row r="21" spans="1:7" x14ac:dyDescent="0.25">
      <c r="A21" s="11" t="str">
        <f>'OAM (2)'!A22</f>
        <v>testing</v>
      </c>
      <c r="B21" s="11" t="str">
        <f>'OAM (2)'!B22</f>
        <v>O20</v>
      </c>
      <c r="C21" s="11" t="s">
        <v>115</v>
      </c>
      <c r="F21" s="11">
        <f>'OAM (2)'!H22</f>
        <v>75.8</v>
      </c>
      <c r="G21" s="11">
        <f>OAM!H22</f>
        <v>81.100000000000009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info</vt:lpstr>
      <vt:lpstr>OAM</vt:lpstr>
      <vt:lpstr>OAM (2)</vt:lpstr>
      <vt:lpstr>TESTS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2016-08-25T09:51:06Z</dcterms:created>
  <dcterms:modified xsi:type="dcterms:W3CDTF">2016-08-25T11:36:32Z</dcterms:modified>
</cp:coreProperties>
</file>