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tlikl\AppData\Local\Temp\scp46141\disk2\www\data\miau\229\enyedi2\"/>
    </mc:Choice>
  </mc:AlternateContent>
  <bookViews>
    <workbookView xWindow="0" yWindow="0" windowWidth="14380" windowHeight="4430" tabRatio="701" firstSheet="2" activeTab="9"/>
  </bookViews>
  <sheets>
    <sheet name="UIS.Stat export" sheetId="1" r:id="rId1"/>
    <sheet name="Munka4 (2)" sheetId="14" r:id="rId2"/>
    <sheet name="Sheet1" sheetId="9" r:id="rId3"/>
    <sheet name="hianyok" sheetId="16" r:id="rId4"/>
    <sheet name="repair" sheetId="15" r:id="rId5"/>
    <sheet name="region" sheetId="17" r:id="rId6"/>
    <sheet name="db-alap" sheetId="18" r:id="rId7"/>
    <sheet name="db-transcut" sheetId="19" r:id="rId8"/>
    <sheet name="db-cut" sheetId="20" r:id="rId9"/>
    <sheet name="directions" sheetId="26" r:id="rId10"/>
    <sheet name="dist" sheetId="21" r:id="rId11"/>
    <sheet name="cut-visual" sheetId="22" r:id="rId12"/>
    <sheet name="reports" sheetId="25" r:id="rId13"/>
    <sheet name="model" sheetId="24" r:id="rId14"/>
    <sheet name="Iran-chart" sheetId="23" r:id="rId15"/>
  </sheets>
  <definedNames>
    <definedName name="_xlnm._FilterDatabase" localSheetId="8" hidden="1">'db-cut'!$A$1:$BN$111</definedName>
    <definedName name="_xlnm._FilterDatabase" localSheetId="10" hidden="1">dist!$A$1:$C$56</definedName>
    <definedName name="_xlnm._FilterDatabase" localSheetId="3" hidden="1">hianyok!$C$3:$CS$63</definedName>
    <definedName name="_xlnm._FilterDatabase" localSheetId="1" hidden="1">'Munka4 (2)'!$B$3:$AX$195</definedName>
    <definedName name="_xlnm._FilterDatabase" localSheetId="5" hidden="1">region!$D$2:$E$229</definedName>
    <definedName name="_xlnm._FilterDatabase" localSheetId="4" hidden="1">repair!$AZ$5:$AZ$65</definedName>
    <definedName name="_xlnm._FilterDatabase" localSheetId="0" hidden="1">'UIS.Stat export'!$AY$5:$AZ$302</definedName>
  </definedNames>
  <calcPr calcId="152511"/>
  <pivotCaches>
    <pivotCache cacheId="0" r:id="rId16"/>
    <pivotCache cacheId="3" r:id="rId17"/>
  </pivotCaches>
</workbook>
</file>

<file path=xl/calcChain.xml><?xml version="1.0" encoding="utf-8"?>
<calcChain xmlns="http://schemas.openxmlformats.org/spreadsheetml/2006/main">
  <c r="F11" i="26" l="1"/>
  <c r="F10" i="26"/>
  <c r="F9" i="26"/>
  <c r="F8" i="26"/>
  <c r="F7" i="26"/>
  <c r="F6" i="26"/>
  <c r="F5" i="26"/>
  <c r="F4" i="26"/>
  <c r="AB3" i="22"/>
  <c r="BI29" i="20" l="1"/>
  <c r="G10" i="25"/>
  <c r="G9" i="25"/>
  <c r="G8" i="25"/>
  <c r="G7" i="25"/>
  <c r="G6" i="25"/>
  <c r="G5" i="25"/>
  <c r="G4" i="25"/>
  <c r="A15" i="22"/>
  <c r="D11" i="25"/>
  <c r="F11" i="25"/>
  <c r="E11" i="25"/>
  <c r="AC9" i="22"/>
  <c r="AB9" i="22"/>
  <c r="AB8" i="22"/>
  <c r="D3" i="25"/>
  <c r="F10" i="25"/>
  <c r="F9" i="25"/>
  <c r="F8" i="25"/>
  <c r="F7" i="25"/>
  <c r="F6" i="25"/>
  <c r="F5" i="25"/>
  <c r="F4" i="25"/>
  <c r="F3" i="25"/>
  <c r="D10" i="25"/>
  <c r="D9" i="25"/>
  <c r="D8" i="25"/>
  <c r="D7" i="25"/>
  <c r="D6" i="25"/>
  <c r="D5" i="25"/>
  <c r="D4" i="25"/>
  <c r="E10" i="25"/>
  <c r="E9" i="25"/>
  <c r="E8" i="25"/>
  <c r="E7" i="25"/>
  <c r="E6" i="25"/>
  <c r="E5" i="25"/>
  <c r="E4" i="25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2" i="24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2" i="24"/>
  <c r="I56" i="24"/>
  <c r="H56" i="24"/>
  <c r="G56" i="24"/>
  <c r="F56" i="24"/>
  <c r="E56" i="24"/>
  <c r="D56" i="24"/>
  <c r="I55" i="24"/>
  <c r="H55" i="24"/>
  <c r="G55" i="24"/>
  <c r="F55" i="24"/>
  <c r="E55" i="24"/>
  <c r="D55" i="24"/>
  <c r="I54" i="24"/>
  <c r="H54" i="24"/>
  <c r="G54" i="24"/>
  <c r="F54" i="24"/>
  <c r="E54" i="24"/>
  <c r="D54" i="24"/>
  <c r="I53" i="24"/>
  <c r="H53" i="24"/>
  <c r="G53" i="24"/>
  <c r="F53" i="24"/>
  <c r="E53" i="24"/>
  <c r="D53" i="24"/>
  <c r="I52" i="24"/>
  <c r="H52" i="24"/>
  <c r="G52" i="24"/>
  <c r="F52" i="24"/>
  <c r="E52" i="24"/>
  <c r="D52" i="24"/>
  <c r="I51" i="24"/>
  <c r="H51" i="24"/>
  <c r="G51" i="24"/>
  <c r="F51" i="24"/>
  <c r="E51" i="24"/>
  <c r="D51" i="24"/>
  <c r="I50" i="24"/>
  <c r="H50" i="24"/>
  <c r="G50" i="24"/>
  <c r="F50" i="24"/>
  <c r="E50" i="24"/>
  <c r="D50" i="24"/>
  <c r="I49" i="24"/>
  <c r="H49" i="24"/>
  <c r="G49" i="24"/>
  <c r="F49" i="24"/>
  <c r="E49" i="24"/>
  <c r="D49" i="24"/>
  <c r="I48" i="24"/>
  <c r="H48" i="24"/>
  <c r="G48" i="24"/>
  <c r="F48" i="24"/>
  <c r="E48" i="24"/>
  <c r="D48" i="24"/>
  <c r="I47" i="24"/>
  <c r="H47" i="24"/>
  <c r="G47" i="24"/>
  <c r="F47" i="24"/>
  <c r="E47" i="24"/>
  <c r="D47" i="24"/>
  <c r="I46" i="24"/>
  <c r="H46" i="24"/>
  <c r="G46" i="24"/>
  <c r="F46" i="24"/>
  <c r="E46" i="24"/>
  <c r="D46" i="24"/>
  <c r="I45" i="24"/>
  <c r="H45" i="24"/>
  <c r="G45" i="24"/>
  <c r="F45" i="24"/>
  <c r="E45" i="24"/>
  <c r="D45" i="24"/>
  <c r="I44" i="24"/>
  <c r="H44" i="24"/>
  <c r="G44" i="24"/>
  <c r="F44" i="24"/>
  <c r="E44" i="24"/>
  <c r="D44" i="24"/>
  <c r="I43" i="24"/>
  <c r="H43" i="24"/>
  <c r="G43" i="24"/>
  <c r="F43" i="24"/>
  <c r="E43" i="24"/>
  <c r="D43" i="24"/>
  <c r="I42" i="24"/>
  <c r="H42" i="24"/>
  <c r="G42" i="24"/>
  <c r="F42" i="24"/>
  <c r="E42" i="24"/>
  <c r="D42" i="24"/>
  <c r="I41" i="24"/>
  <c r="H41" i="24"/>
  <c r="G41" i="24"/>
  <c r="F41" i="24"/>
  <c r="E41" i="24"/>
  <c r="D41" i="24"/>
  <c r="I40" i="24"/>
  <c r="H40" i="24"/>
  <c r="G40" i="24"/>
  <c r="F40" i="24"/>
  <c r="E40" i="24"/>
  <c r="D40" i="24"/>
  <c r="I39" i="24"/>
  <c r="H39" i="24"/>
  <c r="G39" i="24"/>
  <c r="F39" i="24"/>
  <c r="E39" i="24"/>
  <c r="D39" i="24"/>
  <c r="I38" i="24"/>
  <c r="H38" i="24"/>
  <c r="G38" i="24"/>
  <c r="F38" i="24"/>
  <c r="E38" i="24"/>
  <c r="D38" i="24"/>
  <c r="I37" i="24"/>
  <c r="H37" i="24"/>
  <c r="G37" i="24"/>
  <c r="F37" i="24"/>
  <c r="E37" i="24"/>
  <c r="D37" i="24"/>
  <c r="I36" i="24"/>
  <c r="H36" i="24"/>
  <c r="G36" i="24"/>
  <c r="F36" i="24"/>
  <c r="E36" i="24"/>
  <c r="D36" i="24"/>
  <c r="I35" i="24"/>
  <c r="H35" i="24"/>
  <c r="G35" i="24"/>
  <c r="F35" i="24"/>
  <c r="E35" i="24"/>
  <c r="D35" i="24"/>
  <c r="I34" i="24"/>
  <c r="H34" i="24"/>
  <c r="G34" i="24"/>
  <c r="F34" i="24"/>
  <c r="E34" i="24"/>
  <c r="D34" i="24"/>
  <c r="I33" i="24"/>
  <c r="H33" i="24"/>
  <c r="G33" i="24"/>
  <c r="F33" i="24"/>
  <c r="E33" i="24"/>
  <c r="D33" i="24"/>
  <c r="I32" i="24"/>
  <c r="H32" i="24"/>
  <c r="G32" i="24"/>
  <c r="F32" i="24"/>
  <c r="E32" i="24"/>
  <c r="D32" i="24"/>
  <c r="I31" i="24"/>
  <c r="H31" i="24"/>
  <c r="G31" i="24"/>
  <c r="F31" i="24"/>
  <c r="E31" i="24"/>
  <c r="D31" i="24"/>
  <c r="I30" i="24"/>
  <c r="H30" i="24"/>
  <c r="G30" i="24"/>
  <c r="F30" i="24"/>
  <c r="E30" i="24"/>
  <c r="D30" i="24"/>
  <c r="I29" i="24"/>
  <c r="H29" i="24"/>
  <c r="G29" i="24"/>
  <c r="F29" i="24"/>
  <c r="E29" i="24"/>
  <c r="D29" i="24"/>
  <c r="I28" i="24"/>
  <c r="H28" i="24"/>
  <c r="G28" i="24"/>
  <c r="F28" i="24"/>
  <c r="E28" i="24"/>
  <c r="D28" i="24"/>
  <c r="I27" i="24"/>
  <c r="H27" i="24"/>
  <c r="G27" i="24"/>
  <c r="F27" i="24"/>
  <c r="E27" i="24"/>
  <c r="D27" i="24"/>
  <c r="I26" i="24"/>
  <c r="H26" i="24"/>
  <c r="G26" i="24"/>
  <c r="F26" i="24"/>
  <c r="E26" i="24"/>
  <c r="D26" i="24"/>
  <c r="I25" i="24"/>
  <c r="H25" i="24"/>
  <c r="G25" i="24"/>
  <c r="F25" i="24"/>
  <c r="E25" i="24"/>
  <c r="D25" i="24"/>
  <c r="I24" i="24"/>
  <c r="H24" i="24"/>
  <c r="G24" i="24"/>
  <c r="F24" i="24"/>
  <c r="E24" i="24"/>
  <c r="D24" i="24"/>
  <c r="I23" i="24"/>
  <c r="H23" i="24"/>
  <c r="G23" i="24"/>
  <c r="F23" i="24"/>
  <c r="E23" i="24"/>
  <c r="D23" i="24"/>
  <c r="I22" i="24"/>
  <c r="H22" i="24"/>
  <c r="G22" i="24"/>
  <c r="F22" i="24"/>
  <c r="E22" i="24"/>
  <c r="D22" i="24"/>
  <c r="I21" i="24"/>
  <c r="H21" i="24"/>
  <c r="G21" i="24"/>
  <c r="F21" i="24"/>
  <c r="E21" i="24"/>
  <c r="D21" i="24"/>
  <c r="I20" i="24"/>
  <c r="H20" i="24"/>
  <c r="G20" i="24"/>
  <c r="F20" i="24"/>
  <c r="E20" i="24"/>
  <c r="D20" i="24"/>
  <c r="I19" i="24"/>
  <c r="H19" i="24"/>
  <c r="G19" i="24"/>
  <c r="F19" i="24"/>
  <c r="E19" i="24"/>
  <c r="D19" i="24"/>
  <c r="I18" i="24"/>
  <c r="H18" i="24"/>
  <c r="G18" i="24"/>
  <c r="F18" i="24"/>
  <c r="E18" i="24"/>
  <c r="D18" i="24"/>
  <c r="I17" i="24"/>
  <c r="H17" i="24"/>
  <c r="G17" i="24"/>
  <c r="F17" i="24"/>
  <c r="E17" i="24"/>
  <c r="D17" i="24"/>
  <c r="I16" i="24"/>
  <c r="H16" i="24"/>
  <c r="G16" i="24"/>
  <c r="F16" i="24"/>
  <c r="E16" i="24"/>
  <c r="D16" i="24"/>
  <c r="I15" i="24"/>
  <c r="H15" i="24"/>
  <c r="G15" i="24"/>
  <c r="F15" i="24"/>
  <c r="E15" i="24"/>
  <c r="D15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2" i="24"/>
  <c r="H12" i="24"/>
  <c r="G12" i="24"/>
  <c r="F12" i="24"/>
  <c r="E12" i="24"/>
  <c r="D12" i="24"/>
  <c r="I11" i="24"/>
  <c r="H11" i="24"/>
  <c r="G11" i="24"/>
  <c r="F11" i="24"/>
  <c r="E11" i="24"/>
  <c r="D11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I7" i="24"/>
  <c r="H7" i="24"/>
  <c r="G7" i="24"/>
  <c r="F7" i="24"/>
  <c r="E7" i="24"/>
  <c r="D7" i="24"/>
  <c r="I6" i="24"/>
  <c r="H6" i="24"/>
  <c r="G6" i="24"/>
  <c r="F6" i="24"/>
  <c r="E6" i="24"/>
  <c r="D6" i="24"/>
  <c r="I5" i="24"/>
  <c r="H5" i="24"/>
  <c r="G5" i="24"/>
  <c r="F5" i="24"/>
  <c r="E5" i="24"/>
  <c r="D5" i="24"/>
  <c r="I4" i="24"/>
  <c r="H4" i="24"/>
  <c r="G4" i="24"/>
  <c r="F4" i="24"/>
  <c r="E4" i="24"/>
  <c r="D4" i="24"/>
  <c r="I3" i="24"/>
  <c r="H3" i="24"/>
  <c r="G3" i="24"/>
  <c r="F3" i="24"/>
  <c r="E3" i="24"/>
  <c r="D3" i="24"/>
  <c r="I2" i="24"/>
  <c r="H2" i="24"/>
  <c r="G2" i="24"/>
  <c r="F2" i="24"/>
  <c r="E2" i="24"/>
  <c r="D2" i="24"/>
  <c r="J1" i="24"/>
  <c r="I1" i="24"/>
  <c r="H1" i="24"/>
  <c r="G1" i="24"/>
  <c r="F1" i="24"/>
  <c r="E1" i="24"/>
  <c r="D1" i="24"/>
  <c r="A3" i="24"/>
  <c r="B3" i="24"/>
  <c r="A4" i="24"/>
  <c r="B4" i="24"/>
  <c r="A5" i="24"/>
  <c r="B5" i="24"/>
  <c r="A6" i="24"/>
  <c r="B6" i="24"/>
  <c r="A7" i="24"/>
  <c r="B7" i="24"/>
  <c r="A8" i="24"/>
  <c r="B8" i="24"/>
  <c r="A9" i="24"/>
  <c r="B9" i="24"/>
  <c r="A10" i="24"/>
  <c r="B10" i="24"/>
  <c r="A11" i="24"/>
  <c r="B11" i="24"/>
  <c r="A12" i="24"/>
  <c r="B12" i="24"/>
  <c r="A13" i="24"/>
  <c r="B13" i="24"/>
  <c r="A14" i="24"/>
  <c r="B14" i="24"/>
  <c r="A15" i="24"/>
  <c r="B15" i="24"/>
  <c r="A16" i="24"/>
  <c r="B16" i="24"/>
  <c r="A17" i="24"/>
  <c r="B17" i="24"/>
  <c r="A18" i="24"/>
  <c r="B18" i="24"/>
  <c r="A19" i="24"/>
  <c r="B19" i="24"/>
  <c r="A20" i="24"/>
  <c r="B20" i="24"/>
  <c r="A21" i="24"/>
  <c r="B21" i="24"/>
  <c r="A22" i="24"/>
  <c r="B22" i="24"/>
  <c r="A23" i="24"/>
  <c r="B23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B2" i="24"/>
  <c r="A2" i="24"/>
  <c r="Z9" i="22" l="1"/>
  <c r="S1" i="22"/>
  <c r="Q1" i="22"/>
  <c r="O1" i="22"/>
  <c r="N1" i="22"/>
  <c r="CR2" i="16"/>
  <c r="BB2" i="16"/>
  <c r="R3" i="22" l="1"/>
  <c r="R4" i="22"/>
  <c r="R5" i="22"/>
  <c r="R6" i="22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43" i="22"/>
  <c r="R44" i="22"/>
  <c r="R45" i="22"/>
  <c r="R46" i="22"/>
  <c r="R47" i="22"/>
  <c r="R48" i="22"/>
  <c r="R49" i="22"/>
  <c r="R50" i="22"/>
  <c r="R51" i="22"/>
  <c r="R52" i="22"/>
  <c r="R53" i="22"/>
  <c r="R54" i="22"/>
  <c r="R55" i="22"/>
  <c r="R56" i="22"/>
  <c r="R2" i="22"/>
  <c r="AV8" i="23"/>
  <c r="AP8" i="23"/>
  <c r="AP7" i="23"/>
  <c r="AJ7" i="23"/>
  <c r="AU8" i="23"/>
  <c r="AT8" i="23"/>
  <c r="AS8" i="23"/>
  <c r="AR8" i="23"/>
  <c r="AQ8" i="23"/>
  <c r="AO7" i="23"/>
  <c r="AN7" i="23"/>
  <c r="AM7" i="23"/>
  <c r="AL7" i="23"/>
  <c r="AK7" i="23"/>
  <c r="A3" i="23"/>
  <c r="AC8" i="22"/>
  <c r="AC7" i="22"/>
  <c r="AC6" i="22"/>
  <c r="AC5" i="22"/>
  <c r="AC4" i="22"/>
  <c r="AC3" i="22"/>
  <c r="AC2" i="22"/>
  <c r="AB7" i="22"/>
  <c r="AB6" i="22"/>
  <c r="AB5" i="22"/>
  <c r="AB4" i="22"/>
  <c r="AB2" i="22"/>
  <c r="L1" i="22"/>
  <c r="K1" i="22"/>
  <c r="J1" i="22"/>
  <c r="I1" i="22"/>
  <c r="H1" i="22"/>
  <c r="G1" i="22"/>
  <c r="E1" i="22"/>
  <c r="D1" i="22"/>
  <c r="C1" i="22"/>
  <c r="B1" i="22"/>
  <c r="A1" i="22"/>
  <c r="BA69" i="20"/>
  <c r="AZ69" i="20" s="1"/>
  <c r="BD69" i="20"/>
  <c r="BE69" i="20"/>
  <c r="BH69" i="20" s="1"/>
  <c r="BF69" i="20"/>
  <c r="L3" i="2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2" i="21"/>
  <c r="K3" i="21"/>
  <c r="K4" i="2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2" i="2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2" i="21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2" i="21"/>
  <c r="A3" i="21"/>
  <c r="A3" i="22" s="1"/>
  <c r="A4" i="21"/>
  <c r="A4" i="22" s="1"/>
  <c r="A5" i="21"/>
  <c r="A5" i="22" s="1"/>
  <c r="A6" i="21"/>
  <c r="A6" i="22" s="1"/>
  <c r="B6" i="21"/>
  <c r="B6" i="22" s="1"/>
  <c r="B7" i="21"/>
  <c r="B7" i="22" s="1"/>
  <c r="B8" i="21"/>
  <c r="B8" i="22" s="1"/>
  <c r="B10" i="21"/>
  <c r="B10" i="22" s="1"/>
  <c r="B13" i="21"/>
  <c r="B13" i="22" s="1"/>
  <c r="B19" i="21"/>
  <c r="B19" i="22" s="1"/>
  <c r="B38" i="21"/>
  <c r="B38" i="22" s="1"/>
  <c r="B56" i="21"/>
  <c r="B56" i="22" s="1"/>
  <c r="A2" i="21"/>
  <c r="A2" i="22" s="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2" i="21"/>
  <c r="BK4" i="20"/>
  <c r="BK60" i="20"/>
  <c r="BL110" i="20"/>
  <c r="BK110" i="20"/>
  <c r="BL108" i="20"/>
  <c r="BK108" i="20"/>
  <c r="BL106" i="20"/>
  <c r="BK106" i="20"/>
  <c r="BL104" i="20"/>
  <c r="BK104" i="20"/>
  <c r="BL102" i="20"/>
  <c r="BK102" i="20"/>
  <c r="BL100" i="20"/>
  <c r="BK100" i="20"/>
  <c r="BL98" i="20"/>
  <c r="BK98" i="20"/>
  <c r="BL96" i="20"/>
  <c r="BK96" i="20"/>
  <c r="BL94" i="20"/>
  <c r="BK94" i="20"/>
  <c r="BL92" i="20"/>
  <c r="BK92" i="20"/>
  <c r="BL90" i="20"/>
  <c r="BK90" i="20"/>
  <c r="BL88" i="20"/>
  <c r="BK88" i="20"/>
  <c r="BL86" i="20"/>
  <c r="BK86" i="20"/>
  <c r="BL84" i="20"/>
  <c r="BK84" i="20"/>
  <c r="BL82" i="20"/>
  <c r="BK82" i="20"/>
  <c r="BL80" i="20"/>
  <c r="BK80" i="20"/>
  <c r="BL78" i="20"/>
  <c r="BK78" i="20"/>
  <c r="BL76" i="20"/>
  <c r="BK76" i="20"/>
  <c r="BL74" i="20"/>
  <c r="BK74" i="20"/>
  <c r="BL72" i="20"/>
  <c r="BK72" i="20"/>
  <c r="BL70" i="20"/>
  <c r="BK70" i="20"/>
  <c r="BL68" i="20"/>
  <c r="BK68" i="20"/>
  <c r="BL66" i="20"/>
  <c r="BK66" i="20"/>
  <c r="BL64" i="20"/>
  <c r="BK64" i="20"/>
  <c r="BL62" i="20"/>
  <c r="BK62" i="20"/>
  <c r="BL60" i="20"/>
  <c r="BL58" i="20"/>
  <c r="BK58" i="20"/>
  <c r="BL56" i="20"/>
  <c r="BK56" i="20"/>
  <c r="BL54" i="20"/>
  <c r="BK54" i="20"/>
  <c r="BL52" i="20"/>
  <c r="BK52" i="20"/>
  <c r="BL50" i="20"/>
  <c r="BK50" i="20"/>
  <c r="BL48" i="20"/>
  <c r="BK48" i="20"/>
  <c r="BL46" i="20"/>
  <c r="BK46" i="20"/>
  <c r="BL44" i="20"/>
  <c r="BK44" i="20"/>
  <c r="BL42" i="20"/>
  <c r="BK42" i="20"/>
  <c r="BL40" i="20"/>
  <c r="BK40" i="20"/>
  <c r="BL38" i="20"/>
  <c r="BK38" i="20"/>
  <c r="BL36" i="20"/>
  <c r="BK36" i="20"/>
  <c r="BL34" i="20"/>
  <c r="BK34" i="20"/>
  <c r="BL32" i="20"/>
  <c r="BK32" i="20"/>
  <c r="BL30" i="20"/>
  <c r="BK30" i="20"/>
  <c r="BL28" i="20"/>
  <c r="BK28" i="20"/>
  <c r="BL26" i="20"/>
  <c r="BK26" i="20"/>
  <c r="BL24" i="20"/>
  <c r="BK24" i="20"/>
  <c r="BL22" i="20"/>
  <c r="BK22" i="20"/>
  <c r="BL20" i="20"/>
  <c r="BK20" i="20"/>
  <c r="BL18" i="20"/>
  <c r="BK18" i="20"/>
  <c r="BL16" i="20"/>
  <c r="BK16" i="20"/>
  <c r="BL14" i="20"/>
  <c r="BK14" i="20"/>
  <c r="BL12" i="20"/>
  <c r="BK12" i="20"/>
  <c r="BL10" i="20"/>
  <c r="BK10" i="20"/>
  <c r="BL8" i="20"/>
  <c r="BK8" i="20"/>
  <c r="BL6" i="20"/>
  <c r="BK6" i="20"/>
  <c r="BL4" i="20"/>
  <c r="BL2" i="20"/>
  <c r="BK2" i="20"/>
  <c r="BF111" i="20"/>
  <c r="BE111" i="20"/>
  <c r="BD111" i="20"/>
  <c r="BA111" i="20"/>
  <c r="BB111" i="20" s="1"/>
  <c r="A110" i="20"/>
  <c r="BF109" i="20"/>
  <c r="BE109" i="20"/>
  <c r="BD109" i="20"/>
  <c r="BA109" i="20"/>
  <c r="BB109" i="20" s="1"/>
  <c r="B108" i="20"/>
  <c r="A108" i="20"/>
  <c r="BF107" i="20"/>
  <c r="BE107" i="20"/>
  <c r="BD107" i="20"/>
  <c r="BA107" i="20"/>
  <c r="AZ107" i="20" s="1"/>
  <c r="B106" i="20"/>
  <c r="A106" i="20"/>
  <c r="BF105" i="20"/>
  <c r="BE105" i="20"/>
  <c r="BD105" i="20"/>
  <c r="BA105" i="20"/>
  <c r="BB105" i="20" s="1"/>
  <c r="B104" i="20"/>
  <c r="A104" i="20"/>
  <c r="BF103" i="20"/>
  <c r="BE103" i="20"/>
  <c r="BD103" i="20"/>
  <c r="BA103" i="20"/>
  <c r="AZ103" i="20" s="1"/>
  <c r="B102" i="20"/>
  <c r="A102" i="20"/>
  <c r="BF101" i="20"/>
  <c r="BE101" i="20"/>
  <c r="BD101" i="20"/>
  <c r="BA101" i="20"/>
  <c r="BB101" i="20" s="1"/>
  <c r="B100" i="20"/>
  <c r="A100" i="20"/>
  <c r="BF99" i="20"/>
  <c r="BE99" i="20"/>
  <c r="BD99" i="20"/>
  <c r="BA99" i="20"/>
  <c r="AZ99" i="20" s="1"/>
  <c r="B98" i="20"/>
  <c r="A98" i="20"/>
  <c r="BF97" i="20"/>
  <c r="BE97" i="20"/>
  <c r="BD97" i="20"/>
  <c r="BA97" i="20"/>
  <c r="BB97" i="20" s="1"/>
  <c r="B96" i="20"/>
  <c r="A96" i="20"/>
  <c r="BF95" i="20"/>
  <c r="BE95" i="20"/>
  <c r="BD95" i="20"/>
  <c r="BA95" i="20"/>
  <c r="B94" i="20"/>
  <c r="A94" i="20"/>
  <c r="BF93" i="20"/>
  <c r="BE93" i="20"/>
  <c r="BD93" i="20"/>
  <c r="BA93" i="20"/>
  <c r="BB93" i="20" s="1"/>
  <c r="B92" i="20"/>
  <c r="A92" i="20"/>
  <c r="BF91" i="20"/>
  <c r="BE91" i="20"/>
  <c r="BD91" i="20"/>
  <c r="BA91" i="20"/>
  <c r="B90" i="20"/>
  <c r="A90" i="20"/>
  <c r="BF89" i="20"/>
  <c r="BE89" i="20"/>
  <c r="BD89" i="20"/>
  <c r="BA89" i="20"/>
  <c r="AZ89" i="20" s="1"/>
  <c r="B88" i="20"/>
  <c r="A88" i="20"/>
  <c r="BF87" i="20"/>
  <c r="BE87" i="20"/>
  <c r="BD87" i="20"/>
  <c r="BA87" i="20"/>
  <c r="B86" i="20"/>
  <c r="A86" i="20"/>
  <c r="BF85" i="20"/>
  <c r="BE85" i="20"/>
  <c r="BD85" i="20"/>
  <c r="BA85" i="20"/>
  <c r="BB85" i="20" s="1"/>
  <c r="B84" i="20"/>
  <c r="A84" i="20"/>
  <c r="BF83" i="20"/>
  <c r="BE83" i="20"/>
  <c r="BD83" i="20"/>
  <c r="BA83" i="20"/>
  <c r="B82" i="20"/>
  <c r="A82" i="20"/>
  <c r="BF81" i="20"/>
  <c r="BE81" i="20"/>
  <c r="BD81" i="20"/>
  <c r="BA81" i="20"/>
  <c r="AZ81" i="20" s="1"/>
  <c r="B80" i="20"/>
  <c r="A80" i="20"/>
  <c r="BF79" i="20"/>
  <c r="BE79" i="20"/>
  <c r="BD79" i="20"/>
  <c r="BA79" i="20"/>
  <c r="B78" i="20"/>
  <c r="A78" i="20"/>
  <c r="BF77" i="20"/>
  <c r="BE77" i="20"/>
  <c r="BD77" i="20"/>
  <c r="BA77" i="20"/>
  <c r="BB77" i="20" s="1"/>
  <c r="B76" i="20"/>
  <c r="A76" i="20"/>
  <c r="BF75" i="20"/>
  <c r="BE75" i="20"/>
  <c r="BD75" i="20"/>
  <c r="BA75" i="20"/>
  <c r="A74" i="20"/>
  <c r="BF73" i="20"/>
  <c r="BE73" i="20"/>
  <c r="BD73" i="20"/>
  <c r="BA73" i="20"/>
  <c r="B72" i="20"/>
  <c r="A72" i="20"/>
  <c r="BF71" i="20"/>
  <c r="BE71" i="20"/>
  <c r="BD71" i="20"/>
  <c r="BA71" i="20"/>
  <c r="AZ71" i="20" s="1"/>
  <c r="B70" i="20"/>
  <c r="A70" i="20"/>
  <c r="B68" i="20"/>
  <c r="A68" i="20"/>
  <c r="BF67" i="20"/>
  <c r="BE67" i="20"/>
  <c r="BD67" i="20"/>
  <c r="BA67" i="20"/>
  <c r="AZ67" i="20" s="1"/>
  <c r="B66" i="20"/>
  <c r="A66" i="20"/>
  <c r="BF65" i="20"/>
  <c r="BE65" i="20"/>
  <c r="BD65" i="20"/>
  <c r="BA65" i="20"/>
  <c r="AZ65" i="20" s="1"/>
  <c r="B64" i="20"/>
  <c r="A64" i="20"/>
  <c r="BF63" i="20"/>
  <c r="BE63" i="20"/>
  <c r="BD63" i="20"/>
  <c r="BA63" i="20"/>
  <c r="AZ63" i="20" s="1"/>
  <c r="B62" i="20"/>
  <c r="A62" i="20"/>
  <c r="BF61" i="20"/>
  <c r="BE61" i="20"/>
  <c r="BD61" i="20"/>
  <c r="BA61" i="20"/>
  <c r="AZ61" i="20" s="1"/>
  <c r="B60" i="20"/>
  <c r="A60" i="20"/>
  <c r="BF59" i="20"/>
  <c r="BE59" i="20"/>
  <c r="BD59" i="20"/>
  <c r="BA59" i="20"/>
  <c r="AZ59" i="20" s="1"/>
  <c r="B58" i="20"/>
  <c r="A58" i="20"/>
  <c r="BF57" i="20"/>
  <c r="BE57" i="20"/>
  <c r="BD57" i="20"/>
  <c r="BA57" i="20"/>
  <c r="AZ57" i="20" s="1"/>
  <c r="B56" i="20"/>
  <c r="A56" i="20"/>
  <c r="BF55" i="20"/>
  <c r="BE55" i="20"/>
  <c r="BD55" i="20"/>
  <c r="BA55" i="20"/>
  <c r="AZ55" i="20" s="1"/>
  <c r="B54" i="20"/>
  <c r="A54" i="20"/>
  <c r="BF53" i="20"/>
  <c r="BE53" i="20"/>
  <c r="BD53" i="20"/>
  <c r="BA53" i="20"/>
  <c r="AZ53" i="20" s="1"/>
  <c r="B52" i="20"/>
  <c r="A52" i="20"/>
  <c r="BF51" i="20"/>
  <c r="BE51" i="20"/>
  <c r="BD51" i="20"/>
  <c r="BA51" i="20"/>
  <c r="AZ51" i="20" s="1"/>
  <c r="B50" i="20"/>
  <c r="A50" i="20"/>
  <c r="BF49" i="20"/>
  <c r="BE49" i="20"/>
  <c r="BD49" i="20"/>
  <c r="BA49" i="20"/>
  <c r="AZ49" i="20" s="1"/>
  <c r="B48" i="20"/>
  <c r="A48" i="20"/>
  <c r="BF47" i="20"/>
  <c r="BE47" i="20"/>
  <c r="BD47" i="20"/>
  <c r="BA47" i="20"/>
  <c r="B46" i="20"/>
  <c r="A46" i="20"/>
  <c r="BF45" i="20"/>
  <c r="BE45" i="20"/>
  <c r="BD45" i="20"/>
  <c r="BA45" i="20"/>
  <c r="AZ45" i="20" s="1"/>
  <c r="B44" i="20"/>
  <c r="A44" i="20"/>
  <c r="BF43" i="20"/>
  <c r="BE43" i="20"/>
  <c r="BD43" i="20"/>
  <c r="BA43" i="20"/>
  <c r="AZ43" i="20" s="1"/>
  <c r="B42" i="20"/>
  <c r="A42" i="20"/>
  <c r="BF41" i="20"/>
  <c r="BE41" i="20"/>
  <c r="BD41" i="20"/>
  <c r="BA41" i="20"/>
  <c r="AZ41" i="20" s="1"/>
  <c r="B40" i="20"/>
  <c r="A40" i="20"/>
  <c r="BF39" i="20"/>
  <c r="BE39" i="20"/>
  <c r="BD39" i="20"/>
  <c r="BA39" i="20"/>
  <c r="B38" i="20"/>
  <c r="A38" i="20"/>
  <c r="BF37" i="20"/>
  <c r="BE37" i="20"/>
  <c r="BD37" i="20"/>
  <c r="BA37" i="20"/>
  <c r="AZ37" i="20" s="1"/>
  <c r="A36" i="20"/>
  <c r="BF35" i="20"/>
  <c r="BE35" i="20"/>
  <c r="BD35" i="20"/>
  <c r="BA35" i="20"/>
  <c r="BB35" i="20" s="1"/>
  <c r="B34" i="20"/>
  <c r="A34" i="20"/>
  <c r="BF33" i="20"/>
  <c r="BE33" i="20"/>
  <c r="BD33" i="20"/>
  <c r="BA33" i="20"/>
  <c r="B32" i="20"/>
  <c r="A32" i="20"/>
  <c r="BF31" i="20"/>
  <c r="BE31" i="20"/>
  <c r="BD31" i="20"/>
  <c r="BA31" i="20"/>
  <c r="B30" i="20"/>
  <c r="A30" i="20"/>
  <c r="BF29" i="20"/>
  <c r="BE29" i="20"/>
  <c r="BD29" i="20"/>
  <c r="BA29" i="20"/>
  <c r="AZ29" i="20" s="1"/>
  <c r="B28" i="20"/>
  <c r="A28" i="20"/>
  <c r="BF27" i="20"/>
  <c r="BE27" i="20"/>
  <c r="BD27" i="20"/>
  <c r="BA27" i="20"/>
  <c r="BB27" i="20" s="1"/>
  <c r="B26" i="20"/>
  <c r="A26" i="20"/>
  <c r="BF25" i="20"/>
  <c r="BE25" i="20"/>
  <c r="BD25" i="20"/>
  <c r="BA25" i="20"/>
  <c r="AZ25" i="20" s="1"/>
  <c r="A24" i="20"/>
  <c r="BF23" i="20"/>
  <c r="BE23" i="20"/>
  <c r="BD23" i="20"/>
  <c r="BA23" i="20"/>
  <c r="AZ23" i="20" s="1"/>
  <c r="B22" i="20"/>
  <c r="A22" i="20"/>
  <c r="BF21" i="20"/>
  <c r="BE21" i="20"/>
  <c r="BD21" i="20"/>
  <c r="BA21" i="20"/>
  <c r="B20" i="20"/>
  <c r="A20" i="20"/>
  <c r="BF19" i="20"/>
  <c r="BE19" i="20"/>
  <c r="BD19" i="20"/>
  <c r="BA19" i="20"/>
  <c r="A18" i="20"/>
  <c r="BF17" i="20"/>
  <c r="BE17" i="20"/>
  <c r="BD17" i="20"/>
  <c r="BA17" i="20"/>
  <c r="B16" i="20"/>
  <c r="A16" i="20"/>
  <c r="BF15" i="20"/>
  <c r="BE15" i="20"/>
  <c r="BD15" i="20"/>
  <c r="BA15" i="20"/>
  <c r="AZ15" i="20" s="1"/>
  <c r="A14" i="20"/>
  <c r="BF13" i="20"/>
  <c r="BE13" i="20"/>
  <c r="BD13" i="20"/>
  <c r="BA13" i="20"/>
  <c r="AZ13" i="20" s="1"/>
  <c r="A12" i="20"/>
  <c r="BF11" i="20"/>
  <c r="BE11" i="20"/>
  <c r="BD11" i="20"/>
  <c r="BA11" i="20"/>
  <c r="AZ11" i="20" s="1"/>
  <c r="BF9" i="20"/>
  <c r="BE9" i="20"/>
  <c r="BD9" i="20"/>
  <c r="BA9" i="20"/>
  <c r="B8" i="20"/>
  <c r="BF7" i="20"/>
  <c r="BE7" i="20"/>
  <c r="BD7" i="20"/>
  <c r="BA7" i="20"/>
  <c r="B6" i="20"/>
  <c r="BF5" i="20"/>
  <c r="BE5" i="20"/>
  <c r="BD5" i="20"/>
  <c r="BA5" i="20"/>
  <c r="B4" i="20"/>
  <c r="BF3" i="20"/>
  <c r="BE3" i="20"/>
  <c r="BD3" i="20"/>
  <c r="BA3" i="20"/>
  <c r="B2" i="20"/>
  <c r="DA61" i="19"/>
  <c r="BG61" i="19"/>
  <c r="DA60" i="19"/>
  <c r="AM60" i="19"/>
  <c r="BG59" i="19"/>
  <c r="BE59" i="19"/>
  <c r="Q59" i="19"/>
  <c r="DG58" i="19"/>
  <c r="DE58" i="19"/>
  <c r="DE61" i="19" s="1"/>
  <c r="DC58" i="19"/>
  <c r="DA58" i="19"/>
  <c r="CY58" i="19"/>
  <c r="CW58" i="19"/>
  <c r="CW61" i="19" s="1"/>
  <c r="CU58" i="19"/>
  <c r="CS58" i="19"/>
  <c r="CS61" i="19" s="1"/>
  <c r="CQ58" i="19"/>
  <c r="CO58" i="19"/>
  <c r="CO61" i="19" s="1"/>
  <c r="CM58" i="19"/>
  <c r="CK58" i="19"/>
  <c r="CI58" i="19"/>
  <c r="CG58" i="19"/>
  <c r="CG61" i="19" s="1"/>
  <c r="CE58" i="19"/>
  <c r="CC58" i="19"/>
  <c r="CA58" i="19"/>
  <c r="DG57" i="19"/>
  <c r="DE57" i="19"/>
  <c r="DC57" i="19"/>
  <c r="DA57" i="19"/>
  <c r="CY57" i="19"/>
  <c r="CY60" i="19" s="1"/>
  <c r="CW57" i="19"/>
  <c r="CU57" i="19"/>
  <c r="CS57" i="19"/>
  <c r="CQ57" i="19"/>
  <c r="CO57" i="19"/>
  <c r="CM57" i="19"/>
  <c r="CK57" i="19"/>
  <c r="CI57" i="19"/>
  <c r="CG57" i="19"/>
  <c r="CE57" i="19"/>
  <c r="CC57" i="19"/>
  <c r="CC60" i="19" s="1"/>
  <c r="CA57" i="19"/>
  <c r="DG56" i="19"/>
  <c r="DE56" i="19"/>
  <c r="DC56" i="19"/>
  <c r="DA56" i="19"/>
  <c r="DA59" i="19" s="1"/>
  <c r="CY56" i="19"/>
  <c r="CW56" i="19"/>
  <c r="CU56" i="19"/>
  <c r="CS56" i="19"/>
  <c r="CS59" i="19" s="1"/>
  <c r="CQ56" i="19"/>
  <c r="CO56" i="19"/>
  <c r="CM56" i="19"/>
  <c r="CK56" i="19"/>
  <c r="CK59" i="19" s="1"/>
  <c r="CI56" i="19"/>
  <c r="CG56" i="19"/>
  <c r="CE56" i="19"/>
  <c r="CC56" i="19"/>
  <c r="CC59" i="19" s="1"/>
  <c r="CA56" i="19"/>
  <c r="DG53" i="19"/>
  <c r="DG54" i="19" s="1"/>
  <c r="DE53" i="19"/>
  <c r="DE54" i="19" s="1"/>
  <c r="DC53" i="19"/>
  <c r="DA53" i="19"/>
  <c r="DA54" i="19" s="1"/>
  <c r="CY53" i="19"/>
  <c r="CY52" i="19" s="1"/>
  <c r="CW53" i="19"/>
  <c r="CW54" i="19" s="1"/>
  <c r="CU53" i="19"/>
  <c r="CS53" i="19"/>
  <c r="CS54" i="19" s="1"/>
  <c r="CQ53" i="19"/>
  <c r="CQ54" i="19" s="1"/>
  <c r="CO53" i="19"/>
  <c r="CO54" i="19" s="1"/>
  <c r="CM53" i="19"/>
  <c r="CK53" i="19"/>
  <c r="CK54" i="19" s="1"/>
  <c r="CI53" i="19"/>
  <c r="CI52" i="19" s="1"/>
  <c r="CG53" i="19"/>
  <c r="CG54" i="19" s="1"/>
  <c r="CE53" i="19"/>
  <c r="CC53" i="19"/>
  <c r="CC54" i="19" s="1"/>
  <c r="CA53" i="19"/>
  <c r="CA54" i="19" s="1"/>
  <c r="DC52" i="19"/>
  <c r="CM52" i="19"/>
  <c r="BY58" i="19"/>
  <c r="BW58" i="19"/>
  <c r="BU58" i="19"/>
  <c r="BS58" i="19"/>
  <c r="BQ58" i="19"/>
  <c r="BO58" i="19"/>
  <c r="BM58" i="19"/>
  <c r="BM61" i="19" s="1"/>
  <c r="BY57" i="19"/>
  <c r="BW57" i="19"/>
  <c r="BU57" i="19"/>
  <c r="BS57" i="19"/>
  <c r="BQ57" i="19"/>
  <c r="BO57" i="19"/>
  <c r="BM57" i="19"/>
  <c r="BY56" i="19"/>
  <c r="BY59" i="19" s="1"/>
  <c r="BW56" i="19"/>
  <c r="BU56" i="19"/>
  <c r="BU59" i="19" s="1"/>
  <c r="BS56" i="19"/>
  <c r="BS59" i="19" s="1"/>
  <c r="BQ56" i="19"/>
  <c r="BQ59" i="19" s="1"/>
  <c r="BO56" i="19"/>
  <c r="BM56" i="19"/>
  <c r="BM59" i="19" s="1"/>
  <c r="BY53" i="19"/>
  <c r="BY54" i="19" s="1"/>
  <c r="BW53" i="19"/>
  <c r="BW54" i="19" s="1"/>
  <c r="BU53" i="19"/>
  <c r="BU54" i="19" s="1"/>
  <c r="BS53" i="19"/>
  <c r="BS54" i="19" s="1"/>
  <c r="BQ53" i="19"/>
  <c r="BQ54" i="19" s="1"/>
  <c r="BO53" i="19"/>
  <c r="BO54" i="19" s="1"/>
  <c r="BM53" i="19"/>
  <c r="BM54" i="19" s="1"/>
  <c r="BQ52" i="19"/>
  <c r="BK58" i="19"/>
  <c r="BI58" i="19"/>
  <c r="BG58" i="19"/>
  <c r="BE58" i="19"/>
  <c r="BC58" i="19"/>
  <c r="BA58" i="19"/>
  <c r="AY58" i="19"/>
  <c r="AY61" i="19" s="1"/>
  <c r="AW58" i="19"/>
  <c r="AW61" i="19" s="1"/>
  <c r="BK57" i="19"/>
  <c r="BI57" i="19"/>
  <c r="BG57" i="19"/>
  <c r="BE57" i="19"/>
  <c r="BC57" i="19"/>
  <c r="BA57" i="19"/>
  <c r="AY57" i="19"/>
  <c r="AW57" i="19"/>
  <c r="AW60" i="19" s="1"/>
  <c r="BK56" i="19"/>
  <c r="BI56" i="19"/>
  <c r="BG56" i="19"/>
  <c r="BE56" i="19"/>
  <c r="BC56" i="19"/>
  <c r="BA56" i="19"/>
  <c r="AY56" i="19"/>
  <c r="AY59" i="19" s="1"/>
  <c r="AW56" i="19"/>
  <c r="AW59" i="19" s="1"/>
  <c r="BK53" i="19"/>
  <c r="BK54" i="19" s="1"/>
  <c r="BI53" i="19"/>
  <c r="BI54" i="19" s="1"/>
  <c r="BG53" i="19"/>
  <c r="BG54" i="19" s="1"/>
  <c r="BE53" i="19"/>
  <c r="BE54" i="19" s="1"/>
  <c r="BC53" i="19"/>
  <c r="BC54" i="19" s="1"/>
  <c r="BA53" i="19"/>
  <c r="BA54" i="19" s="1"/>
  <c r="AY53" i="19"/>
  <c r="AY54" i="19" s="1"/>
  <c r="AW53" i="19"/>
  <c r="AW54" i="19" s="1"/>
  <c r="BK52" i="19"/>
  <c r="BI52" i="19"/>
  <c r="BG52" i="19"/>
  <c r="BE52" i="19"/>
  <c r="BC52" i="19"/>
  <c r="BA52" i="19"/>
  <c r="AY52" i="19"/>
  <c r="AW52" i="19"/>
  <c r="AU58" i="19"/>
  <c r="AU61" i="19" s="1"/>
  <c r="AS58" i="19"/>
  <c r="AQ58" i="19"/>
  <c r="AO58" i="19"/>
  <c r="AO61" i="19" s="1"/>
  <c r="AM58" i="19"/>
  <c r="AM61" i="19" s="1"/>
  <c r="AK58" i="19"/>
  <c r="AI58" i="19"/>
  <c r="AG58" i="19"/>
  <c r="AG61" i="19" s="1"/>
  <c r="AE58" i="19"/>
  <c r="AE61" i="19" s="1"/>
  <c r="AC58" i="19"/>
  <c r="AU57" i="19"/>
  <c r="AS57" i="19"/>
  <c r="AQ57" i="19"/>
  <c r="AO57" i="19"/>
  <c r="AM57" i="19"/>
  <c r="AK57" i="19"/>
  <c r="AI57" i="19"/>
  <c r="AG57" i="19"/>
  <c r="AE57" i="19"/>
  <c r="AE60" i="19" s="1"/>
  <c r="AC57" i="19"/>
  <c r="AC60" i="19" s="1"/>
  <c r="AU56" i="19"/>
  <c r="AU59" i="19" s="1"/>
  <c r="AS56" i="19"/>
  <c r="AQ56" i="19"/>
  <c r="AO56" i="19"/>
  <c r="AM56" i="19"/>
  <c r="AM59" i="19" s="1"/>
  <c r="AK56" i="19"/>
  <c r="AI56" i="19"/>
  <c r="AG56" i="19"/>
  <c r="AE56" i="19"/>
  <c r="AE59" i="19" s="1"/>
  <c r="AC56" i="19"/>
  <c r="AU53" i="19"/>
  <c r="AU54" i="19" s="1"/>
  <c r="AS53" i="19"/>
  <c r="AS54" i="19" s="1"/>
  <c r="AQ53" i="19"/>
  <c r="AQ54" i="19" s="1"/>
  <c r="AO53" i="19"/>
  <c r="AO54" i="19" s="1"/>
  <c r="AM53" i="19"/>
  <c r="AM54" i="19" s="1"/>
  <c r="AK53" i="19"/>
  <c r="AK54" i="19" s="1"/>
  <c r="AI53" i="19"/>
  <c r="AI54" i="19" s="1"/>
  <c r="AG53" i="19"/>
  <c r="AG54" i="19" s="1"/>
  <c r="AE53" i="19"/>
  <c r="AE54" i="19" s="1"/>
  <c r="AC53" i="19"/>
  <c r="AC54" i="19" s="1"/>
  <c r="AU52" i="19"/>
  <c r="AM52" i="19"/>
  <c r="AK52" i="19"/>
  <c r="AE52" i="19"/>
  <c r="AA58" i="19"/>
  <c r="Y58" i="19"/>
  <c r="Y61" i="19" s="1"/>
  <c r="W58" i="19"/>
  <c r="W61" i="19" s="1"/>
  <c r="U58" i="19"/>
  <c r="S58" i="19"/>
  <c r="Q58" i="19"/>
  <c r="Q61" i="19" s="1"/>
  <c r="O58" i="19"/>
  <c r="O61" i="19" s="1"/>
  <c r="M58" i="19"/>
  <c r="K58" i="19"/>
  <c r="I58" i="19"/>
  <c r="I61" i="19" s="1"/>
  <c r="G58" i="19"/>
  <c r="G61" i="19" s="1"/>
  <c r="E58" i="19"/>
  <c r="AA57" i="19"/>
  <c r="AA60" i="19" s="1"/>
  <c r="Y57" i="19"/>
  <c r="Y60" i="19" s="1"/>
  <c r="W57" i="19"/>
  <c r="W60" i="19" s="1"/>
  <c r="U57" i="19"/>
  <c r="S57" i="19"/>
  <c r="S60" i="19" s="1"/>
  <c r="Q57" i="19"/>
  <c r="Q60" i="19" s="1"/>
  <c r="O57" i="19"/>
  <c r="O60" i="19" s="1"/>
  <c r="M57" i="19"/>
  <c r="K57" i="19"/>
  <c r="K60" i="19" s="1"/>
  <c r="I57" i="19"/>
  <c r="I60" i="19" s="1"/>
  <c r="G57" i="19"/>
  <c r="G60" i="19" s="1"/>
  <c r="E57" i="19"/>
  <c r="AA56" i="19"/>
  <c r="Y56" i="19"/>
  <c r="Y59" i="19" s="1"/>
  <c r="W56" i="19"/>
  <c r="W59" i="19" s="1"/>
  <c r="U56" i="19"/>
  <c r="S56" i="19"/>
  <c r="Q56" i="19"/>
  <c r="O56" i="19"/>
  <c r="O59" i="19" s="1"/>
  <c r="M56" i="19"/>
  <c r="K56" i="19"/>
  <c r="I56" i="19"/>
  <c r="I59" i="19" s="1"/>
  <c r="G56" i="19"/>
  <c r="G59" i="19" s="1"/>
  <c r="E56" i="19"/>
  <c r="C58" i="19"/>
  <c r="C57" i="19"/>
  <c r="C60" i="19" s="1"/>
  <c r="C56" i="19"/>
  <c r="C59" i="19" s="1"/>
  <c r="AA53" i="19"/>
  <c r="AA54" i="19" s="1"/>
  <c r="Y53" i="19"/>
  <c r="Y54" i="19" s="1"/>
  <c r="W53" i="19"/>
  <c r="W54" i="19" s="1"/>
  <c r="U53" i="19"/>
  <c r="U54" i="19" s="1"/>
  <c r="S53" i="19"/>
  <c r="S54" i="19" s="1"/>
  <c r="Q53" i="19"/>
  <c r="Q54" i="19" s="1"/>
  <c r="O53" i="19"/>
  <c r="O54" i="19" s="1"/>
  <c r="M53" i="19"/>
  <c r="M54" i="19" s="1"/>
  <c r="K53" i="19"/>
  <c r="K54" i="19" s="1"/>
  <c r="I53" i="19"/>
  <c r="I54" i="19" s="1"/>
  <c r="G53" i="19"/>
  <c r="G54" i="19" s="1"/>
  <c r="E53" i="19"/>
  <c r="E54" i="19" s="1"/>
  <c r="AA52" i="19"/>
  <c r="Y52" i="19"/>
  <c r="W52" i="19"/>
  <c r="U52" i="19"/>
  <c r="S52" i="19"/>
  <c r="Q52" i="19"/>
  <c r="O52" i="19"/>
  <c r="M52" i="19"/>
  <c r="K52" i="19"/>
  <c r="I52" i="19"/>
  <c r="G52" i="19"/>
  <c r="E52" i="19"/>
  <c r="C53" i="19"/>
  <c r="C61" i="19" s="1"/>
  <c r="DD2" i="19"/>
  <c r="DB2" i="19"/>
  <c r="CZ2" i="19"/>
  <c r="CX2" i="19"/>
  <c r="CV2" i="19"/>
  <c r="CT2" i="19"/>
  <c r="CR2" i="19"/>
  <c r="CP2" i="19"/>
  <c r="CN2" i="19"/>
  <c r="CL2" i="19"/>
  <c r="CJ2" i="19"/>
  <c r="CH2" i="19"/>
  <c r="CF2" i="19"/>
  <c r="CD2" i="19"/>
  <c r="CB2" i="19"/>
  <c r="BZ2" i="19"/>
  <c r="BX2" i="19"/>
  <c r="BT2" i="19"/>
  <c r="BR2" i="19"/>
  <c r="BP2" i="19"/>
  <c r="BN2" i="19"/>
  <c r="BL2" i="19"/>
  <c r="BJ2" i="19"/>
  <c r="BH2" i="19"/>
  <c r="BF2" i="19"/>
  <c r="BD2" i="19"/>
  <c r="BB2" i="19"/>
  <c r="AZ2" i="19"/>
  <c r="AX2" i="19"/>
  <c r="AV2" i="19"/>
  <c r="AT2" i="19"/>
  <c r="AR2" i="19"/>
  <c r="AP2" i="19"/>
  <c r="AN2" i="19"/>
  <c r="AL2" i="19"/>
  <c r="AH2" i="19"/>
  <c r="AF2" i="19"/>
  <c r="AD2" i="19"/>
  <c r="AB2" i="19"/>
  <c r="Z2" i="19"/>
  <c r="V2" i="19"/>
  <c r="T2" i="19"/>
  <c r="P2" i="19"/>
  <c r="H2" i="19"/>
  <c r="F2" i="19"/>
  <c r="D2" i="19"/>
  <c r="B2" i="19"/>
  <c r="DF1" i="19"/>
  <c r="DD1" i="19"/>
  <c r="DB1" i="19"/>
  <c r="CZ1" i="19"/>
  <c r="CX1" i="19"/>
  <c r="CV1" i="19"/>
  <c r="CT1" i="19"/>
  <c r="CR1" i="19"/>
  <c r="CP1" i="19"/>
  <c r="CN1" i="19"/>
  <c r="CL1" i="19"/>
  <c r="CJ1" i="19"/>
  <c r="CH1" i="19"/>
  <c r="CF1" i="19"/>
  <c r="CD1" i="19"/>
  <c r="CB1" i="19"/>
  <c r="BZ1" i="19"/>
  <c r="BX1" i="19"/>
  <c r="BV1" i="19"/>
  <c r="BT1" i="19"/>
  <c r="BR1" i="19"/>
  <c r="BP1" i="19"/>
  <c r="BN1" i="19"/>
  <c r="BL1" i="19"/>
  <c r="BJ1" i="19"/>
  <c r="BH1" i="19"/>
  <c r="BF1" i="19"/>
  <c r="BD1" i="19"/>
  <c r="BB1" i="19"/>
  <c r="AZ1" i="19"/>
  <c r="AX1" i="19"/>
  <c r="AV1" i="19"/>
  <c r="AT1" i="19"/>
  <c r="AR1" i="19"/>
  <c r="AP1" i="19"/>
  <c r="AN1" i="19"/>
  <c r="AL1" i="19"/>
  <c r="AJ1" i="19"/>
  <c r="AH1" i="19"/>
  <c r="AF1" i="19"/>
  <c r="AD1" i="19"/>
  <c r="AB1" i="19"/>
  <c r="Z1" i="19"/>
  <c r="X1" i="19"/>
  <c r="V1" i="19"/>
  <c r="T1" i="19"/>
  <c r="R1" i="19"/>
  <c r="P1" i="19"/>
  <c r="N1" i="19"/>
  <c r="L1" i="19"/>
  <c r="A60" i="18"/>
  <c r="A56" i="21" s="1"/>
  <c r="A56" i="22" s="1"/>
  <c r="A57" i="18"/>
  <c r="A53" i="21" s="1"/>
  <c r="A53" i="22" s="1"/>
  <c r="A56" i="18"/>
  <c r="A52" i="21" s="1"/>
  <c r="A52" i="22" s="1"/>
  <c r="A54" i="18"/>
  <c r="A50" i="21" s="1"/>
  <c r="A50" i="22" s="1"/>
  <c r="A52" i="18"/>
  <c r="A48" i="21" s="1"/>
  <c r="A48" i="22" s="1"/>
  <c r="A51" i="18"/>
  <c r="A47" i="21" s="1"/>
  <c r="A47" i="22" s="1"/>
  <c r="A49" i="18"/>
  <c r="A45" i="21" s="1"/>
  <c r="A45" i="22" s="1"/>
  <c r="A46" i="18"/>
  <c r="A42" i="21" s="1"/>
  <c r="A42" i="22" s="1"/>
  <c r="A45" i="18"/>
  <c r="A41" i="21" s="1"/>
  <c r="A41" i="22" s="1"/>
  <c r="BB7" i="15"/>
  <c r="BA7" i="15" s="1"/>
  <c r="AK7" i="15" s="1"/>
  <c r="BB8" i="15"/>
  <c r="BA8" i="15" s="1"/>
  <c r="AK8" i="15" s="1"/>
  <c r="BB9" i="15"/>
  <c r="BA9" i="15" s="1"/>
  <c r="AK9" i="15" s="1"/>
  <c r="BB10" i="15"/>
  <c r="BA10" i="15" s="1"/>
  <c r="AK10" i="15" s="1"/>
  <c r="BB11" i="15"/>
  <c r="BA11" i="15" s="1"/>
  <c r="AK11" i="15" s="1"/>
  <c r="BB12" i="15"/>
  <c r="BA12" i="15" s="1"/>
  <c r="AK12" i="15" s="1"/>
  <c r="BB13" i="15"/>
  <c r="BA13" i="15" s="1"/>
  <c r="AK13" i="15" s="1"/>
  <c r="BB14" i="15"/>
  <c r="BA14" i="15" s="1"/>
  <c r="AK14" i="15" s="1"/>
  <c r="BB15" i="15"/>
  <c r="BA15" i="15" s="1"/>
  <c r="AK15" i="15" s="1"/>
  <c r="BB16" i="15"/>
  <c r="BA16" i="15" s="1"/>
  <c r="AK16" i="15" s="1"/>
  <c r="BB17" i="15"/>
  <c r="BA17" i="15" s="1"/>
  <c r="AK17" i="15" s="1"/>
  <c r="BB18" i="15"/>
  <c r="BA18" i="15" s="1"/>
  <c r="AK18" i="15" s="1"/>
  <c r="BB19" i="15"/>
  <c r="BA19" i="15" s="1"/>
  <c r="AK19" i="15" s="1"/>
  <c r="BB20" i="15"/>
  <c r="BA20" i="15" s="1"/>
  <c r="AK20" i="15" s="1"/>
  <c r="BB21" i="15"/>
  <c r="BA21" i="15" s="1"/>
  <c r="AK21" i="15" s="1"/>
  <c r="BB22" i="15"/>
  <c r="BA22" i="15" s="1"/>
  <c r="AK22" i="15" s="1"/>
  <c r="BB23" i="15"/>
  <c r="BA23" i="15" s="1"/>
  <c r="AK23" i="15" s="1"/>
  <c r="BB24" i="15"/>
  <c r="BA24" i="15" s="1"/>
  <c r="AK24" i="15" s="1"/>
  <c r="BB25" i="15"/>
  <c r="BA25" i="15" s="1"/>
  <c r="AK25" i="15" s="1"/>
  <c r="BB26" i="15"/>
  <c r="BA26" i="15" s="1"/>
  <c r="AK26" i="15" s="1"/>
  <c r="BB27" i="15"/>
  <c r="BA27" i="15" s="1"/>
  <c r="AK27" i="15" s="1"/>
  <c r="BB28" i="15"/>
  <c r="BA28" i="15" s="1"/>
  <c r="AK28" i="15" s="1"/>
  <c r="BB29" i="15"/>
  <c r="BA29" i="15" s="1"/>
  <c r="AK29" i="15" s="1"/>
  <c r="BB30" i="15"/>
  <c r="BA30" i="15" s="1"/>
  <c r="AK30" i="15" s="1"/>
  <c r="BB31" i="15"/>
  <c r="BA31" i="15" s="1"/>
  <c r="AK31" i="15" s="1"/>
  <c r="BB32" i="15"/>
  <c r="BA32" i="15" s="1"/>
  <c r="AK32" i="15" s="1"/>
  <c r="BB33" i="15"/>
  <c r="BA33" i="15" s="1"/>
  <c r="AK33" i="15" s="1"/>
  <c r="BB34" i="15"/>
  <c r="BA34" i="15" s="1"/>
  <c r="AK34" i="15" s="1"/>
  <c r="BB35" i="15"/>
  <c r="BA35" i="15" s="1"/>
  <c r="AK35" i="15" s="1"/>
  <c r="BB36" i="15"/>
  <c r="BA36" i="15" s="1"/>
  <c r="AK36" i="15" s="1"/>
  <c r="BB37" i="15"/>
  <c r="BA37" i="15" s="1"/>
  <c r="AK37" i="15" s="1"/>
  <c r="AL37" i="15" s="1"/>
  <c r="AM37" i="15" s="1"/>
  <c r="AN37" i="15" s="1"/>
  <c r="BB38" i="15"/>
  <c r="BA38" i="15" s="1"/>
  <c r="AK38" i="15" s="1"/>
  <c r="BB39" i="15"/>
  <c r="BA39" i="15" s="1"/>
  <c r="AK39" i="15" s="1"/>
  <c r="BB40" i="15"/>
  <c r="BA40" i="15" s="1"/>
  <c r="AK40" i="15" s="1"/>
  <c r="BB41" i="15"/>
  <c r="BA41" i="15" s="1"/>
  <c r="AK41" i="15" s="1"/>
  <c r="BB42" i="15"/>
  <c r="BA42" i="15" s="1"/>
  <c r="AK42" i="15" s="1"/>
  <c r="BB43" i="15"/>
  <c r="BA43" i="15" s="1"/>
  <c r="AK43" i="15" s="1"/>
  <c r="BB44" i="15"/>
  <c r="BA44" i="15" s="1"/>
  <c r="AK44" i="15" s="1"/>
  <c r="BB45" i="15"/>
  <c r="BA45" i="15" s="1"/>
  <c r="AK45" i="15" s="1"/>
  <c r="BB46" i="15"/>
  <c r="BA46" i="15" s="1"/>
  <c r="AK46" i="15" s="1"/>
  <c r="BB47" i="15"/>
  <c r="BA47" i="15" s="1"/>
  <c r="AK47" i="15" s="1"/>
  <c r="BB48" i="15"/>
  <c r="BA48" i="15" s="1"/>
  <c r="AK48" i="15" s="1"/>
  <c r="BB49" i="15"/>
  <c r="BA49" i="15" s="1"/>
  <c r="AK49" i="15" s="1"/>
  <c r="BB50" i="15"/>
  <c r="BA50" i="15" s="1"/>
  <c r="AK50" i="15" s="1"/>
  <c r="BB51" i="15"/>
  <c r="BA51" i="15" s="1"/>
  <c r="AK51" i="15" s="1"/>
  <c r="BB52" i="15"/>
  <c r="BA52" i="15" s="1"/>
  <c r="AK52" i="15" s="1"/>
  <c r="BB53" i="15"/>
  <c r="BA53" i="15" s="1"/>
  <c r="AK53" i="15" s="1"/>
  <c r="BB54" i="15"/>
  <c r="BA54" i="15" s="1"/>
  <c r="AK54" i="15" s="1"/>
  <c r="BB55" i="15"/>
  <c r="BA55" i="15" s="1"/>
  <c r="AK55" i="15" s="1"/>
  <c r="BB56" i="15"/>
  <c r="BA56" i="15" s="1"/>
  <c r="AK56" i="15" s="1"/>
  <c r="BB57" i="15"/>
  <c r="BA57" i="15" s="1"/>
  <c r="AK57" i="15" s="1"/>
  <c r="BB58" i="15"/>
  <c r="BA58" i="15" s="1"/>
  <c r="AK58" i="15" s="1"/>
  <c r="BB59" i="15"/>
  <c r="BA59" i="15" s="1"/>
  <c r="AK59" i="15" s="1"/>
  <c r="BB60" i="15"/>
  <c r="BA60" i="15" s="1"/>
  <c r="AK60" i="15" s="1"/>
  <c r="BB61" i="15"/>
  <c r="BA61" i="15" s="1"/>
  <c r="AK61" i="15" s="1"/>
  <c r="BB62" i="15"/>
  <c r="BA62" i="15" s="1"/>
  <c r="AK62" i="15" s="1"/>
  <c r="BB63" i="15"/>
  <c r="BA63" i="15" s="1"/>
  <c r="AK63" i="15" s="1"/>
  <c r="BB64" i="15"/>
  <c r="BA64" i="15" s="1"/>
  <c r="AK64" i="15" s="1"/>
  <c r="BB65" i="15"/>
  <c r="BA65" i="15" s="1"/>
  <c r="AK65" i="15" s="1"/>
  <c r="BB6" i="15"/>
  <c r="B59" i="18"/>
  <c r="B55" i="21" s="1"/>
  <c r="B55" i="22" s="1"/>
  <c r="A59" i="18"/>
  <c r="A55" i="21" s="1"/>
  <c r="A55" i="22" s="1"/>
  <c r="B58" i="18"/>
  <c r="B54" i="21" s="1"/>
  <c r="B54" i="22" s="1"/>
  <c r="A58" i="18"/>
  <c r="A54" i="21" s="1"/>
  <c r="A54" i="22" s="1"/>
  <c r="B57" i="18"/>
  <c r="B53" i="21" s="1"/>
  <c r="B53" i="22" s="1"/>
  <c r="B56" i="18"/>
  <c r="B52" i="21" s="1"/>
  <c r="B52" i="22" s="1"/>
  <c r="B55" i="18"/>
  <c r="B51" i="21" s="1"/>
  <c r="B51" i="22" s="1"/>
  <c r="A55" i="18"/>
  <c r="A51" i="21" s="1"/>
  <c r="A51" i="22" s="1"/>
  <c r="B54" i="18"/>
  <c r="B50" i="21" s="1"/>
  <c r="B50" i="22" s="1"/>
  <c r="B53" i="18"/>
  <c r="B49" i="21" s="1"/>
  <c r="B49" i="22" s="1"/>
  <c r="A53" i="18"/>
  <c r="A49" i="21" s="1"/>
  <c r="A49" i="22" s="1"/>
  <c r="B52" i="18"/>
  <c r="B48" i="21" s="1"/>
  <c r="B48" i="22" s="1"/>
  <c r="B51" i="18"/>
  <c r="B47" i="21" s="1"/>
  <c r="B47" i="22" s="1"/>
  <c r="B50" i="18"/>
  <c r="B46" i="21" s="1"/>
  <c r="B46" i="22" s="1"/>
  <c r="A50" i="18"/>
  <c r="A46" i="21" s="1"/>
  <c r="A46" i="22" s="1"/>
  <c r="B49" i="18"/>
  <c r="B45" i="21" s="1"/>
  <c r="B45" i="22" s="1"/>
  <c r="B48" i="18"/>
  <c r="B44" i="21" s="1"/>
  <c r="B44" i="22" s="1"/>
  <c r="A48" i="18"/>
  <c r="A44" i="21" s="1"/>
  <c r="A44" i="22" s="1"/>
  <c r="B47" i="18"/>
  <c r="B43" i="21" s="1"/>
  <c r="B43" i="22" s="1"/>
  <c r="A47" i="18"/>
  <c r="A43" i="21" s="1"/>
  <c r="A43" i="22" s="1"/>
  <c r="B46" i="18"/>
  <c r="B42" i="21" s="1"/>
  <c r="B42" i="22" s="1"/>
  <c r="B45" i="18"/>
  <c r="B41" i="21" s="1"/>
  <c r="B41" i="22" s="1"/>
  <c r="B44" i="18"/>
  <c r="B40" i="21" s="1"/>
  <c r="B40" i="22" s="1"/>
  <c r="A44" i="18"/>
  <c r="A40" i="21" s="1"/>
  <c r="A40" i="22" s="1"/>
  <c r="B6" i="18"/>
  <c r="B2" i="21" s="1"/>
  <c r="B2" i="22" s="1"/>
  <c r="B9" i="18"/>
  <c r="B5" i="21" s="1"/>
  <c r="B5" i="22" s="1"/>
  <c r="B8" i="18"/>
  <c r="B4" i="21" s="1"/>
  <c r="B4" i="22" s="1"/>
  <c r="B7" i="18"/>
  <c r="B3" i="21" s="1"/>
  <c r="B3" i="22" s="1"/>
  <c r="B43" i="18"/>
  <c r="B39" i="21" s="1"/>
  <c r="B39" i="22" s="1"/>
  <c r="A43" i="18"/>
  <c r="A39" i="21" s="1"/>
  <c r="A39" i="22" s="1"/>
  <c r="A42" i="18"/>
  <c r="A38" i="21" s="1"/>
  <c r="A38" i="22" s="1"/>
  <c r="B41" i="18"/>
  <c r="B37" i="21" s="1"/>
  <c r="B37" i="22" s="1"/>
  <c r="A41" i="18"/>
  <c r="A37" i="21" s="1"/>
  <c r="A37" i="22" s="1"/>
  <c r="B40" i="18"/>
  <c r="B36" i="21" s="1"/>
  <c r="B36" i="22" s="1"/>
  <c r="A40" i="18"/>
  <c r="A36" i="21" s="1"/>
  <c r="A36" i="22" s="1"/>
  <c r="B39" i="18"/>
  <c r="B35" i="21" s="1"/>
  <c r="B35" i="22" s="1"/>
  <c r="A39" i="18"/>
  <c r="A35" i="21" s="1"/>
  <c r="A35" i="22" s="1"/>
  <c r="B38" i="18"/>
  <c r="B34" i="21" s="1"/>
  <c r="B34" i="22" s="1"/>
  <c r="A38" i="18"/>
  <c r="A34" i="21" s="1"/>
  <c r="A34" i="22" s="1"/>
  <c r="B37" i="18"/>
  <c r="B33" i="21" s="1"/>
  <c r="B33" i="22" s="1"/>
  <c r="A37" i="18"/>
  <c r="A33" i="21" s="1"/>
  <c r="A33" i="22" s="1"/>
  <c r="B36" i="18"/>
  <c r="B32" i="21" s="1"/>
  <c r="B32" i="22" s="1"/>
  <c r="A36" i="18"/>
  <c r="A32" i="21" s="1"/>
  <c r="A32" i="22" s="1"/>
  <c r="B35" i="18"/>
  <c r="B31" i="21" s="1"/>
  <c r="B31" i="22" s="1"/>
  <c r="A35" i="18"/>
  <c r="A31" i="21" s="1"/>
  <c r="A31" i="22" s="1"/>
  <c r="B34" i="18"/>
  <c r="B30" i="21" s="1"/>
  <c r="B30" i="22" s="1"/>
  <c r="A34" i="18"/>
  <c r="A30" i="21" s="1"/>
  <c r="A30" i="22" s="1"/>
  <c r="B33" i="18"/>
  <c r="B29" i="21" s="1"/>
  <c r="B29" i="22" s="1"/>
  <c r="A33" i="18"/>
  <c r="A29" i="21" s="1"/>
  <c r="A29" i="22" s="1"/>
  <c r="B32" i="18"/>
  <c r="B28" i="21" s="1"/>
  <c r="B28" i="22" s="1"/>
  <c r="A32" i="18"/>
  <c r="A28" i="21" s="1"/>
  <c r="A28" i="22" s="1"/>
  <c r="B31" i="18"/>
  <c r="B27" i="21" s="1"/>
  <c r="B27" i="22" s="1"/>
  <c r="A31" i="18"/>
  <c r="A27" i="21" s="1"/>
  <c r="A27" i="22" s="1"/>
  <c r="B30" i="18"/>
  <c r="B26" i="21" s="1"/>
  <c r="B26" i="22" s="1"/>
  <c r="A30" i="18"/>
  <c r="A26" i="21" s="1"/>
  <c r="A26" i="22" s="1"/>
  <c r="B29" i="18"/>
  <c r="B25" i="21" s="1"/>
  <c r="B25" i="22" s="1"/>
  <c r="A29" i="18"/>
  <c r="A25" i="21" s="1"/>
  <c r="A25" i="22" s="1"/>
  <c r="A23" i="18"/>
  <c r="A19" i="21" s="1"/>
  <c r="A19" i="22" s="1"/>
  <c r="B28" i="18"/>
  <c r="B24" i="21" s="1"/>
  <c r="B24" i="22" s="1"/>
  <c r="A28" i="18"/>
  <c r="A24" i="21" s="1"/>
  <c r="A24" i="22" s="1"/>
  <c r="B27" i="18"/>
  <c r="B23" i="21" s="1"/>
  <c r="B23" i="22" s="1"/>
  <c r="A27" i="18"/>
  <c r="A23" i="21" s="1"/>
  <c r="A23" i="22" s="1"/>
  <c r="B26" i="18"/>
  <c r="B22" i="21" s="1"/>
  <c r="B22" i="22" s="1"/>
  <c r="A26" i="18"/>
  <c r="A22" i="21" s="1"/>
  <c r="A22" i="22" s="1"/>
  <c r="B25" i="18"/>
  <c r="B21" i="21" s="1"/>
  <c r="B21" i="22" s="1"/>
  <c r="A25" i="18"/>
  <c r="A21" i="21" s="1"/>
  <c r="A21" i="22" s="1"/>
  <c r="B24" i="18"/>
  <c r="B20" i="21" s="1"/>
  <c r="B20" i="22" s="1"/>
  <c r="A24" i="18"/>
  <c r="A20" i="21" s="1"/>
  <c r="A20" i="22" s="1"/>
  <c r="B22" i="18"/>
  <c r="B18" i="21" s="1"/>
  <c r="B18" i="22" s="1"/>
  <c r="A22" i="18"/>
  <c r="A18" i="21" s="1"/>
  <c r="A18" i="22" s="1"/>
  <c r="B21" i="18"/>
  <c r="B17" i="21" s="1"/>
  <c r="B17" i="22" s="1"/>
  <c r="A21" i="18"/>
  <c r="A17" i="21" s="1"/>
  <c r="A17" i="22" s="1"/>
  <c r="B20" i="18"/>
  <c r="B16" i="21" s="1"/>
  <c r="B16" i="22" s="1"/>
  <c r="A20" i="18"/>
  <c r="A16" i="21" s="1"/>
  <c r="A16" i="22" s="1"/>
  <c r="B19" i="18"/>
  <c r="B15" i="21" s="1"/>
  <c r="B15" i="22" s="1"/>
  <c r="A19" i="18"/>
  <c r="A15" i="21" s="1"/>
  <c r="B18" i="18"/>
  <c r="B14" i="21" s="1"/>
  <c r="B14" i="22" s="1"/>
  <c r="A18" i="18"/>
  <c r="A14" i="21" s="1"/>
  <c r="A14" i="22" s="1"/>
  <c r="A17" i="18"/>
  <c r="A13" i="21" s="1"/>
  <c r="A13" i="22" s="1"/>
  <c r="B16" i="18"/>
  <c r="B12" i="21" s="1"/>
  <c r="B12" i="22" s="1"/>
  <c r="A16" i="18"/>
  <c r="A12" i="21" s="1"/>
  <c r="A12" i="22" s="1"/>
  <c r="B15" i="18"/>
  <c r="B11" i="21" s="1"/>
  <c r="B11" i="22" s="1"/>
  <c r="A15" i="18"/>
  <c r="A11" i="21" s="1"/>
  <c r="A11" i="22" s="1"/>
  <c r="A14" i="18"/>
  <c r="A10" i="21" s="1"/>
  <c r="A10" i="22" s="1"/>
  <c r="B13" i="18"/>
  <c r="B9" i="21" s="1"/>
  <c r="B9" i="22" s="1"/>
  <c r="A13" i="18"/>
  <c r="A9" i="21" s="1"/>
  <c r="A9" i="22" s="1"/>
  <c r="A12" i="18"/>
  <c r="A8" i="21" s="1"/>
  <c r="A8" i="22" s="1"/>
  <c r="A11" i="18"/>
  <c r="A7" i="21" s="1"/>
  <c r="A7" i="22" s="1"/>
  <c r="AU60" i="19" l="1"/>
  <c r="AI61" i="19"/>
  <c r="C54" i="19"/>
  <c r="E59" i="19"/>
  <c r="M59" i="19"/>
  <c r="U59" i="19"/>
  <c r="E60" i="19"/>
  <c r="M60" i="19"/>
  <c r="U60" i="19"/>
  <c r="E61" i="19"/>
  <c r="M61" i="19"/>
  <c r="U61" i="19"/>
  <c r="AC52" i="19"/>
  <c r="AS52" i="19"/>
  <c r="AC59" i="19"/>
  <c r="AK59" i="19"/>
  <c r="AS59" i="19"/>
  <c r="AG60" i="19"/>
  <c r="AO60" i="19"/>
  <c r="AC61" i="19"/>
  <c r="AK61" i="19"/>
  <c r="AS61" i="19"/>
  <c r="BA59" i="19"/>
  <c r="BI59" i="19"/>
  <c r="BA60" i="19"/>
  <c r="BI60" i="19"/>
  <c r="BA61" i="19"/>
  <c r="BI61" i="19"/>
  <c r="BO59" i="19"/>
  <c r="BW59" i="19"/>
  <c r="BQ60" i="19"/>
  <c r="BY60" i="19"/>
  <c r="CA52" i="19"/>
  <c r="DG52" i="19"/>
  <c r="CA59" i="19"/>
  <c r="CI59" i="19"/>
  <c r="CQ59" i="19"/>
  <c r="CY59" i="19"/>
  <c r="DG59" i="19"/>
  <c r="CG60" i="19"/>
  <c r="CO60" i="19"/>
  <c r="CW60" i="19"/>
  <c r="DE60" i="19"/>
  <c r="CE61" i="19"/>
  <c r="CM61" i="19"/>
  <c r="CU61" i="19"/>
  <c r="DC61" i="19"/>
  <c r="BH75" i="20"/>
  <c r="BH79" i="20"/>
  <c r="BH83" i="20"/>
  <c r="BH87" i="20"/>
  <c r="BH91" i="20"/>
  <c r="BH95" i="20"/>
  <c r="BN60" i="20"/>
  <c r="BC59" i="19"/>
  <c r="BK59" i="19"/>
  <c r="BC60" i="19"/>
  <c r="BK60" i="19"/>
  <c r="CA60" i="19"/>
  <c r="CI60" i="19"/>
  <c r="CQ60" i="19"/>
  <c r="DG60" i="19"/>
  <c r="AK60" i="19"/>
  <c r="AS60" i="19"/>
  <c r="BE60" i="19"/>
  <c r="BE61" i="19"/>
  <c r="BO61" i="19"/>
  <c r="CQ52" i="19"/>
  <c r="CI54" i="19"/>
  <c r="CK60" i="19"/>
  <c r="CS60" i="19"/>
  <c r="CC61" i="19"/>
  <c r="BY52" i="19"/>
  <c r="BO60" i="19"/>
  <c r="BW60" i="19"/>
  <c r="BQ61" i="19"/>
  <c r="BY61" i="19"/>
  <c r="CE59" i="19"/>
  <c r="CM59" i="19"/>
  <c r="CU59" i="19"/>
  <c r="DC59" i="19"/>
  <c r="CY54" i="19"/>
  <c r="CK61" i="19"/>
  <c r="BH73" i="20"/>
  <c r="BN4" i="20"/>
  <c r="AG52" i="19"/>
  <c r="AO52" i="19"/>
  <c r="BM52" i="19"/>
  <c r="BU52" i="19"/>
  <c r="CE52" i="19"/>
  <c r="CU52" i="19"/>
  <c r="CM54" i="19"/>
  <c r="DC54" i="19"/>
  <c r="CA61" i="19"/>
  <c r="CI61" i="19"/>
  <c r="CQ61" i="19"/>
  <c r="CY61" i="19"/>
  <c r="DG61" i="19"/>
  <c r="CG59" i="19"/>
  <c r="CO59" i="19"/>
  <c r="CW59" i="19"/>
  <c r="DE59" i="19"/>
  <c r="BM60" i="19"/>
  <c r="K61" i="19"/>
  <c r="AQ61" i="19"/>
  <c r="BW61" i="19"/>
  <c r="C52" i="19"/>
  <c r="AI52" i="19"/>
  <c r="AQ52" i="19"/>
  <c r="AY60" i="19"/>
  <c r="BG60" i="19"/>
  <c r="BO52" i="19"/>
  <c r="BW52" i="19"/>
  <c r="CE60" i="19"/>
  <c r="CM60" i="19"/>
  <c r="CU60" i="19"/>
  <c r="DC60" i="19"/>
  <c r="CE54" i="19"/>
  <c r="CU54" i="19"/>
  <c r="AG59" i="19"/>
  <c r="AO59" i="19"/>
  <c r="BS60" i="19"/>
  <c r="AA61" i="19"/>
  <c r="AI60" i="19"/>
  <c r="AQ60" i="19"/>
  <c r="BC61" i="19"/>
  <c r="BK61" i="19"/>
  <c r="BS52" i="19"/>
  <c r="BS61" i="19"/>
  <c r="K59" i="19"/>
  <c r="S59" i="19"/>
  <c r="AA59" i="19"/>
  <c r="AI59" i="19"/>
  <c r="AQ59" i="19"/>
  <c r="BU60" i="19"/>
  <c r="S61" i="19"/>
  <c r="BU61" i="19"/>
  <c r="BN18" i="20"/>
  <c r="BN22" i="20"/>
  <c r="BN26" i="20"/>
  <c r="BN30" i="20"/>
  <c r="BN34" i="20"/>
  <c r="BN38" i="20"/>
  <c r="BN42" i="20"/>
  <c r="BN46" i="20"/>
  <c r="BN16" i="20"/>
  <c r="BN20" i="20"/>
  <c r="BN24" i="20"/>
  <c r="BN28" i="20"/>
  <c r="BN32" i="20"/>
  <c r="BN36" i="20"/>
  <c r="BN40" i="20"/>
  <c r="BN44" i="20"/>
  <c r="BN48" i="20"/>
  <c r="BN50" i="20"/>
  <c r="BN52" i="20"/>
  <c r="BN54" i="20"/>
  <c r="BN56" i="20"/>
  <c r="BN58" i="20"/>
  <c r="BN6" i="20"/>
  <c r="BN8" i="20"/>
  <c r="BN10" i="20"/>
  <c r="BN12" i="20"/>
  <c r="BN14" i="20"/>
  <c r="BN2" i="20"/>
  <c r="BN62" i="20"/>
  <c r="BN64" i="20"/>
  <c r="BN66" i="20"/>
  <c r="BN68" i="20"/>
  <c r="BN70" i="20"/>
  <c r="BN72" i="20"/>
  <c r="BN74" i="20"/>
  <c r="BN76" i="20"/>
  <c r="BN78" i="20"/>
  <c r="BN80" i="20"/>
  <c r="BN82" i="20"/>
  <c r="BN84" i="20"/>
  <c r="BN86" i="20"/>
  <c r="BN88" i="20"/>
  <c r="BN90" i="20"/>
  <c r="BN92" i="20"/>
  <c r="BN94" i="20"/>
  <c r="BN96" i="20"/>
  <c r="BN98" i="20"/>
  <c r="BN100" i="20"/>
  <c r="BN102" i="20"/>
  <c r="BN104" i="20"/>
  <c r="BN106" i="20"/>
  <c r="BN108" i="20"/>
  <c r="BN110" i="20"/>
  <c r="BG51" i="20"/>
  <c r="BG59" i="20"/>
  <c r="BI69" i="20"/>
  <c r="BG69" i="20"/>
  <c r="BM4" i="20"/>
  <c r="BB69" i="20"/>
  <c r="BG67" i="20"/>
  <c r="BG13" i="20"/>
  <c r="BG23" i="20"/>
  <c r="BG43" i="20"/>
  <c r="BM2" i="20"/>
  <c r="BM62" i="20"/>
  <c r="BM64" i="20"/>
  <c r="BM66" i="20"/>
  <c r="BM68" i="20"/>
  <c r="BM70" i="20"/>
  <c r="BM72" i="20"/>
  <c r="BM74" i="20"/>
  <c r="BM76" i="20"/>
  <c r="BM78" i="20"/>
  <c r="BM80" i="20"/>
  <c r="BM82" i="20"/>
  <c r="BM84" i="20"/>
  <c r="BM86" i="20"/>
  <c r="BM88" i="20"/>
  <c r="BM90" i="20"/>
  <c r="BM92" i="20"/>
  <c r="BM94" i="20"/>
  <c r="BM96" i="20"/>
  <c r="BM98" i="20"/>
  <c r="BM100" i="20"/>
  <c r="BM102" i="20"/>
  <c r="BM104" i="20"/>
  <c r="BM106" i="20"/>
  <c r="BM108" i="20"/>
  <c r="BM110" i="20"/>
  <c r="BM6" i="20"/>
  <c r="BM8" i="20"/>
  <c r="BM10" i="20"/>
  <c r="BM12" i="20"/>
  <c r="BM14" i="20"/>
  <c r="BM16" i="20"/>
  <c r="BM18" i="20"/>
  <c r="BM20" i="20"/>
  <c r="BM22" i="20"/>
  <c r="BM24" i="20"/>
  <c r="BM26" i="20"/>
  <c r="BM28" i="20"/>
  <c r="BM30" i="20"/>
  <c r="BM32" i="20"/>
  <c r="BM34" i="20"/>
  <c r="BM36" i="20"/>
  <c r="BM38" i="20"/>
  <c r="BM40" i="20"/>
  <c r="BM42" i="20"/>
  <c r="BM44" i="20"/>
  <c r="BM46" i="20"/>
  <c r="BM48" i="20"/>
  <c r="BM50" i="20"/>
  <c r="BM52" i="20"/>
  <c r="BM54" i="20"/>
  <c r="BM56" i="20"/>
  <c r="BM58" i="20"/>
  <c r="BM60" i="20"/>
  <c r="BG29" i="20"/>
  <c r="BG107" i="20"/>
  <c r="BG11" i="20"/>
  <c r="BG15" i="20"/>
  <c r="BG27" i="20"/>
  <c r="BI27" i="20"/>
  <c r="BB29" i="20"/>
  <c r="BH29" i="20"/>
  <c r="BG33" i="20"/>
  <c r="BI33" i="20"/>
  <c r="BG81" i="20"/>
  <c r="BG99" i="20"/>
  <c r="BB107" i="20"/>
  <c r="BH107" i="20"/>
  <c r="BB13" i="20"/>
  <c r="BH13" i="20"/>
  <c r="BB23" i="20"/>
  <c r="BH23" i="20"/>
  <c r="BB43" i="20"/>
  <c r="BH43" i="20"/>
  <c r="BG47" i="20"/>
  <c r="BI47" i="20"/>
  <c r="BG49" i="20"/>
  <c r="BI49" i="20"/>
  <c r="BB51" i="20"/>
  <c r="BH51" i="20"/>
  <c r="BG55" i="20"/>
  <c r="BI55" i="20"/>
  <c r="BG57" i="20"/>
  <c r="BI57" i="20"/>
  <c r="BB59" i="20"/>
  <c r="BH59" i="20"/>
  <c r="BG63" i="20"/>
  <c r="BI63" i="20"/>
  <c r="BG65" i="20"/>
  <c r="BI65" i="20"/>
  <c r="BB67" i="20"/>
  <c r="BH67" i="20"/>
  <c r="BG71" i="20"/>
  <c r="BI71" i="20"/>
  <c r="BG73" i="20"/>
  <c r="BI73" i="20"/>
  <c r="BI11" i="20"/>
  <c r="BG5" i="20"/>
  <c r="BI5" i="20"/>
  <c r="BG9" i="20"/>
  <c r="BI9" i="20"/>
  <c r="BB11" i="20"/>
  <c r="BH11" i="20"/>
  <c r="BI13" i="20"/>
  <c r="BB15" i="20"/>
  <c r="BH15" i="20"/>
  <c r="BI23" i="20"/>
  <c r="BB25" i="20"/>
  <c r="BH25" i="20"/>
  <c r="BI25" i="20"/>
  <c r="BI43" i="20"/>
  <c r="BI51" i="20"/>
  <c r="BI59" i="20"/>
  <c r="BI67" i="20"/>
  <c r="BG77" i="20"/>
  <c r="BI77" i="20"/>
  <c r="BG79" i="20"/>
  <c r="BI79" i="20"/>
  <c r="BB81" i="20"/>
  <c r="BH81" i="20"/>
  <c r="BG85" i="20"/>
  <c r="BI85" i="20"/>
  <c r="BG87" i="20"/>
  <c r="BI87" i="20"/>
  <c r="BG91" i="20"/>
  <c r="BI91" i="20"/>
  <c r="BG93" i="20"/>
  <c r="BI93" i="20"/>
  <c r="BG95" i="20"/>
  <c r="BI95" i="20"/>
  <c r="BG97" i="20"/>
  <c r="BI97" i="20"/>
  <c r="BB99" i="20"/>
  <c r="BH99" i="20"/>
  <c r="BG103" i="20"/>
  <c r="BI103" i="20"/>
  <c r="BG105" i="20"/>
  <c r="BI105" i="20"/>
  <c r="BI15" i="20"/>
  <c r="BG19" i="20"/>
  <c r="BI19" i="20"/>
  <c r="BG21" i="20"/>
  <c r="BI21" i="20"/>
  <c r="BG39" i="20"/>
  <c r="BI39" i="20"/>
  <c r="BG41" i="20"/>
  <c r="BI41" i="20"/>
  <c r="BI81" i="20"/>
  <c r="BI99" i="20"/>
  <c r="BI107" i="20"/>
  <c r="BG111" i="20"/>
  <c r="BI111" i="20"/>
  <c r="BH17" i="20"/>
  <c r="AZ17" i="20"/>
  <c r="BG3" i="20"/>
  <c r="BI3" i="20"/>
  <c r="BB5" i="20"/>
  <c r="AZ5" i="20"/>
  <c r="BG7" i="20"/>
  <c r="BI7" i="20"/>
  <c r="BH9" i="20"/>
  <c r="AZ9" i="20"/>
  <c r="BG17" i="20"/>
  <c r="BI17" i="20"/>
  <c r="BH19" i="20"/>
  <c r="AZ19" i="20"/>
  <c r="BB21" i="20"/>
  <c r="AZ21" i="20"/>
  <c r="BG25" i="20"/>
  <c r="BB31" i="20"/>
  <c r="AZ31" i="20"/>
  <c r="BB33" i="20"/>
  <c r="AZ33" i="20"/>
  <c r="AZ39" i="20"/>
  <c r="BB39" i="20"/>
  <c r="BB3" i="20"/>
  <c r="AZ3" i="20"/>
  <c r="BB7" i="20"/>
  <c r="AZ7" i="20"/>
  <c r="AZ47" i="20"/>
  <c r="BB47" i="20"/>
  <c r="AZ73" i="20"/>
  <c r="AZ77" i="20"/>
  <c r="AZ85" i="20"/>
  <c r="AZ93" i="20"/>
  <c r="AZ97" i="20"/>
  <c r="AZ101" i="20"/>
  <c r="AZ105" i="20"/>
  <c r="AZ109" i="20"/>
  <c r="BG31" i="20"/>
  <c r="BI31" i="20"/>
  <c r="BH33" i="20"/>
  <c r="BH35" i="20"/>
  <c r="BG37" i="20"/>
  <c r="BI37" i="20"/>
  <c r="BH39" i="20"/>
  <c r="BG45" i="20"/>
  <c r="BI45" i="20"/>
  <c r="BH47" i="20"/>
  <c r="BG53" i="20"/>
  <c r="BI53" i="20"/>
  <c r="BB55" i="20"/>
  <c r="BH55" i="20"/>
  <c r="BG61" i="20"/>
  <c r="BI61" i="20"/>
  <c r="BB63" i="20"/>
  <c r="BH63" i="20"/>
  <c r="BB71" i="20"/>
  <c r="BH71" i="20"/>
  <c r="BG75" i="20"/>
  <c r="BI75" i="20"/>
  <c r="BH77" i="20"/>
  <c r="BG83" i="20"/>
  <c r="BI83" i="20"/>
  <c r="BH85" i="20"/>
  <c r="BI89" i="20"/>
  <c r="BH89" i="20"/>
  <c r="BG101" i="20"/>
  <c r="BI101" i="20"/>
  <c r="BB103" i="20"/>
  <c r="BH103" i="20"/>
  <c r="BG109" i="20"/>
  <c r="BI109" i="20"/>
  <c r="AZ27" i="20"/>
  <c r="AZ35" i="20"/>
  <c r="AZ75" i="20"/>
  <c r="AZ79" i="20"/>
  <c r="AZ83" i="20"/>
  <c r="AZ87" i="20"/>
  <c r="AZ91" i="20"/>
  <c r="AZ95" i="20"/>
  <c r="AZ111" i="20"/>
  <c r="BH3" i="20"/>
  <c r="BH5" i="20"/>
  <c r="BH7" i="20"/>
  <c r="BB9" i="20"/>
  <c r="BB17" i="20"/>
  <c r="BB19" i="20"/>
  <c r="BH21" i="20"/>
  <c r="BH27" i="20"/>
  <c r="BH31" i="20"/>
  <c r="BG35" i="20"/>
  <c r="BI35" i="20"/>
  <c r="BB41" i="20"/>
  <c r="BH41" i="20"/>
  <c r="BB49" i="20"/>
  <c r="BH49" i="20"/>
  <c r="BB57" i="20"/>
  <c r="BH57" i="20"/>
  <c r="BB65" i="20"/>
  <c r="BH65" i="20"/>
  <c r="BB37" i="20"/>
  <c r="BH37" i="20"/>
  <c r="BB45" i="20"/>
  <c r="BH45" i="20"/>
  <c r="BB53" i="20"/>
  <c r="BH53" i="20"/>
  <c r="BB61" i="20"/>
  <c r="BH61" i="20"/>
  <c r="BB73" i="20"/>
  <c r="BB75" i="20"/>
  <c r="BB79" i="20"/>
  <c r="BB83" i="20"/>
  <c r="BB87" i="20"/>
  <c r="BB91" i="20"/>
  <c r="BH93" i="20"/>
  <c r="BB95" i="20"/>
  <c r="BH97" i="20"/>
  <c r="BH101" i="20"/>
  <c r="BH105" i="20"/>
  <c r="BH109" i="20"/>
  <c r="BH111" i="20"/>
  <c r="BB89" i="20"/>
  <c r="BG89" i="20"/>
  <c r="CC52" i="19"/>
  <c r="CG52" i="19"/>
  <c r="CK52" i="19"/>
  <c r="CO52" i="19"/>
  <c r="CS52" i="19"/>
  <c r="CW52" i="19"/>
  <c r="DA52" i="19"/>
  <c r="DE52" i="19"/>
  <c r="A44" i="15"/>
  <c r="A64" i="15"/>
  <c r="A25" i="15"/>
  <c r="A39" i="15"/>
  <c r="A13" i="15"/>
  <c r="A10" i="15"/>
  <c r="A8" i="15"/>
  <c r="A7" i="15"/>
  <c r="A6" i="15"/>
  <c r="A45" i="15"/>
  <c r="A48" i="15"/>
  <c r="A34" i="15"/>
  <c r="A49" i="15"/>
  <c r="A26" i="15"/>
  <c r="A18" i="15"/>
  <c r="A43" i="15"/>
  <c r="A27" i="15"/>
  <c r="A28" i="15"/>
  <c r="A29" i="15"/>
  <c r="A35" i="15"/>
  <c r="A19" i="15"/>
  <c r="A50" i="15"/>
  <c r="A41" i="15"/>
  <c r="A30" i="15"/>
  <c r="A16" i="15"/>
  <c r="A47" i="15"/>
  <c r="A51" i="15"/>
  <c r="A52" i="15"/>
  <c r="A53" i="15"/>
  <c r="A31" i="15"/>
  <c r="A65" i="15"/>
  <c r="A20" i="15"/>
  <c r="A54" i="15"/>
  <c r="A55" i="15"/>
  <c r="A56" i="15"/>
  <c r="A9" i="15"/>
  <c r="A36" i="15"/>
  <c r="A11" i="15"/>
  <c r="A57" i="15"/>
  <c r="A58" i="15"/>
  <c r="A46" i="15"/>
  <c r="A59" i="15"/>
  <c r="A32" i="15"/>
  <c r="A12" i="15"/>
  <c r="A21" i="15"/>
  <c r="A60" i="15"/>
  <c r="A37" i="15"/>
  <c r="A22" i="15"/>
  <c r="A38" i="15"/>
  <c r="A14" i="15"/>
  <c r="A23" i="15"/>
  <c r="A24" i="15"/>
  <c r="A61" i="15"/>
  <c r="A62" i="15"/>
  <c r="A63" i="15"/>
  <c r="A15" i="15"/>
  <c r="A42" i="15"/>
  <c r="A40" i="15"/>
  <c r="A33" i="15"/>
  <c r="A17" i="15"/>
  <c r="AB20" i="17"/>
  <c r="AC20" i="17" s="1"/>
  <c r="AD20" i="17" s="1"/>
  <c r="AE20" i="17" s="1"/>
  <c r="AF20" i="17" s="1"/>
  <c r="AG20" i="17" s="1"/>
  <c r="AH20" i="17" s="1"/>
  <c r="AI20" i="17" s="1"/>
  <c r="AJ20" i="17" s="1"/>
  <c r="AK20" i="17" s="1"/>
  <c r="AL20" i="17" s="1"/>
  <c r="AM20" i="17" s="1"/>
  <c r="AN20" i="17" s="1"/>
  <c r="AO20" i="17" s="1"/>
  <c r="AP20" i="17" s="1"/>
  <c r="AQ20" i="17" s="1"/>
  <c r="AR20" i="17" s="1"/>
  <c r="AS20" i="17" s="1"/>
  <c r="AT20" i="17" s="1"/>
  <c r="AU20" i="17" s="1"/>
  <c r="AV20" i="17" s="1"/>
  <c r="AW20" i="17" s="1"/>
  <c r="AX20" i="17" s="1"/>
  <c r="AY20" i="17" s="1"/>
  <c r="AZ20" i="17" s="1"/>
  <c r="BA20" i="17" s="1"/>
  <c r="G33" i="17"/>
  <c r="H33" i="17" s="1"/>
  <c r="I33" i="17" s="1"/>
  <c r="J33" i="17" s="1"/>
  <c r="K33" i="17" s="1"/>
  <c r="L33" i="17" s="1"/>
  <c r="M33" i="17" s="1"/>
  <c r="N33" i="17" s="1"/>
  <c r="O33" i="17" s="1"/>
  <c r="P33" i="17" s="1"/>
  <c r="Q33" i="17" s="1"/>
  <c r="R33" i="17" s="1"/>
  <c r="S33" i="17" s="1"/>
  <c r="T33" i="17" s="1"/>
  <c r="U33" i="17" s="1"/>
  <c r="V33" i="17" s="1"/>
  <c r="W33" i="17" s="1"/>
  <c r="X33" i="17" s="1"/>
  <c r="Y33" i="17" s="1"/>
  <c r="Z33" i="17" s="1"/>
  <c r="AA33" i="17" s="1"/>
  <c r="AB33" i="17" s="1"/>
  <c r="AC33" i="17" s="1"/>
  <c r="AD33" i="17" s="1"/>
  <c r="AE33" i="17" s="1"/>
  <c r="AF33" i="17" s="1"/>
  <c r="AG33" i="17" s="1"/>
  <c r="AH33" i="17" s="1"/>
  <c r="AI33" i="17" s="1"/>
  <c r="AJ33" i="17" s="1"/>
  <c r="AK33" i="17" s="1"/>
  <c r="AL33" i="17" s="1"/>
  <c r="AM33" i="17" s="1"/>
  <c r="AN33" i="17" s="1"/>
  <c r="AO33" i="17" s="1"/>
  <c r="AP33" i="17" s="1"/>
  <c r="AQ33" i="17" s="1"/>
  <c r="AR33" i="17" s="1"/>
  <c r="AS33" i="17" s="1"/>
  <c r="AT33" i="17" s="1"/>
  <c r="AU33" i="17" s="1"/>
  <c r="AV33" i="17" s="1"/>
  <c r="AW33" i="17" s="1"/>
  <c r="AX33" i="17" s="1"/>
  <c r="AY33" i="17" s="1"/>
  <c r="AZ33" i="17" s="1"/>
  <c r="BA33" i="17" s="1"/>
  <c r="G97" i="17"/>
  <c r="H97" i="17" s="1"/>
  <c r="I97" i="17" s="1"/>
  <c r="J97" i="17" s="1"/>
  <c r="K97" i="17" s="1"/>
  <c r="L97" i="17" s="1"/>
  <c r="M97" i="17" s="1"/>
  <c r="N97" i="17" s="1"/>
  <c r="O97" i="17" s="1"/>
  <c r="P97" i="17" s="1"/>
  <c r="Q97" i="17" s="1"/>
  <c r="R97" i="17" s="1"/>
  <c r="S97" i="17" s="1"/>
  <c r="T97" i="17" s="1"/>
  <c r="U97" i="17" s="1"/>
  <c r="V97" i="17" s="1"/>
  <c r="W97" i="17" s="1"/>
  <c r="X97" i="17" s="1"/>
  <c r="Y97" i="17" s="1"/>
  <c r="Z97" i="17" s="1"/>
  <c r="AA97" i="17" s="1"/>
  <c r="AB97" i="17" s="1"/>
  <c r="AC97" i="17" s="1"/>
  <c r="AD97" i="17" s="1"/>
  <c r="AE97" i="17" s="1"/>
  <c r="AF97" i="17" s="1"/>
  <c r="AG97" i="17" s="1"/>
  <c r="AH97" i="17" s="1"/>
  <c r="AI97" i="17" s="1"/>
  <c r="AJ97" i="17" s="1"/>
  <c r="AK97" i="17" s="1"/>
  <c r="AL97" i="17" s="1"/>
  <c r="AM97" i="17" s="1"/>
  <c r="AN97" i="17" s="1"/>
  <c r="AO97" i="17" s="1"/>
  <c r="AP97" i="17" s="1"/>
  <c r="AQ97" i="17" s="1"/>
  <c r="AR97" i="17" s="1"/>
  <c r="AS97" i="17" s="1"/>
  <c r="AT97" i="17" s="1"/>
  <c r="AU97" i="17" s="1"/>
  <c r="AV97" i="17" s="1"/>
  <c r="AW97" i="17" s="1"/>
  <c r="AX97" i="17" s="1"/>
  <c r="AY97" i="17" s="1"/>
  <c r="AZ97" i="17" s="1"/>
  <c r="BA97" i="17" s="1"/>
  <c r="F4" i="17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AG4" i="17" s="1"/>
  <c r="AH4" i="17" s="1"/>
  <c r="AI4" i="17" s="1"/>
  <c r="AJ4" i="17" s="1"/>
  <c r="AK4" i="17" s="1"/>
  <c r="AL4" i="17" s="1"/>
  <c r="AM4" i="17" s="1"/>
  <c r="AN4" i="17" s="1"/>
  <c r="AO4" i="17" s="1"/>
  <c r="AP4" i="17" s="1"/>
  <c r="AQ4" i="17" s="1"/>
  <c r="AR4" i="17" s="1"/>
  <c r="AS4" i="17" s="1"/>
  <c r="AT4" i="17" s="1"/>
  <c r="AU4" i="17" s="1"/>
  <c r="AV4" i="17" s="1"/>
  <c r="AW4" i="17" s="1"/>
  <c r="AX4" i="17" s="1"/>
  <c r="AY4" i="17" s="1"/>
  <c r="AZ4" i="17" s="1"/>
  <c r="BA4" i="17" s="1"/>
  <c r="F5" i="17"/>
  <c r="G5" i="17" s="1"/>
  <c r="H5" i="17" s="1"/>
  <c r="I5" i="17" s="1"/>
  <c r="J5" i="17" s="1"/>
  <c r="K5" i="17" s="1"/>
  <c r="L5" i="17" s="1"/>
  <c r="M5" i="17" s="1"/>
  <c r="N5" i="17" s="1"/>
  <c r="O5" i="17" s="1"/>
  <c r="P5" i="17" s="1"/>
  <c r="Q5" i="17" s="1"/>
  <c r="R5" i="17" s="1"/>
  <c r="S5" i="17" s="1"/>
  <c r="T5" i="17" s="1"/>
  <c r="U5" i="17" s="1"/>
  <c r="V5" i="17" s="1"/>
  <c r="W5" i="17" s="1"/>
  <c r="X5" i="17" s="1"/>
  <c r="Y5" i="17" s="1"/>
  <c r="Z5" i="17" s="1"/>
  <c r="AA5" i="17" s="1"/>
  <c r="AB5" i="17" s="1"/>
  <c r="AC5" i="17" s="1"/>
  <c r="AD5" i="17" s="1"/>
  <c r="AE5" i="17" s="1"/>
  <c r="AF5" i="17" s="1"/>
  <c r="AG5" i="17" s="1"/>
  <c r="AH5" i="17" s="1"/>
  <c r="AI5" i="17" s="1"/>
  <c r="AJ5" i="17" s="1"/>
  <c r="AK5" i="17" s="1"/>
  <c r="AL5" i="17" s="1"/>
  <c r="AM5" i="17" s="1"/>
  <c r="AN5" i="17" s="1"/>
  <c r="AO5" i="17" s="1"/>
  <c r="AP5" i="17" s="1"/>
  <c r="AQ5" i="17" s="1"/>
  <c r="AR5" i="17" s="1"/>
  <c r="AS5" i="17" s="1"/>
  <c r="AT5" i="17" s="1"/>
  <c r="AU5" i="17" s="1"/>
  <c r="AV5" i="17" s="1"/>
  <c r="AW5" i="17" s="1"/>
  <c r="AX5" i="17" s="1"/>
  <c r="AY5" i="17" s="1"/>
  <c r="AZ5" i="17" s="1"/>
  <c r="BA5" i="17" s="1"/>
  <c r="F6" i="17"/>
  <c r="G6" i="17" s="1"/>
  <c r="H6" i="17" s="1"/>
  <c r="I6" i="17" s="1"/>
  <c r="J6" i="17" s="1"/>
  <c r="K6" i="17" s="1"/>
  <c r="L6" i="17" s="1"/>
  <c r="M6" i="17" s="1"/>
  <c r="N6" i="17" s="1"/>
  <c r="O6" i="17" s="1"/>
  <c r="P6" i="17" s="1"/>
  <c r="Q6" i="17" s="1"/>
  <c r="R6" i="17" s="1"/>
  <c r="S6" i="17" s="1"/>
  <c r="T6" i="17" s="1"/>
  <c r="U6" i="17" s="1"/>
  <c r="V6" i="17" s="1"/>
  <c r="W6" i="17" s="1"/>
  <c r="X6" i="17" s="1"/>
  <c r="Y6" i="17" s="1"/>
  <c r="Z6" i="17" s="1"/>
  <c r="AA6" i="17" s="1"/>
  <c r="AB6" i="17" s="1"/>
  <c r="AC6" i="17" s="1"/>
  <c r="AD6" i="17" s="1"/>
  <c r="AE6" i="17" s="1"/>
  <c r="AF6" i="17" s="1"/>
  <c r="AG6" i="17" s="1"/>
  <c r="AH6" i="17" s="1"/>
  <c r="AI6" i="17" s="1"/>
  <c r="AJ6" i="17" s="1"/>
  <c r="AK6" i="17" s="1"/>
  <c r="AL6" i="17" s="1"/>
  <c r="AM6" i="17" s="1"/>
  <c r="AN6" i="17" s="1"/>
  <c r="AO6" i="17" s="1"/>
  <c r="AP6" i="17" s="1"/>
  <c r="AQ6" i="17" s="1"/>
  <c r="AR6" i="17" s="1"/>
  <c r="AS6" i="17" s="1"/>
  <c r="AT6" i="17" s="1"/>
  <c r="AU6" i="17" s="1"/>
  <c r="AV6" i="17" s="1"/>
  <c r="AW6" i="17" s="1"/>
  <c r="AX6" i="17" s="1"/>
  <c r="AY6" i="17" s="1"/>
  <c r="AZ6" i="17" s="1"/>
  <c r="BA6" i="17" s="1"/>
  <c r="F7" i="17"/>
  <c r="G7" i="17" s="1"/>
  <c r="H7" i="17" s="1"/>
  <c r="I7" i="17" s="1"/>
  <c r="J7" i="17" s="1"/>
  <c r="K7" i="17" s="1"/>
  <c r="L7" i="17" s="1"/>
  <c r="M7" i="17" s="1"/>
  <c r="N7" i="17" s="1"/>
  <c r="O7" i="17" s="1"/>
  <c r="P7" i="17" s="1"/>
  <c r="Q7" i="17" s="1"/>
  <c r="R7" i="17" s="1"/>
  <c r="S7" i="17" s="1"/>
  <c r="T7" i="17" s="1"/>
  <c r="U7" i="17" s="1"/>
  <c r="V7" i="17" s="1"/>
  <c r="W7" i="17" s="1"/>
  <c r="X7" i="17" s="1"/>
  <c r="Y7" i="17" s="1"/>
  <c r="Z7" i="17" s="1"/>
  <c r="AA7" i="17" s="1"/>
  <c r="AB7" i="17" s="1"/>
  <c r="AC7" i="17" s="1"/>
  <c r="AD7" i="17" s="1"/>
  <c r="AE7" i="17" s="1"/>
  <c r="AF7" i="17" s="1"/>
  <c r="AG7" i="17" s="1"/>
  <c r="AH7" i="17" s="1"/>
  <c r="AI7" i="17" s="1"/>
  <c r="AJ7" i="17" s="1"/>
  <c r="AK7" i="17" s="1"/>
  <c r="AL7" i="17" s="1"/>
  <c r="AM7" i="17" s="1"/>
  <c r="AN7" i="17" s="1"/>
  <c r="AO7" i="17" s="1"/>
  <c r="AP7" i="17" s="1"/>
  <c r="AQ7" i="17" s="1"/>
  <c r="AR7" i="17" s="1"/>
  <c r="AS7" i="17" s="1"/>
  <c r="AT7" i="17" s="1"/>
  <c r="AU7" i="17" s="1"/>
  <c r="AV7" i="17" s="1"/>
  <c r="AW7" i="17" s="1"/>
  <c r="AX7" i="17" s="1"/>
  <c r="AY7" i="17" s="1"/>
  <c r="AZ7" i="17" s="1"/>
  <c r="BA7" i="17" s="1"/>
  <c r="F8" i="17"/>
  <c r="G8" i="17" s="1"/>
  <c r="H8" i="17" s="1"/>
  <c r="I8" i="17" s="1"/>
  <c r="J8" i="17" s="1"/>
  <c r="K8" i="17" s="1"/>
  <c r="L8" i="17" s="1"/>
  <c r="M8" i="17" s="1"/>
  <c r="N8" i="17" s="1"/>
  <c r="O8" i="17" s="1"/>
  <c r="P8" i="17" s="1"/>
  <c r="Q8" i="17" s="1"/>
  <c r="R8" i="17" s="1"/>
  <c r="S8" i="17" s="1"/>
  <c r="T8" i="17" s="1"/>
  <c r="U8" i="17" s="1"/>
  <c r="V8" i="17" s="1"/>
  <c r="W8" i="17" s="1"/>
  <c r="X8" i="17" s="1"/>
  <c r="Y8" i="17" s="1"/>
  <c r="Z8" i="17" s="1"/>
  <c r="AA8" i="17" s="1"/>
  <c r="AB8" i="17" s="1"/>
  <c r="AC8" i="17" s="1"/>
  <c r="AD8" i="17" s="1"/>
  <c r="AE8" i="17" s="1"/>
  <c r="AF8" i="17" s="1"/>
  <c r="AG8" i="17" s="1"/>
  <c r="AH8" i="17" s="1"/>
  <c r="AI8" i="17" s="1"/>
  <c r="AJ8" i="17" s="1"/>
  <c r="AK8" i="17" s="1"/>
  <c r="AL8" i="17" s="1"/>
  <c r="AM8" i="17" s="1"/>
  <c r="AN8" i="17" s="1"/>
  <c r="AO8" i="17" s="1"/>
  <c r="AP8" i="17" s="1"/>
  <c r="AQ8" i="17" s="1"/>
  <c r="AR8" i="17" s="1"/>
  <c r="AS8" i="17" s="1"/>
  <c r="AT8" i="17" s="1"/>
  <c r="AU8" i="17" s="1"/>
  <c r="AV8" i="17" s="1"/>
  <c r="AW8" i="17" s="1"/>
  <c r="AX8" i="17" s="1"/>
  <c r="AY8" i="17" s="1"/>
  <c r="AZ8" i="17" s="1"/>
  <c r="BA8" i="17" s="1"/>
  <c r="F9" i="17"/>
  <c r="G9" i="17" s="1"/>
  <c r="H9" i="17" s="1"/>
  <c r="I9" i="17" s="1"/>
  <c r="J9" i="17" s="1"/>
  <c r="K9" i="17" s="1"/>
  <c r="L9" i="17" s="1"/>
  <c r="M9" i="17" s="1"/>
  <c r="N9" i="17" s="1"/>
  <c r="O9" i="17" s="1"/>
  <c r="P9" i="17" s="1"/>
  <c r="Q9" i="17" s="1"/>
  <c r="R9" i="17" s="1"/>
  <c r="S9" i="17" s="1"/>
  <c r="T9" i="17" s="1"/>
  <c r="U9" i="17" s="1"/>
  <c r="V9" i="17" s="1"/>
  <c r="W9" i="17" s="1"/>
  <c r="X9" i="17" s="1"/>
  <c r="Y9" i="17" s="1"/>
  <c r="Z9" i="17" s="1"/>
  <c r="AA9" i="17" s="1"/>
  <c r="AB9" i="17" s="1"/>
  <c r="AC9" i="17" s="1"/>
  <c r="AD9" i="17" s="1"/>
  <c r="AE9" i="17" s="1"/>
  <c r="AF9" i="17" s="1"/>
  <c r="AG9" i="17" s="1"/>
  <c r="AH9" i="17" s="1"/>
  <c r="AI9" i="17" s="1"/>
  <c r="AJ9" i="17" s="1"/>
  <c r="AK9" i="17" s="1"/>
  <c r="AL9" i="17" s="1"/>
  <c r="AM9" i="17" s="1"/>
  <c r="AN9" i="17" s="1"/>
  <c r="AO9" i="17" s="1"/>
  <c r="AP9" i="17" s="1"/>
  <c r="AQ9" i="17" s="1"/>
  <c r="AR9" i="17" s="1"/>
  <c r="AS9" i="17" s="1"/>
  <c r="AT9" i="17" s="1"/>
  <c r="AU9" i="17" s="1"/>
  <c r="AV9" i="17" s="1"/>
  <c r="AW9" i="17" s="1"/>
  <c r="AX9" i="17" s="1"/>
  <c r="AY9" i="17" s="1"/>
  <c r="AZ9" i="17" s="1"/>
  <c r="BA9" i="17" s="1"/>
  <c r="F10" i="17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AT10" i="17" s="1"/>
  <c r="AU10" i="17" s="1"/>
  <c r="AV10" i="17" s="1"/>
  <c r="AW10" i="17" s="1"/>
  <c r="AX10" i="17" s="1"/>
  <c r="AY10" i="17" s="1"/>
  <c r="AZ10" i="17" s="1"/>
  <c r="BA10" i="17" s="1"/>
  <c r="F11" i="17"/>
  <c r="G11" i="17" s="1"/>
  <c r="H11" i="17" s="1"/>
  <c r="I11" i="17" s="1"/>
  <c r="J11" i="17" s="1"/>
  <c r="K11" i="17" s="1"/>
  <c r="L11" i="17" s="1"/>
  <c r="M11" i="17" s="1"/>
  <c r="N11" i="17" s="1"/>
  <c r="O11" i="17" s="1"/>
  <c r="P11" i="17" s="1"/>
  <c r="Q11" i="17" s="1"/>
  <c r="R11" i="17" s="1"/>
  <c r="S11" i="17" s="1"/>
  <c r="T11" i="17" s="1"/>
  <c r="U11" i="17" s="1"/>
  <c r="V11" i="17" s="1"/>
  <c r="W11" i="17" s="1"/>
  <c r="X11" i="17" s="1"/>
  <c r="Y11" i="17" s="1"/>
  <c r="Z11" i="17" s="1"/>
  <c r="AA11" i="17" s="1"/>
  <c r="AB11" i="17" s="1"/>
  <c r="AC11" i="17" s="1"/>
  <c r="AD11" i="17" s="1"/>
  <c r="AE11" i="17" s="1"/>
  <c r="AF11" i="17" s="1"/>
  <c r="AG11" i="17" s="1"/>
  <c r="AH11" i="17" s="1"/>
  <c r="AI11" i="17" s="1"/>
  <c r="AJ11" i="17" s="1"/>
  <c r="AK11" i="17" s="1"/>
  <c r="AL11" i="17" s="1"/>
  <c r="AM11" i="17" s="1"/>
  <c r="AN11" i="17" s="1"/>
  <c r="AO11" i="17" s="1"/>
  <c r="AP11" i="17" s="1"/>
  <c r="AQ11" i="17" s="1"/>
  <c r="AR11" i="17" s="1"/>
  <c r="AS11" i="17" s="1"/>
  <c r="AT11" i="17" s="1"/>
  <c r="AU11" i="17" s="1"/>
  <c r="AV11" i="17" s="1"/>
  <c r="AW11" i="17" s="1"/>
  <c r="AX11" i="17" s="1"/>
  <c r="AY11" i="17" s="1"/>
  <c r="AZ11" i="17" s="1"/>
  <c r="BA11" i="17" s="1"/>
  <c r="F12" i="17"/>
  <c r="G12" i="17" s="1"/>
  <c r="H12" i="17" s="1"/>
  <c r="I12" i="17" s="1"/>
  <c r="J12" i="17" s="1"/>
  <c r="K12" i="17" s="1"/>
  <c r="L12" i="17" s="1"/>
  <c r="M12" i="17" s="1"/>
  <c r="N12" i="17" s="1"/>
  <c r="O12" i="17" s="1"/>
  <c r="P12" i="17" s="1"/>
  <c r="Q12" i="17" s="1"/>
  <c r="R12" i="17" s="1"/>
  <c r="S12" i="17" s="1"/>
  <c r="T12" i="17" s="1"/>
  <c r="U12" i="17" s="1"/>
  <c r="V12" i="17" s="1"/>
  <c r="W12" i="17" s="1"/>
  <c r="X12" i="17" s="1"/>
  <c r="Y12" i="17" s="1"/>
  <c r="Z12" i="17" s="1"/>
  <c r="AA12" i="17" s="1"/>
  <c r="AB12" i="17" s="1"/>
  <c r="AC12" i="17" s="1"/>
  <c r="AD12" i="17" s="1"/>
  <c r="AE12" i="17" s="1"/>
  <c r="AF12" i="17" s="1"/>
  <c r="AG12" i="17" s="1"/>
  <c r="AH12" i="17" s="1"/>
  <c r="AI12" i="17" s="1"/>
  <c r="AJ12" i="17" s="1"/>
  <c r="AK12" i="17" s="1"/>
  <c r="AL12" i="17" s="1"/>
  <c r="AM12" i="17" s="1"/>
  <c r="AN12" i="17" s="1"/>
  <c r="AO12" i="17" s="1"/>
  <c r="AP12" i="17" s="1"/>
  <c r="AQ12" i="17" s="1"/>
  <c r="AR12" i="17" s="1"/>
  <c r="AS12" i="17" s="1"/>
  <c r="AT12" i="17" s="1"/>
  <c r="AU12" i="17" s="1"/>
  <c r="AV12" i="17" s="1"/>
  <c r="AW12" i="17" s="1"/>
  <c r="AX12" i="17" s="1"/>
  <c r="AY12" i="17" s="1"/>
  <c r="AZ12" i="17" s="1"/>
  <c r="BA12" i="17" s="1"/>
  <c r="F13" i="17"/>
  <c r="G13" i="17" s="1"/>
  <c r="H13" i="17" s="1"/>
  <c r="I13" i="17" s="1"/>
  <c r="J13" i="17" s="1"/>
  <c r="K13" i="17" s="1"/>
  <c r="L13" i="17" s="1"/>
  <c r="M13" i="17" s="1"/>
  <c r="N13" i="17" s="1"/>
  <c r="O13" i="17" s="1"/>
  <c r="P13" i="17" s="1"/>
  <c r="Q13" i="17" s="1"/>
  <c r="R13" i="17" s="1"/>
  <c r="S13" i="17" s="1"/>
  <c r="T13" i="17" s="1"/>
  <c r="U13" i="17" s="1"/>
  <c r="V13" i="17" s="1"/>
  <c r="W13" i="17" s="1"/>
  <c r="X13" i="17" s="1"/>
  <c r="Y13" i="17" s="1"/>
  <c r="Z13" i="17" s="1"/>
  <c r="AA13" i="17" s="1"/>
  <c r="AB13" i="17" s="1"/>
  <c r="AC13" i="17" s="1"/>
  <c r="AD13" i="17" s="1"/>
  <c r="AE13" i="17" s="1"/>
  <c r="AF13" i="17" s="1"/>
  <c r="AG13" i="17" s="1"/>
  <c r="AH13" i="17" s="1"/>
  <c r="AI13" i="17" s="1"/>
  <c r="AJ13" i="17" s="1"/>
  <c r="AK13" i="17" s="1"/>
  <c r="AL13" i="17" s="1"/>
  <c r="AM13" i="17" s="1"/>
  <c r="AN13" i="17" s="1"/>
  <c r="AO13" i="17" s="1"/>
  <c r="AP13" i="17" s="1"/>
  <c r="AQ13" i="17" s="1"/>
  <c r="AR13" i="17" s="1"/>
  <c r="AS13" i="17" s="1"/>
  <c r="AT13" i="17" s="1"/>
  <c r="AU13" i="17" s="1"/>
  <c r="AV13" i="17" s="1"/>
  <c r="AW13" i="17" s="1"/>
  <c r="AX13" i="17" s="1"/>
  <c r="AY13" i="17" s="1"/>
  <c r="AZ13" i="17" s="1"/>
  <c r="BA13" i="17" s="1"/>
  <c r="F14" i="17"/>
  <c r="G14" i="17" s="1"/>
  <c r="H14" i="17" s="1"/>
  <c r="I14" i="17" s="1"/>
  <c r="J14" i="17" s="1"/>
  <c r="K14" i="17" s="1"/>
  <c r="L14" i="17" s="1"/>
  <c r="M14" i="17" s="1"/>
  <c r="N14" i="17" s="1"/>
  <c r="O14" i="17" s="1"/>
  <c r="P14" i="17" s="1"/>
  <c r="Q14" i="17" s="1"/>
  <c r="R14" i="17" s="1"/>
  <c r="S14" i="17" s="1"/>
  <c r="T14" i="17" s="1"/>
  <c r="U14" i="17" s="1"/>
  <c r="V14" i="17" s="1"/>
  <c r="W14" i="17" s="1"/>
  <c r="X14" i="17" s="1"/>
  <c r="Y14" i="17" s="1"/>
  <c r="Z14" i="17" s="1"/>
  <c r="AA14" i="17" s="1"/>
  <c r="AB14" i="17" s="1"/>
  <c r="AC14" i="17" s="1"/>
  <c r="AD14" i="17" s="1"/>
  <c r="AE14" i="17" s="1"/>
  <c r="AF14" i="17" s="1"/>
  <c r="AG14" i="17" s="1"/>
  <c r="AH14" i="17" s="1"/>
  <c r="AI14" i="17" s="1"/>
  <c r="AJ14" i="17" s="1"/>
  <c r="AK14" i="17" s="1"/>
  <c r="AL14" i="17" s="1"/>
  <c r="AM14" i="17" s="1"/>
  <c r="AN14" i="17" s="1"/>
  <c r="AO14" i="17" s="1"/>
  <c r="AP14" i="17" s="1"/>
  <c r="AQ14" i="17" s="1"/>
  <c r="AR14" i="17" s="1"/>
  <c r="AS14" i="17" s="1"/>
  <c r="AT14" i="17" s="1"/>
  <c r="AU14" i="17" s="1"/>
  <c r="AV14" i="17" s="1"/>
  <c r="AW14" i="17" s="1"/>
  <c r="AX14" i="17" s="1"/>
  <c r="AY14" i="17" s="1"/>
  <c r="AZ14" i="17" s="1"/>
  <c r="BA14" i="17" s="1"/>
  <c r="F15" i="17"/>
  <c r="G15" i="17" s="1"/>
  <c r="H15" i="17" s="1"/>
  <c r="I15" i="17" s="1"/>
  <c r="J15" i="17" s="1"/>
  <c r="K15" i="17" s="1"/>
  <c r="L15" i="17" s="1"/>
  <c r="M15" i="17" s="1"/>
  <c r="N15" i="17" s="1"/>
  <c r="O15" i="17" s="1"/>
  <c r="P15" i="17" s="1"/>
  <c r="Q15" i="17" s="1"/>
  <c r="R15" i="17" s="1"/>
  <c r="S15" i="17" s="1"/>
  <c r="T15" i="17" s="1"/>
  <c r="U15" i="17" s="1"/>
  <c r="V15" i="17" s="1"/>
  <c r="W15" i="17" s="1"/>
  <c r="X15" i="17" s="1"/>
  <c r="Y15" i="17" s="1"/>
  <c r="Z15" i="17" s="1"/>
  <c r="AA15" i="17" s="1"/>
  <c r="AB15" i="17" s="1"/>
  <c r="AC15" i="17" s="1"/>
  <c r="AD15" i="17" s="1"/>
  <c r="AE15" i="17" s="1"/>
  <c r="AF15" i="17" s="1"/>
  <c r="AG15" i="17" s="1"/>
  <c r="AH15" i="17" s="1"/>
  <c r="AI15" i="17" s="1"/>
  <c r="AJ15" i="17" s="1"/>
  <c r="AK15" i="17" s="1"/>
  <c r="AL15" i="17" s="1"/>
  <c r="AM15" i="17" s="1"/>
  <c r="AN15" i="17" s="1"/>
  <c r="AO15" i="17" s="1"/>
  <c r="AP15" i="17" s="1"/>
  <c r="AQ15" i="17" s="1"/>
  <c r="AR15" i="17" s="1"/>
  <c r="AS15" i="17" s="1"/>
  <c r="AT15" i="17" s="1"/>
  <c r="AU15" i="17" s="1"/>
  <c r="AV15" i="17" s="1"/>
  <c r="AW15" i="17" s="1"/>
  <c r="AX15" i="17" s="1"/>
  <c r="AY15" i="17" s="1"/>
  <c r="AZ15" i="17" s="1"/>
  <c r="BA15" i="17" s="1"/>
  <c r="F16" i="17"/>
  <c r="G16" i="17" s="1"/>
  <c r="H16" i="17" s="1"/>
  <c r="I16" i="17" s="1"/>
  <c r="J16" i="17" s="1"/>
  <c r="K16" i="17" s="1"/>
  <c r="L16" i="17" s="1"/>
  <c r="M16" i="17" s="1"/>
  <c r="N16" i="17" s="1"/>
  <c r="O16" i="17" s="1"/>
  <c r="P16" i="17" s="1"/>
  <c r="Q16" i="17" s="1"/>
  <c r="R16" i="17" s="1"/>
  <c r="S16" i="17" s="1"/>
  <c r="T16" i="17" s="1"/>
  <c r="U16" i="17" s="1"/>
  <c r="V16" i="17" s="1"/>
  <c r="W16" i="17" s="1"/>
  <c r="X16" i="17" s="1"/>
  <c r="Y16" i="17" s="1"/>
  <c r="Z16" i="17" s="1"/>
  <c r="AA16" i="17" s="1"/>
  <c r="AB16" i="17" s="1"/>
  <c r="AC16" i="17" s="1"/>
  <c r="AD16" i="17" s="1"/>
  <c r="AE16" i="17" s="1"/>
  <c r="AF16" i="17" s="1"/>
  <c r="AG16" i="17" s="1"/>
  <c r="AH16" i="17" s="1"/>
  <c r="AI16" i="17" s="1"/>
  <c r="AJ16" i="17" s="1"/>
  <c r="AK16" i="17" s="1"/>
  <c r="AL16" i="17" s="1"/>
  <c r="AM16" i="17" s="1"/>
  <c r="AN16" i="17" s="1"/>
  <c r="AO16" i="17" s="1"/>
  <c r="AP16" i="17" s="1"/>
  <c r="AQ16" i="17" s="1"/>
  <c r="AR16" i="17" s="1"/>
  <c r="AS16" i="17" s="1"/>
  <c r="AT16" i="17" s="1"/>
  <c r="AU16" i="17" s="1"/>
  <c r="AV16" i="17" s="1"/>
  <c r="AW16" i="17" s="1"/>
  <c r="AX16" i="17" s="1"/>
  <c r="AY16" i="17" s="1"/>
  <c r="AZ16" i="17" s="1"/>
  <c r="BA16" i="17" s="1"/>
  <c r="F17" i="17"/>
  <c r="G17" i="17" s="1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W17" i="17" s="1"/>
  <c r="X17" i="17" s="1"/>
  <c r="Y17" i="17" s="1"/>
  <c r="Z17" i="17" s="1"/>
  <c r="AA17" i="17" s="1"/>
  <c r="AB17" i="17" s="1"/>
  <c r="AC17" i="17" s="1"/>
  <c r="AD17" i="17" s="1"/>
  <c r="AE17" i="17" s="1"/>
  <c r="AF17" i="17" s="1"/>
  <c r="AG17" i="17" s="1"/>
  <c r="AH17" i="17" s="1"/>
  <c r="AI17" i="17" s="1"/>
  <c r="AJ17" i="17" s="1"/>
  <c r="AK17" i="17" s="1"/>
  <c r="AL17" i="17" s="1"/>
  <c r="AM17" i="17" s="1"/>
  <c r="AN17" i="17" s="1"/>
  <c r="AO17" i="17" s="1"/>
  <c r="AP17" i="17" s="1"/>
  <c r="AQ17" i="17" s="1"/>
  <c r="AR17" i="17" s="1"/>
  <c r="AS17" i="17" s="1"/>
  <c r="AT17" i="17" s="1"/>
  <c r="AU17" i="17" s="1"/>
  <c r="AV17" i="17" s="1"/>
  <c r="AW17" i="17" s="1"/>
  <c r="AX17" i="17" s="1"/>
  <c r="AY17" i="17" s="1"/>
  <c r="AZ17" i="17" s="1"/>
  <c r="BA17" i="17" s="1"/>
  <c r="F18" i="17"/>
  <c r="G18" i="17" s="1"/>
  <c r="H18" i="17" s="1"/>
  <c r="I18" i="17" s="1"/>
  <c r="J18" i="17" s="1"/>
  <c r="K18" i="17" s="1"/>
  <c r="L18" i="17" s="1"/>
  <c r="M18" i="17" s="1"/>
  <c r="N18" i="17" s="1"/>
  <c r="O18" i="17" s="1"/>
  <c r="P18" i="17" s="1"/>
  <c r="Q18" i="17" s="1"/>
  <c r="R18" i="17" s="1"/>
  <c r="S18" i="17" s="1"/>
  <c r="T18" i="17" s="1"/>
  <c r="U18" i="17" s="1"/>
  <c r="V18" i="17" s="1"/>
  <c r="W18" i="17" s="1"/>
  <c r="X18" i="17" s="1"/>
  <c r="Y18" i="17" s="1"/>
  <c r="Z18" i="17" s="1"/>
  <c r="AA18" i="17" s="1"/>
  <c r="AB18" i="17" s="1"/>
  <c r="AC18" i="17" s="1"/>
  <c r="AD18" i="17" s="1"/>
  <c r="AE18" i="17" s="1"/>
  <c r="AF18" i="17" s="1"/>
  <c r="AG18" i="17" s="1"/>
  <c r="AH18" i="17" s="1"/>
  <c r="AI18" i="17" s="1"/>
  <c r="AJ18" i="17" s="1"/>
  <c r="AK18" i="17" s="1"/>
  <c r="AL18" i="17" s="1"/>
  <c r="AM18" i="17" s="1"/>
  <c r="AN18" i="17" s="1"/>
  <c r="AO18" i="17" s="1"/>
  <c r="AP18" i="17" s="1"/>
  <c r="AQ18" i="17" s="1"/>
  <c r="AR18" i="17" s="1"/>
  <c r="AS18" i="17" s="1"/>
  <c r="AT18" i="17" s="1"/>
  <c r="AU18" i="17" s="1"/>
  <c r="AV18" i="17" s="1"/>
  <c r="AW18" i="17" s="1"/>
  <c r="AX18" i="17" s="1"/>
  <c r="AY18" i="17" s="1"/>
  <c r="AZ18" i="17" s="1"/>
  <c r="BA18" i="17" s="1"/>
  <c r="F19" i="17"/>
  <c r="G19" i="17" s="1"/>
  <c r="H19" i="17" s="1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T19" i="17" s="1"/>
  <c r="U19" i="17" s="1"/>
  <c r="V19" i="17" s="1"/>
  <c r="W19" i="17" s="1"/>
  <c r="X19" i="17" s="1"/>
  <c r="Y19" i="17" s="1"/>
  <c r="Z19" i="17" s="1"/>
  <c r="AA19" i="17" s="1"/>
  <c r="AB19" i="17" s="1"/>
  <c r="AC19" i="17" s="1"/>
  <c r="AD19" i="17" s="1"/>
  <c r="AE19" i="17" s="1"/>
  <c r="AF19" i="17" s="1"/>
  <c r="AG19" i="17" s="1"/>
  <c r="AH19" i="17" s="1"/>
  <c r="AI19" i="17" s="1"/>
  <c r="AJ19" i="17" s="1"/>
  <c r="AK19" i="17" s="1"/>
  <c r="AL19" i="17" s="1"/>
  <c r="AM19" i="17" s="1"/>
  <c r="AN19" i="17" s="1"/>
  <c r="AO19" i="17" s="1"/>
  <c r="AP19" i="17" s="1"/>
  <c r="AQ19" i="17" s="1"/>
  <c r="AR19" i="17" s="1"/>
  <c r="AS19" i="17" s="1"/>
  <c r="AT19" i="17" s="1"/>
  <c r="AU19" i="17" s="1"/>
  <c r="AV19" i="17" s="1"/>
  <c r="AW19" i="17" s="1"/>
  <c r="AX19" i="17" s="1"/>
  <c r="AY19" i="17" s="1"/>
  <c r="AZ19" i="17" s="1"/>
  <c r="BA19" i="17" s="1"/>
  <c r="F20" i="17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F21" i="17"/>
  <c r="G21" i="17" s="1"/>
  <c r="H21" i="17" s="1"/>
  <c r="I21" i="17" s="1"/>
  <c r="J21" i="17" s="1"/>
  <c r="K21" i="17" s="1"/>
  <c r="L21" i="17" s="1"/>
  <c r="M21" i="17" s="1"/>
  <c r="N21" i="17" s="1"/>
  <c r="O21" i="17" s="1"/>
  <c r="P21" i="17" s="1"/>
  <c r="Q21" i="17" s="1"/>
  <c r="R21" i="17" s="1"/>
  <c r="S21" i="17" s="1"/>
  <c r="T21" i="17" s="1"/>
  <c r="U21" i="17" s="1"/>
  <c r="V21" i="17" s="1"/>
  <c r="W21" i="17" s="1"/>
  <c r="X21" i="17" s="1"/>
  <c r="Y21" i="17" s="1"/>
  <c r="Z21" i="17" s="1"/>
  <c r="AA21" i="17" s="1"/>
  <c r="AB21" i="17" s="1"/>
  <c r="AC21" i="17" s="1"/>
  <c r="AD21" i="17" s="1"/>
  <c r="AE21" i="17" s="1"/>
  <c r="AF21" i="17" s="1"/>
  <c r="AG21" i="17" s="1"/>
  <c r="AH21" i="17" s="1"/>
  <c r="AI21" i="17" s="1"/>
  <c r="AJ21" i="17" s="1"/>
  <c r="AK21" i="17" s="1"/>
  <c r="AL21" i="17" s="1"/>
  <c r="AM21" i="17" s="1"/>
  <c r="AN21" i="17" s="1"/>
  <c r="AO21" i="17" s="1"/>
  <c r="AP21" i="17" s="1"/>
  <c r="AQ21" i="17" s="1"/>
  <c r="AR21" i="17" s="1"/>
  <c r="AS21" i="17" s="1"/>
  <c r="AT21" i="17" s="1"/>
  <c r="AU21" i="17" s="1"/>
  <c r="AV21" i="17" s="1"/>
  <c r="AW21" i="17" s="1"/>
  <c r="AX21" i="17" s="1"/>
  <c r="AY21" i="17" s="1"/>
  <c r="AZ21" i="17" s="1"/>
  <c r="BA21" i="17" s="1"/>
  <c r="F22" i="17"/>
  <c r="G22" i="17" s="1"/>
  <c r="H22" i="17" s="1"/>
  <c r="I22" i="17" s="1"/>
  <c r="J22" i="17" s="1"/>
  <c r="K22" i="17" s="1"/>
  <c r="L22" i="17" s="1"/>
  <c r="M22" i="17" s="1"/>
  <c r="N22" i="17" s="1"/>
  <c r="O22" i="17" s="1"/>
  <c r="P22" i="17" s="1"/>
  <c r="Q22" i="17" s="1"/>
  <c r="R22" i="17" s="1"/>
  <c r="S22" i="17" s="1"/>
  <c r="T22" i="17" s="1"/>
  <c r="U22" i="17" s="1"/>
  <c r="V22" i="17" s="1"/>
  <c r="W22" i="17" s="1"/>
  <c r="X22" i="17" s="1"/>
  <c r="Y22" i="17" s="1"/>
  <c r="Z22" i="17" s="1"/>
  <c r="AA22" i="17" s="1"/>
  <c r="AB22" i="17" s="1"/>
  <c r="AC22" i="17" s="1"/>
  <c r="AD22" i="17" s="1"/>
  <c r="AE22" i="17" s="1"/>
  <c r="AF22" i="17" s="1"/>
  <c r="AG22" i="17" s="1"/>
  <c r="AH22" i="17" s="1"/>
  <c r="AI22" i="17" s="1"/>
  <c r="AJ22" i="17" s="1"/>
  <c r="AK22" i="17" s="1"/>
  <c r="AL22" i="17" s="1"/>
  <c r="AM22" i="17" s="1"/>
  <c r="AN22" i="17" s="1"/>
  <c r="AO22" i="17" s="1"/>
  <c r="AP22" i="17" s="1"/>
  <c r="AQ22" i="17" s="1"/>
  <c r="AR22" i="17" s="1"/>
  <c r="AS22" i="17" s="1"/>
  <c r="AT22" i="17" s="1"/>
  <c r="AU22" i="17" s="1"/>
  <c r="AV22" i="17" s="1"/>
  <c r="AW22" i="17" s="1"/>
  <c r="AX22" i="17" s="1"/>
  <c r="AY22" i="17" s="1"/>
  <c r="AZ22" i="17" s="1"/>
  <c r="BA22" i="17" s="1"/>
  <c r="F23" i="17"/>
  <c r="G23" i="17" s="1"/>
  <c r="H23" i="17" s="1"/>
  <c r="I23" i="17" s="1"/>
  <c r="J23" i="17" s="1"/>
  <c r="K23" i="17" s="1"/>
  <c r="L23" i="17" s="1"/>
  <c r="M23" i="17" s="1"/>
  <c r="N23" i="17" s="1"/>
  <c r="O23" i="17" s="1"/>
  <c r="P23" i="17" s="1"/>
  <c r="Q23" i="17" s="1"/>
  <c r="R23" i="17" s="1"/>
  <c r="S23" i="17" s="1"/>
  <c r="T23" i="17" s="1"/>
  <c r="U23" i="17" s="1"/>
  <c r="V23" i="17" s="1"/>
  <c r="W23" i="17" s="1"/>
  <c r="X23" i="17" s="1"/>
  <c r="Y23" i="17" s="1"/>
  <c r="Z23" i="17" s="1"/>
  <c r="AA23" i="17" s="1"/>
  <c r="AB23" i="17" s="1"/>
  <c r="AC23" i="17" s="1"/>
  <c r="AD23" i="17" s="1"/>
  <c r="AE23" i="17" s="1"/>
  <c r="AF23" i="17" s="1"/>
  <c r="AG23" i="17" s="1"/>
  <c r="AH23" i="17" s="1"/>
  <c r="AI23" i="17" s="1"/>
  <c r="AJ23" i="17" s="1"/>
  <c r="AK23" i="17" s="1"/>
  <c r="AL23" i="17" s="1"/>
  <c r="AM23" i="17" s="1"/>
  <c r="AN23" i="17" s="1"/>
  <c r="AO23" i="17" s="1"/>
  <c r="AP23" i="17" s="1"/>
  <c r="AQ23" i="17" s="1"/>
  <c r="AR23" i="17" s="1"/>
  <c r="AS23" i="17" s="1"/>
  <c r="AT23" i="17" s="1"/>
  <c r="AU23" i="17" s="1"/>
  <c r="AV23" i="17" s="1"/>
  <c r="AW23" i="17" s="1"/>
  <c r="AX23" i="17" s="1"/>
  <c r="AY23" i="17" s="1"/>
  <c r="AZ23" i="17" s="1"/>
  <c r="BA23" i="17" s="1"/>
  <c r="F24" i="17"/>
  <c r="G24" i="17" s="1"/>
  <c r="H24" i="17" s="1"/>
  <c r="I24" i="17" s="1"/>
  <c r="J24" i="17" s="1"/>
  <c r="K24" i="17" s="1"/>
  <c r="L24" i="17" s="1"/>
  <c r="M24" i="17" s="1"/>
  <c r="N24" i="17" s="1"/>
  <c r="O24" i="17" s="1"/>
  <c r="P24" i="17" s="1"/>
  <c r="Q24" i="17" s="1"/>
  <c r="R24" i="17" s="1"/>
  <c r="S24" i="17" s="1"/>
  <c r="T24" i="17" s="1"/>
  <c r="U24" i="17" s="1"/>
  <c r="V24" i="17" s="1"/>
  <c r="W24" i="17" s="1"/>
  <c r="X24" i="17" s="1"/>
  <c r="Y24" i="17" s="1"/>
  <c r="Z24" i="17" s="1"/>
  <c r="AA24" i="17" s="1"/>
  <c r="AB24" i="17" s="1"/>
  <c r="AC24" i="17" s="1"/>
  <c r="AD24" i="17" s="1"/>
  <c r="AE24" i="17" s="1"/>
  <c r="AF24" i="17" s="1"/>
  <c r="AG24" i="17" s="1"/>
  <c r="AH24" i="17" s="1"/>
  <c r="AI24" i="17" s="1"/>
  <c r="AJ24" i="17" s="1"/>
  <c r="AK24" i="17" s="1"/>
  <c r="AL24" i="17" s="1"/>
  <c r="AM24" i="17" s="1"/>
  <c r="AN24" i="17" s="1"/>
  <c r="AO24" i="17" s="1"/>
  <c r="AP24" i="17" s="1"/>
  <c r="AQ24" i="17" s="1"/>
  <c r="AR24" i="17" s="1"/>
  <c r="AS24" i="17" s="1"/>
  <c r="AT24" i="17" s="1"/>
  <c r="AU24" i="17" s="1"/>
  <c r="AV24" i="17" s="1"/>
  <c r="AW24" i="17" s="1"/>
  <c r="AX24" i="17" s="1"/>
  <c r="AY24" i="17" s="1"/>
  <c r="AZ24" i="17" s="1"/>
  <c r="BA24" i="17" s="1"/>
  <c r="F25" i="17"/>
  <c r="G25" i="17" s="1"/>
  <c r="H25" i="17" s="1"/>
  <c r="I25" i="17" s="1"/>
  <c r="J25" i="17" s="1"/>
  <c r="K25" i="17" s="1"/>
  <c r="L25" i="17" s="1"/>
  <c r="M25" i="17" s="1"/>
  <c r="N25" i="17" s="1"/>
  <c r="O25" i="17" s="1"/>
  <c r="P25" i="17" s="1"/>
  <c r="Q25" i="17" s="1"/>
  <c r="R25" i="17" s="1"/>
  <c r="S25" i="17" s="1"/>
  <c r="T25" i="17" s="1"/>
  <c r="U25" i="17" s="1"/>
  <c r="V25" i="17" s="1"/>
  <c r="W25" i="17" s="1"/>
  <c r="X25" i="17" s="1"/>
  <c r="Y25" i="17" s="1"/>
  <c r="Z25" i="17" s="1"/>
  <c r="AA25" i="17" s="1"/>
  <c r="AB25" i="17" s="1"/>
  <c r="AC25" i="17" s="1"/>
  <c r="AD25" i="17" s="1"/>
  <c r="AE25" i="17" s="1"/>
  <c r="AF25" i="17" s="1"/>
  <c r="AG25" i="17" s="1"/>
  <c r="AH25" i="17" s="1"/>
  <c r="AI25" i="17" s="1"/>
  <c r="AJ25" i="17" s="1"/>
  <c r="AK25" i="17" s="1"/>
  <c r="AL25" i="17" s="1"/>
  <c r="AM25" i="17" s="1"/>
  <c r="AN25" i="17" s="1"/>
  <c r="AO25" i="17" s="1"/>
  <c r="AP25" i="17" s="1"/>
  <c r="AQ25" i="17" s="1"/>
  <c r="AR25" i="17" s="1"/>
  <c r="AS25" i="17" s="1"/>
  <c r="AT25" i="17" s="1"/>
  <c r="AU25" i="17" s="1"/>
  <c r="AV25" i="17" s="1"/>
  <c r="AW25" i="17" s="1"/>
  <c r="AX25" i="17" s="1"/>
  <c r="AY25" i="17" s="1"/>
  <c r="AZ25" i="17" s="1"/>
  <c r="BA25" i="17" s="1"/>
  <c r="F26" i="17"/>
  <c r="G26" i="17" s="1"/>
  <c r="H26" i="17" s="1"/>
  <c r="I26" i="17" s="1"/>
  <c r="J26" i="17" s="1"/>
  <c r="K26" i="17" s="1"/>
  <c r="L26" i="17" s="1"/>
  <c r="M26" i="17" s="1"/>
  <c r="N26" i="17" s="1"/>
  <c r="O26" i="17" s="1"/>
  <c r="P26" i="17" s="1"/>
  <c r="Q26" i="17" s="1"/>
  <c r="R26" i="17" s="1"/>
  <c r="S26" i="17" s="1"/>
  <c r="T26" i="17" s="1"/>
  <c r="U26" i="17" s="1"/>
  <c r="V26" i="17" s="1"/>
  <c r="W26" i="17" s="1"/>
  <c r="X26" i="17" s="1"/>
  <c r="Y26" i="17" s="1"/>
  <c r="Z26" i="17" s="1"/>
  <c r="AA26" i="17" s="1"/>
  <c r="AB26" i="17" s="1"/>
  <c r="AC26" i="17" s="1"/>
  <c r="AD26" i="17" s="1"/>
  <c r="AE26" i="17" s="1"/>
  <c r="AF26" i="17" s="1"/>
  <c r="AG26" i="17" s="1"/>
  <c r="AH26" i="17" s="1"/>
  <c r="AI26" i="17" s="1"/>
  <c r="AJ26" i="17" s="1"/>
  <c r="AK26" i="17" s="1"/>
  <c r="AL26" i="17" s="1"/>
  <c r="AM26" i="17" s="1"/>
  <c r="AN26" i="17" s="1"/>
  <c r="AO26" i="17" s="1"/>
  <c r="AP26" i="17" s="1"/>
  <c r="AQ26" i="17" s="1"/>
  <c r="AR26" i="17" s="1"/>
  <c r="AS26" i="17" s="1"/>
  <c r="AT26" i="17" s="1"/>
  <c r="AU26" i="17" s="1"/>
  <c r="AV26" i="17" s="1"/>
  <c r="AW26" i="17" s="1"/>
  <c r="AX26" i="17" s="1"/>
  <c r="AY26" i="17" s="1"/>
  <c r="AZ26" i="17" s="1"/>
  <c r="BA26" i="17" s="1"/>
  <c r="F27" i="17"/>
  <c r="G27" i="17" s="1"/>
  <c r="H27" i="17" s="1"/>
  <c r="I27" i="17" s="1"/>
  <c r="J27" i="17" s="1"/>
  <c r="K27" i="17" s="1"/>
  <c r="L27" i="17" s="1"/>
  <c r="M27" i="17" s="1"/>
  <c r="N27" i="17" s="1"/>
  <c r="O27" i="17" s="1"/>
  <c r="P27" i="17" s="1"/>
  <c r="Q27" i="17" s="1"/>
  <c r="R27" i="17" s="1"/>
  <c r="S27" i="17" s="1"/>
  <c r="T27" i="17" s="1"/>
  <c r="U27" i="17" s="1"/>
  <c r="V27" i="17" s="1"/>
  <c r="W27" i="17" s="1"/>
  <c r="X27" i="17" s="1"/>
  <c r="Y27" i="17" s="1"/>
  <c r="Z27" i="17" s="1"/>
  <c r="AA27" i="17" s="1"/>
  <c r="AB27" i="17" s="1"/>
  <c r="AC27" i="17" s="1"/>
  <c r="AD27" i="17" s="1"/>
  <c r="AE27" i="17" s="1"/>
  <c r="AF27" i="17" s="1"/>
  <c r="AG27" i="17" s="1"/>
  <c r="AH27" i="17" s="1"/>
  <c r="AI27" i="17" s="1"/>
  <c r="AJ27" i="17" s="1"/>
  <c r="AK27" i="17" s="1"/>
  <c r="AL27" i="17" s="1"/>
  <c r="AM27" i="17" s="1"/>
  <c r="AN27" i="17" s="1"/>
  <c r="AO27" i="17" s="1"/>
  <c r="AP27" i="17" s="1"/>
  <c r="AQ27" i="17" s="1"/>
  <c r="AR27" i="17" s="1"/>
  <c r="AS27" i="17" s="1"/>
  <c r="AT27" i="17" s="1"/>
  <c r="AU27" i="17" s="1"/>
  <c r="AV27" i="17" s="1"/>
  <c r="AW27" i="17" s="1"/>
  <c r="AX27" i="17" s="1"/>
  <c r="AY27" i="17" s="1"/>
  <c r="AZ27" i="17" s="1"/>
  <c r="BA27" i="17" s="1"/>
  <c r="F28" i="17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T28" i="17" s="1"/>
  <c r="U28" i="17" s="1"/>
  <c r="V28" i="17" s="1"/>
  <c r="W28" i="17" s="1"/>
  <c r="X28" i="17" s="1"/>
  <c r="Y28" i="17" s="1"/>
  <c r="Z28" i="17" s="1"/>
  <c r="AA28" i="17" s="1"/>
  <c r="AB28" i="17" s="1"/>
  <c r="AC28" i="17" s="1"/>
  <c r="AD28" i="17" s="1"/>
  <c r="AE28" i="17" s="1"/>
  <c r="AF28" i="17" s="1"/>
  <c r="AG28" i="17" s="1"/>
  <c r="AH28" i="17" s="1"/>
  <c r="AI28" i="17" s="1"/>
  <c r="AJ28" i="17" s="1"/>
  <c r="AK28" i="17" s="1"/>
  <c r="AL28" i="17" s="1"/>
  <c r="AM28" i="17" s="1"/>
  <c r="AN28" i="17" s="1"/>
  <c r="AO28" i="17" s="1"/>
  <c r="AP28" i="17" s="1"/>
  <c r="AQ28" i="17" s="1"/>
  <c r="AR28" i="17" s="1"/>
  <c r="AS28" i="17" s="1"/>
  <c r="AT28" i="17" s="1"/>
  <c r="AU28" i="17" s="1"/>
  <c r="AV28" i="17" s="1"/>
  <c r="AW28" i="17" s="1"/>
  <c r="AX28" i="17" s="1"/>
  <c r="AY28" i="17" s="1"/>
  <c r="AZ28" i="17" s="1"/>
  <c r="BA28" i="17" s="1"/>
  <c r="F29" i="17"/>
  <c r="G29" i="17" s="1"/>
  <c r="H29" i="17" s="1"/>
  <c r="I29" i="17" s="1"/>
  <c r="J29" i="17" s="1"/>
  <c r="K29" i="17" s="1"/>
  <c r="L29" i="17" s="1"/>
  <c r="M29" i="17" s="1"/>
  <c r="N29" i="17" s="1"/>
  <c r="O29" i="17" s="1"/>
  <c r="P29" i="17" s="1"/>
  <c r="Q29" i="17" s="1"/>
  <c r="R29" i="17" s="1"/>
  <c r="S29" i="17" s="1"/>
  <c r="T29" i="17" s="1"/>
  <c r="U29" i="17" s="1"/>
  <c r="V29" i="17" s="1"/>
  <c r="W29" i="17" s="1"/>
  <c r="X29" i="17" s="1"/>
  <c r="Y29" i="17" s="1"/>
  <c r="Z29" i="17" s="1"/>
  <c r="AA29" i="17" s="1"/>
  <c r="AB29" i="17" s="1"/>
  <c r="AC29" i="17" s="1"/>
  <c r="AD29" i="17" s="1"/>
  <c r="AE29" i="17" s="1"/>
  <c r="AF29" i="17" s="1"/>
  <c r="AG29" i="17" s="1"/>
  <c r="AH29" i="17" s="1"/>
  <c r="AI29" i="17" s="1"/>
  <c r="AJ29" i="17" s="1"/>
  <c r="AK29" i="17" s="1"/>
  <c r="AL29" i="17" s="1"/>
  <c r="AM29" i="17" s="1"/>
  <c r="AN29" i="17" s="1"/>
  <c r="AO29" i="17" s="1"/>
  <c r="AP29" i="17" s="1"/>
  <c r="AQ29" i="17" s="1"/>
  <c r="AR29" i="17" s="1"/>
  <c r="AS29" i="17" s="1"/>
  <c r="AT29" i="17" s="1"/>
  <c r="AU29" i="17" s="1"/>
  <c r="AV29" i="17" s="1"/>
  <c r="AW29" i="17" s="1"/>
  <c r="AX29" i="17" s="1"/>
  <c r="AY29" i="17" s="1"/>
  <c r="AZ29" i="17" s="1"/>
  <c r="BA29" i="17" s="1"/>
  <c r="F30" i="17"/>
  <c r="G30" i="17" s="1"/>
  <c r="H30" i="17" s="1"/>
  <c r="I30" i="17" s="1"/>
  <c r="J30" i="17" s="1"/>
  <c r="K30" i="17" s="1"/>
  <c r="L30" i="17" s="1"/>
  <c r="M30" i="17" s="1"/>
  <c r="N30" i="17" s="1"/>
  <c r="O30" i="17" s="1"/>
  <c r="P30" i="17" s="1"/>
  <c r="Q30" i="17" s="1"/>
  <c r="R30" i="17" s="1"/>
  <c r="S30" i="17" s="1"/>
  <c r="T30" i="17" s="1"/>
  <c r="U30" i="17" s="1"/>
  <c r="V30" i="17" s="1"/>
  <c r="W30" i="17" s="1"/>
  <c r="X30" i="17" s="1"/>
  <c r="Y30" i="17" s="1"/>
  <c r="Z30" i="17" s="1"/>
  <c r="AA30" i="17" s="1"/>
  <c r="AB30" i="17" s="1"/>
  <c r="AC30" i="17" s="1"/>
  <c r="AD30" i="17" s="1"/>
  <c r="AE30" i="17" s="1"/>
  <c r="AF30" i="17" s="1"/>
  <c r="AG30" i="17" s="1"/>
  <c r="AH30" i="17" s="1"/>
  <c r="AI30" i="17" s="1"/>
  <c r="AJ30" i="17" s="1"/>
  <c r="AK30" i="17" s="1"/>
  <c r="AL30" i="17" s="1"/>
  <c r="AM30" i="17" s="1"/>
  <c r="AN30" i="17" s="1"/>
  <c r="AO30" i="17" s="1"/>
  <c r="AP30" i="17" s="1"/>
  <c r="AQ30" i="17" s="1"/>
  <c r="AR30" i="17" s="1"/>
  <c r="AS30" i="17" s="1"/>
  <c r="AT30" i="17" s="1"/>
  <c r="AU30" i="17" s="1"/>
  <c r="AV30" i="17" s="1"/>
  <c r="AW30" i="17" s="1"/>
  <c r="AX30" i="17" s="1"/>
  <c r="AY30" i="17" s="1"/>
  <c r="AZ30" i="17" s="1"/>
  <c r="BA30" i="17" s="1"/>
  <c r="F31" i="17"/>
  <c r="G31" i="17" s="1"/>
  <c r="H31" i="17" s="1"/>
  <c r="I31" i="17" s="1"/>
  <c r="J31" i="17" s="1"/>
  <c r="K31" i="17" s="1"/>
  <c r="L31" i="17" s="1"/>
  <c r="M31" i="17" s="1"/>
  <c r="N31" i="17" s="1"/>
  <c r="O31" i="17" s="1"/>
  <c r="P31" i="17" s="1"/>
  <c r="Q31" i="17" s="1"/>
  <c r="R31" i="17" s="1"/>
  <c r="S31" i="17" s="1"/>
  <c r="T31" i="17" s="1"/>
  <c r="U31" i="17" s="1"/>
  <c r="V31" i="17" s="1"/>
  <c r="W31" i="17" s="1"/>
  <c r="X31" i="17" s="1"/>
  <c r="Y31" i="17" s="1"/>
  <c r="Z31" i="17" s="1"/>
  <c r="AA31" i="17" s="1"/>
  <c r="AB31" i="17" s="1"/>
  <c r="AC31" i="17" s="1"/>
  <c r="AD31" i="17" s="1"/>
  <c r="AE31" i="17" s="1"/>
  <c r="AF31" i="17" s="1"/>
  <c r="AG31" i="17" s="1"/>
  <c r="AH31" i="17" s="1"/>
  <c r="AI31" i="17" s="1"/>
  <c r="AJ31" i="17" s="1"/>
  <c r="AK31" i="17" s="1"/>
  <c r="AL31" i="17" s="1"/>
  <c r="AM31" i="17" s="1"/>
  <c r="AN31" i="17" s="1"/>
  <c r="AO31" i="17" s="1"/>
  <c r="AP31" i="17" s="1"/>
  <c r="AQ31" i="17" s="1"/>
  <c r="AR31" i="17" s="1"/>
  <c r="AS31" i="17" s="1"/>
  <c r="AT31" i="17" s="1"/>
  <c r="AU31" i="17" s="1"/>
  <c r="AV31" i="17" s="1"/>
  <c r="AW31" i="17" s="1"/>
  <c r="AX31" i="17" s="1"/>
  <c r="AY31" i="17" s="1"/>
  <c r="AZ31" i="17" s="1"/>
  <c r="BA31" i="17" s="1"/>
  <c r="F32" i="17"/>
  <c r="G32" i="17" s="1"/>
  <c r="H32" i="17" s="1"/>
  <c r="I32" i="17" s="1"/>
  <c r="J32" i="17" s="1"/>
  <c r="K32" i="17" s="1"/>
  <c r="L32" i="17" s="1"/>
  <c r="M32" i="17" s="1"/>
  <c r="N32" i="17" s="1"/>
  <c r="O32" i="17" s="1"/>
  <c r="P32" i="17" s="1"/>
  <c r="Q32" i="17" s="1"/>
  <c r="R32" i="17" s="1"/>
  <c r="S32" i="17" s="1"/>
  <c r="T32" i="17" s="1"/>
  <c r="U32" i="17" s="1"/>
  <c r="V32" i="17" s="1"/>
  <c r="W32" i="17" s="1"/>
  <c r="X32" i="17" s="1"/>
  <c r="Y32" i="17" s="1"/>
  <c r="Z32" i="17" s="1"/>
  <c r="AA32" i="17" s="1"/>
  <c r="AB32" i="17" s="1"/>
  <c r="AC32" i="17" s="1"/>
  <c r="AD32" i="17" s="1"/>
  <c r="AE32" i="17" s="1"/>
  <c r="AF32" i="17" s="1"/>
  <c r="AG32" i="17" s="1"/>
  <c r="AH32" i="17" s="1"/>
  <c r="AI32" i="17" s="1"/>
  <c r="AJ32" i="17" s="1"/>
  <c r="AK32" i="17" s="1"/>
  <c r="AL32" i="17" s="1"/>
  <c r="AM32" i="17" s="1"/>
  <c r="AN32" i="17" s="1"/>
  <c r="AO32" i="17" s="1"/>
  <c r="AP32" i="17" s="1"/>
  <c r="AQ32" i="17" s="1"/>
  <c r="AR32" i="17" s="1"/>
  <c r="AS32" i="17" s="1"/>
  <c r="AT32" i="17" s="1"/>
  <c r="AU32" i="17" s="1"/>
  <c r="AV32" i="17" s="1"/>
  <c r="AW32" i="17" s="1"/>
  <c r="AX32" i="17" s="1"/>
  <c r="AY32" i="17" s="1"/>
  <c r="AZ32" i="17" s="1"/>
  <c r="BA32" i="17" s="1"/>
  <c r="F33" i="17"/>
  <c r="F34" i="17"/>
  <c r="G34" i="17" s="1"/>
  <c r="H34" i="17" s="1"/>
  <c r="I34" i="17" s="1"/>
  <c r="J34" i="17" s="1"/>
  <c r="K34" i="17" s="1"/>
  <c r="L34" i="17" s="1"/>
  <c r="M34" i="17" s="1"/>
  <c r="N34" i="17" s="1"/>
  <c r="O34" i="17" s="1"/>
  <c r="P34" i="17" s="1"/>
  <c r="Q34" i="17" s="1"/>
  <c r="R34" i="17" s="1"/>
  <c r="S34" i="17" s="1"/>
  <c r="T34" i="17" s="1"/>
  <c r="U34" i="17" s="1"/>
  <c r="V34" i="17" s="1"/>
  <c r="W34" i="17" s="1"/>
  <c r="X34" i="17" s="1"/>
  <c r="Y34" i="17" s="1"/>
  <c r="Z34" i="17" s="1"/>
  <c r="AA34" i="17" s="1"/>
  <c r="AB34" i="17" s="1"/>
  <c r="AC34" i="17" s="1"/>
  <c r="AD34" i="17" s="1"/>
  <c r="AE34" i="17" s="1"/>
  <c r="AF34" i="17" s="1"/>
  <c r="AG34" i="17" s="1"/>
  <c r="AH34" i="17" s="1"/>
  <c r="AI34" i="17" s="1"/>
  <c r="AJ34" i="17" s="1"/>
  <c r="AK34" i="17" s="1"/>
  <c r="AL34" i="17" s="1"/>
  <c r="AM34" i="17" s="1"/>
  <c r="AN34" i="17" s="1"/>
  <c r="AO34" i="17" s="1"/>
  <c r="AP34" i="17" s="1"/>
  <c r="AQ34" i="17" s="1"/>
  <c r="AR34" i="17" s="1"/>
  <c r="AS34" i="17" s="1"/>
  <c r="AT34" i="17" s="1"/>
  <c r="AU34" i="17" s="1"/>
  <c r="AV34" i="17" s="1"/>
  <c r="AW34" i="17" s="1"/>
  <c r="AX34" i="17" s="1"/>
  <c r="AY34" i="17" s="1"/>
  <c r="AZ34" i="17" s="1"/>
  <c r="BA34" i="17" s="1"/>
  <c r="F35" i="17"/>
  <c r="G35" i="17" s="1"/>
  <c r="H35" i="17" s="1"/>
  <c r="I35" i="17" s="1"/>
  <c r="J35" i="17" s="1"/>
  <c r="K35" i="17" s="1"/>
  <c r="L35" i="17" s="1"/>
  <c r="M35" i="17" s="1"/>
  <c r="N35" i="17" s="1"/>
  <c r="O35" i="17" s="1"/>
  <c r="P35" i="17" s="1"/>
  <c r="Q35" i="17" s="1"/>
  <c r="R35" i="17" s="1"/>
  <c r="S35" i="17" s="1"/>
  <c r="T35" i="17" s="1"/>
  <c r="U35" i="17" s="1"/>
  <c r="V35" i="17" s="1"/>
  <c r="W35" i="17" s="1"/>
  <c r="X35" i="17" s="1"/>
  <c r="Y35" i="17" s="1"/>
  <c r="Z35" i="17" s="1"/>
  <c r="AA35" i="17" s="1"/>
  <c r="AB35" i="17" s="1"/>
  <c r="AC35" i="17" s="1"/>
  <c r="AD35" i="17" s="1"/>
  <c r="AE35" i="17" s="1"/>
  <c r="AF35" i="17" s="1"/>
  <c r="AG35" i="17" s="1"/>
  <c r="AH35" i="17" s="1"/>
  <c r="AI35" i="17" s="1"/>
  <c r="AJ35" i="17" s="1"/>
  <c r="AK35" i="17" s="1"/>
  <c r="AL35" i="17" s="1"/>
  <c r="AM35" i="17" s="1"/>
  <c r="AN35" i="17" s="1"/>
  <c r="AO35" i="17" s="1"/>
  <c r="AP35" i="17" s="1"/>
  <c r="AQ35" i="17" s="1"/>
  <c r="AR35" i="17" s="1"/>
  <c r="AS35" i="17" s="1"/>
  <c r="AT35" i="17" s="1"/>
  <c r="AU35" i="17" s="1"/>
  <c r="AV35" i="17" s="1"/>
  <c r="AW35" i="17" s="1"/>
  <c r="AX35" i="17" s="1"/>
  <c r="AY35" i="17" s="1"/>
  <c r="AZ35" i="17" s="1"/>
  <c r="BA35" i="17" s="1"/>
  <c r="F36" i="17"/>
  <c r="G36" i="17" s="1"/>
  <c r="H36" i="17" s="1"/>
  <c r="I36" i="17" s="1"/>
  <c r="J36" i="17" s="1"/>
  <c r="K36" i="17" s="1"/>
  <c r="L36" i="17" s="1"/>
  <c r="M36" i="17" s="1"/>
  <c r="N36" i="17" s="1"/>
  <c r="O36" i="17" s="1"/>
  <c r="P36" i="17" s="1"/>
  <c r="Q36" i="17" s="1"/>
  <c r="R36" i="17" s="1"/>
  <c r="S36" i="17" s="1"/>
  <c r="T36" i="17" s="1"/>
  <c r="U36" i="17" s="1"/>
  <c r="V36" i="17" s="1"/>
  <c r="W36" i="17" s="1"/>
  <c r="X36" i="17" s="1"/>
  <c r="Y36" i="17" s="1"/>
  <c r="Z36" i="17" s="1"/>
  <c r="AA36" i="17" s="1"/>
  <c r="AB36" i="17" s="1"/>
  <c r="AC36" i="17" s="1"/>
  <c r="AD36" i="17" s="1"/>
  <c r="AE36" i="17" s="1"/>
  <c r="AF36" i="17" s="1"/>
  <c r="AG36" i="17" s="1"/>
  <c r="AH36" i="17" s="1"/>
  <c r="AI36" i="17" s="1"/>
  <c r="AJ36" i="17" s="1"/>
  <c r="AK36" i="17" s="1"/>
  <c r="AL36" i="17" s="1"/>
  <c r="AM36" i="17" s="1"/>
  <c r="AN36" i="17" s="1"/>
  <c r="AO36" i="17" s="1"/>
  <c r="AP36" i="17" s="1"/>
  <c r="AQ36" i="17" s="1"/>
  <c r="AR36" i="17" s="1"/>
  <c r="AS36" i="17" s="1"/>
  <c r="AT36" i="17" s="1"/>
  <c r="AU36" i="17" s="1"/>
  <c r="AV36" i="17" s="1"/>
  <c r="AW36" i="17" s="1"/>
  <c r="AX36" i="17" s="1"/>
  <c r="AY36" i="17" s="1"/>
  <c r="AZ36" i="17" s="1"/>
  <c r="BA36" i="17" s="1"/>
  <c r="F37" i="17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AD37" i="17" s="1"/>
  <c r="AE37" i="17" s="1"/>
  <c r="AF37" i="17" s="1"/>
  <c r="AG37" i="17" s="1"/>
  <c r="AH37" i="17" s="1"/>
  <c r="AI37" i="17" s="1"/>
  <c r="AJ37" i="17" s="1"/>
  <c r="AK37" i="17" s="1"/>
  <c r="AL37" i="17" s="1"/>
  <c r="AM37" i="17" s="1"/>
  <c r="AN37" i="17" s="1"/>
  <c r="AO37" i="17" s="1"/>
  <c r="AP37" i="17" s="1"/>
  <c r="AQ37" i="17" s="1"/>
  <c r="AR37" i="17" s="1"/>
  <c r="AS37" i="17" s="1"/>
  <c r="AT37" i="17" s="1"/>
  <c r="AU37" i="17" s="1"/>
  <c r="AV37" i="17" s="1"/>
  <c r="AW37" i="17" s="1"/>
  <c r="AX37" i="17" s="1"/>
  <c r="AY37" i="17" s="1"/>
  <c r="AZ37" i="17" s="1"/>
  <c r="BA37" i="17" s="1"/>
  <c r="F38" i="17"/>
  <c r="G38" i="17" s="1"/>
  <c r="H38" i="17" s="1"/>
  <c r="I38" i="17" s="1"/>
  <c r="J38" i="17" s="1"/>
  <c r="K38" i="17" s="1"/>
  <c r="L38" i="17" s="1"/>
  <c r="M38" i="17" s="1"/>
  <c r="N38" i="17" s="1"/>
  <c r="O38" i="17" s="1"/>
  <c r="P38" i="17" s="1"/>
  <c r="Q38" i="17" s="1"/>
  <c r="R38" i="17" s="1"/>
  <c r="S38" i="17" s="1"/>
  <c r="T38" i="17" s="1"/>
  <c r="U38" i="17" s="1"/>
  <c r="V38" i="17" s="1"/>
  <c r="W38" i="17" s="1"/>
  <c r="X38" i="17" s="1"/>
  <c r="Y38" i="17" s="1"/>
  <c r="Z38" i="17" s="1"/>
  <c r="AA38" i="17" s="1"/>
  <c r="AB38" i="17" s="1"/>
  <c r="AC38" i="17" s="1"/>
  <c r="AD38" i="17" s="1"/>
  <c r="AE38" i="17" s="1"/>
  <c r="AF38" i="17" s="1"/>
  <c r="AG38" i="17" s="1"/>
  <c r="AH38" i="17" s="1"/>
  <c r="AI38" i="17" s="1"/>
  <c r="AJ38" i="17" s="1"/>
  <c r="AK38" i="17" s="1"/>
  <c r="AL38" i="17" s="1"/>
  <c r="AM38" i="17" s="1"/>
  <c r="AN38" i="17" s="1"/>
  <c r="AO38" i="17" s="1"/>
  <c r="AP38" i="17" s="1"/>
  <c r="AQ38" i="17" s="1"/>
  <c r="AR38" i="17" s="1"/>
  <c r="AS38" i="17" s="1"/>
  <c r="AT38" i="17" s="1"/>
  <c r="AU38" i="17" s="1"/>
  <c r="AV38" i="17" s="1"/>
  <c r="AW38" i="17" s="1"/>
  <c r="AX38" i="17" s="1"/>
  <c r="AY38" i="17" s="1"/>
  <c r="AZ38" i="17" s="1"/>
  <c r="BA38" i="17" s="1"/>
  <c r="F39" i="17"/>
  <c r="G39" i="17" s="1"/>
  <c r="H39" i="17" s="1"/>
  <c r="I39" i="17" s="1"/>
  <c r="J39" i="17" s="1"/>
  <c r="K39" i="17" s="1"/>
  <c r="L39" i="17" s="1"/>
  <c r="M39" i="17" s="1"/>
  <c r="N39" i="17" s="1"/>
  <c r="O39" i="17" s="1"/>
  <c r="P39" i="17" s="1"/>
  <c r="Q39" i="17" s="1"/>
  <c r="R39" i="17" s="1"/>
  <c r="S39" i="17" s="1"/>
  <c r="T39" i="17" s="1"/>
  <c r="U39" i="17" s="1"/>
  <c r="V39" i="17" s="1"/>
  <c r="W39" i="17" s="1"/>
  <c r="X39" i="17" s="1"/>
  <c r="Y39" i="17" s="1"/>
  <c r="Z39" i="17" s="1"/>
  <c r="AA39" i="17" s="1"/>
  <c r="AB39" i="17" s="1"/>
  <c r="AC39" i="17" s="1"/>
  <c r="AD39" i="17" s="1"/>
  <c r="AE39" i="17" s="1"/>
  <c r="AF39" i="17" s="1"/>
  <c r="AG39" i="17" s="1"/>
  <c r="AH39" i="17" s="1"/>
  <c r="AI39" i="17" s="1"/>
  <c r="AJ39" i="17" s="1"/>
  <c r="AK39" i="17" s="1"/>
  <c r="AL39" i="17" s="1"/>
  <c r="AM39" i="17" s="1"/>
  <c r="AN39" i="17" s="1"/>
  <c r="AO39" i="17" s="1"/>
  <c r="AP39" i="17" s="1"/>
  <c r="AQ39" i="17" s="1"/>
  <c r="AR39" i="17" s="1"/>
  <c r="AS39" i="17" s="1"/>
  <c r="AT39" i="17" s="1"/>
  <c r="AU39" i="17" s="1"/>
  <c r="AV39" i="17" s="1"/>
  <c r="AW39" i="17" s="1"/>
  <c r="AX39" i="17" s="1"/>
  <c r="AY39" i="17" s="1"/>
  <c r="AZ39" i="17" s="1"/>
  <c r="BA39" i="17" s="1"/>
  <c r="F40" i="17"/>
  <c r="G40" i="17" s="1"/>
  <c r="H40" i="17" s="1"/>
  <c r="I40" i="17" s="1"/>
  <c r="J40" i="17" s="1"/>
  <c r="K40" i="17" s="1"/>
  <c r="L40" i="17" s="1"/>
  <c r="M40" i="17" s="1"/>
  <c r="N40" i="17" s="1"/>
  <c r="O40" i="17" s="1"/>
  <c r="P40" i="17" s="1"/>
  <c r="Q40" i="17" s="1"/>
  <c r="R40" i="17" s="1"/>
  <c r="S40" i="17" s="1"/>
  <c r="T40" i="17" s="1"/>
  <c r="U40" i="17" s="1"/>
  <c r="V40" i="17" s="1"/>
  <c r="W40" i="17" s="1"/>
  <c r="X40" i="17" s="1"/>
  <c r="Y40" i="17" s="1"/>
  <c r="Z40" i="17" s="1"/>
  <c r="AA40" i="17" s="1"/>
  <c r="AB40" i="17" s="1"/>
  <c r="AC40" i="17" s="1"/>
  <c r="AD40" i="17" s="1"/>
  <c r="AE40" i="17" s="1"/>
  <c r="AF40" i="17" s="1"/>
  <c r="AG40" i="17" s="1"/>
  <c r="AH40" i="17" s="1"/>
  <c r="AI40" i="17" s="1"/>
  <c r="AJ40" i="17" s="1"/>
  <c r="AK40" i="17" s="1"/>
  <c r="AL40" i="17" s="1"/>
  <c r="AM40" i="17" s="1"/>
  <c r="AN40" i="17" s="1"/>
  <c r="AO40" i="17" s="1"/>
  <c r="AP40" i="17" s="1"/>
  <c r="AQ40" i="17" s="1"/>
  <c r="AR40" i="17" s="1"/>
  <c r="AS40" i="17" s="1"/>
  <c r="AT40" i="17" s="1"/>
  <c r="AU40" i="17" s="1"/>
  <c r="AV40" i="17" s="1"/>
  <c r="AW40" i="17" s="1"/>
  <c r="AX40" i="17" s="1"/>
  <c r="AY40" i="17" s="1"/>
  <c r="AZ40" i="17" s="1"/>
  <c r="BA40" i="17" s="1"/>
  <c r="F41" i="17"/>
  <c r="G41" i="17" s="1"/>
  <c r="H41" i="17" s="1"/>
  <c r="I41" i="17" s="1"/>
  <c r="J41" i="17" s="1"/>
  <c r="K41" i="17" s="1"/>
  <c r="L41" i="17" s="1"/>
  <c r="M41" i="17" s="1"/>
  <c r="N41" i="17" s="1"/>
  <c r="O41" i="17" s="1"/>
  <c r="P41" i="17" s="1"/>
  <c r="Q41" i="17" s="1"/>
  <c r="R41" i="17" s="1"/>
  <c r="S41" i="17" s="1"/>
  <c r="T41" i="17" s="1"/>
  <c r="U41" i="17" s="1"/>
  <c r="V41" i="17" s="1"/>
  <c r="W41" i="17" s="1"/>
  <c r="X41" i="17" s="1"/>
  <c r="Y41" i="17" s="1"/>
  <c r="Z41" i="17" s="1"/>
  <c r="AA41" i="17" s="1"/>
  <c r="AB41" i="17" s="1"/>
  <c r="AC41" i="17" s="1"/>
  <c r="AD41" i="17" s="1"/>
  <c r="AE41" i="17" s="1"/>
  <c r="AF41" i="17" s="1"/>
  <c r="AG41" i="17" s="1"/>
  <c r="AH41" i="17" s="1"/>
  <c r="AI41" i="17" s="1"/>
  <c r="AJ41" i="17" s="1"/>
  <c r="AK41" i="17" s="1"/>
  <c r="AL41" i="17" s="1"/>
  <c r="AM41" i="17" s="1"/>
  <c r="AN41" i="17" s="1"/>
  <c r="AO41" i="17" s="1"/>
  <c r="AP41" i="17" s="1"/>
  <c r="AQ41" i="17" s="1"/>
  <c r="AR41" i="17" s="1"/>
  <c r="AS41" i="17" s="1"/>
  <c r="AT41" i="17" s="1"/>
  <c r="AU41" i="17" s="1"/>
  <c r="AV41" i="17" s="1"/>
  <c r="AW41" i="17" s="1"/>
  <c r="AX41" i="17" s="1"/>
  <c r="AY41" i="17" s="1"/>
  <c r="AZ41" i="17" s="1"/>
  <c r="BA41" i="17" s="1"/>
  <c r="F42" i="17"/>
  <c r="G42" i="17" s="1"/>
  <c r="H42" i="17" s="1"/>
  <c r="I42" i="17" s="1"/>
  <c r="J42" i="17" s="1"/>
  <c r="K42" i="17" s="1"/>
  <c r="L42" i="17" s="1"/>
  <c r="M42" i="17" s="1"/>
  <c r="N42" i="17" s="1"/>
  <c r="O42" i="17" s="1"/>
  <c r="P42" i="17" s="1"/>
  <c r="Q42" i="17" s="1"/>
  <c r="R42" i="17" s="1"/>
  <c r="S42" i="17" s="1"/>
  <c r="T42" i="17" s="1"/>
  <c r="U42" i="17" s="1"/>
  <c r="V42" i="17" s="1"/>
  <c r="W42" i="17" s="1"/>
  <c r="X42" i="17" s="1"/>
  <c r="Y42" i="17" s="1"/>
  <c r="Z42" i="17" s="1"/>
  <c r="AA42" i="17" s="1"/>
  <c r="AB42" i="17" s="1"/>
  <c r="AC42" i="17" s="1"/>
  <c r="AD42" i="17" s="1"/>
  <c r="AE42" i="17" s="1"/>
  <c r="AF42" i="17" s="1"/>
  <c r="AG42" i="17" s="1"/>
  <c r="AH42" i="17" s="1"/>
  <c r="AI42" i="17" s="1"/>
  <c r="AJ42" i="17" s="1"/>
  <c r="AK42" i="17" s="1"/>
  <c r="AL42" i="17" s="1"/>
  <c r="AM42" i="17" s="1"/>
  <c r="AN42" i="17" s="1"/>
  <c r="AO42" i="17" s="1"/>
  <c r="AP42" i="17" s="1"/>
  <c r="AQ42" i="17" s="1"/>
  <c r="AR42" i="17" s="1"/>
  <c r="AS42" i="17" s="1"/>
  <c r="AT42" i="17" s="1"/>
  <c r="AU42" i="17" s="1"/>
  <c r="AV42" i="17" s="1"/>
  <c r="AW42" i="17" s="1"/>
  <c r="AX42" i="17" s="1"/>
  <c r="AY42" i="17" s="1"/>
  <c r="AZ42" i="17" s="1"/>
  <c r="BA42" i="17" s="1"/>
  <c r="F43" i="17"/>
  <c r="G43" i="17" s="1"/>
  <c r="H43" i="17" s="1"/>
  <c r="I43" i="17" s="1"/>
  <c r="J43" i="17" s="1"/>
  <c r="K43" i="17" s="1"/>
  <c r="L43" i="17" s="1"/>
  <c r="M43" i="17" s="1"/>
  <c r="N43" i="17" s="1"/>
  <c r="O43" i="17" s="1"/>
  <c r="P43" i="17" s="1"/>
  <c r="Q43" i="17" s="1"/>
  <c r="R43" i="17" s="1"/>
  <c r="S43" i="17" s="1"/>
  <c r="T43" i="17" s="1"/>
  <c r="U43" i="17" s="1"/>
  <c r="V43" i="17" s="1"/>
  <c r="W43" i="17" s="1"/>
  <c r="X43" i="17" s="1"/>
  <c r="Y43" i="17" s="1"/>
  <c r="Z43" i="17" s="1"/>
  <c r="AA43" i="17" s="1"/>
  <c r="AB43" i="17" s="1"/>
  <c r="AC43" i="17" s="1"/>
  <c r="AD43" i="17" s="1"/>
  <c r="AE43" i="17" s="1"/>
  <c r="AF43" i="17" s="1"/>
  <c r="AG43" i="17" s="1"/>
  <c r="AH43" i="17" s="1"/>
  <c r="AI43" i="17" s="1"/>
  <c r="AJ43" i="17" s="1"/>
  <c r="AK43" i="17" s="1"/>
  <c r="AL43" i="17" s="1"/>
  <c r="AM43" i="17" s="1"/>
  <c r="AN43" i="17" s="1"/>
  <c r="AO43" i="17" s="1"/>
  <c r="AP43" i="17" s="1"/>
  <c r="AQ43" i="17" s="1"/>
  <c r="AR43" i="17" s="1"/>
  <c r="AS43" i="17" s="1"/>
  <c r="AT43" i="17" s="1"/>
  <c r="AU43" i="17" s="1"/>
  <c r="AV43" i="17" s="1"/>
  <c r="AW43" i="17" s="1"/>
  <c r="AX43" i="17" s="1"/>
  <c r="AY43" i="17" s="1"/>
  <c r="AZ43" i="17" s="1"/>
  <c r="BA43" i="17" s="1"/>
  <c r="F44" i="17"/>
  <c r="G44" i="17" s="1"/>
  <c r="H44" i="17" s="1"/>
  <c r="I44" i="17" s="1"/>
  <c r="J44" i="17" s="1"/>
  <c r="K44" i="17" s="1"/>
  <c r="L44" i="17" s="1"/>
  <c r="M44" i="17" s="1"/>
  <c r="N44" i="17" s="1"/>
  <c r="O44" i="17" s="1"/>
  <c r="P44" i="17" s="1"/>
  <c r="Q44" i="17" s="1"/>
  <c r="R44" i="17" s="1"/>
  <c r="S44" i="17" s="1"/>
  <c r="T44" i="17" s="1"/>
  <c r="U44" i="17" s="1"/>
  <c r="V44" i="17" s="1"/>
  <c r="W44" i="17" s="1"/>
  <c r="X44" i="17" s="1"/>
  <c r="Y44" i="17" s="1"/>
  <c r="Z44" i="17" s="1"/>
  <c r="AA44" i="17" s="1"/>
  <c r="AB44" i="17" s="1"/>
  <c r="AC44" i="17" s="1"/>
  <c r="AD44" i="17" s="1"/>
  <c r="AE44" i="17" s="1"/>
  <c r="AF44" i="17" s="1"/>
  <c r="AG44" i="17" s="1"/>
  <c r="AH44" i="17" s="1"/>
  <c r="AI44" i="17" s="1"/>
  <c r="AJ44" i="17" s="1"/>
  <c r="AK44" i="17" s="1"/>
  <c r="AL44" i="17" s="1"/>
  <c r="AM44" i="17" s="1"/>
  <c r="AN44" i="17" s="1"/>
  <c r="AO44" i="17" s="1"/>
  <c r="AP44" i="17" s="1"/>
  <c r="AQ44" i="17" s="1"/>
  <c r="AR44" i="17" s="1"/>
  <c r="AS44" i="17" s="1"/>
  <c r="AT44" i="17" s="1"/>
  <c r="AU44" i="17" s="1"/>
  <c r="AV44" i="17" s="1"/>
  <c r="AW44" i="17" s="1"/>
  <c r="AX44" i="17" s="1"/>
  <c r="AY44" i="17" s="1"/>
  <c r="AZ44" i="17" s="1"/>
  <c r="BA44" i="17" s="1"/>
  <c r="F45" i="17"/>
  <c r="G45" i="17" s="1"/>
  <c r="H45" i="17" s="1"/>
  <c r="I45" i="17" s="1"/>
  <c r="J45" i="17" s="1"/>
  <c r="K45" i="17" s="1"/>
  <c r="L45" i="17" s="1"/>
  <c r="M45" i="17" s="1"/>
  <c r="N45" i="17" s="1"/>
  <c r="O45" i="17" s="1"/>
  <c r="P45" i="17" s="1"/>
  <c r="Q45" i="17" s="1"/>
  <c r="R45" i="17" s="1"/>
  <c r="S45" i="17" s="1"/>
  <c r="T45" i="17" s="1"/>
  <c r="U45" i="17" s="1"/>
  <c r="V45" i="17" s="1"/>
  <c r="W45" i="17" s="1"/>
  <c r="X45" i="17" s="1"/>
  <c r="Y45" i="17" s="1"/>
  <c r="Z45" i="17" s="1"/>
  <c r="AA45" i="17" s="1"/>
  <c r="AB45" i="17" s="1"/>
  <c r="AC45" i="17" s="1"/>
  <c r="AD45" i="17" s="1"/>
  <c r="AE45" i="17" s="1"/>
  <c r="AF45" i="17" s="1"/>
  <c r="AG45" i="17" s="1"/>
  <c r="AH45" i="17" s="1"/>
  <c r="AI45" i="17" s="1"/>
  <c r="AJ45" i="17" s="1"/>
  <c r="AK45" i="17" s="1"/>
  <c r="AL45" i="17" s="1"/>
  <c r="AM45" i="17" s="1"/>
  <c r="AN45" i="17" s="1"/>
  <c r="AO45" i="17" s="1"/>
  <c r="AP45" i="17" s="1"/>
  <c r="AQ45" i="17" s="1"/>
  <c r="AR45" i="17" s="1"/>
  <c r="AS45" i="17" s="1"/>
  <c r="AT45" i="17" s="1"/>
  <c r="AU45" i="17" s="1"/>
  <c r="AV45" i="17" s="1"/>
  <c r="AW45" i="17" s="1"/>
  <c r="AX45" i="17" s="1"/>
  <c r="AY45" i="17" s="1"/>
  <c r="AZ45" i="17" s="1"/>
  <c r="BA45" i="17" s="1"/>
  <c r="F46" i="17"/>
  <c r="G46" i="17" s="1"/>
  <c r="H46" i="17" s="1"/>
  <c r="I46" i="17" s="1"/>
  <c r="J46" i="17" s="1"/>
  <c r="K46" i="17" s="1"/>
  <c r="L46" i="17" s="1"/>
  <c r="M46" i="17" s="1"/>
  <c r="N46" i="17" s="1"/>
  <c r="O46" i="17" s="1"/>
  <c r="P46" i="17" s="1"/>
  <c r="Q46" i="17" s="1"/>
  <c r="R46" i="17" s="1"/>
  <c r="S46" i="17" s="1"/>
  <c r="T46" i="17" s="1"/>
  <c r="U46" i="17" s="1"/>
  <c r="V46" i="17" s="1"/>
  <c r="W46" i="17" s="1"/>
  <c r="X46" i="17" s="1"/>
  <c r="Y46" i="17" s="1"/>
  <c r="Z46" i="17" s="1"/>
  <c r="AA46" i="17" s="1"/>
  <c r="AB46" i="17" s="1"/>
  <c r="AC46" i="17" s="1"/>
  <c r="AD46" i="17" s="1"/>
  <c r="AE46" i="17" s="1"/>
  <c r="AF46" i="17" s="1"/>
  <c r="AG46" i="17" s="1"/>
  <c r="AH46" i="17" s="1"/>
  <c r="AI46" i="17" s="1"/>
  <c r="AJ46" i="17" s="1"/>
  <c r="AK46" i="17" s="1"/>
  <c r="AL46" i="17" s="1"/>
  <c r="AM46" i="17" s="1"/>
  <c r="AN46" i="17" s="1"/>
  <c r="AO46" i="17" s="1"/>
  <c r="AP46" i="17" s="1"/>
  <c r="AQ46" i="17" s="1"/>
  <c r="AR46" i="17" s="1"/>
  <c r="AS46" i="17" s="1"/>
  <c r="AT46" i="17" s="1"/>
  <c r="AU46" i="17" s="1"/>
  <c r="AV46" i="17" s="1"/>
  <c r="AW46" i="17" s="1"/>
  <c r="AX46" i="17" s="1"/>
  <c r="AY46" i="17" s="1"/>
  <c r="AZ46" i="17" s="1"/>
  <c r="BA46" i="17" s="1"/>
  <c r="F47" i="17"/>
  <c r="G47" i="17" s="1"/>
  <c r="H47" i="17" s="1"/>
  <c r="I47" i="17" s="1"/>
  <c r="J47" i="17" s="1"/>
  <c r="K47" i="17" s="1"/>
  <c r="L47" i="17" s="1"/>
  <c r="M47" i="17" s="1"/>
  <c r="N47" i="17" s="1"/>
  <c r="O47" i="17" s="1"/>
  <c r="P47" i="17" s="1"/>
  <c r="Q47" i="17" s="1"/>
  <c r="R47" i="17" s="1"/>
  <c r="S47" i="17" s="1"/>
  <c r="T47" i="17" s="1"/>
  <c r="U47" i="17" s="1"/>
  <c r="V47" i="17" s="1"/>
  <c r="W47" i="17" s="1"/>
  <c r="X47" i="17" s="1"/>
  <c r="Y47" i="17" s="1"/>
  <c r="Z47" i="17" s="1"/>
  <c r="AA47" i="17" s="1"/>
  <c r="AB47" i="17" s="1"/>
  <c r="AC47" i="17" s="1"/>
  <c r="AD47" i="17" s="1"/>
  <c r="AE47" i="17" s="1"/>
  <c r="AF47" i="17" s="1"/>
  <c r="AG47" i="17" s="1"/>
  <c r="AH47" i="17" s="1"/>
  <c r="AI47" i="17" s="1"/>
  <c r="AJ47" i="17" s="1"/>
  <c r="AK47" i="17" s="1"/>
  <c r="AL47" i="17" s="1"/>
  <c r="AM47" i="17" s="1"/>
  <c r="AN47" i="17" s="1"/>
  <c r="AO47" i="17" s="1"/>
  <c r="AP47" i="17" s="1"/>
  <c r="AQ47" i="17" s="1"/>
  <c r="AR47" i="17" s="1"/>
  <c r="AS47" i="17" s="1"/>
  <c r="AT47" i="17" s="1"/>
  <c r="AU47" i="17" s="1"/>
  <c r="AV47" i="17" s="1"/>
  <c r="AW47" i="17" s="1"/>
  <c r="AX47" i="17" s="1"/>
  <c r="AY47" i="17" s="1"/>
  <c r="AZ47" i="17" s="1"/>
  <c r="BA47" i="17" s="1"/>
  <c r="F48" i="17"/>
  <c r="G48" i="17" s="1"/>
  <c r="H48" i="17" s="1"/>
  <c r="I48" i="17" s="1"/>
  <c r="J48" i="17" s="1"/>
  <c r="K48" i="17" s="1"/>
  <c r="L48" i="17" s="1"/>
  <c r="M48" i="17" s="1"/>
  <c r="N48" i="17" s="1"/>
  <c r="O48" i="17" s="1"/>
  <c r="P48" i="17" s="1"/>
  <c r="Q48" i="17" s="1"/>
  <c r="R48" i="17" s="1"/>
  <c r="S48" i="17" s="1"/>
  <c r="T48" i="17" s="1"/>
  <c r="U48" i="17" s="1"/>
  <c r="V48" i="17" s="1"/>
  <c r="W48" i="17" s="1"/>
  <c r="X48" i="17" s="1"/>
  <c r="Y48" i="17" s="1"/>
  <c r="Z48" i="17" s="1"/>
  <c r="AA48" i="17" s="1"/>
  <c r="AB48" i="17" s="1"/>
  <c r="AC48" i="17" s="1"/>
  <c r="AD48" i="17" s="1"/>
  <c r="AE48" i="17" s="1"/>
  <c r="AF48" i="17" s="1"/>
  <c r="AG48" i="17" s="1"/>
  <c r="AH48" i="17" s="1"/>
  <c r="AI48" i="17" s="1"/>
  <c r="AJ48" i="17" s="1"/>
  <c r="AK48" i="17" s="1"/>
  <c r="AL48" i="17" s="1"/>
  <c r="AM48" i="17" s="1"/>
  <c r="AN48" i="17" s="1"/>
  <c r="AO48" i="17" s="1"/>
  <c r="AP48" i="17" s="1"/>
  <c r="AQ48" i="17" s="1"/>
  <c r="AR48" i="17" s="1"/>
  <c r="AS48" i="17" s="1"/>
  <c r="AT48" i="17" s="1"/>
  <c r="AU48" i="17" s="1"/>
  <c r="AV48" i="17" s="1"/>
  <c r="AW48" i="17" s="1"/>
  <c r="AX48" i="17" s="1"/>
  <c r="AY48" i="17" s="1"/>
  <c r="AZ48" i="17" s="1"/>
  <c r="BA48" i="17" s="1"/>
  <c r="F49" i="17"/>
  <c r="G49" i="17" s="1"/>
  <c r="H49" i="17" s="1"/>
  <c r="I49" i="17" s="1"/>
  <c r="J49" i="17" s="1"/>
  <c r="K49" i="17" s="1"/>
  <c r="L49" i="17" s="1"/>
  <c r="M49" i="17" s="1"/>
  <c r="N49" i="17" s="1"/>
  <c r="O49" i="17" s="1"/>
  <c r="P49" i="17" s="1"/>
  <c r="Q49" i="17" s="1"/>
  <c r="R49" i="17" s="1"/>
  <c r="S49" i="17" s="1"/>
  <c r="T49" i="17" s="1"/>
  <c r="U49" i="17" s="1"/>
  <c r="V49" i="17" s="1"/>
  <c r="W49" i="17" s="1"/>
  <c r="X49" i="17" s="1"/>
  <c r="Y49" i="17" s="1"/>
  <c r="Z49" i="17" s="1"/>
  <c r="AA49" i="17" s="1"/>
  <c r="AB49" i="17" s="1"/>
  <c r="AC49" i="17" s="1"/>
  <c r="AD49" i="17" s="1"/>
  <c r="AE49" i="17" s="1"/>
  <c r="AF49" i="17" s="1"/>
  <c r="AG49" i="17" s="1"/>
  <c r="AH49" i="17" s="1"/>
  <c r="AI49" i="17" s="1"/>
  <c r="AJ49" i="17" s="1"/>
  <c r="AK49" i="17" s="1"/>
  <c r="AL49" i="17" s="1"/>
  <c r="AM49" i="17" s="1"/>
  <c r="AN49" i="17" s="1"/>
  <c r="AO49" i="17" s="1"/>
  <c r="AP49" i="17" s="1"/>
  <c r="AQ49" i="17" s="1"/>
  <c r="AR49" i="17" s="1"/>
  <c r="AS49" i="17" s="1"/>
  <c r="AT49" i="17" s="1"/>
  <c r="AU49" i="17" s="1"/>
  <c r="AV49" i="17" s="1"/>
  <c r="AW49" i="17" s="1"/>
  <c r="AX49" i="17" s="1"/>
  <c r="AY49" i="17" s="1"/>
  <c r="AZ49" i="17" s="1"/>
  <c r="BA49" i="17" s="1"/>
  <c r="F50" i="17"/>
  <c r="G50" i="17" s="1"/>
  <c r="H50" i="17" s="1"/>
  <c r="I50" i="17" s="1"/>
  <c r="J50" i="17" s="1"/>
  <c r="K50" i="17" s="1"/>
  <c r="L50" i="17" s="1"/>
  <c r="M50" i="17" s="1"/>
  <c r="N50" i="17" s="1"/>
  <c r="O50" i="17" s="1"/>
  <c r="P50" i="17" s="1"/>
  <c r="Q50" i="17" s="1"/>
  <c r="R50" i="17" s="1"/>
  <c r="S50" i="17" s="1"/>
  <c r="T50" i="17" s="1"/>
  <c r="U50" i="17" s="1"/>
  <c r="V50" i="17" s="1"/>
  <c r="W50" i="17" s="1"/>
  <c r="X50" i="17" s="1"/>
  <c r="Y50" i="17" s="1"/>
  <c r="Z50" i="17" s="1"/>
  <c r="AA50" i="17" s="1"/>
  <c r="AB50" i="17" s="1"/>
  <c r="AC50" i="17" s="1"/>
  <c r="AD50" i="17" s="1"/>
  <c r="AE50" i="17" s="1"/>
  <c r="AF50" i="17" s="1"/>
  <c r="AG50" i="17" s="1"/>
  <c r="AH50" i="17" s="1"/>
  <c r="AI50" i="17" s="1"/>
  <c r="AJ50" i="17" s="1"/>
  <c r="AK50" i="17" s="1"/>
  <c r="AL50" i="17" s="1"/>
  <c r="AM50" i="17" s="1"/>
  <c r="AN50" i="17" s="1"/>
  <c r="AO50" i="17" s="1"/>
  <c r="AP50" i="17" s="1"/>
  <c r="AQ50" i="17" s="1"/>
  <c r="AR50" i="17" s="1"/>
  <c r="AS50" i="17" s="1"/>
  <c r="AT50" i="17" s="1"/>
  <c r="AU50" i="17" s="1"/>
  <c r="AV50" i="17" s="1"/>
  <c r="AW50" i="17" s="1"/>
  <c r="AX50" i="17" s="1"/>
  <c r="AY50" i="17" s="1"/>
  <c r="AZ50" i="17" s="1"/>
  <c r="BA50" i="17" s="1"/>
  <c r="F51" i="17"/>
  <c r="G51" i="17" s="1"/>
  <c r="H51" i="17" s="1"/>
  <c r="I51" i="17" s="1"/>
  <c r="J51" i="17" s="1"/>
  <c r="K51" i="17" s="1"/>
  <c r="L51" i="17" s="1"/>
  <c r="M51" i="17" s="1"/>
  <c r="N51" i="17" s="1"/>
  <c r="O51" i="17" s="1"/>
  <c r="P51" i="17" s="1"/>
  <c r="Q51" i="17" s="1"/>
  <c r="R51" i="17" s="1"/>
  <c r="S51" i="17" s="1"/>
  <c r="T51" i="17" s="1"/>
  <c r="U51" i="17" s="1"/>
  <c r="V51" i="17" s="1"/>
  <c r="W51" i="17" s="1"/>
  <c r="X51" i="17" s="1"/>
  <c r="Y51" i="17" s="1"/>
  <c r="Z51" i="17" s="1"/>
  <c r="AA51" i="17" s="1"/>
  <c r="AB51" i="17" s="1"/>
  <c r="AC51" i="17" s="1"/>
  <c r="AD51" i="17" s="1"/>
  <c r="AE51" i="17" s="1"/>
  <c r="AF51" i="17" s="1"/>
  <c r="AG51" i="17" s="1"/>
  <c r="AH51" i="17" s="1"/>
  <c r="AI51" i="17" s="1"/>
  <c r="AJ51" i="17" s="1"/>
  <c r="AK51" i="17" s="1"/>
  <c r="AL51" i="17" s="1"/>
  <c r="AM51" i="17" s="1"/>
  <c r="AN51" i="17" s="1"/>
  <c r="AO51" i="17" s="1"/>
  <c r="AP51" i="17" s="1"/>
  <c r="AQ51" i="17" s="1"/>
  <c r="AR51" i="17" s="1"/>
  <c r="AS51" i="17" s="1"/>
  <c r="AT51" i="17" s="1"/>
  <c r="AU51" i="17" s="1"/>
  <c r="AV51" i="17" s="1"/>
  <c r="AW51" i="17" s="1"/>
  <c r="AX51" i="17" s="1"/>
  <c r="AY51" i="17" s="1"/>
  <c r="AZ51" i="17" s="1"/>
  <c r="BA51" i="17" s="1"/>
  <c r="F52" i="17"/>
  <c r="G52" i="17" s="1"/>
  <c r="H52" i="17" s="1"/>
  <c r="I52" i="17" s="1"/>
  <c r="J52" i="17" s="1"/>
  <c r="K52" i="17" s="1"/>
  <c r="L52" i="17" s="1"/>
  <c r="M52" i="17" s="1"/>
  <c r="N52" i="17" s="1"/>
  <c r="O52" i="17" s="1"/>
  <c r="P52" i="17" s="1"/>
  <c r="Q52" i="17" s="1"/>
  <c r="R52" i="17" s="1"/>
  <c r="S52" i="17" s="1"/>
  <c r="T52" i="17" s="1"/>
  <c r="U52" i="17" s="1"/>
  <c r="V52" i="17" s="1"/>
  <c r="W52" i="17" s="1"/>
  <c r="X52" i="17" s="1"/>
  <c r="Y52" i="17" s="1"/>
  <c r="Z52" i="17" s="1"/>
  <c r="AA52" i="17" s="1"/>
  <c r="AB52" i="17" s="1"/>
  <c r="AC52" i="17" s="1"/>
  <c r="AD52" i="17" s="1"/>
  <c r="AE52" i="17" s="1"/>
  <c r="AF52" i="17" s="1"/>
  <c r="AG52" i="17" s="1"/>
  <c r="AH52" i="17" s="1"/>
  <c r="AI52" i="17" s="1"/>
  <c r="AJ52" i="17" s="1"/>
  <c r="AK52" i="17" s="1"/>
  <c r="AL52" i="17" s="1"/>
  <c r="AM52" i="17" s="1"/>
  <c r="AN52" i="17" s="1"/>
  <c r="AO52" i="17" s="1"/>
  <c r="AP52" i="17" s="1"/>
  <c r="AQ52" i="17" s="1"/>
  <c r="AR52" i="17" s="1"/>
  <c r="AS52" i="17" s="1"/>
  <c r="AT52" i="17" s="1"/>
  <c r="AU52" i="17" s="1"/>
  <c r="AV52" i="17" s="1"/>
  <c r="AW52" i="17" s="1"/>
  <c r="AX52" i="17" s="1"/>
  <c r="AY52" i="17" s="1"/>
  <c r="AZ52" i="17" s="1"/>
  <c r="BA52" i="17" s="1"/>
  <c r="F53" i="17"/>
  <c r="G53" i="17" s="1"/>
  <c r="H53" i="17" s="1"/>
  <c r="I53" i="17" s="1"/>
  <c r="J53" i="17" s="1"/>
  <c r="K53" i="17" s="1"/>
  <c r="L53" i="17" s="1"/>
  <c r="M53" i="17" s="1"/>
  <c r="N53" i="17" s="1"/>
  <c r="O53" i="17" s="1"/>
  <c r="P53" i="17" s="1"/>
  <c r="Q53" i="17" s="1"/>
  <c r="R53" i="17" s="1"/>
  <c r="S53" i="17" s="1"/>
  <c r="T53" i="17" s="1"/>
  <c r="U53" i="17" s="1"/>
  <c r="V53" i="17" s="1"/>
  <c r="W53" i="17" s="1"/>
  <c r="X53" i="17" s="1"/>
  <c r="Y53" i="17" s="1"/>
  <c r="Z53" i="17" s="1"/>
  <c r="AA53" i="17" s="1"/>
  <c r="AB53" i="17" s="1"/>
  <c r="AC53" i="17" s="1"/>
  <c r="AD53" i="17" s="1"/>
  <c r="AE53" i="17" s="1"/>
  <c r="AF53" i="17" s="1"/>
  <c r="AG53" i="17" s="1"/>
  <c r="AH53" i="17" s="1"/>
  <c r="AI53" i="17" s="1"/>
  <c r="AJ53" i="17" s="1"/>
  <c r="AK53" i="17" s="1"/>
  <c r="AL53" i="17" s="1"/>
  <c r="AM53" i="17" s="1"/>
  <c r="AN53" i="17" s="1"/>
  <c r="AO53" i="17" s="1"/>
  <c r="AP53" i="17" s="1"/>
  <c r="AQ53" i="17" s="1"/>
  <c r="AR53" i="17" s="1"/>
  <c r="AS53" i="17" s="1"/>
  <c r="AT53" i="17" s="1"/>
  <c r="AU53" i="17" s="1"/>
  <c r="AV53" i="17" s="1"/>
  <c r="AW53" i="17" s="1"/>
  <c r="AX53" i="17" s="1"/>
  <c r="AY53" i="17" s="1"/>
  <c r="AZ53" i="17" s="1"/>
  <c r="BA53" i="17" s="1"/>
  <c r="F54" i="17"/>
  <c r="G54" i="17" s="1"/>
  <c r="H54" i="17" s="1"/>
  <c r="I54" i="17" s="1"/>
  <c r="J54" i="17" s="1"/>
  <c r="K54" i="17" s="1"/>
  <c r="L54" i="17" s="1"/>
  <c r="M54" i="17" s="1"/>
  <c r="N54" i="17" s="1"/>
  <c r="O54" i="17" s="1"/>
  <c r="P54" i="17" s="1"/>
  <c r="Q54" i="17" s="1"/>
  <c r="R54" i="17" s="1"/>
  <c r="S54" i="17" s="1"/>
  <c r="T54" i="17" s="1"/>
  <c r="U54" i="17" s="1"/>
  <c r="V54" i="17" s="1"/>
  <c r="W54" i="17" s="1"/>
  <c r="X54" i="17" s="1"/>
  <c r="Y54" i="17" s="1"/>
  <c r="Z54" i="17" s="1"/>
  <c r="AA54" i="17" s="1"/>
  <c r="AB54" i="17" s="1"/>
  <c r="AC54" i="17" s="1"/>
  <c r="AD54" i="17" s="1"/>
  <c r="AE54" i="17" s="1"/>
  <c r="AF54" i="17" s="1"/>
  <c r="AG54" i="17" s="1"/>
  <c r="AH54" i="17" s="1"/>
  <c r="AI54" i="17" s="1"/>
  <c r="AJ54" i="17" s="1"/>
  <c r="AK54" i="17" s="1"/>
  <c r="AL54" i="17" s="1"/>
  <c r="AM54" i="17" s="1"/>
  <c r="AN54" i="17" s="1"/>
  <c r="AO54" i="17" s="1"/>
  <c r="AP54" i="17" s="1"/>
  <c r="AQ54" i="17" s="1"/>
  <c r="AR54" i="17" s="1"/>
  <c r="AS54" i="17" s="1"/>
  <c r="AT54" i="17" s="1"/>
  <c r="AU54" i="17" s="1"/>
  <c r="AV54" i="17" s="1"/>
  <c r="AW54" i="17" s="1"/>
  <c r="AX54" i="17" s="1"/>
  <c r="AY54" i="17" s="1"/>
  <c r="AZ54" i="17" s="1"/>
  <c r="BA54" i="17" s="1"/>
  <c r="F55" i="17"/>
  <c r="G55" i="17" s="1"/>
  <c r="H55" i="17" s="1"/>
  <c r="I55" i="17" s="1"/>
  <c r="J55" i="17" s="1"/>
  <c r="K55" i="17" s="1"/>
  <c r="L55" i="17" s="1"/>
  <c r="M55" i="17" s="1"/>
  <c r="N55" i="17" s="1"/>
  <c r="O55" i="17" s="1"/>
  <c r="P55" i="17" s="1"/>
  <c r="Q55" i="17" s="1"/>
  <c r="R55" i="17" s="1"/>
  <c r="S55" i="17" s="1"/>
  <c r="T55" i="17" s="1"/>
  <c r="U55" i="17" s="1"/>
  <c r="V55" i="17" s="1"/>
  <c r="W55" i="17" s="1"/>
  <c r="X55" i="17" s="1"/>
  <c r="Y55" i="17" s="1"/>
  <c r="Z55" i="17" s="1"/>
  <c r="AA55" i="17" s="1"/>
  <c r="AB55" i="17" s="1"/>
  <c r="AC55" i="17" s="1"/>
  <c r="AD55" i="17" s="1"/>
  <c r="AE55" i="17" s="1"/>
  <c r="AF55" i="17" s="1"/>
  <c r="AG55" i="17" s="1"/>
  <c r="AH55" i="17" s="1"/>
  <c r="AI55" i="17" s="1"/>
  <c r="AJ55" i="17" s="1"/>
  <c r="AK55" i="17" s="1"/>
  <c r="AL55" i="17" s="1"/>
  <c r="AM55" i="17" s="1"/>
  <c r="AN55" i="17" s="1"/>
  <c r="AO55" i="17" s="1"/>
  <c r="AP55" i="17" s="1"/>
  <c r="AQ55" i="17" s="1"/>
  <c r="AR55" i="17" s="1"/>
  <c r="AS55" i="17" s="1"/>
  <c r="AT55" i="17" s="1"/>
  <c r="AU55" i="17" s="1"/>
  <c r="AV55" i="17" s="1"/>
  <c r="AW55" i="17" s="1"/>
  <c r="AX55" i="17" s="1"/>
  <c r="AY55" i="17" s="1"/>
  <c r="AZ55" i="17" s="1"/>
  <c r="BA55" i="17" s="1"/>
  <c r="F56" i="17"/>
  <c r="G56" i="17" s="1"/>
  <c r="H56" i="17" s="1"/>
  <c r="I56" i="17" s="1"/>
  <c r="J56" i="17" s="1"/>
  <c r="K56" i="17" s="1"/>
  <c r="L56" i="17" s="1"/>
  <c r="M56" i="17" s="1"/>
  <c r="N56" i="17" s="1"/>
  <c r="O56" i="17" s="1"/>
  <c r="P56" i="17" s="1"/>
  <c r="Q56" i="17" s="1"/>
  <c r="R56" i="17" s="1"/>
  <c r="S56" i="17" s="1"/>
  <c r="T56" i="17" s="1"/>
  <c r="U56" i="17" s="1"/>
  <c r="V56" i="17" s="1"/>
  <c r="W56" i="17" s="1"/>
  <c r="X56" i="17" s="1"/>
  <c r="Y56" i="17" s="1"/>
  <c r="Z56" i="17" s="1"/>
  <c r="AA56" i="17" s="1"/>
  <c r="AB56" i="17" s="1"/>
  <c r="AC56" i="17" s="1"/>
  <c r="AD56" i="17" s="1"/>
  <c r="AE56" i="17" s="1"/>
  <c r="AF56" i="17" s="1"/>
  <c r="AG56" i="17" s="1"/>
  <c r="AH56" i="17" s="1"/>
  <c r="AI56" i="17" s="1"/>
  <c r="AJ56" i="17" s="1"/>
  <c r="AK56" i="17" s="1"/>
  <c r="AL56" i="17" s="1"/>
  <c r="AM56" i="17" s="1"/>
  <c r="AN56" i="17" s="1"/>
  <c r="AO56" i="17" s="1"/>
  <c r="AP56" i="17" s="1"/>
  <c r="AQ56" i="17" s="1"/>
  <c r="AR56" i="17" s="1"/>
  <c r="AS56" i="17" s="1"/>
  <c r="AT56" i="17" s="1"/>
  <c r="AU56" i="17" s="1"/>
  <c r="AV56" i="17" s="1"/>
  <c r="AW56" i="17" s="1"/>
  <c r="AX56" i="17" s="1"/>
  <c r="AY56" i="17" s="1"/>
  <c r="AZ56" i="17" s="1"/>
  <c r="BA56" i="17" s="1"/>
  <c r="F57" i="17"/>
  <c r="G57" i="17" s="1"/>
  <c r="H57" i="17" s="1"/>
  <c r="I57" i="17" s="1"/>
  <c r="J57" i="17" s="1"/>
  <c r="K57" i="17" s="1"/>
  <c r="L57" i="17" s="1"/>
  <c r="M57" i="17" s="1"/>
  <c r="N57" i="17" s="1"/>
  <c r="O57" i="17" s="1"/>
  <c r="P57" i="17" s="1"/>
  <c r="Q57" i="17" s="1"/>
  <c r="R57" i="17" s="1"/>
  <c r="S57" i="17" s="1"/>
  <c r="T57" i="17" s="1"/>
  <c r="U57" i="17" s="1"/>
  <c r="V57" i="17" s="1"/>
  <c r="W57" i="17" s="1"/>
  <c r="X57" i="17" s="1"/>
  <c r="Y57" i="17" s="1"/>
  <c r="Z57" i="17" s="1"/>
  <c r="AA57" i="17" s="1"/>
  <c r="AB57" i="17" s="1"/>
  <c r="AC57" i="17" s="1"/>
  <c r="AD57" i="17" s="1"/>
  <c r="AE57" i="17" s="1"/>
  <c r="AF57" i="17" s="1"/>
  <c r="AG57" i="17" s="1"/>
  <c r="AH57" i="17" s="1"/>
  <c r="AI57" i="17" s="1"/>
  <c r="AJ57" i="17" s="1"/>
  <c r="AK57" i="17" s="1"/>
  <c r="AL57" i="17" s="1"/>
  <c r="AM57" i="17" s="1"/>
  <c r="AN57" i="17" s="1"/>
  <c r="AO57" i="17" s="1"/>
  <c r="AP57" i="17" s="1"/>
  <c r="AQ57" i="17" s="1"/>
  <c r="AR57" i="17" s="1"/>
  <c r="AS57" i="17" s="1"/>
  <c r="AT57" i="17" s="1"/>
  <c r="AU57" i="17" s="1"/>
  <c r="AV57" i="17" s="1"/>
  <c r="AW57" i="17" s="1"/>
  <c r="AX57" i="17" s="1"/>
  <c r="AY57" i="17" s="1"/>
  <c r="AZ57" i="17" s="1"/>
  <c r="BA57" i="17" s="1"/>
  <c r="F58" i="17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R58" i="17" s="1"/>
  <c r="S58" i="17" s="1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AG58" i="17" s="1"/>
  <c r="AH58" i="17" s="1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AT58" i="17" s="1"/>
  <c r="AU58" i="17" s="1"/>
  <c r="AV58" i="17" s="1"/>
  <c r="AW58" i="17" s="1"/>
  <c r="AX58" i="17" s="1"/>
  <c r="AY58" i="17" s="1"/>
  <c r="AZ58" i="17" s="1"/>
  <c r="BA58" i="17" s="1"/>
  <c r="F59" i="17"/>
  <c r="G59" i="17" s="1"/>
  <c r="H59" i="17" s="1"/>
  <c r="I59" i="17" s="1"/>
  <c r="J59" i="17" s="1"/>
  <c r="K59" i="17" s="1"/>
  <c r="L59" i="17" s="1"/>
  <c r="M59" i="17" s="1"/>
  <c r="N59" i="17" s="1"/>
  <c r="O59" i="17" s="1"/>
  <c r="P59" i="17" s="1"/>
  <c r="Q59" i="17" s="1"/>
  <c r="R59" i="17" s="1"/>
  <c r="S59" i="17" s="1"/>
  <c r="T59" i="17" s="1"/>
  <c r="U59" i="17" s="1"/>
  <c r="V59" i="17" s="1"/>
  <c r="W59" i="17" s="1"/>
  <c r="X59" i="17" s="1"/>
  <c r="Y59" i="17" s="1"/>
  <c r="Z59" i="17" s="1"/>
  <c r="AA59" i="17" s="1"/>
  <c r="AB59" i="17" s="1"/>
  <c r="AC59" i="17" s="1"/>
  <c r="AD59" i="17" s="1"/>
  <c r="AE59" i="17" s="1"/>
  <c r="AF59" i="17" s="1"/>
  <c r="AG59" i="17" s="1"/>
  <c r="AH59" i="17" s="1"/>
  <c r="AI59" i="17" s="1"/>
  <c r="AJ59" i="17" s="1"/>
  <c r="AK59" i="17" s="1"/>
  <c r="AL59" i="17" s="1"/>
  <c r="AM59" i="17" s="1"/>
  <c r="AN59" i="17" s="1"/>
  <c r="AO59" i="17" s="1"/>
  <c r="AP59" i="17" s="1"/>
  <c r="AQ59" i="17" s="1"/>
  <c r="AR59" i="17" s="1"/>
  <c r="AS59" i="17" s="1"/>
  <c r="AT59" i="17" s="1"/>
  <c r="AU59" i="17" s="1"/>
  <c r="AV59" i="17" s="1"/>
  <c r="AW59" i="17" s="1"/>
  <c r="AX59" i="17" s="1"/>
  <c r="AY59" i="17" s="1"/>
  <c r="AZ59" i="17" s="1"/>
  <c r="BA59" i="17" s="1"/>
  <c r="F60" i="17"/>
  <c r="G60" i="17" s="1"/>
  <c r="H60" i="17" s="1"/>
  <c r="I60" i="17" s="1"/>
  <c r="J60" i="17" s="1"/>
  <c r="K60" i="17" s="1"/>
  <c r="L60" i="17" s="1"/>
  <c r="M60" i="17" s="1"/>
  <c r="N60" i="17" s="1"/>
  <c r="O60" i="17" s="1"/>
  <c r="P60" i="17" s="1"/>
  <c r="Q60" i="17" s="1"/>
  <c r="R60" i="17" s="1"/>
  <c r="S60" i="17" s="1"/>
  <c r="T60" i="17" s="1"/>
  <c r="U60" i="17" s="1"/>
  <c r="V60" i="17" s="1"/>
  <c r="W60" i="17" s="1"/>
  <c r="X60" i="17" s="1"/>
  <c r="Y60" i="17" s="1"/>
  <c r="Z60" i="17" s="1"/>
  <c r="AA60" i="17" s="1"/>
  <c r="AB60" i="17" s="1"/>
  <c r="AC60" i="17" s="1"/>
  <c r="AD60" i="17" s="1"/>
  <c r="AE60" i="17" s="1"/>
  <c r="AF60" i="17" s="1"/>
  <c r="AG60" i="17" s="1"/>
  <c r="AH60" i="17" s="1"/>
  <c r="AI60" i="17" s="1"/>
  <c r="AJ60" i="17" s="1"/>
  <c r="AK60" i="17" s="1"/>
  <c r="AL60" i="17" s="1"/>
  <c r="AM60" i="17" s="1"/>
  <c r="AN60" i="17" s="1"/>
  <c r="AO60" i="17" s="1"/>
  <c r="AP60" i="17" s="1"/>
  <c r="AQ60" i="17" s="1"/>
  <c r="AR60" i="17" s="1"/>
  <c r="AS60" i="17" s="1"/>
  <c r="AT60" i="17" s="1"/>
  <c r="AU60" i="17" s="1"/>
  <c r="AV60" i="17" s="1"/>
  <c r="AW60" i="17" s="1"/>
  <c r="AX60" i="17" s="1"/>
  <c r="AY60" i="17" s="1"/>
  <c r="AZ60" i="17" s="1"/>
  <c r="BA60" i="17" s="1"/>
  <c r="F61" i="17"/>
  <c r="G61" i="17" s="1"/>
  <c r="H61" i="17" s="1"/>
  <c r="I61" i="17" s="1"/>
  <c r="J61" i="17" s="1"/>
  <c r="K61" i="17" s="1"/>
  <c r="L61" i="17" s="1"/>
  <c r="M61" i="17" s="1"/>
  <c r="N61" i="17" s="1"/>
  <c r="O61" i="17" s="1"/>
  <c r="P61" i="17" s="1"/>
  <c r="Q61" i="17" s="1"/>
  <c r="R61" i="17" s="1"/>
  <c r="S61" i="17" s="1"/>
  <c r="T61" i="17" s="1"/>
  <c r="U61" i="17" s="1"/>
  <c r="V61" i="17" s="1"/>
  <c r="W61" i="17" s="1"/>
  <c r="X61" i="17" s="1"/>
  <c r="Y61" i="17" s="1"/>
  <c r="Z61" i="17" s="1"/>
  <c r="AA61" i="17" s="1"/>
  <c r="AB61" i="17" s="1"/>
  <c r="AC61" i="17" s="1"/>
  <c r="AD61" i="17" s="1"/>
  <c r="AE61" i="17" s="1"/>
  <c r="AF61" i="17" s="1"/>
  <c r="AG61" i="17" s="1"/>
  <c r="AH61" i="17" s="1"/>
  <c r="AI61" i="17" s="1"/>
  <c r="AJ61" i="17" s="1"/>
  <c r="AK61" i="17" s="1"/>
  <c r="AL61" i="17" s="1"/>
  <c r="AM61" i="17" s="1"/>
  <c r="AN61" i="17" s="1"/>
  <c r="AO61" i="17" s="1"/>
  <c r="AP61" i="17" s="1"/>
  <c r="AQ61" i="17" s="1"/>
  <c r="AR61" i="17" s="1"/>
  <c r="AS61" i="17" s="1"/>
  <c r="AT61" i="17" s="1"/>
  <c r="AU61" i="17" s="1"/>
  <c r="AV61" i="17" s="1"/>
  <c r="AW61" i="17" s="1"/>
  <c r="AX61" i="17" s="1"/>
  <c r="AY61" i="17" s="1"/>
  <c r="AZ61" i="17" s="1"/>
  <c r="BA61" i="17" s="1"/>
  <c r="F62" i="17"/>
  <c r="G62" i="17" s="1"/>
  <c r="H62" i="17" s="1"/>
  <c r="I62" i="17" s="1"/>
  <c r="J62" i="17" s="1"/>
  <c r="K62" i="17" s="1"/>
  <c r="L62" i="17" s="1"/>
  <c r="M62" i="17" s="1"/>
  <c r="N62" i="17" s="1"/>
  <c r="O62" i="17" s="1"/>
  <c r="P62" i="17" s="1"/>
  <c r="Q62" i="17" s="1"/>
  <c r="R62" i="17" s="1"/>
  <c r="S62" i="17" s="1"/>
  <c r="T62" i="17" s="1"/>
  <c r="U62" i="17" s="1"/>
  <c r="V62" i="17" s="1"/>
  <c r="W62" i="17" s="1"/>
  <c r="X62" i="17" s="1"/>
  <c r="Y62" i="17" s="1"/>
  <c r="Z62" i="17" s="1"/>
  <c r="AA62" i="17" s="1"/>
  <c r="AB62" i="17" s="1"/>
  <c r="AC62" i="17" s="1"/>
  <c r="AD62" i="17" s="1"/>
  <c r="AE62" i="17" s="1"/>
  <c r="AF62" i="17" s="1"/>
  <c r="AG62" i="17" s="1"/>
  <c r="AH62" i="17" s="1"/>
  <c r="AI62" i="17" s="1"/>
  <c r="AJ62" i="17" s="1"/>
  <c r="AK62" i="17" s="1"/>
  <c r="AL62" i="17" s="1"/>
  <c r="AM62" i="17" s="1"/>
  <c r="AN62" i="17" s="1"/>
  <c r="AO62" i="17" s="1"/>
  <c r="AP62" i="17" s="1"/>
  <c r="AQ62" i="17" s="1"/>
  <c r="AR62" i="17" s="1"/>
  <c r="AS62" i="17" s="1"/>
  <c r="AT62" i="17" s="1"/>
  <c r="AU62" i="17" s="1"/>
  <c r="AV62" i="17" s="1"/>
  <c r="AW62" i="17" s="1"/>
  <c r="AX62" i="17" s="1"/>
  <c r="AY62" i="17" s="1"/>
  <c r="AZ62" i="17" s="1"/>
  <c r="BA62" i="17" s="1"/>
  <c r="F63" i="17"/>
  <c r="G63" i="17" s="1"/>
  <c r="H63" i="17" s="1"/>
  <c r="I63" i="17" s="1"/>
  <c r="J63" i="17" s="1"/>
  <c r="K63" i="17" s="1"/>
  <c r="L63" i="17" s="1"/>
  <c r="M63" i="17" s="1"/>
  <c r="N63" i="17" s="1"/>
  <c r="O63" i="17" s="1"/>
  <c r="P63" i="17" s="1"/>
  <c r="Q63" i="17" s="1"/>
  <c r="R63" i="17" s="1"/>
  <c r="S63" i="17" s="1"/>
  <c r="T63" i="17" s="1"/>
  <c r="U63" i="17" s="1"/>
  <c r="V63" i="17" s="1"/>
  <c r="W63" i="17" s="1"/>
  <c r="X63" i="17" s="1"/>
  <c r="Y63" i="17" s="1"/>
  <c r="Z63" i="17" s="1"/>
  <c r="AA63" i="17" s="1"/>
  <c r="AB63" i="17" s="1"/>
  <c r="AC63" i="17" s="1"/>
  <c r="AD63" i="17" s="1"/>
  <c r="AE63" i="17" s="1"/>
  <c r="AF63" i="17" s="1"/>
  <c r="AG63" i="17" s="1"/>
  <c r="AH63" i="17" s="1"/>
  <c r="AI63" i="17" s="1"/>
  <c r="AJ63" i="17" s="1"/>
  <c r="AK63" i="17" s="1"/>
  <c r="AL63" i="17" s="1"/>
  <c r="AM63" i="17" s="1"/>
  <c r="AN63" i="17" s="1"/>
  <c r="AO63" i="17" s="1"/>
  <c r="AP63" i="17" s="1"/>
  <c r="AQ63" i="17" s="1"/>
  <c r="AR63" i="17" s="1"/>
  <c r="AS63" i="17" s="1"/>
  <c r="AT63" i="17" s="1"/>
  <c r="AU63" i="17" s="1"/>
  <c r="AV63" i="17" s="1"/>
  <c r="AW63" i="17" s="1"/>
  <c r="AX63" i="17" s="1"/>
  <c r="AY63" i="17" s="1"/>
  <c r="AZ63" i="17" s="1"/>
  <c r="BA63" i="17" s="1"/>
  <c r="F64" i="17"/>
  <c r="G64" i="17" s="1"/>
  <c r="H64" i="17" s="1"/>
  <c r="I64" i="17" s="1"/>
  <c r="J64" i="17" s="1"/>
  <c r="K64" i="17" s="1"/>
  <c r="L64" i="17" s="1"/>
  <c r="M64" i="17" s="1"/>
  <c r="N64" i="17" s="1"/>
  <c r="O64" i="17" s="1"/>
  <c r="P64" i="17" s="1"/>
  <c r="Q64" i="17" s="1"/>
  <c r="R64" i="17" s="1"/>
  <c r="S64" i="17" s="1"/>
  <c r="T64" i="17" s="1"/>
  <c r="U64" i="17" s="1"/>
  <c r="V64" i="17" s="1"/>
  <c r="W64" i="17" s="1"/>
  <c r="X64" i="17" s="1"/>
  <c r="Y64" i="17" s="1"/>
  <c r="Z64" i="17" s="1"/>
  <c r="AA64" i="17" s="1"/>
  <c r="AB64" i="17" s="1"/>
  <c r="AC64" i="17" s="1"/>
  <c r="AD64" i="17" s="1"/>
  <c r="AE64" i="17" s="1"/>
  <c r="AF64" i="17" s="1"/>
  <c r="AG64" i="17" s="1"/>
  <c r="AH64" i="17" s="1"/>
  <c r="AI64" i="17" s="1"/>
  <c r="AJ64" i="17" s="1"/>
  <c r="AK64" i="17" s="1"/>
  <c r="AL64" i="17" s="1"/>
  <c r="AM64" i="17" s="1"/>
  <c r="AN64" i="17" s="1"/>
  <c r="AO64" i="17" s="1"/>
  <c r="AP64" i="17" s="1"/>
  <c r="AQ64" i="17" s="1"/>
  <c r="AR64" i="17" s="1"/>
  <c r="AS64" i="17" s="1"/>
  <c r="AT64" i="17" s="1"/>
  <c r="AU64" i="17" s="1"/>
  <c r="AV64" i="17" s="1"/>
  <c r="AW64" i="17" s="1"/>
  <c r="AX64" i="17" s="1"/>
  <c r="AY64" i="17" s="1"/>
  <c r="AZ64" i="17" s="1"/>
  <c r="BA64" i="17" s="1"/>
  <c r="F65" i="17"/>
  <c r="G65" i="17" s="1"/>
  <c r="H65" i="17" s="1"/>
  <c r="I65" i="17" s="1"/>
  <c r="J65" i="17" s="1"/>
  <c r="K65" i="17" s="1"/>
  <c r="L65" i="17" s="1"/>
  <c r="M65" i="17" s="1"/>
  <c r="N65" i="17" s="1"/>
  <c r="O65" i="17" s="1"/>
  <c r="P65" i="17" s="1"/>
  <c r="Q65" i="17" s="1"/>
  <c r="R65" i="17" s="1"/>
  <c r="S65" i="17" s="1"/>
  <c r="T65" i="17" s="1"/>
  <c r="U65" i="17" s="1"/>
  <c r="V65" i="17" s="1"/>
  <c r="W65" i="17" s="1"/>
  <c r="X65" i="17" s="1"/>
  <c r="Y65" i="17" s="1"/>
  <c r="Z65" i="17" s="1"/>
  <c r="AA65" i="17" s="1"/>
  <c r="AB65" i="17" s="1"/>
  <c r="AC65" i="17" s="1"/>
  <c r="AD65" i="17" s="1"/>
  <c r="AE65" i="17" s="1"/>
  <c r="AF65" i="17" s="1"/>
  <c r="AG65" i="17" s="1"/>
  <c r="AH65" i="17" s="1"/>
  <c r="AI65" i="17" s="1"/>
  <c r="AJ65" i="17" s="1"/>
  <c r="AK65" i="17" s="1"/>
  <c r="AL65" i="17" s="1"/>
  <c r="AM65" i="17" s="1"/>
  <c r="AN65" i="17" s="1"/>
  <c r="AO65" i="17" s="1"/>
  <c r="AP65" i="17" s="1"/>
  <c r="AQ65" i="17" s="1"/>
  <c r="AR65" i="17" s="1"/>
  <c r="AS65" i="17" s="1"/>
  <c r="AT65" i="17" s="1"/>
  <c r="AU65" i="17" s="1"/>
  <c r="AV65" i="17" s="1"/>
  <c r="AW65" i="17" s="1"/>
  <c r="AX65" i="17" s="1"/>
  <c r="AY65" i="17" s="1"/>
  <c r="AZ65" i="17" s="1"/>
  <c r="BA65" i="17" s="1"/>
  <c r="F66" i="17"/>
  <c r="G66" i="17" s="1"/>
  <c r="H66" i="17" s="1"/>
  <c r="I66" i="17" s="1"/>
  <c r="J66" i="17" s="1"/>
  <c r="K66" i="17" s="1"/>
  <c r="L66" i="17" s="1"/>
  <c r="M66" i="17" s="1"/>
  <c r="N66" i="17" s="1"/>
  <c r="O66" i="17" s="1"/>
  <c r="P66" i="17" s="1"/>
  <c r="Q66" i="17" s="1"/>
  <c r="R66" i="17" s="1"/>
  <c r="S66" i="17" s="1"/>
  <c r="T66" i="17" s="1"/>
  <c r="U66" i="17" s="1"/>
  <c r="V66" i="17" s="1"/>
  <c r="W66" i="17" s="1"/>
  <c r="X66" i="17" s="1"/>
  <c r="Y66" i="17" s="1"/>
  <c r="Z66" i="17" s="1"/>
  <c r="AA66" i="17" s="1"/>
  <c r="AB66" i="17" s="1"/>
  <c r="AC66" i="17" s="1"/>
  <c r="AD66" i="17" s="1"/>
  <c r="AE66" i="17" s="1"/>
  <c r="AF66" i="17" s="1"/>
  <c r="AG66" i="17" s="1"/>
  <c r="AH66" i="17" s="1"/>
  <c r="AI66" i="17" s="1"/>
  <c r="AJ66" i="17" s="1"/>
  <c r="AK66" i="17" s="1"/>
  <c r="AL66" i="17" s="1"/>
  <c r="AM66" i="17" s="1"/>
  <c r="AN66" i="17" s="1"/>
  <c r="AO66" i="17" s="1"/>
  <c r="AP66" i="17" s="1"/>
  <c r="AQ66" i="17" s="1"/>
  <c r="AR66" i="17" s="1"/>
  <c r="AS66" i="17" s="1"/>
  <c r="AT66" i="17" s="1"/>
  <c r="AU66" i="17" s="1"/>
  <c r="AV66" i="17" s="1"/>
  <c r="AW66" i="17" s="1"/>
  <c r="AX66" i="17" s="1"/>
  <c r="AY66" i="17" s="1"/>
  <c r="AZ66" i="17" s="1"/>
  <c r="BA66" i="17" s="1"/>
  <c r="F67" i="17"/>
  <c r="G67" i="17" s="1"/>
  <c r="H67" i="17" s="1"/>
  <c r="I67" i="17" s="1"/>
  <c r="J67" i="17" s="1"/>
  <c r="K67" i="17" s="1"/>
  <c r="L67" i="17" s="1"/>
  <c r="M67" i="17" s="1"/>
  <c r="N67" i="17" s="1"/>
  <c r="O67" i="17" s="1"/>
  <c r="P67" i="17" s="1"/>
  <c r="Q67" i="17" s="1"/>
  <c r="R67" i="17" s="1"/>
  <c r="S67" i="17" s="1"/>
  <c r="T67" i="17" s="1"/>
  <c r="U67" i="17" s="1"/>
  <c r="V67" i="17" s="1"/>
  <c r="W67" i="17" s="1"/>
  <c r="X67" i="17" s="1"/>
  <c r="Y67" i="17" s="1"/>
  <c r="Z67" i="17" s="1"/>
  <c r="AA67" i="17" s="1"/>
  <c r="AB67" i="17" s="1"/>
  <c r="AC67" i="17" s="1"/>
  <c r="AD67" i="17" s="1"/>
  <c r="AE67" i="17" s="1"/>
  <c r="AF67" i="17" s="1"/>
  <c r="AG67" i="17" s="1"/>
  <c r="AH67" i="17" s="1"/>
  <c r="AI67" i="17" s="1"/>
  <c r="AJ67" i="17" s="1"/>
  <c r="AK67" i="17" s="1"/>
  <c r="AL67" i="17" s="1"/>
  <c r="AM67" i="17" s="1"/>
  <c r="AN67" i="17" s="1"/>
  <c r="AO67" i="17" s="1"/>
  <c r="AP67" i="17" s="1"/>
  <c r="AQ67" i="17" s="1"/>
  <c r="AR67" i="17" s="1"/>
  <c r="AS67" i="17" s="1"/>
  <c r="AT67" i="17" s="1"/>
  <c r="AU67" i="17" s="1"/>
  <c r="AV67" i="17" s="1"/>
  <c r="AW67" i="17" s="1"/>
  <c r="AX67" i="17" s="1"/>
  <c r="AY67" i="17" s="1"/>
  <c r="AZ67" i="17" s="1"/>
  <c r="BA67" i="17" s="1"/>
  <c r="F68" i="17"/>
  <c r="G68" i="17" s="1"/>
  <c r="H68" i="17" s="1"/>
  <c r="I68" i="17" s="1"/>
  <c r="J68" i="17" s="1"/>
  <c r="K68" i="17" s="1"/>
  <c r="L68" i="17" s="1"/>
  <c r="M68" i="17" s="1"/>
  <c r="N68" i="17" s="1"/>
  <c r="O68" i="17" s="1"/>
  <c r="P68" i="17" s="1"/>
  <c r="Q68" i="17" s="1"/>
  <c r="R68" i="17" s="1"/>
  <c r="S68" i="17" s="1"/>
  <c r="T68" i="17" s="1"/>
  <c r="U68" i="17" s="1"/>
  <c r="V68" i="17" s="1"/>
  <c r="W68" i="17" s="1"/>
  <c r="X68" i="17" s="1"/>
  <c r="Y68" i="17" s="1"/>
  <c r="Z68" i="17" s="1"/>
  <c r="AA68" i="17" s="1"/>
  <c r="AB68" i="17" s="1"/>
  <c r="AC68" i="17" s="1"/>
  <c r="AD68" i="17" s="1"/>
  <c r="AE68" i="17" s="1"/>
  <c r="AF68" i="17" s="1"/>
  <c r="AG68" i="17" s="1"/>
  <c r="AH68" i="17" s="1"/>
  <c r="AI68" i="17" s="1"/>
  <c r="AJ68" i="17" s="1"/>
  <c r="AK68" i="17" s="1"/>
  <c r="AL68" i="17" s="1"/>
  <c r="AM68" i="17" s="1"/>
  <c r="AN68" i="17" s="1"/>
  <c r="AO68" i="17" s="1"/>
  <c r="AP68" i="17" s="1"/>
  <c r="AQ68" i="17" s="1"/>
  <c r="AR68" i="17" s="1"/>
  <c r="AS68" i="17" s="1"/>
  <c r="AT68" i="17" s="1"/>
  <c r="AU68" i="17" s="1"/>
  <c r="AV68" i="17" s="1"/>
  <c r="AW68" i="17" s="1"/>
  <c r="AX68" i="17" s="1"/>
  <c r="AY68" i="17" s="1"/>
  <c r="AZ68" i="17" s="1"/>
  <c r="BA68" i="17" s="1"/>
  <c r="F69" i="17"/>
  <c r="G69" i="17" s="1"/>
  <c r="H69" i="17" s="1"/>
  <c r="I69" i="17" s="1"/>
  <c r="J69" i="17" s="1"/>
  <c r="K69" i="17" s="1"/>
  <c r="L69" i="17" s="1"/>
  <c r="M69" i="17" s="1"/>
  <c r="N69" i="17" s="1"/>
  <c r="O69" i="17" s="1"/>
  <c r="P69" i="17" s="1"/>
  <c r="Q69" i="17" s="1"/>
  <c r="R69" i="17" s="1"/>
  <c r="S69" i="17" s="1"/>
  <c r="T69" i="17" s="1"/>
  <c r="U69" i="17" s="1"/>
  <c r="V69" i="17" s="1"/>
  <c r="W69" i="17" s="1"/>
  <c r="X69" i="17" s="1"/>
  <c r="Y69" i="17" s="1"/>
  <c r="Z69" i="17" s="1"/>
  <c r="AA69" i="17" s="1"/>
  <c r="AB69" i="17" s="1"/>
  <c r="AC69" i="17" s="1"/>
  <c r="AD69" i="17" s="1"/>
  <c r="AE69" i="17" s="1"/>
  <c r="AF69" i="17" s="1"/>
  <c r="AG69" i="17" s="1"/>
  <c r="AH69" i="17" s="1"/>
  <c r="AI69" i="17" s="1"/>
  <c r="AJ69" i="17" s="1"/>
  <c r="AK69" i="17" s="1"/>
  <c r="AL69" i="17" s="1"/>
  <c r="AM69" i="17" s="1"/>
  <c r="AN69" i="17" s="1"/>
  <c r="AO69" i="17" s="1"/>
  <c r="AP69" i="17" s="1"/>
  <c r="AQ69" i="17" s="1"/>
  <c r="AR69" i="17" s="1"/>
  <c r="AS69" i="17" s="1"/>
  <c r="AT69" i="17" s="1"/>
  <c r="AU69" i="17" s="1"/>
  <c r="AV69" i="17" s="1"/>
  <c r="AW69" i="17" s="1"/>
  <c r="AX69" i="17" s="1"/>
  <c r="AY69" i="17" s="1"/>
  <c r="AZ69" i="17" s="1"/>
  <c r="BA69" i="17" s="1"/>
  <c r="F70" i="17"/>
  <c r="G70" i="17" s="1"/>
  <c r="H70" i="17" s="1"/>
  <c r="I70" i="17" s="1"/>
  <c r="J70" i="17" s="1"/>
  <c r="K70" i="17" s="1"/>
  <c r="L70" i="17" s="1"/>
  <c r="M70" i="17" s="1"/>
  <c r="N70" i="17" s="1"/>
  <c r="O70" i="17" s="1"/>
  <c r="P70" i="17" s="1"/>
  <c r="Q70" i="17" s="1"/>
  <c r="R70" i="17" s="1"/>
  <c r="S70" i="17" s="1"/>
  <c r="T70" i="17" s="1"/>
  <c r="U70" i="17" s="1"/>
  <c r="V70" i="17" s="1"/>
  <c r="W70" i="17" s="1"/>
  <c r="X70" i="17" s="1"/>
  <c r="Y70" i="17" s="1"/>
  <c r="Z70" i="17" s="1"/>
  <c r="AA70" i="17" s="1"/>
  <c r="AB70" i="17" s="1"/>
  <c r="AC70" i="17" s="1"/>
  <c r="AD70" i="17" s="1"/>
  <c r="AE70" i="17" s="1"/>
  <c r="AF70" i="17" s="1"/>
  <c r="AG70" i="17" s="1"/>
  <c r="AH70" i="17" s="1"/>
  <c r="AI70" i="17" s="1"/>
  <c r="AJ70" i="17" s="1"/>
  <c r="AK70" i="17" s="1"/>
  <c r="AL70" i="17" s="1"/>
  <c r="AM70" i="17" s="1"/>
  <c r="AN70" i="17" s="1"/>
  <c r="AO70" i="17" s="1"/>
  <c r="AP70" i="17" s="1"/>
  <c r="AQ70" i="17" s="1"/>
  <c r="AR70" i="17" s="1"/>
  <c r="AS70" i="17" s="1"/>
  <c r="AT70" i="17" s="1"/>
  <c r="AU70" i="17" s="1"/>
  <c r="AV70" i="17" s="1"/>
  <c r="AW70" i="17" s="1"/>
  <c r="AX70" i="17" s="1"/>
  <c r="AY70" i="17" s="1"/>
  <c r="AZ70" i="17" s="1"/>
  <c r="BA70" i="17" s="1"/>
  <c r="F71" i="17"/>
  <c r="G71" i="17" s="1"/>
  <c r="H71" i="17" s="1"/>
  <c r="I71" i="17" s="1"/>
  <c r="J71" i="17" s="1"/>
  <c r="K71" i="17" s="1"/>
  <c r="L71" i="17" s="1"/>
  <c r="M71" i="17" s="1"/>
  <c r="N71" i="17" s="1"/>
  <c r="O71" i="17" s="1"/>
  <c r="P71" i="17" s="1"/>
  <c r="Q71" i="17" s="1"/>
  <c r="R71" i="17" s="1"/>
  <c r="S71" i="17" s="1"/>
  <c r="T71" i="17" s="1"/>
  <c r="U71" i="17" s="1"/>
  <c r="V71" i="17" s="1"/>
  <c r="W71" i="17" s="1"/>
  <c r="X71" i="17" s="1"/>
  <c r="Y71" i="17" s="1"/>
  <c r="Z71" i="17" s="1"/>
  <c r="AA71" i="17" s="1"/>
  <c r="AB71" i="17" s="1"/>
  <c r="AC71" i="17" s="1"/>
  <c r="AD71" i="17" s="1"/>
  <c r="AE71" i="17" s="1"/>
  <c r="AF71" i="17" s="1"/>
  <c r="AG71" i="17" s="1"/>
  <c r="AH71" i="17" s="1"/>
  <c r="AI71" i="17" s="1"/>
  <c r="AJ71" i="17" s="1"/>
  <c r="AK71" i="17" s="1"/>
  <c r="AL71" i="17" s="1"/>
  <c r="AM71" i="17" s="1"/>
  <c r="AN71" i="17" s="1"/>
  <c r="AO71" i="17" s="1"/>
  <c r="AP71" i="17" s="1"/>
  <c r="AQ71" i="17" s="1"/>
  <c r="AR71" i="17" s="1"/>
  <c r="AS71" i="17" s="1"/>
  <c r="AT71" i="17" s="1"/>
  <c r="AU71" i="17" s="1"/>
  <c r="AV71" i="17" s="1"/>
  <c r="AW71" i="17" s="1"/>
  <c r="AX71" i="17" s="1"/>
  <c r="AY71" i="17" s="1"/>
  <c r="AZ71" i="17" s="1"/>
  <c r="BA71" i="17" s="1"/>
  <c r="F72" i="17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AD72" i="17" s="1"/>
  <c r="AE72" i="17" s="1"/>
  <c r="AF72" i="17" s="1"/>
  <c r="AG72" i="17" s="1"/>
  <c r="AH72" i="17" s="1"/>
  <c r="AI72" i="17" s="1"/>
  <c r="AJ72" i="17" s="1"/>
  <c r="AK72" i="17" s="1"/>
  <c r="AL72" i="17" s="1"/>
  <c r="AM72" i="17" s="1"/>
  <c r="AN72" i="17" s="1"/>
  <c r="AO72" i="17" s="1"/>
  <c r="AP72" i="17" s="1"/>
  <c r="AQ72" i="17" s="1"/>
  <c r="AR72" i="17" s="1"/>
  <c r="AS72" i="17" s="1"/>
  <c r="AT72" i="17" s="1"/>
  <c r="AU72" i="17" s="1"/>
  <c r="AV72" i="17" s="1"/>
  <c r="AW72" i="17" s="1"/>
  <c r="AX72" i="17" s="1"/>
  <c r="AY72" i="17" s="1"/>
  <c r="AZ72" i="17" s="1"/>
  <c r="BA72" i="17" s="1"/>
  <c r="F73" i="17"/>
  <c r="G73" i="17" s="1"/>
  <c r="H73" i="17" s="1"/>
  <c r="I73" i="17" s="1"/>
  <c r="J73" i="17" s="1"/>
  <c r="K73" i="17" s="1"/>
  <c r="L73" i="17" s="1"/>
  <c r="M73" i="17" s="1"/>
  <c r="N73" i="17" s="1"/>
  <c r="O73" i="17" s="1"/>
  <c r="P73" i="17" s="1"/>
  <c r="Q73" i="17" s="1"/>
  <c r="R73" i="17" s="1"/>
  <c r="S73" i="17" s="1"/>
  <c r="T73" i="17" s="1"/>
  <c r="U73" i="17" s="1"/>
  <c r="V73" i="17" s="1"/>
  <c r="W73" i="17" s="1"/>
  <c r="X73" i="17" s="1"/>
  <c r="Y73" i="17" s="1"/>
  <c r="Z73" i="17" s="1"/>
  <c r="AA73" i="17" s="1"/>
  <c r="AB73" i="17" s="1"/>
  <c r="AC73" i="17" s="1"/>
  <c r="AD73" i="17" s="1"/>
  <c r="AE73" i="17" s="1"/>
  <c r="AF73" i="17" s="1"/>
  <c r="AG73" i="17" s="1"/>
  <c r="AH73" i="17" s="1"/>
  <c r="AI73" i="17" s="1"/>
  <c r="AJ73" i="17" s="1"/>
  <c r="AK73" i="17" s="1"/>
  <c r="AL73" i="17" s="1"/>
  <c r="AM73" i="17" s="1"/>
  <c r="AN73" i="17" s="1"/>
  <c r="AO73" i="17" s="1"/>
  <c r="AP73" i="17" s="1"/>
  <c r="AQ73" i="17" s="1"/>
  <c r="AR73" i="17" s="1"/>
  <c r="AS73" i="17" s="1"/>
  <c r="AT73" i="17" s="1"/>
  <c r="AU73" i="17" s="1"/>
  <c r="AV73" i="17" s="1"/>
  <c r="AW73" i="17" s="1"/>
  <c r="AX73" i="17" s="1"/>
  <c r="AY73" i="17" s="1"/>
  <c r="AZ73" i="17" s="1"/>
  <c r="BA73" i="17" s="1"/>
  <c r="F74" i="17"/>
  <c r="G74" i="17" s="1"/>
  <c r="H74" i="17" s="1"/>
  <c r="I74" i="17" s="1"/>
  <c r="J74" i="17" s="1"/>
  <c r="K74" i="17" s="1"/>
  <c r="L74" i="17" s="1"/>
  <c r="M74" i="17" s="1"/>
  <c r="N74" i="17" s="1"/>
  <c r="O74" i="17" s="1"/>
  <c r="P74" i="17" s="1"/>
  <c r="Q74" i="17" s="1"/>
  <c r="R74" i="17" s="1"/>
  <c r="S74" i="17" s="1"/>
  <c r="T74" i="17" s="1"/>
  <c r="U74" i="17" s="1"/>
  <c r="V74" i="17" s="1"/>
  <c r="W74" i="17" s="1"/>
  <c r="X74" i="17" s="1"/>
  <c r="Y74" i="17" s="1"/>
  <c r="Z74" i="17" s="1"/>
  <c r="AA74" i="17" s="1"/>
  <c r="AB74" i="17" s="1"/>
  <c r="AC74" i="17" s="1"/>
  <c r="AD74" i="17" s="1"/>
  <c r="AE74" i="17" s="1"/>
  <c r="AF74" i="17" s="1"/>
  <c r="AG74" i="17" s="1"/>
  <c r="AH74" i="17" s="1"/>
  <c r="AI74" i="17" s="1"/>
  <c r="AJ74" i="17" s="1"/>
  <c r="AK74" i="17" s="1"/>
  <c r="AL74" i="17" s="1"/>
  <c r="AM74" i="17" s="1"/>
  <c r="AN74" i="17" s="1"/>
  <c r="AO74" i="17" s="1"/>
  <c r="AP74" i="17" s="1"/>
  <c r="AQ74" i="17" s="1"/>
  <c r="AR74" i="17" s="1"/>
  <c r="AS74" i="17" s="1"/>
  <c r="AT74" i="17" s="1"/>
  <c r="AU74" i="17" s="1"/>
  <c r="AV74" i="17" s="1"/>
  <c r="AW74" i="17" s="1"/>
  <c r="AX74" i="17" s="1"/>
  <c r="AY74" i="17" s="1"/>
  <c r="AZ74" i="17" s="1"/>
  <c r="BA74" i="17" s="1"/>
  <c r="F75" i="17"/>
  <c r="G75" i="17" s="1"/>
  <c r="H75" i="17" s="1"/>
  <c r="I75" i="17" s="1"/>
  <c r="J75" i="17" s="1"/>
  <c r="K75" i="17" s="1"/>
  <c r="L75" i="17" s="1"/>
  <c r="M75" i="17" s="1"/>
  <c r="N75" i="17" s="1"/>
  <c r="O75" i="17" s="1"/>
  <c r="P75" i="17" s="1"/>
  <c r="Q75" i="17" s="1"/>
  <c r="R75" i="17" s="1"/>
  <c r="S75" i="17" s="1"/>
  <c r="T75" i="17" s="1"/>
  <c r="U75" i="17" s="1"/>
  <c r="V75" i="17" s="1"/>
  <c r="W75" i="17" s="1"/>
  <c r="X75" i="17" s="1"/>
  <c r="Y75" i="17" s="1"/>
  <c r="Z75" i="17" s="1"/>
  <c r="AA75" i="17" s="1"/>
  <c r="AB75" i="17" s="1"/>
  <c r="AC75" i="17" s="1"/>
  <c r="AD75" i="17" s="1"/>
  <c r="AE75" i="17" s="1"/>
  <c r="AF75" i="17" s="1"/>
  <c r="AG75" i="17" s="1"/>
  <c r="AH75" i="17" s="1"/>
  <c r="AI75" i="17" s="1"/>
  <c r="AJ75" i="17" s="1"/>
  <c r="AK75" i="17" s="1"/>
  <c r="AL75" i="17" s="1"/>
  <c r="AM75" i="17" s="1"/>
  <c r="AN75" i="17" s="1"/>
  <c r="AO75" i="17" s="1"/>
  <c r="AP75" i="17" s="1"/>
  <c r="AQ75" i="17" s="1"/>
  <c r="AR75" i="17" s="1"/>
  <c r="AS75" i="17" s="1"/>
  <c r="AT75" i="17" s="1"/>
  <c r="AU75" i="17" s="1"/>
  <c r="AV75" i="17" s="1"/>
  <c r="AW75" i="17" s="1"/>
  <c r="AX75" i="17" s="1"/>
  <c r="AY75" i="17" s="1"/>
  <c r="AZ75" i="17" s="1"/>
  <c r="BA75" i="17" s="1"/>
  <c r="F76" i="17"/>
  <c r="G76" i="17" s="1"/>
  <c r="H76" i="17" s="1"/>
  <c r="I76" i="17" s="1"/>
  <c r="J76" i="17" s="1"/>
  <c r="K76" i="17" s="1"/>
  <c r="L76" i="17" s="1"/>
  <c r="M76" i="17" s="1"/>
  <c r="N76" i="17" s="1"/>
  <c r="O76" i="17" s="1"/>
  <c r="P76" i="17" s="1"/>
  <c r="Q76" i="17" s="1"/>
  <c r="R76" i="17" s="1"/>
  <c r="S76" i="17" s="1"/>
  <c r="T76" i="17" s="1"/>
  <c r="U76" i="17" s="1"/>
  <c r="V76" i="17" s="1"/>
  <c r="W76" i="17" s="1"/>
  <c r="X76" i="17" s="1"/>
  <c r="Y76" i="17" s="1"/>
  <c r="Z76" i="17" s="1"/>
  <c r="AA76" i="17" s="1"/>
  <c r="AB76" i="17" s="1"/>
  <c r="AC76" i="17" s="1"/>
  <c r="AD76" i="17" s="1"/>
  <c r="AE76" i="17" s="1"/>
  <c r="AF76" i="17" s="1"/>
  <c r="AG76" i="17" s="1"/>
  <c r="AH76" i="17" s="1"/>
  <c r="AI76" i="17" s="1"/>
  <c r="AJ76" i="17" s="1"/>
  <c r="AK76" i="17" s="1"/>
  <c r="AL76" i="17" s="1"/>
  <c r="AM76" i="17" s="1"/>
  <c r="AN76" i="17" s="1"/>
  <c r="AO76" i="17" s="1"/>
  <c r="AP76" i="17" s="1"/>
  <c r="AQ76" i="17" s="1"/>
  <c r="AR76" i="17" s="1"/>
  <c r="AS76" i="17" s="1"/>
  <c r="AT76" i="17" s="1"/>
  <c r="AU76" i="17" s="1"/>
  <c r="AV76" i="17" s="1"/>
  <c r="AW76" i="17" s="1"/>
  <c r="AX76" i="17" s="1"/>
  <c r="AY76" i="17" s="1"/>
  <c r="AZ76" i="17" s="1"/>
  <c r="BA76" i="17" s="1"/>
  <c r="F77" i="17"/>
  <c r="G77" i="17" s="1"/>
  <c r="H77" i="17" s="1"/>
  <c r="I77" i="17" s="1"/>
  <c r="J77" i="17" s="1"/>
  <c r="K77" i="17" s="1"/>
  <c r="L77" i="17" s="1"/>
  <c r="M77" i="17" s="1"/>
  <c r="N77" i="17" s="1"/>
  <c r="O77" i="17" s="1"/>
  <c r="P77" i="17" s="1"/>
  <c r="Q77" i="17" s="1"/>
  <c r="R77" i="17" s="1"/>
  <c r="S77" i="17" s="1"/>
  <c r="T77" i="17" s="1"/>
  <c r="U77" i="17" s="1"/>
  <c r="V77" i="17" s="1"/>
  <c r="W77" i="17" s="1"/>
  <c r="X77" i="17" s="1"/>
  <c r="Y77" i="17" s="1"/>
  <c r="Z77" i="17" s="1"/>
  <c r="AA77" i="17" s="1"/>
  <c r="AB77" i="17" s="1"/>
  <c r="AC77" i="17" s="1"/>
  <c r="AD77" i="17" s="1"/>
  <c r="AE77" i="17" s="1"/>
  <c r="AF77" i="17" s="1"/>
  <c r="AG77" i="17" s="1"/>
  <c r="AH77" i="17" s="1"/>
  <c r="AI77" i="17" s="1"/>
  <c r="AJ77" i="17" s="1"/>
  <c r="AK77" i="17" s="1"/>
  <c r="AL77" i="17" s="1"/>
  <c r="AM77" i="17" s="1"/>
  <c r="AN77" i="17" s="1"/>
  <c r="AO77" i="17" s="1"/>
  <c r="AP77" i="17" s="1"/>
  <c r="AQ77" i="17" s="1"/>
  <c r="AR77" i="17" s="1"/>
  <c r="AS77" i="17" s="1"/>
  <c r="AT77" i="17" s="1"/>
  <c r="AU77" i="17" s="1"/>
  <c r="AV77" i="17" s="1"/>
  <c r="AW77" i="17" s="1"/>
  <c r="AX77" i="17" s="1"/>
  <c r="AY77" i="17" s="1"/>
  <c r="AZ77" i="17" s="1"/>
  <c r="BA77" i="17" s="1"/>
  <c r="F78" i="17"/>
  <c r="G78" i="17" s="1"/>
  <c r="H78" i="17" s="1"/>
  <c r="I78" i="17" s="1"/>
  <c r="J78" i="17" s="1"/>
  <c r="K78" i="17" s="1"/>
  <c r="L78" i="17" s="1"/>
  <c r="M78" i="17" s="1"/>
  <c r="N78" i="17" s="1"/>
  <c r="O78" i="17" s="1"/>
  <c r="P78" i="17" s="1"/>
  <c r="Q78" i="17" s="1"/>
  <c r="R78" i="17" s="1"/>
  <c r="S78" i="17" s="1"/>
  <c r="T78" i="17" s="1"/>
  <c r="U78" i="17" s="1"/>
  <c r="V78" i="17" s="1"/>
  <c r="W78" i="17" s="1"/>
  <c r="X78" i="17" s="1"/>
  <c r="Y78" i="17" s="1"/>
  <c r="Z78" i="17" s="1"/>
  <c r="AA78" i="17" s="1"/>
  <c r="AB78" i="17" s="1"/>
  <c r="AC78" i="17" s="1"/>
  <c r="AD78" i="17" s="1"/>
  <c r="AE78" i="17" s="1"/>
  <c r="AF78" i="17" s="1"/>
  <c r="AG78" i="17" s="1"/>
  <c r="AH78" i="17" s="1"/>
  <c r="AI78" i="17" s="1"/>
  <c r="AJ78" i="17" s="1"/>
  <c r="AK78" i="17" s="1"/>
  <c r="AL78" i="17" s="1"/>
  <c r="AM78" i="17" s="1"/>
  <c r="AN78" i="17" s="1"/>
  <c r="AO78" i="17" s="1"/>
  <c r="AP78" i="17" s="1"/>
  <c r="AQ78" i="17" s="1"/>
  <c r="AR78" i="17" s="1"/>
  <c r="AS78" i="17" s="1"/>
  <c r="AT78" i="17" s="1"/>
  <c r="AU78" i="17" s="1"/>
  <c r="AV78" i="17" s="1"/>
  <c r="AW78" i="17" s="1"/>
  <c r="AX78" i="17" s="1"/>
  <c r="AY78" i="17" s="1"/>
  <c r="AZ78" i="17" s="1"/>
  <c r="BA78" i="17" s="1"/>
  <c r="F79" i="17"/>
  <c r="G79" i="17" s="1"/>
  <c r="H79" i="17" s="1"/>
  <c r="I79" i="17" s="1"/>
  <c r="J79" i="17" s="1"/>
  <c r="K79" i="17" s="1"/>
  <c r="L79" i="17" s="1"/>
  <c r="M79" i="17" s="1"/>
  <c r="N79" i="17" s="1"/>
  <c r="O79" i="17" s="1"/>
  <c r="P79" i="17" s="1"/>
  <c r="Q79" i="17" s="1"/>
  <c r="R79" i="17" s="1"/>
  <c r="S79" i="17" s="1"/>
  <c r="T79" i="17" s="1"/>
  <c r="U79" i="17" s="1"/>
  <c r="V79" i="17" s="1"/>
  <c r="W79" i="17" s="1"/>
  <c r="X79" i="17" s="1"/>
  <c r="Y79" i="17" s="1"/>
  <c r="Z79" i="17" s="1"/>
  <c r="AA79" i="17" s="1"/>
  <c r="AB79" i="17" s="1"/>
  <c r="AC79" i="17" s="1"/>
  <c r="AD79" i="17" s="1"/>
  <c r="AE79" i="17" s="1"/>
  <c r="AF79" i="17" s="1"/>
  <c r="AG79" i="17" s="1"/>
  <c r="AH79" i="17" s="1"/>
  <c r="AI79" i="17" s="1"/>
  <c r="AJ79" i="17" s="1"/>
  <c r="AK79" i="17" s="1"/>
  <c r="AL79" i="17" s="1"/>
  <c r="AM79" i="17" s="1"/>
  <c r="AN79" i="17" s="1"/>
  <c r="AO79" i="17" s="1"/>
  <c r="AP79" i="17" s="1"/>
  <c r="AQ79" i="17" s="1"/>
  <c r="AR79" i="17" s="1"/>
  <c r="AS79" i="17" s="1"/>
  <c r="AT79" i="17" s="1"/>
  <c r="AU79" i="17" s="1"/>
  <c r="AV79" i="17" s="1"/>
  <c r="AW79" i="17" s="1"/>
  <c r="AX79" i="17" s="1"/>
  <c r="AY79" i="17" s="1"/>
  <c r="AZ79" i="17" s="1"/>
  <c r="BA79" i="17" s="1"/>
  <c r="F80" i="17"/>
  <c r="G80" i="17" s="1"/>
  <c r="H80" i="17" s="1"/>
  <c r="I80" i="17" s="1"/>
  <c r="J80" i="17" s="1"/>
  <c r="K80" i="17" s="1"/>
  <c r="L80" i="17" s="1"/>
  <c r="M80" i="17" s="1"/>
  <c r="N80" i="17" s="1"/>
  <c r="O80" i="17" s="1"/>
  <c r="P80" i="17" s="1"/>
  <c r="Q80" i="17" s="1"/>
  <c r="R80" i="17" s="1"/>
  <c r="S80" i="17" s="1"/>
  <c r="T80" i="17" s="1"/>
  <c r="U80" i="17" s="1"/>
  <c r="V80" i="17" s="1"/>
  <c r="W80" i="17" s="1"/>
  <c r="X80" i="17" s="1"/>
  <c r="Y80" i="17" s="1"/>
  <c r="Z80" i="17" s="1"/>
  <c r="AA80" i="17" s="1"/>
  <c r="AB80" i="17" s="1"/>
  <c r="AC80" i="17" s="1"/>
  <c r="AD80" i="17" s="1"/>
  <c r="AE80" i="17" s="1"/>
  <c r="AF80" i="17" s="1"/>
  <c r="AG80" i="17" s="1"/>
  <c r="AH80" i="17" s="1"/>
  <c r="AI80" i="17" s="1"/>
  <c r="AJ80" i="17" s="1"/>
  <c r="AK80" i="17" s="1"/>
  <c r="AL80" i="17" s="1"/>
  <c r="AM80" i="17" s="1"/>
  <c r="AN80" i="17" s="1"/>
  <c r="AO80" i="17" s="1"/>
  <c r="AP80" i="17" s="1"/>
  <c r="AQ80" i="17" s="1"/>
  <c r="AR80" i="17" s="1"/>
  <c r="AS80" i="17" s="1"/>
  <c r="AT80" i="17" s="1"/>
  <c r="AU80" i="17" s="1"/>
  <c r="AV80" i="17" s="1"/>
  <c r="AW80" i="17" s="1"/>
  <c r="AX80" i="17" s="1"/>
  <c r="AY80" i="17" s="1"/>
  <c r="AZ80" i="17" s="1"/>
  <c r="BA80" i="17" s="1"/>
  <c r="F81" i="17"/>
  <c r="G81" i="17" s="1"/>
  <c r="H81" i="17" s="1"/>
  <c r="I81" i="17" s="1"/>
  <c r="J81" i="17" s="1"/>
  <c r="K81" i="17" s="1"/>
  <c r="L81" i="17" s="1"/>
  <c r="M81" i="17" s="1"/>
  <c r="N81" i="17" s="1"/>
  <c r="O81" i="17" s="1"/>
  <c r="P81" i="17" s="1"/>
  <c r="Q81" i="17" s="1"/>
  <c r="R81" i="17" s="1"/>
  <c r="S81" i="17" s="1"/>
  <c r="T81" i="17" s="1"/>
  <c r="U81" i="17" s="1"/>
  <c r="V81" i="17" s="1"/>
  <c r="W81" i="17" s="1"/>
  <c r="X81" i="17" s="1"/>
  <c r="Y81" i="17" s="1"/>
  <c r="Z81" i="17" s="1"/>
  <c r="AA81" i="17" s="1"/>
  <c r="AB81" i="17" s="1"/>
  <c r="AC81" i="17" s="1"/>
  <c r="AD81" i="17" s="1"/>
  <c r="AE81" i="17" s="1"/>
  <c r="AF81" i="17" s="1"/>
  <c r="AG81" i="17" s="1"/>
  <c r="AH81" i="17" s="1"/>
  <c r="AI81" i="17" s="1"/>
  <c r="AJ81" i="17" s="1"/>
  <c r="AK81" i="17" s="1"/>
  <c r="AL81" i="17" s="1"/>
  <c r="AM81" i="17" s="1"/>
  <c r="AN81" i="17" s="1"/>
  <c r="AO81" i="17" s="1"/>
  <c r="AP81" i="17" s="1"/>
  <c r="AQ81" i="17" s="1"/>
  <c r="AR81" i="17" s="1"/>
  <c r="AS81" i="17" s="1"/>
  <c r="AT81" i="17" s="1"/>
  <c r="AU81" i="17" s="1"/>
  <c r="AV81" i="17" s="1"/>
  <c r="AW81" i="17" s="1"/>
  <c r="AX81" i="17" s="1"/>
  <c r="AY81" i="17" s="1"/>
  <c r="AZ81" i="17" s="1"/>
  <c r="BA81" i="17" s="1"/>
  <c r="F82" i="17"/>
  <c r="G82" i="17" s="1"/>
  <c r="H82" i="17" s="1"/>
  <c r="I82" i="17" s="1"/>
  <c r="J82" i="17" s="1"/>
  <c r="K82" i="17" s="1"/>
  <c r="L82" i="17" s="1"/>
  <c r="M82" i="17" s="1"/>
  <c r="N82" i="17" s="1"/>
  <c r="O82" i="17" s="1"/>
  <c r="P82" i="17" s="1"/>
  <c r="Q82" i="17" s="1"/>
  <c r="R82" i="17" s="1"/>
  <c r="S82" i="17" s="1"/>
  <c r="T82" i="17" s="1"/>
  <c r="U82" i="17" s="1"/>
  <c r="V82" i="17" s="1"/>
  <c r="W82" i="17" s="1"/>
  <c r="X82" i="17" s="1"/>
  <c r="Y82" i="17" s="1"/>
  <c r="Z82" i="17" s="1"/>
  <c r="AA82" i="17" s="1"/>
  <c r="AB82" i="17" s="1"/>
  <c r="AC82" i="17" s="1"/>
  <c r="AD82" i="17" s="1"/>
  <c r="AE82" i="17" s="1"/>
  <c r="AF82" i="17" s="1"/>
  <c r="AG82" i="17" s="1"/>
  <c r="AH82" i="17" s="1"/>
  <c r="AI82" i="17" s="1"/>
  <c r="AJ82" i="17" s="1"/>
  <c r="AK82" i="17" s="1"/>
  <c r="AL82" i="17" s="1"/>
  <c r="AM82" i="17" s="1"/>
  <c r="AN82" i="17" s="1"/>
  <c r="AO82" i="17" s="1"/>
  <c r="AP82" i="17" s="1"/>
  <c r="AQ82" i="17" s="1"/>
  <c r="AR82" i="17" s="1"/>
  <c r="AS82" i="17" s="1"/>
  <c r="AT82" i="17" s="1"/>
  <c r="AU82" i="17" s="1"/>
  <c r="AV82" i="17" s="1"/>
  <c r="AW82" i="17" s="1"/>
  <c r="AX82" i="17" s="1"/>
  <c r="AY82" i="17" s="1"/>
  <c r="AZ82" i="17" s="1"/>
  <c r="BA82" i="17" s="1"/>
  <c r="F83" i="17"/>
  <c r="G83" i="17" s="1"/>
  <c r="H83" i="17" s="1"/>
  <c r="I83" i="17" s="1"/>
  <c r="J83" i="17" s="1"/>
  <c r="K83" i="17" s="1"/>
  <c r="L83" i="17" s="1"/>
  <c r="M83" i="17" s="1"/>
  <c r="N83" i="17" s="1"/>
  <c r="O83" i="17" s="1"/>
  <c r="P83" i="17" s="1"/>
  <c r="Q83" i="17" s="1"/>
  <c r="R83" i="17" s="1"/>
  <c r="S83" i="17" s="1"/>
  <c r="T83" i="17" s="1"/>
  <c r="U83" i="17" s="1"/>
  <c r="V83" i="17" s="1"/>
  <c r="W83" i="17" s="1"/>
  <c r="X83" i="17" s="1"/>
  <c r="Y83" i="17" s="1"/>
  <c r="Z83" i="17" s="1"/>
  <c r="AA83" i="17" s="1"/>
  <c r="AB83" i="17" s="1"/>
  <c r="AC83" i="17" s="1"/>
  <c r="AD83" i="17" s="1"/>
  <c r="AE83" i="17" s="1"/>
  <c r="AF83" i="17" s="1"/>
  <c r="AG83" i="17" s="1"/>
  <c r="AH83" i="17" s="1"/>
  <c r="AI83" i="17" s="1"/>
  <c r="AJ83" i="17" s="1"/>
  <c r="AK83" i="17" s="1"/>
  <c r="AL83" i="17" s="1"/>
  <c r="AM83" i="17" s="1"/>
  <c r="AN83" i="17" s="1"/>
  <c r="AO83" i="17" s="1"/>
  <c r="AP83" i="17" s="1"/>
  <c r="AQ83" i="17" s="1"/>
  <c r="AR83" i="17" s="1"/>
  <c r="AS83" i="17" s="1"/>
  <c r="AT83" i="17" s="1"/>
  <c r="AU83" i="17" s="1"/>
  <c r="AV83" i="17" s="1"/>
  <c r="AW83" i="17" s="1"/>
  <c r="AX83" i="17" s="1"/>
  <c r="AY83" i="17" s="1"/>
  <c r="AZ83" i="17" s="1"/>
  <c r="BA83" i="17" s="1"/>
  <c r="F84" i="17"/>
  <c r="G84" i="17" s="1"/>
  <c r="H84" i="17" s="1"/>
  <c r="I84" i="17" s="1"/>
  <c r="J84" i="17" s="1"/>
  <c r="K84" i="17" s="1"/>
  <c r="L84" i="17" s="1"/>
  <c r="M84" i="17" s="1"/>
  <c r="N84" i="17" s="1"/>
  <c r="O84" i="17" s="1"/>
  <c r="P84" i="17" s="1"/>
  <c r="Q84" i="17" s="1"/>
  <c r="R84" i="17" s="1"/>
  <c r="S84" i="17" s="1"/>
  <c r="T84" i="17" s="1"/>
  <c r="U84" i="17" s="1"/>
  <c r="V84" i="17" s="1"/>
  <c r="W84" i="17" s="1"/>
  <c r="X84" i="17" s="1"/>
  <c r="Y84" i="17" s="1"/>
  <c r="Z84" i="17" s="1"/>
  <c r="AA84" i="17" s="1"/>
  <c r="AB84" i="17" s="1"/>
  <c r="AC84" i="17" s="1"/>
  <c r="AD84" i="17" s="1"/>
  <c r="AE84" i="17" s="1"/>
  <c r="AF84" i="17" s="1"/>
  <c r="AG84" i="17" s="1"/>
  <c r="AH84" i="17" s="1"/>
  <c r="AI84" i="17" s="1"/>
  <c r="AJ84" i="17" s="1"/>
  <c r="AK84" i="17" s="1"/>
  <c r="AL84" i="17" s="1"/>
  <c r="AM84" i="17" s="1"/>
  <c r="AN84" i="17" s="1"/>
  <c r="AO84" i="17" s="1"/>
  <c r="AP84" i="17" s="1"/>
  <c r="AQ84" i="17" s="1"/>
  <c r="AR84" i="17" s="1"/>
  <c r="AS84" i="17" s="1"/>
  <c r="AT84" i="17" s="1"/>
  <c r="AU84" i="17" s="1"/>
  <c r="AV84" i="17" s="1"/>
  <c r="AW84" i="17" s="1"/>
  <c r="AX84" i="17" s="1"/>
  <c r="AY84" i="17" s="1"/>
  <c r="AZ84" i="17" s="1"/>
  <c r="BA84" i="17" s="1"/>
  <c r="F85" i="17"/>
  <c r="G85" i="17" s="1"/>
  <c r="H85" i="17" s="1"/>
  <c r="I85" i="17" s="1"/>
  <c r="J85" i="17" s="1"/>
  <c r="K85" i="17" s="1"/>
  <c r="L85" i="17" s="1"/>
  <c r="M85" i="17" s="1"/>
  <c r="N85" i="17" s="1"/>
  <c r="O85" i="17" s="1"/>
  <c r="P85" i="17" s="1"/>
  <c r="Q85" i="17" s="1"/>
  <c r="R85" i="17" s="1"/>
  <c r="S85" i="17" s="1"/>
  <c r="T85" i="17" s="1"/>
  <c r="U85" i="17" s="1"/>
  <c r="V85" i="17" s="1"/>
  <c r="W85" i="17" s="1"/>
  <c r="X85" i="17" s="1"/>
  <c r="Y85" i="17" s="1"/>
  <c r="Z85" i="17" s="1"/>
  <c r="AA85" i="17" s="1"/>
  <c r="AB85" i="17" s="1"/>
  <c r="AC85" i="17" s="1"/>
  <c r="AD85" i="17" s="1"/>
  <c r="AE85" i="17" s="1"/>
  <c r="AF85" i="17" s="1"/>
  <c r="AG85" i="17" s="1"/>
  <c r="AH85" i="17" s="1"/>
  <c r="AI85" i="17" s="1"/>
  <c r="AJ85" i="17" s="1"/>
  <c r="AK85" i="17" s="1"/>
  <c r="AL85" i="17" s="1"/>
  <c r="AM85" i="17" s="1"/>
  <c r="AN85" i="17" s="1"/>
  <c r="AO85" i="17" s="1"/>
  <c r="AP85" i="17" s="1"/>
  <c r="AQ85" i="17" s="1"/>
  <c r="AR85" i="17" s="1"/>
  <c r="AS85" i="17" s="1"/>
  <c r="AT85" i="17" s="1"/>
  <c r="AU85" i="17" s="1"/>
  <c r="AV85" i="17" s="1"/>
  <c r="AW85" i="17" s="1"/>
  <c r="AX85" i="17" s="1"/>
  <c r="AY85" i="17" s="1"/>
  <c r="AZ85" i="17" s="1"/>
  <c r="BA85" i="17" s="1"/>
  <c r="F86" i="17"/>
  <c r="G86" i="17" s="1"/>
  <c r="H86" i="17" s="1"/>
  <c r="I86" i="17" s="1"/>
  <c r="J86" i="17" s="1"/>
  <c r="K86" i="17" s="1"/>
  <c r="L86" i="17" s="1"/>
  <c r="M86" i="17" s="1"/>
  <c r="N86" i="17" s="1"/>
  <c r="O86" i="17" s="1"/>
  <c r="P86" i="17" s="1"/>
  <c r="Q86" i="17" s="1"/>
  <c r="R86" i="17" s="1"/>
  <c r="S86" i="17" s="1"/>
  <c r="T86" i="17" s="1"/>
  <c r="U86" i="17" s="1"/>
  <c r="V86" i="17" s="1"/>
  <c r="W86" i="17" s="1"/>
  <c r="X86" i="17" s="1"/>
  <c r="Y86" i="17" s="1"/>
  <c r="Z86" i="17" s="1"/>
  <c r="AA86" i="17" s="1"/>
  <c r="AB86" i="17" s="1"/>
  <c r="AC86" i="17" s="1"/>
  <c r="AD86" i="17" s="1"/>
  <c r="AE86" i="17" s="1"/>
  <c r="AF86" i="17" s="1"/>
  <c r="AG86" i="17" s="1"/>
  <c r="AH86" i="17" s="1"/>
  <c r="AI86" i="17" s="1"/>
  <c r="AJ86" i="17" s="1"/>
  <c r="AK86" i="17" s="1"/>
  <c r="AL86" i="17" s="1"/>
  <c r="AM86" i="17" s="1"/>
  <c r="AN86" i="17" s="1"/>
  <c r="AO86" i="17" s="1"/>
  <c r="AP86" i="17" s="1"/>
  <c r="AQ86" i="17" s="1"/>
  <c r="AR86" i="17" s="1"/>
  <c r="AS86" i="17" s="1"/>
  <c r="AT86" i="17" s="1"/>
  <c r="AU86" i="17" s="1"/>
  <c r="AV86" i="17" s="1"/>
  <c r="AW86" i="17" s="1"/>
  <c r="AX86" i="17" s="1"/>
  <c r="AY86" i="17" s="1"/>
  <c r="AZ86" i="17" s="1"/>
  <c r="BA86" i="17" s="1"/>
  <c r="F87" i="17"/>
  <c r="G87" i="17" s="1"/>
  <c r="H87" i="17" s="1"/>
  <c r="I87" i="17" s="1"/>
  <c r="J87" i="17" s="1"/>
  <c r="K87" i="17" s="1"/>
  <c r="L87" i="17" s="1"/>
  <c r="M87" i="17" s="1"/>
  <c r="N87" i="17" s="1"/>
  <c r="O87" i="17" s="1"/>
  <c r="P87" i="17" s="1"/>
  <c r="Q87" i="17" s="1"/>
  <c r="R87" i="17" s="1"/>
  <c r="S87" i="17" s="1"/>
  <c r="T87" i="17" s="1"/>
  <c r="U87" i="17" s="1"/>
  <c r="V87" i="17" s="1"/>
  <c r="W87" i="17" s="1"/>
  <c r="X87" i="17" s="1"/>
  <c r="Y87" i="17" s="1"/>
  <c r="Z87" i="17" s="1"/>
  <c r="AA87" i="17" s="1"/>
  <c r="AB87" i="17" s="1"/>
  <c r="AC87" i="17" s="1"/>
  <c r="AD87" i="17" s="1"/>
  <c r="AE87" i="17" s="1"/>
  <c r="AF87" i="17" s="1"/>
  <c r="AG87" i="17" s="1"/>
  <c r="AH87" i="17" s="1"/>
  <c r="AI87" i="17" s="1"/>
  <c r="AJ87" i="17" s="1"/>
  <c r="AK87" i="17" s="1"/>
  <c r="AL87" i="17" s="1"/>
  <c r="AM87" i="17" s="1"/>
  <c r="AN87" i="17" s="1"/>
  <c r="AO87" i="17" s="1"/>
  <c r="AP87" i="17" s="1"/>
  <c r="AQ87" i="17" s="1"/>
  <c r="AR87" i="17" s="1"/>
  <c r="AS87" i="17" s="1"/>
  <c r="AT87" i="17" s="1"/>
  <c r="AU87" i="17" s="1"/>
  <c r="AV87" i="17" s="1"/>
  <c r="AW87" i="17" s="1"/>
  <c r="AX87" i="17" s="1"/>
  <c r="AY87" i="17" s="1"/>
  <c r="AZ87" i="17" s="1"/>
  <c r="BA87" i="17" s="1"/>
  <c r="F88" i="17"/>
  <c r="G88" i="17" s="1"/>
  <c r="H88" i="17" s="1"/>
  <c r="I88" i="17" s="1"/>
  <c r="J88" i="17" s="1"/>
  <c r="K88" i="17" s="1"/>
  <c r="L88" i="17" s="1"/>
  <c r="M88" i="17" s="1"/>
  <c r="N88" i="17" s="1"/>
  <c r="O88" i="17" s="1"/>
  <c r="P88" i="17" s="1"/>
  <c r="Q88" i="17" s="1"/>
  <c r="R88" i="17" s="1"/>
  <c r="S88" i="17" s="1"/>
  <c r="T88" i="17" s="1"/>
  <c r="U88" i="17" s="1"/>
  <c r="V88" i="17" s="1"/>
  <c r="W88" i="17" s="1"/>
  <c r="X88" i="17" s="1"/>
  <c r="Y88" i="17" s="1"/>
  <c r="Z88" i="17" s="1"/>
  <c r="AA88" i="17" s="1"/>
  <c r="AB88" i="17" s="1"/>
  <c r="AC88" i="17" s="1"/>
  <c r="AD88" i="17" s="1"/>
  <c r="AE88" i="17" s="1"/>
  <c r="AF88" i="17" s="1"/>
  <c r="AG88" i="17" s="1"/>
  <c r="AH88" i="17" s="1"/>
  <c r="AI88" i="17" s="1"/>
  <c r="AJ88" i="17" s="1"/>
  <c r="AK88" i="17" s="1"/>
  <c r="AL88" i="17" s="1"/>
  <c r="AM88" i="17" s="1"/>
  <c r="AN88" i="17" s="1"/>
  <c r="AO88" i="17" s="1"/>
  <c r="AP88" i="17" s="1"/>
  <c r="AQ88" i="17" s="1"/>
  <c r="AR88" i="17" s="1"/>
  <c r="AS88" i="17" s="1"/>
  <c r="AT88" i="17" s="1"/>
  <c r="AU88" i="17" s="1"/>
  <c r="AV88" i="17" s="1"/>
  <c r="AW88" i="17" s="1"/>
  <c r="AX88" i="17" s="1"/>
  <c r="AY88" i="17" s="1"/>
  <c r="AZ88" i="17" s="1"/>
  <c r="BA88" i="17" s="1"/>
  <c r="F89" i="17"/>
  <c r="G89" i="17" s="1"/>
  <c r="H89" i="17" s="1"/>
  <c r="I89" i="17" s="1"/>
  <c r="J89" i="17" s="1"/>
  <c r="K89" i="17" s="1"/>
  <c r="L89" i="17" s="1"/>
  <c r="M89" i="17" s="1"/>
  <c r="N89" i="17" s="1"/>
  <c r="O89" i="17" s="1"/>
  <c r="P89" i="17" s="1"/>
  <c r="Q89" i="17" s="1"/>
  <c r="R89" i="17" s="1"/>
  <c r="S89" i="17" s="1"/>
  <c r="T89" i="17" s="1"/>
  <c r="U89" i="17" s="1"/>
  <c r="V89" i="17" s="1"/>
  <c r="W89" i="17" s="1"/>
  <c r="X89" i="17" s="1"/>
  <c r="Y89" i="17" s="1"/>
  <c r="Z89" i="17" s="1"/>
  <c r="AA89" i="17" s="1"/>
  <c r="AB89" i="17" s="1"/>
  <c r="AC89" i="17" s="1"/>
  <c r="AD89" i="17" s="1"/>
  <c r="AE89" i="17" s="1"/>
  <c r="AF89" i="17" s="1"/>
  <c r="AG89" i="17" s="1"/>
  <c r="AH89" i="17" s="1"/>
  <c r="AI89" i="17" s="1"/>
  <c r="AJ89" i="17" s="1"/>
  <c r="AK89" i="17" s="1"/>
  <c r="AL89" i="17" s="1"/>
  <c r="AM89" i="17" s="1"/>
  <c r="AN89" i="17" s="1"/>
  <c r="AO89" i="17" s="1"/>
  <c r="AP89" i="17" s="1"/>
  <c r="AQ89" i="17" s="1"/>
  <c r="AR89" i="17" s="1"/>
  <c r="AS89" i="17" s="1"/>
  <c r="AT89" i="17" s="1"/>
  <c r="AU89" i="17" s="1"/>
  <c r="AV89" i="17" s="1"/>
  <c r="AW89" i="17" s="1"/>
  <c r="AX89" i="17" s="1"/>
  <c r="AY89" i="17" s="1"/>
  <c r="AZ89" i="17" s="1"/>
  <c r="BA89" i="17" s="1"/>
  <c r="F90" i="17"/>
  <c r="G90" i="17" s="1"/>
  <c r="H90" i="17" s="1"/>
  <c r="I90" i="17" s="1"/>
  <c r="J90" i="17" s="1"/>
  <c r="K90" i="17" s="1"/>
  <c r="L90" i="17" s="1"/>
  <c r="M90" i="17" s="1"/>
  <c r="N90" i="17" s="1"/>
  <c r="O90" i="17" s="1"/>
  <c r="P90" i="17" s="1"/>
  <c r="Q90" i="17" s="1"/>
  <c r="R90" i="17" s="1"/>
  <c r="S90" i="17" s="1"/>
  <c r="T90" i="17" s="1"/>
  <c r="U90" i="17" s="1"/>
  <c r="V90" i="17" s="1"/>
  <c r="W90" i="17" s="1"/>
  <c r="X90" i="17" s="1"/>
  <c r="Y90" i="17" s="1"/>
  <c r="Z90" i="17" s="1"/>
  <c r="AA90" i="17" s="1"/>
  <c r="AB90" i="17" s="1"/>
  <c r="AC90" i="17" s="1"/>
  <c r="AD90" i="17" s="1"/>
  <c r="AE90" i="17" s="1"/>
  <c r="AF90" i="17" s="1"/>
  <c r="AG90" i="17" s="1"/>
  <c r="AH90" i="17" s="1"/>
  <c r="AI90" i="17" s="1"/>
  <c r="AJ90" i="17" s="1"/>
  <c r="AK90" i="17" s="1"/>
  <c r="AL90" i="17" s="1"/>
  <c r="AM90" i="17" s="1"/>
  <c r="AN90" i="17" s="1"/>
  <c r="AO90" i="17" s="1"/>
  <c r="AP90" i="17" s="1"/>
  <c r="AQ90" i="17" s="1"/>
  <c r="AR90" i="17" s="1"/>
  <c r="AS90" i="17" s="1"/>
  <c r="AT90" i="17" s="1"/>
  <c r="AU90" i="17" s="1"/>
  <c r="AV90" i="17" s="1"/>
  <c r="AW90" i="17" s="1"/>
  <c r="AX90" i="17" s="1"/>
  <c r="AY90" i="17" s="1"/>
  <c r="AZ90" i="17" s="1"/>
  <c r="BA90" i="17" s="1"/>
  <c r="F91" i="17"/>
  <c r="G91" i="17" s="1"/>
  <c r="H91" i="17" s="1"/>
  <c r="I91" i="17" s="1"/>
  <c r="J91" i="17" s="1"/>
  <c r="K91" i="17" s="1"/>
  <c r="L91" i="17" s="1"/>
  <c r="M91" i="17" s="1"/>
  <c r="N91" i="17" s="1"/>
  <c r="O91" i="17" s="1"/>
  <c r="P91" i="17" s="1"/>
  <c r="Q91" i="17" s="1"/>
  <c r="R91" i="17" s="1"/>
  <c r="S91" i="17" s="1"/>
  <c r="T91" i="17" s="1"/>
  <c r="U91" i="17" s="1"/>
  <c r="V91" i="17" s="1"/>
  <c r="W91" i="17" s="1"/>
  <c r="X91" i="17" s="1"/>
  <c r="Y91" i="17" s="1"/>
  <c r="Z91" i="17" s="1"/>
  <c r="AA91" i="17" s="1"/>
  <c r="AB91" i="17" s="1"/>
  <c r="AC91" i="17" s="1"/>
  <c r="AD91" i="17" s="1"/>
  <c r="AE91" i="17" s="1"/>
  <c r="AF91" i="17" s="1"/>
  <c r="AG91" i="17" s="1"/>
  <c r="AH91" i="17" s="1"/>
  <c r="AI91" i="17" s="1"/>
  <c r="AJ91" i="17" s="1"/>
  <c r="AK91" i="17" s="1"/>
  <c r="AL91" i="17" s="1"/>
  <c r="AM91" i="17" s="1"/>
  <c r="AN91" i="17" s="1"/>
  <c r="AO91" i="17" s="1"/>
  <c r="AP91" i="17" s="1"/>
  <c r="AQ91" i="17" s="1"/>
  <c r="AR91" i="17" s="1"/>
  <c r="AS91" i="17" s="1"/>
  <c r="AT91" i="17" s="1"/>
  <c r="AU91" i="17" s="1"/>
  <c r="AV91" i="17" s="1"/>
  <c r="AW91" i="17" s="1"/>
  <c r="AX91" i="17" s="1"/>
  <c r="AY91" i="17" s="1"/>
  <c r="AZ91" i="17" s="1"/>
  <c r="BA91" i="17" s="1"/>
  <c r="F92" i="17"/>
  <c r="G92" i="17" s="1"/>
  <c r="H92" i="17" s="1"/>
  <c r="I92" i="17" s="1"/>
  <c r="J92" i="17" s="1"/>
  <c r="K92" i="17" s="1"/>
  <c r="L92" i="17" s="1"/>
  <c r="M92" i="17" s="1"/>
  <c r="N92" i="17" s="1"/>
  <c r="O92" i="17" s="1"/>
  <c r="P92" i="17" s="1"/>
  <c r="Q92" i="17" s="1"/>
  <c r="R92" i="17" s="1"/>
  <c r="S92" i="17" s="1"/>
  <c r="T92" i="17" s="1"/>
  <c r="U92" i="17" s="1"/>
  <c r="V92" i="17" s="1"/>
  <c r="W92" i="17" s="1"/>
  <c r="X92" i="17" s="1"/>
  <c r="Y92" i="17" s="1"/>
  <c r="Z92" i="17" s="1"/>
  <c r="AA92" i="17" s="1"/>
  <c r="AB92" i="17" s="1"/>
  <c r="AC92" i="17" s="1"/>
  <c r="AD92" i="17" s="1"/>
  <c r="AE92" i="17" s="1"/>
  <c r="AF92" i="17" s="1"/>
  <c r="AG92" i="17" s="1"/>
  <c r="AH92" i="17" s="1"/>
  <c r="AI92" i="17" s="1"/>
  <c r="AJ92" i="17" s="1"/>
  <c r="AK92" i="17" s="1"/>
  <c r="AL92" i="17" s="1"/>
  <c r="AM92" i="17" s="1"/>
  <c r="AN92" i="17" s="1"/>
  <c r="AO92" i="17" s="1"/>
  <c r="AP92" i="17" s="1"/>
  <c r="AQ92" i="17" s="1"/>
  <c r="AR92" i="17" s="1"/>
  <c r="AS92" i="17" s="1"/>
  <c r="AT92" i="17" s="1"/>
  <c r="AU92" i="17" s="1"/>
  <c r="AV92" i="17" s="1"/>
  <c r="AW92" i="17" s="1"/>
  <c r="AX92" i="17" s="1"/>
  <c r="AY92" i="17" s="1"/>
  <c r="AZ92" i="17" s="1"/>
  <c r="BA92" i="17" s="1"/>
  <c r="F93" i="17"/>
  <c r="G93" i="17" s="1"/>
  <c r="H93" i="17" s="1"/>
  <c r="I93" i="17" s="1"/>
  <c r="J93" i="17" s="1"/>
  <c r="K93" i="17" s="1"/>
  <c r="L93" i="17" s="1"/>
  <c r="M93" i="17" s="1"/>
  <c r="N93" i="17" s="1"/>
  <c r="O93" i="17" s="1"/>
  <c r="P93" i="17" s="1"/>
  <c r="Q93" i="17" s="1"/>
  <c r="R93" i="17" s="1"/>
  <c r="S93" i="17" s="1"/>
  <c r="T93" i="17" s="1"/>
  <c r="U93" i="17" s="1"/>
  <c r="V93" i="17" s="1"/>
  <c r="W93" i="17" s="1"/>
  <c r="X93" i="17" s="1"/>
  <c r="Y93" i="17" s="1"/>
  <c r="Z93" i="17" s="1"/>
  <c r="AA93" i="17" s="1"/>
  <c r="AB93" i="17" s="1"/>
  <c r="AC93" i="17" s="1"/>
  <c r="AD93" i="17" s="1"/>
  <c r="AE93" i="17" s="1"/>
  <c r="AF93" i="17" s="1"/>
  <c r="AG93" i="17" s="1"/>
  <c r="AH93" i="17" s="1"/>
  <c r="AI93" i="17" s="1"/>
  <c r="AJ93" i="17" s="1"/>
  <c r="AK93" i="17" s="1"/>
  <c r="AL93" i="17" s="1"/>
  <c r="AM93" i="17" s="1"/>
  <c r="AN93" i="17" s="1"/>
  <c r="AO93" i="17" s="1"/>
  <c r="AP93" i="17" s="1"/>
  <c r="AQ93" i="17" s="1"/>
  <c r="AR93" i="17" s="1"/>
  <c r="AS93" i="17" s="1"/>
  <c r="AT93" i="17" s="1"/>
  <c r="AU93" i="17" s="1"/>
  <c r="AV93" i="17" s="1"/>
  <c r="AW93" i="17" s="1"/>
  <c r="AX93" i="17" s="1"/>
  <c r="AY93" i="17" s="1"/>
  <c r="AZ93" i="17" s="1"/>
  <c r="BA93" i="17" s="1"/>
  <c r="F94" i="17"/>
  <c r="G94" i="17" s="1"/>
  <c r="H94" i="17" s="1"/>
  <c r="I94" i="17" s="1"/>
  <c r="J94" i="17" s="1"/>
  <c r="K94" i="17" s="1"/>
  <c r="L94" i="17" s="1"/>
  <c r="M94" i="17" s="1"/>
  <c r="N94" i="17" s="1"/>
  <c r="O94" i="17" s="1"/>
  <c r="P94" i="17" s="1"/>
  <c r="Q94" i="17" s="1"/>
  <c r="R94" i="17" s="1"/>
  <c r="S94" i="17" s="1"/>
  <c r="T94" i="17" s="1"/>
  <c r="U94" i="17" s="1"/>
  <c r="V94" i="17" s="1"/>
  <c r="W94" i="17" s="1"/>
  <c r="X94" i="17" s="1"/>
  <c r="Y94" i="17" s="1"/>
  <c r="Z94" i="17" s="1"/>
  <c r="AA94" i="17" s="1"/>
  <c r="AB94" i="17" s="1"/>
  <c r="AC94" i="17" s="1"/>
  <c r="AD94" i="17" s="1"/>
  <c r="AE94" i="17" s="1"/>
  <c r="AF94" i="17" s="1"/>
  <c r="AG94" i="17" s="1"/>
  <c r="AH94" i="17" s="1"/>
  <c r="AI94" i="17" s="1"/>
  <c r="AJ94" i="17" s="1"/>
  <c r="AK94" i="17" s="1"/>
  <c r="AL94" i="17" s="1"/>
  <c r="AM94" i="17" s="1"/>
  <c r="AN94" i="17" s="1"/>
  <c r="AO94" i="17" s="1"/>
  <c r="AP94" i="17" s="1"/>
  <c r="AQ94" i="17" s="1"/>
  <c r="AR94" i="17" s="1"/>
  <c r="AS94" i="17" s="1"/>
  <c r="AT94" i="17" s="1"/>
  <c r="AU94" i="17" s="1"/>
  <c r="AV94" i="17" s="1"/>
  <c r="AW94" i="17" s="1"/>
  <c r="AX94" i="17" s="1"/>
  <c r="AY94" i="17" s="1"/>
  <c r="AZ94" i="17" s="1"/>
  <c r="BA94" i="17" s="1"/>
  <c r="F95" i="17"/>
  <c r="G95" i="17" s="1"/>
  <c r="H95" i="17" s="1"/>
  <c r="I95" i="17" s="1"/>
  <c r="J95" i="17" s="1"/>
  <c r="K95" i="17" s="1"/>
  <c r="L95" i="17" s="1"/>
  <c r="M95" i="17" s="1"/>
  <c r="N95" i="17" s="1"/>
  <c r="O95" i="17" s="1"/>
  <c r="P95" i="17" s="1"/>
  <c r="Q95" i="17" s="1"/>
  <c r="R95" i="17" s="1"/>
  <c r="S95" i="17" s="1"/>
  <c r="T95" i="17" s="1"/>
  <c r="U95" i="17" s="1"/>
  <c r="V95" i="17" s="1"/>
  <c r="W95" i="17" s="1"/>
  <c r="X95" i="17" s="1"/>
  <c r="Y95" i="17" s="1"/>
  <c r="Z95" i="17" s="1"/>
  <c r="AA95" i="17" s="1"/>
  <c r="AB95" i="17" s="1"/>
  <c r="AC95" i="17" s="1"/>
  <c r="AD95" i="17" s="1"/>
  <c r="AE95" i="17" s="1"/>
  <c r="AF95" i="17" s="1"/>
  <c r="AG95" i="17" s="1"/>
  <c r="AH95" i="17" s="1"/>
  <c r="AI95" i="17" s="1"/>
  <c r="AJ95" i="17" s="1"/>
  <c r="AK95" i="17" s="1"/>
  <c r="AL95" i="17" s="1"/>
  <c r="AM95" i="17" s="1"/>
  <c r="AN95" i="17" s="1"/>
  <c r="AO95" i="17" s="1"/>
  <c r="AP95" i="17" s="1"/>
  <c r="AQ95" i="17" s="1"/>
  <c r="AR95" i="17" s="1"/>
  <c r="AS95" i="17" s="1"/>
  <c r="AT95" i="17" s="1"/>
  <c r="AU95" i="17" s="1"/>
  <c r="AV95" i="17" s="1"/>
  <c r="AW95" i="17" s="1"/>
  <c r="AX95" i="17" s="1"/>
  <c r="AY95" i="17" s="1"/>
  <c r="AZ95" i="17" s="1"/>
  <c r="BA95" i="17" s="1"/>
  <c r="F96" i="17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T96" i="17" s="1"/>
  <c r="AU96" i="17" s="1"/>
  <c r="AV96" i="17" s="1"/>
  <c r="AW96" i="17" s="1"/>
  <c r="AX96" i="17" s="1"/>
  <c r="AY96" i="17" s="1"/>
  <c r="AZ96" i="17" s="1"/>
  <c r="BA96" i="17" s="1"/>
  <c r="F97" i="17"/>
  <c r="F98" i="17"/>
  <c r="G98" i="17" s="1"/>
  <c r="H98" i="17" s="1"/>
  <c r="I98" i="17" s="1"/>
  <c r="J98" i="17" s="1"/>
  <c r="K98" i="17" s="1"/>
  <c r="L98" i="17" s="1"/>
  <c r="M98" i="17" s="1"/>
  <c r="N98" i="17" s="1"/>
  <c r="O98" i="17" s="1"/>
  <c r="P98" i="17" s="1"/>
  <c r="Q98" i="17" s="1"/>
  <c r="R98" i="17" s="1"/>
  <c r="S98" i="17" s="1"/>
  <c r="T98" i="17" s="1"/>
  <c r="U98" i="17" s="1"/>
  <c r="V98" i="17" s="1"/>
  <c r="W98" i="17" s="1"/>
  <c r="X98" i="17" s="1"/>
  <c r="Y98" i="17" s="1"/>
  <c r="Z98" i="17" s="1"/>
  <c r="AA98" i="17" s="1"/>
  <c r="AB98" i="17" s="1"/>
  <c r="AC98" i="17" s="1"/>
  <c r="AD98" i="17" s="1"/>
  <c r="AE98" i="17" s="1"/>
  <c r="AF98" i="17" s="1"/>
  <c r="AG98" i="17" s="1"/>
  <c r="AH98" i="17" s="1"/>
  <c r="AI98" i="17" s="1"/>
  <c r="AJ98" i="17" s="1"/>
  <c r="AK98" i="17" s="1"/>
  <c r="AL98" i="17" s="1"/>
  <c r="AM98" i="17" s="1"/>
  <c r="AN98" i="17" s="1"/>
  <c r="AO98" i="17" s="1"/>
  <c r="AP98" i="17" s="1"/>
  <c r="AQ98" i="17" s="1"/>
  <c r="AR98" i="17" s="1"/>
  <c r="AS98" i="17" s="1"/>
  <c r="AT98" i="17" s="1"/>
  <c r="AU98" i="17" s="1"/>
  <c r="AV98" i="17" s="1"/>
  <c r="AW98" i="17" s="1"/>
  <c r="AX98" i="17" s="1"/>
  <c r="AY98" i="17" s="1"/>
  <c r="AZ98" i="17" s="1"/>
  <c r="BA98" i="17" s="1"/>
  <c r="F99" i="17"/>
  <c r="G99" i="17" s="1"/>
  <c r="H99" i="17" s="1"/>
  <c r="I99" i="17" s="1"/>
  <c r="J99" i="17" s="1"/>
  <c r="K99" i="17" s="1"/>
  <c r="L99" i="17" s="1"/>
  <c r="M99" i="17" s="1"/>
  <c r="N99" i="17" s="1"/>
  <c r="O99" i="17" s="1"/>
  <c r="P99" i="17" s="1"/>
  <c r="Q99" i="17" s="1"/>
  <c r="R99" i="17" s="1"/>
  <c r="S99" i="17" s="1"/>
  <c r="T99" i="17" s="1"/>
  <c r="U99" i="17" s="1"/>
  <c r="V99" i="17" s="1"/>
  <c r="W99" i="17" s="1"/>
  <c r="X99" i="17" s="1"/>
  <c r="Y99" i="17" s="1"/>
  <c r="Z99" i="17" s="1"/>
  <c r="AA99" i="17" s="1"/>
  <c r="AB99" i="17" s="1"/>
  <c r="AC99" i="17" s="1"/>
  <c r="AD99" i="17" s="1"/>
  <c r="AE99" i="17" s="1"/>
  <c r="AF99" i="17" s="1"/>
  <c r="AG99" i="17" s="1"/>
  <c r="AH99" i="17" s="1"/>
  <c r="AI99" i="17" s="1"/>
  <c r="AJ99" i="17" s="1"/>
  <c r="AK99" i="17" s="1"/>
  <c r="AL99" i="17" s="1"/>
  <c r="AM99" i="17" s="1"/>
  <c r="AN99" i="17" s="1"/>
  <c r="AO99" i="17" s="1"/>
  <c r="AP99" i="17" s="1"/>
  <c r="AQ99" i="17" s="1"/>
  <c r="AR99" i="17" s="1"/>
  <c r="AS99" i="17" s="1"/>
  <c r="AT99" i="17" s="1"/>
  <c r="AU99" i="17" s="1"/>
  <c r="AV99" i="17" s="1"/>
  <c r="AW99" i="17" s="1"/>
  <c r="AX99" i="17" s="1"/>
  <c r="AY99" i="17" s="1"/>
  <c r="AZ99" i="17" s="1"/>
  <c r="BA99" i="17" s="1"/>
  <c r="F100" i="17"/>
  <c r="G100" i="17" s="1"/>
  <c r="H100" i="17" s="1"/>
  <c r="I100" i="17" s="1"/>
  <c r="J100" i="17" s="1"/>
  <c r="K100" i="17" s="1"/>
  <c r="L100" i="17" s="1"/>
  <c r="M100" i="17" s="1"/>
  <c r="N100" i="17" s="1"/>
  <c r="O100" i="17" s="1"/>
  <c r="P100" i="17" s="1"/>
  <c r="Q100" i="17" s="1"/>
  <c r="R100" i="17" s="1"/>
  <c r="S100" i="17" s="1"/>
  <c r="T100" i="17" s="1"/>
  <c r="U100" i="17" s="1"/>
  <c r="V100" i="17" s="1"/>
  <c r="W100" i="17" s="1"/>
  <c r="X100" i="17" s="1"/>
  <c r="Y100" i="17" s="1"/>
  <c r="Z100" i="17" s="1"/>
  <c r="AA100" i="17" s="1"/>
  <c r="AB100" i="17" s="1"/>
  <c r="AC100" i="17" s="1"/>
  <c r="AD100" i="17" s="1"/>
  <c r="AE100" i="17" s="1"/>
  <c r="AF100" i="17" s="1"/>
  <c r="AG100" i="17" s="1"/>
  <c r="AH100" i="17" s="1"/>
  <c r="AI100" i="17" s="1"/>
  <c r="AJ100" i="17" s="1"/>
  <c r="AK100" i="17" s="1"/>
  <c r="AL100" i="17" s="1"/>
  <c r="AM100" i="17" s="1"/>
  <c r="AN100" i="17" s="1"/>
  <c r="AO100" i="17" s="1"/>
  <c r="AP100" i="17" s="1"/>
  <c r="AQ100" i="17" s="1"/>
  <c r="AR100" i="17" s="1"/>
  <c r="AS100" i="17" s="1"/>
  <c r="AT100" i="17" s="1"/>
  <c r="AU100" i="17" s="1"/>
  <c r="AV100" i="17" s="1"/>
  <c r="AW100" i="17" s="1"/>
  <c r="AX100" i="17" s="1"/>
  <c r="AY100" i="17" s="1"/>
  <c r="AZ100" i="17" s="1"/>
  <c r="BA100" i="17" s="1"/>
  <c r="F101" i="17"/>
  <c r="G101" i="17" s="1"/>
  <c r="H101" i="17" s="1"/>
  <c r="I101" i="17" s="1"/>
  <c r="J101" i="17" s="1"/>
  <c r="K101" i="17" s="1"/>
  <c r="L101" i="17" s="1"/>
  <c r="M101" i="17" s="1"/>
  <c r="N101" i="17" s="1"/>
  <c r="O101" i="17" s="1"/>
  <c r="P101" i="17" s="1"/>
  <c r="Q101" i="17" s="1"/>
  <c r="R101" i="17" s="1"/>
  <c r="S101" i="17" s="1"/>
  <c r="T101" i="17" s="1"/>
  <c r="U101" i="17" s="1"/>
  <c r="V101" i="17" s="1"/>
  <c r="W101" i="17" s="1"/>
  <c r="X101" i="17" s="1"/>
  <c r="Y101" i="17" s="1"/>
  <c r="Z101" i="17" s="1"/>
  <c r="AA101" i="17" s="1"/>
  <c r="AB101" i="17" s="1"/>
  <c r="AC101" i="17" s="1"/>
  <c r="AD101" i="17" s="1"/>
  <c r="AE101" i="17" s="1"/>
  <c r="AF101" i="17" s="1"/>
  <c r="AG101" i="17" s="1"/>
  <c r="AH101" i="17" s="1"/>
  <c r="AI101" i="17" s="1"/>
  <c r="AJ101" i="17" s="1"/>
  <c r="AK101" i="17" s="1"/>
  <c r="AL101" i="17" s="1"/>
  <c r="AM101" i="17" s="1"/>
  <c r="AN101" i="17" s="1"/>
  <c r="AO101" i="17" s="1"/>
  <c r="AP101" i="17" s="1"/>
  <c r="AQ101" i="17" s="1"/>
  <c r="AR101" i="17" s="1"/>
  <c r="AS101" i="17" s="1"/>
  <c r="AT101" i="17" s="1"/>
  <c r="AU101" i="17" s="1"/>
  <c r="AV101" i="17" s="1"/>
  <c r="AW101" i="17" s="1"/>
  <c r="AX101" i="17" s="1"/>
  <c r="AY101" i="17" s="1"/>
  <c r="AZ101" i="17" s="1"/>
  <c r="BA101" i="17" s="1"/>
  <c r="F102" i="17"/>
  <c r="G102" i="17" s="1"/>
  <c r="H102" i="17" s="1"/>
  <c r="I102" i="17" s="1"/>
  <c r="J102" i="17" s="1"/>
  <c r="K102" i="17" s="1"/>
  <c r="L102" i="17" s="1"/>
  <c r="M102" i="17" s="1"/>
  <c r="N102" i="17" s="1"/>
  <c r="O102" i="17" s="1"/>
  <c r="P102" i="17" s="1"/>
  <c r="Q102" i="17" s="1"/>
  <c r="R102" i="17" s="1"/>
  <c r="S102" i="17" s="1"/>
  <c r="T102" i="17" s="1"/>
  <c r="U102" i="17" s="1"/>
  <c r="V102" i="17" s="1"/>
  <c r="W102" i="17" s="1"/>
  <c r="X102" i="17" s="1"/>
  <c r="Y102" i="17" s="1"/>
  <c r="Z102" i="17" s="1"/>
  <c r="AA102" i="17" s="1"/>
  <c r="AB102" i="17" s="1"/>
  <c r="AC102" i="17" s="1"/>
  <c r="AD102" i="17" s="1"/>
  <c r="AE102" i="17" s="1"/>
  <c r="AF102" i="17" s="1"/>
  <c r="AG102" i="17" s="1"/>
  <c r="AH102" i="17" s="1"/>
  <c r="AI102" i="17" s="1"/>
  <c r="AJ102" i="17" s="1"/>
  <c r="AK102" i="17" s="1"/>
  <c r="AL102" i="17" s="1"/>
  <c r="AM102" i="17" s="1"/>
  <c r="AN102" i="17" s="1"/>
  <c r="AO102" i="17" s="1"/>
  <c r="AP102" i="17" s="1"/>
  <c r="AQ102" i="17" s="1"/>
  <c r="AR102" i="17" s="1"/>
  <c r="AS102" i="17" s="1"/>
  <c r="AT102" i="17" s="1"/>
  <c r="AU102" i="17" s="1"/>
  <c r="AV102" i="17" s="1"/>
  <c r="AW102" i="17" s="1"/>
  <c r="AX102" i="17" s="1"/>
  <c r="AY102" i="17" s="1"/>
  <c r="AZ102" i="17" s="1"/>
  <c r="BA102" i="17" s="1"/>
  <c r="F103" i="17"/>
  <c r="G103" i="17" s="1"/>
  <c r="H103" i="17" s="1"/>
  <c r="I103" i="17" s="1"/>
  <c r="J103" i="17" s="1"/>
  <c r="K103" i="17" s="1"/>
  <c r="L103" i="17" s="1"/>
  <c r="M103" i="17" s="1"/>
  <c r="N103" i="17" s="1"/>
  <c r="O103" i="17" s="1"/>
  <c r="P103" i="17" s="1"/>
  <c r="Q103" i="17" s="1"/>
  <c r="R103" i="17" s="1"/>
  <c r="S103" i="17" s="1"/>
  <c r="T103" i="17" s="1"/>
  <c r="U103" i="17" s="1"/>
  <c r="V103" i="17" s="1"/>
  <c r="W103" i="17" s="1"/>
  <c r="X103" i="17" s="1"/>
  <c r="Y103" i="17" s="1"/>
  <c r="Z103" i="17" s="1"/>
  <c r="AA103" i="17" s="1"/>
  <c r="AB103" i="17" s="1"/>
  <c r="AC103" i="17" s="1"/>
  <c r="AD103" i="17" s="1"/>
  <c r="AE103" i="17" s="1"/>
  <c r="AF103" i="17" s="1"/>
  <c r="AG103" i="17" s="1"/>
  <c r="AH103" i="17" s="1"/>
  <c r="AI103" i="17" s="1"/>
  <c r="AJ103" i="17" s="1"/>
  <c r="AK103" i="17" s="1"/>
  <c r="AL103" i="17" s="1"/>
  <c r="AM103" i="17" s="1"/>
  <c r="AN103" i="17" s="1"/>
  <c r="AO103" i="17" s="1"/>
  <c r="AP103" i="17" s="1"/>
  <c r="AQ103" i="17" s="1"/>
  <c r="AR103" i="17" s="1"/>
  <c r="AS103" i="17" s="1"/>
  <c r="AT103" i="17" s="1"/>
  <c r="AU103" i="17" s="1"/>
  <c r="AV103" i="17" s="1"/>
  <c r="AW103" i="17" s="1"/>
  <c r="AX103" i="17" s="1"/>
  <c r="AY103" i="17" s="1"/>
  <c r="AZ103" i="17" s="1"/>
  <c r="BA103" i="17" s="1"/>
  <c r="F104" i="17"/>
  <c r="G104" i="17" s="1"/>
  <c r="H104" i="17" s="1"/>
  <c r="I104" i="17" s="1"/>
  <c r="J104" i="17" s="1"/>
  <c r="K104" i="17" s="1"/>
  <c r="L104" i="17" s="1"/>
  <c r="M104" i="17" s="1"/>
  <c r="N104" i="17" s="1"/>
  <c r="O104" i="17" s="1"/>
  <c r="P104" i="17" s="1"/>
  <c r="Q104" i="17" s="1"/>
  <c r="R104" i="17" s="1"/>
  <c r="S104" i="17" s="1"/>
  <c r="T104" i="17" s="1"/>
  <c r="U104" i="17" s="1"/>
  <c r="V104" i="17" s="1"/>
  <c r="W104" i="17" s="1"/>
  <c r="X104" i="17" s="1"/>
  <c r="Y104" i="17" s="1"/>
  <c r="Z104" i="17" s="1"/>
  <c r="AA104" i="17" s="1"/>
  <c r="AB104" i="17" s="1"/>
  <c r="AC104" i="17" s="1"/>
  <c r="AD104" i="17" s="1"/>
  <c r="AE104" i="17" s="1"/>
  <c r="AF104" i="17" s="1"/>
  <c r="AG104" i="17" s="1"/>
  <c r="AH104" i="17" s="1"/>
  <c r="AI104" i="17" s="1"/>
  <c r="AJ104" i="17" s="1"/>
  <c r="AK104" i="17" s="1"/>
  <c r="AL104" i="17" s="1"/>
  <c r="AM104" i="17" s="1"/>
  <c r="AN104" i="17" s="1"/>
  <c r="AO104" i="17" s="1"/>
  <c r="AP104" i="17" s="1"/>
  <c r="AQ104" i="17" s="1"/>
  <c r="AR104" i="17" s="1"/>
  <c r="AS104" i="17" s="1"/>
  <c r="AT104" i="17" s="1"/>
  <c r="AU104" i="17" s="1"/>
  <c r="AV104" i="17" s="1"/>
  <c r="AW104" i="17" s="1"/>
  <c r="AX104" i="17" s="1"/>
  <c r="AY104" i="17" s="1"/>
  <c r="AZ104" i="17" s="1"/>
  <c r="BA104" i="17" s="1"/>
  <c r="F105" i="17"/>
  <c r="G105" i="17" s="1"/>
  <c r="H105" i="17" s="1"/>
  <c r="I105" i="17" s="1"/>
  <c r="J105" i="17" s="1"/>
  <c r="K105" i="17" s="1"/>
  <c r="L105" i="17" s="1"/>
  <c r="M105" i="17" s="1"/>
  <c r="N105" i="17" s="1"/>
  <c r="O105" i="17" s="1"/>
  <c r="P105" i="17" s="1"/>
  <c r="Q105" i="17" s="1"/>
  <c r="R105" i="17" s="1"/>
  <c r="S105" i="17" s="1"/>
  <c r="T105" i="17" s="1"/>
  <c r="U105" i="17" s="1"/>
  <c r="V105" i="17" s="1"/>
  <c r="W105" i="17" s="1"/>
  <c r="X105" i="17" s="1"/>
  <c r="Y105" i="17" s="1"/>
  <c r="Z105" i="17" s="1"/>
  <c r="AA105" i="17" s="1"/>
  <c r="AB105" i="17" s="1"/>
  <c r="AC105" i="17" s="1"/>
  <c r="AD105" i="17" s="1"/>
  <c r="AE105" i="17" s="1"/>
  <c r="AF105" i="17" s="1"/>
  <c r="AG105" i="17" s="1"/>
  <c r="AH105" i="17" s="1"/>
  <c r="AI105" i="17" s="1"/>
  <c r="AJ105" i="17" s="1"/>
  <c r="AK105" i="17" s="1"/>
  <c r="AL105" i="17" s="1"/>
  <c r="AM105" i="17" s="1"/>
  <c r="AN105" i="17" s="1"/>
  <c r="AO105" i="17" s="1"/>
  <c r="AP105" i="17" s="1"/>
  <c r="AQ105" i="17" s="1"/>
  <c r="AR105" i="17" s="1"/>
  <c r="AS105" i="17" s="1"/>
  <c r="AT105" i="17" s="1"/>
  <c r="AU105" i="17" s="1"/>
  <c r="AV105" i="17" s="1"/>
  <c r="AW105" i="17" s="1"/>
  <c r="AX105" i="17" s="1"/>
  <c r="AY105" i="17" s="1"/>
  <c r="AZ105" i="17" s="1"/>
  <c r="BA105" i="17" s="1"/>
  <c r="F106" i="17"/>
  <c r="G106" i="17" s="1"/>
  <c r="H106" i="17" s="1"/>
  <c r="I106" i="17" s="1"/>
  <c r="J106" i="17" s="1"/>
  <c r="K106" i="17" s="1"/>
  <c r="L106" i="17" s="1"/>
  <c r="M106" i="17" s="1"/>
  <c r="N106" i="17" s="1"/>
  <c r="O106" i="17" s="1"/>
  <c r="P106" i="17" s="1"/>
  <c r="Q106" i="17" s="1"/>
  <c r="R106" i="17" s="1"/>
  <c r="S106" i="17" s="1"/>
  <c r="T106" i="17" s="1"/>
  <c r="U106" i="17" s="1"/>
  <c r="V106" i="17" s="1"/>
  <c r="W106" i="17" s="1"/>
  <c r="X106" i="17" s="1"/>
  <c r="Y106" i="17" s="1"/>
  <c r="Z106" i="17" s="1"/>
  <c r="AA106" i="17" s="1"/>
  <c r="AB106" i="17" s="1"/>
  <c r="AC106" i="17" s="1"/>
  <c r="AD106" i="17" s="1"/>
  <c r="AE106" i="17" s="1"/>
  <c r="AF106" i="17" s="1"/>
  <c r="AG106" i="17" s="1"/>
  <c r="AH106" i="17" s="1"/>
  <c r="AI106" i="17" s="1"/>
  <c r="AJ106" i="17" s="1"/>
  <c r="AK106" i="17" s="1"/>
  <c r="AL106" i="17" s="1"/>
  <c r="AM106" i="17" s="1"/>
  <c r="AN106" i="17" s="1"/>
  <c r="AO106" i="17" s="1"/>
  <c r="AP106" i="17" s="1"/>
  <c r="AQ106" i="17" s="1"/>
  <c r="AR106" i="17" s="1"/>
  <c r="AS106" i="17" s="1"/>
  <c r="AT106" i="17" s="1"/>
  <c r="AU106" i="17" s="1"/>
  <c r="AV106" i="17" s="1"/>
  <c r="AW106" i="17" s="1"/>
  <c r="AX106" i="17" s="1"/>
  <c r="AY106" i="17" s="1"/>
  <c r="AZ106" i="17" s="1"/>
  <c r="BA106" i="17" s="1"/>
  <c r="F107" i="17"/>
  <c r="G107" i="17" s="1"/>
  <c r="H107" i="17" s="1"/>
  <c r="I107" i="17" s="1"/>
  <c r="J107" i="17" s="1"/>
  <c r="K107" i="17" s="1"/>
  <c r="L107" i="17" s="1"/>
  <c r="M107" i="17" s="1"/>
  <c r="N107" i="17" s="1"/>
  <c r="O107" i="17" s="1"/>
  <c r="P107" i="17" s="1"/>
  <c r="Q107" i="17" s="1"/>
  <c r="R107" i="17" s="1"/>
  <c r="S107" i="17" s="1"/>
  <c r="T107" i="17" s="1"/>
  <c r="U107" i="17" s="1"/>
  <c r="V107" i="17" s="1"/>
  <c r="W107" i="17" s="1"/>
  <c r="X107" i="17" s="1"/>
  <c r="Y107" i="17" s="1"/>
  <c r="Z107" i="17" s="1"/>
  <c r="AA107" i="17" s="1"/>
  <c r="AB107" i="17" s="1"/>
  <c r="AC107" i="17" s="1"/>
  <c r="AD107" i="17" s="1"/>
  <c r="AE107" i="17" s="1"/>
  <c r="AF107" i="17" s="1"/>
  <c r="AG107" i="17" s="1"/>
  <c r="AH107" i="17" s="1"/>
  <c r="AI107" i="17" s="1"/>
  <c r="AJ107" i="17" s="1"/>
  <c r="AK107" i="17" s="1"/>
  <c r="AL107" i="17" s="1"/>
  <c r="AM107" i="17" s="1"/>
  <c r="AN107" i="17" s="1"/>
  <c r="AO107" i="17" s="1"/>
  <c r="AP107" i="17" s="1"/>
  <c r="AQ107" i="17" s="1"/>
  <c r="AR107" i="17" s="1"/>
  <c r="AS107" i="17" s="1"/>
  <c r="AT107" i="17" s="1"/>
  <c r="AU107" i="17" s="1"/>
  <c r="AV107" i="17" s="1"/>
  <c r="AW107" i="17" s="1"/>
  <c r="AX107" i="17" s="1"/>
  <c r="AY107" i="17" s="1"/>
  <c r="AZ107" i="17" s="1"/>
  <c r="BA107" i="17" s="1"/>
  <c r="F108" i="17"/>
  <c r="G108" i="17" s="1"/>
  <c r="H108" i="17" s="1"/>
  <c r="I108" i="17" s="1"/>
  <c r="J108" i="17" s="1"/>
  <c r="K108" i="17" s="1"/>
  <c r="L108" i="17" s="1"/>
  <c r="M108" i="17" s="1"/>
  <c r="N108" i="17" s="1"/>
  <c r="O108" i="17" s="1"/>
  <c r="P108" i="17" s="1"/>
  <c r="Q108" i="17" s="1"/>
  <c r="R108" i="17" s="1"/>
  <c r="S108" i="17" s="1"/>
  <c r="T108" i="17" s="1"/>
  <c r="U108" i="17" s="1"/>
  <c r="V108" i="17" s="1"/>
  <c r="W108" i="17" s="1"/>
  <c r="X108" i="17" s="1"/>
  <c r="Y108" i="17" s="1"/>
  <c r="Z108" i="17" s="1"/>
  <c r="AA108" i="17" s="1"/>
  <c r="AB108" i="17" s="1"/>
  <c r="AC108" i="17" s="1"/>
  <c r="AD108" i="17" s="1"/>
  <c r="AE108" i="17" s="1"/>
  <c r="AF108" i="17" s="1"/>
  <c r="AG108" i="17" s="1"/>
  <c r="AH108" i="17" s="1"/>
  <c r="AI108" i="17" s="1"/>
  <c r="AJ108" i="17" s="1"/>
  <c r="AK108" i="17" s="1"/>
  <c r="AL108" i="17" s="1"/>
  <c r="AM108" i="17" s="1"/>
  <c r="AN108" i="17" s="1"/>
  <c r="AO108" i="17" s="1"/>
  <c r="AP108" i="17" s="1"/>
  <c r="AQ108" i="17" s="1"/>
  <c r="AR108" i="17" s="1"/>
  <c r="AS108" i="17" s="1"/>
  <c r="AT108" i="17" s="1"/>
  <c r="AU108" i="17" s="1"/>
  <c r="AV108" i="17" s="1"/>
  <c r="AW108" i="17" s="1"/>
  <c r="AX108" i="17" s="1"/>
  <c r="AY108" i="17" s="1"/>
  <c r="AZ108" i="17" s="1"/>
  <c r="BA108" i="17" s="1"/>
  <c r="F109" i="17"/>
  <c r="G109" i="17" s="1"/>
  <c r="H109" i="17" s="1"/>
  <c r="I109" i="17" s="1"/>
  <c r="J109" i="17" s="1"/>
  <c r="K109" i="17" s="1"/>
  <c r="L109" i="17" s="1"/>
  <c r="M109" i="17" s="1"/>
  <c r="N109" i="17" s="1"/>
  <c r="O109" i="17" s="1"/>
  <c r="P109" i="17" s="1"/>
  <c r="Q109" i="17" s="1"/>
  <c r="R109" i="17" s="1"/>
  <c r="S109" i="17" s="1"/>
  <c r="T109" i="17" s="1"/>
  <c r="U109" i="17" s="1"/>
  <c r="V109" i="17" s="1"/>
  <c r="W109" i="17" s="1"/>
  <c r="X109" i="17" s="1"/>
  <c r="Y109" i="17" s="1"/>
  <c r="Z109" i="17" s="1"/>
  <c r="AA109" i="17" s="1"/>
  <c r="AB109" i="17" s="1"/>
  <c r="AC109" i="17" s="1"/>
  <c r="AD109" i="17" s="1"/>
  <c r="AE109" i="17" s="1"/>
  <c r="AF109" i="17" s="1"/>
  <c r="AG109" i="17" s="1"/>
  <c r="AH109" i="17" s="1"/>
  <c r="AI109" i="17" s="1"/>
  <c r="AJ109" i="17" s="1"/>
  <c r="AK109" i="17" s="1"/>
  <c r="AL109" i="17" s="1"/>
  <c r="AM109" i="17" s="1"/>
  <c r="AN109" i="17" s="1"/>
  <c r="AO109" i="17" s="1"/>
  <c r="AP109" i="17" s="1"/>
  <c r="AQ109" i="17" s="1"/>
  <c r="AR109" i="17" s="1"/>
  <c r="AS109" i="17" s="1"/>
  <c r="AT109" i="17" s="1"/>
  <c r="AU109" i="17" s="1"/>
  <c r="AV109" i="17" s="1"/>
  <c r="AW109" i="17" s="1"/>
  <c r="AX109" i="17" s="1"/>
  <c r="AY109" i="17" s="1"/>
  <c r="AZ109" i="17" s="1"/>
  <c r="BA109" i="17" s="1"/>
  <c r="F110" i="17"/>
  <c r="G110" i="17" s="1"/>
  <c r="H110" i="17" s="1"/>
  <c r="I110" i="17" s="1"/>
  <c r="J110" i="17" s="1"/>
  <c r="K110" i="17" s="1"/>
  <c r="L110" i="17" s="1"/>
  <c r="M110" i="17" s="1"/>
  <c r="N110" i="17" s="1"/>
  <c r="O110" i="17" s="1"/>
  <c r="P110" i="17" s="1"/>
  <c r="Q110" i="17" s="1"/>
  <c r="R110" i="17" s="1"/>
  <c r="S110" i="17" s="1"/>
  <c r="T110" i="17" s="1"/>
  <c r="U110" i="17" s="1"/>
  <c r="V110" i="17" s="1"/>
  <c r="W110" i="17" s="1"/>
  <c r="X110" i="17" s="1"/>
  <c r="Y110" i="17" s="1"/>
  <c r="Z110" i="17" s="1"/>
  <c r="AA110" i="17" s="1"/>
  <c r="AB110" i="17" s="1"/>
  <c r="AC110" i="17" s="1"/>
  <c r="AD110" i="17" s="1"/>
  <c r="AE110" i="17" s="1"/>
  <c r="AF110" i="17" s="1"/>
  <c r="AG110" i="17" s="1"/>
  <c r="AH110" i="17" s="1"/>
  <c r="AI110" i="17" s="1"/>
  <c r="AJ110" i="17" s="1"/>
  <c r="AK110" i="17" s="1"/>
  <c r="AL110" i="17" s="1"/>
  <c r="AM110" i="17" s="1"/>
  <c r="AN110" i="17" s="1"/>
  <c r="AO110" i="17" s="1"/>
  <c r="AP110" i="17" s="1"/>
  <c r="AQ110" i="17" s="1"/>
  <c r="AR110" i="17" s="1"/>
  <c r="AS110" i="17" s="1"/>
  <c r="AT110" i="17" s="1"/>
  <c r="AU110" i="17" s="1"/>
  <c r="AV110" i="17" s="1"/>
  <c r="AW110" i="17" s="1"/>
  <c r="AX110" i="17" s="1"/>
  <c r="AY110" i="17" s="1"/>
  <c r="AZ110" i="17" s="1"/>
  <c r="BA110" i="17" s="1"/>
  <c r="F111" i="17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T111" i="17" s="1"/>
  <c r="AU111" i="17" s="1"/>
  <c r="AV111" i="17" s="1"/>
  <c r="AW111" i="17" s="1"/>
  <c r="AX111" i="17" s="1"/>
  <c r="AY111" i="17" s="1"/>
  <c r="AZ111" i="17" s="1"/>
  <c r="BA111" i="17" s="1"/>
  <c r="F112" i="17"/>
  <c r="G112" i="17" s="1"/>
  <c r="H112" i="17" s="1"/>
  <c r="I112" i="17" s="1"/>
  <c r="J112" i="17" s="1"/>
  <c r="K112" i="17" s="1"/>
  <c r="L112" i="17" s="1"/>
  <c r="M112" i="17" s="1"/>
  <c r="N112" i="17" s="1"/>
  <c r="O112" i="17" s="1"/>
  <c r="P112" i="17" s="1"/>
  <c r="Q112" i="17" s="1"/>
  <c r="R112" i="17" s="1"/>
  <c r="S112" i="17" s="1"/>
  <c r="T112" i="17" s="1"/>
  <c r="U112" i="17" s="1"/>
  <c r="V112" i="17" s="1"/>
  <c r="W112" i="17" s="1"/>
  <c r="X112" i="17" s="1"/>
  <c r="Y112" i="17" s="1"/>
  <c r="Z112" i="17" s="1"/>
  <c r="AA112" i="17" s="1"/>
  <c r="AB112" i="17" s="1"/>
  <c r="AC112" i="17" s="1"/>
  <c r="AD112" i="17" s="1"/>
  <c r="AE112" i="17" s="1"/>
  <c r="AF112" i="17" s="1"/>
  <c r="AG112" i="17" s="1"/>
  <c r="AH112" i="17" s="1"/>
  <c r="AI112" i="17" s="1"/>
  <c r="AJ112" i="17" s="1"/>
  <c r="AK112" i="17" s="1"/>
  <c r="AL112" i="17" s="1"/>
  <c r="AM112" i="17" s="1"/>
  <c r="AN112" i="17" s="1"/>
  <c r="AO112" i="17" s="1"/>
  <c r="AP112" i="17" s="1"/>
  <c r="AQ112" i="17" s="1"/>
  <c r="AR112" i="17" s="1"/>
  <c r="AS112" i="17" s="1"/>
  <c r="AT112" i="17" s="1"/>
  <c r="AU112" i="17" s="1"/>
  <c r="AV112" i="17" s="1"/>
  <c r="AW112" i="17" s="1"/>
  <c r="AX112" i="17" s="1"/>
  <c r="AY112" i="17" s="1"/>
  <c r="AZ112" i="17" s="1"/>
  <c r="BA112" i="17" s="1"/>
  <c r="F113" i="17"/>
  <c r="G113" i="17" s="1"/>
  <c r="H113" i="17" s="1"/>
  <c r="I113" i="17" s="1"/>
  <c r="J113" i="17" s="1"/>
  <c r="K113" i="17" s="1"/>
  <c r="L113" i="17" s="1"/>
  <c r="M113" i="17" s="1"/>
  <c r="N113" i="17" s="1"/>
  <c r="O113" i="17" s="1"/>
  <c r="P113" i="17" s="1"/>
  <c r="Q113" i="17" s="1"/>
  <c r="R113" i="17" s="1"/>
  <c r="S113" i="17" s="1"/>
  <c r="T113" i="17" s="1"/>
  <c r="U113" i="17" s="1"/>
  <c r="V113" i="17" s="1"/>
  <c r="W113" i="17" s="1"/>
  <c r="X113" i="17" s="1"/>
  <c r="Y113" i="17" s="1"/>
  <c r="Z113" i="17" s="1"/>
  <c r="AA113" i="17" s="1"/>
  <c r="AB113" i="17" s="1"/>
  <c r="AC113" i="17" s="1"/>
  <c r="AD113" i="17" s="1"/>
  <c r="AE113" i="17" s="1"/>
  <c r="AF113" i="17" s="1"/>
  <c r="AG113" i="17" s="1"/>
  <c r="AH113" i="17" s="1"/>
  <c r="AI113" i="17" s="1"/>
  <c r="AJ113" i="17" s="1"/>
  <c r="AK113" i="17" s="1"/>
  <c r="AL113" i="17" s="1"/>
  <c r="AM113" i="17" s="1"/>
  <c r="AN113" i="17" s="1"/>
  <c r="AO113" i="17" s="1"/>
  <c r="AP113" i="17" s="1"/>
  <c r="AQ113" i="17" s="1"/>
  <c r="AR113" i="17" s="1"/>
  <c r="AS113" i="17" s="1"/>
  <c r="AT113" i="17" s="1"/>
  <c r="AU113" i="17" s="1"/>
  <c r="AV113" i="17" s="1"/>
  <c r="AW113" i="17" s="1"/>
  <c r="AX113" i="17" s="1"/>
  <c r="AY113" i="17" s="1"/>
  <c r="AZ113" i="17" s="1"/>
  <c r="BA113" i="17" s="1"/>
  <c r="F114" i="17"/>
  <c r="G114" i="17" s="1"/>
  <c r="H114" i="17" s="1"/>
  <c r="I114" i="17" s="1"/>
  <c r="J114" i="17" s="1"/>
  <c r="K114" i="17" s="1"/>
  <c r="L114" i="17" s="1"/>
  <c r="M114" i="17" s="1"/>
  <c r="N114" i="17" s="1"/>
  <c r="O114" i="17" s="1"/>
  <c r="P114" i="17" s="1"/>
  <c r="Q114" i="17" s="1"/>
  <c r="R114" i="17" s="1"/>
  <c r="S114" i="17" s="1"/>
  <c r="T114" i="17" s="1"/>
  <c r="U114" i="17" s="1"/>
  <c r="V114" i="17" s="1"/>
  <c r="W114" i="17" s="1"/>
  <c r="X114" i="17" s="1"/>
  <c r="Y114" i="17" s="1"/>
  <c r="Z114" i="17" s="1"/>
  <c r="AA114" i="17" s="1"/>
  <c r="AB114" i="17" s="1"/>
  <c r="AC114" i="17" s="1"/>
  <c r="AD114" i="17" s="1"/>
  <c r="AE114" i="17" s="1"/>
  <c r="AF114" i="17" s="1"/>
  <c r="AG114" i="17" s="1"/>
  <c r="AH114" i="17" s="1"/>
  <c r="AI114" i="17" s="1"/>
  <c r="AJ114" i="17" s="1"/>
  <c r="AK114" i="17" s="1"/>
  <c r="AL114" i="17" s="1"/>
  <c r="AM114" i="17" s="1"/>
  <c r="AN114" i="17" s="1"/>
  <c r="AO114" i="17" s="1"/>
  <c r="AP114" i="17" s="1"/>
  <c r="AQ114" i="17" s="1"/>
  <c r="AR114" i="17" s="1"/>
  <c r="AS114" i="17" s="1"/>
  <c r="AT114" i="17" s="1"/>
  <c r="AU114" i="17" s="1"/>
  <c r="AV114" i="17" s="1"/>
  <c r="AW114" i="17" s="1"/>
  <c r="AX114" i="17" s="1"/>
  <c r="AY114" i="17" s="1"/>
  <c r="AZ114" i="17" s="1"/>
  <c r="BA114" i="17" s="1"/>
  <c r="F115" i="17"/>
  <c r="G115" i="17" s="1"/>
  <c r="H115" i="17" s="1"/>
  <c r="I115" i="17" s="1"/>
  <c r="J115" i="17" s="1"/>
  <c r="K115" i="17" s="1"/>
  <c r="L115" i="17" s="1"/>
  <c r="M115" i="17" s="1"/>
  <c r="N115" i="17" s="1"/>
  <c r="O115" i="17" s="1"/>
  <c r="P115" i="17" s="1"/>
  <c r="Q115" i="17" s="1"/>
  <c r="R115" i="17" s="1"/>
  <c r="S115" i="17" s="1"/>
  <c r="T115" i="17" s="1"/>
  <c r="U115" i="17" s="1"/>
  <c r="V115" i="17" s="1"/>
  <c r="W115" i="17" s="1"/>
  <c r="X115" i="17" s="1"/>
  <c r="Y115" i="17" s="1"/>
  <c r="Z115" i="17" s="1"/>
  <c r="AA115" i="17" s="1"/>
  <c r="AB115" i="17" s="1"/>
  <c r="AC115" i="17" s="1"/>
  <c r="AD115" i="17" s="1"/>
  <c r="AE115" i="17" s="1"/>
  <c r="AF115" i="17" s="1"/>
  <c r="AG115" i="17" s="1"/>
  <c r="AH115" i="17" s="1"/>
  <c r="AI115" i="17" s="1"/>
  <c r="AJ115" i="17" s="1"/>
  <c r="AK115" i="17" s="1"/>
  <c r="AL115" i="17" s="1"/>
  <c r="AM115" i="17" s="1"/>
  <c r="AN115" i="17" s="1"/>
  <c r="AO115" i="17" s="1"/>
  <c r="AP115" i="17" s="1"/>
  <c r="AQ115" i="17" s="1"/>
  <c r="AR115" i="17" s="1"/>
  <c r="AS115" i="17" s="1"/>
  <c r="AT115" i="17" s="1"/>
  <c r="AU115" i="17" s="1"/>
  <c r="AV115" i="17" s="1"/>
  <c r="AW115" i="17" s="1"/>
  <c r="AX115" i="17" s="1"/>
  <c r="AY115" i="17" s="1"/>
  <c r="AZ115" i="17" s="1"/>
  <c r="BA115" i="17" s="1"/>
  <c r="F116" i="17"/>
  <c r="G116" i="17" s="1"/>
  <c r="H116" i="17" s="1"/>
  <c r="I116" i="17" s="1"/>
  <c r="J116" i="17" s="1"/>
  <c r="K116" i="17" s="1"/>
  <c r="L116" i="17" s="1"/>
  <c r="M116" i="17" s="1"/>
  <c r="N116" i="17" s="1"/>
  <c r="O116" i="17" s="1"/>
  <c r="P116" i="17" s="1"/>
  <c r="Q116" i="17" s="1"/>
  <c r="R116" i="17" s="1"/>
  <c r="S116" i="17" s="1"/>
  <c r="T116" i="17" s="1"/>
  <c r="U116" i="17" s="1"/>
  <c r="V116" i="17" s="1"/>
  <c r="W116" i="17" s="1"/>
  <c r="X116" i="17" s="1"/>
  <c r="Y116" i="17" s="1"/>
  <c r="Z116" i="17" s="1"/>
  <c r="AA116" i="17" s="1"/>
  <c r="AB116" i="17" s="1"/>
  <c r="AC116" i="17" s="1"/>
  <c r="AD116" i="17" s="1"/>
  <c r="AE116" i="17" s="1"/>
  <c r="AF116" i="17" s="1"/>
  <c r="AG116" i="17" s="1"/>
  <c r="AH116" i="17" s="1"/>
  <c r="AI116" i="17" s="1"/>
  <c r="AJ116" i="17" s="1"/>
  <c r="AK116" i="17" s="1"/>
  <c r="AL116" i="17" s="1"/>
  <c r="AM116" i="17" s="1"/>
  <c r="AN116" i="17" s="1"/>
  <c r="AO116" i="17" s="1"/>
  <c r="AP116" i="17" s="1"/>
  <c r="AQ116" i="17" s="1"/>
  <c r="AR116" i="17" s="1"/>
  <c r="AS116" i="17" s="1"/>
  <c r="AT116" i="17" s="1"/>
  <c r="AU116" i="17" s="1"/>
  <c r="AV116" i="17" s="1"/>
  <c r="AW116" i="17" s="1"/>
  <c r="AX116" i="17" s="1"/>
  <c r="AY116" i="17" s="1"/>
  <c r="AZ116" i="17" s="1"/>
  <c r="BA116" i="17" s="1"/>
  <c r="F117" i="17"/>
  <c r="G117" i="17" s="1"/>
  <c r="H117" i="17" s="1"/>
  <c r="I117" i="17" s="1"/>
  <c r="J117" i="17" s="1"/>
  <c r="K117" i="17" s="1"/>
  <c r="L117" i="17" s="1"/>
  <c r="M117" i="17" s="1"/>
  <c r="N117" i="17" s="1"/>
  <c r="O117" i="17" s="1"/>
  <c r="P117" i="17" s="1"/>
  <c r="Q117" i="17" s="1"/>
  <c r="R117" i="17" s="1"/>
  <c r="S117" i="17" s="1"/>
  <c r="T117" i="17" s="1"/>
  <c r="U117" i="17" s="1"/>
  <c r="V117" i="17" s="1"/>
  <c r="W117" i="17" s="1"/>
  <c r="X117" i="17" s="1"/>
  <c r="Y117" i="17" s="1"/>
  <c r="Z117" i="17" s="1"/>
  <c r="AA117" i="17" s="1"/>
  <c r="AB117" i="17" s="1"/>
  <c r="AC117" i="17" s="1"/>
  <c r="AD117" i="17" s="1"/>
  <c r="AE117" i="17" s="1"/>
  <c r="AF117" i="17" s="1"/>
  <c r="AG117" i="17" s="1"/>
  <c r="AH117" i="17" s="1"/>
  <c r="AI117" i="17" s="1"/>
  <c r="AJ117" i="17" s="1"/>
  <c r="AK117" i="17" s="1"/>
  <c r="AL117" i="17" s="1"/>
  <c r="AM117" i="17" s="1"/>
  <c r="AN117" i="17" s="1"/>
  <c r="AO117" i="17" s="1"/>
  <c r="AP117" i="17" s="1"/>
  <c r="AQ117" i="17" s="1"/>
  <c r="AR117" i="17" s="1"/>
  <c r="AS117" i="17" s="1"/>
  <c r="AT117" i="17" s="1"/>
  <c r="AU117" i="17" s="1"/>
  <c r="AV117" i="17" s="1"/>
  <c r="AW117" i="17" s="1"/>
  <c r="AX117" i="17" s="1"/>
  <c r="AY117" i="17" s="1"/>
  <c r="AZ117" i="17" s="1"/>
  <c r="BA117" i="17" s="1"/>
  <c r="F118" i="17"/>
  <c r="G118" i="17" s="1"/>
  <c r="H118" i="17" s="1"/>
  <c r="I118" i="17" s="1"/>
  <c r="J118" i="17" s="1"/>
  <c r="K118" i="17" s="1"/>
  <c r="L118" i="17" s="1"/>
  <c r="M118" i="17" s="1"/>
  <c r="N118" i="17" s="1"/>
  <c r="O118" i="17" s="1"/>
  <c r="P118" i="17" s="1"/>
  <c r="Q118" i="17" s="1"/>
  <c r="R118" i="17" s="1"/>
  <c r="S118" i="17" s="1"/>
  <c r="T118" i="17" s="1"/>
  <c r="U118" i="17" s="1"/>
  <c r="V118" i="17" s="1"/>
  <c r="W118" i="17" s="1"/>
  <c r="X118" i="17" s="1"/>
  <c r="Y118" i="17" s="1"/>
  <c r="Z118" i="17" s="1"/>
  <c r="AA118" i="17" s="1"/>
  <c r="AB118" i="17" s="1"/>
  <c r="AC118" i="17" s="1"/>
  <c r="AD118" i="17" s="1"/>
  <c r="AE118" i="17" s="1"/>
  <c r="AF118" i="17" s="1"/>
  <c r="AG118" i="17" s="1"/>
  <c r="AH118" i="17" s="1"/>
  <c r="AI118" i="17" s="1"/>
  <c r="AJ118" i="17" s="1"/>
  <c r="AK118" i="17" s="1"/>
  <c r="AL118" i="17" s="1"/>
  <c r="AM118" i="17" s="1"/>
  <c r="AN118" i="17" s="1"/>
  <c r="AO118" i="17" s="1"/>
  <c r="AP118" i="17" s="1"/>
  <c r="AQ118" i="17" s="1"/>
  <c r="AR118" i="17" s="1"/>
  <c r="AS118" i="17" s="1"/>
  <c r="AT118" i="17" s="1"/>
  <c r="AU118" i="17" s="1"/>
  <c r="AV118" i="17" s="1"/>
  <c r="AW118" i="17" s="1"/>
  <c r="AX118" i="17" s="1"/>
  <c r="AY118" i="17" s="1"/>
  <c r="AZ118" i="17" s="1"/>
  <c r="BA118" i="17" s="1"/>
  <c r="F119" i="17"/>
  <c r="G119" i="17" s="1"/>
  <c r="H119" i="17" s="1"/>
  <c r="I119" i="17" s="1"/>
  <c r="J119" i="17" s="1"/>
  <c r="K119" i="17" s="1"/>
  <c r="L119" i="17" s="1"/>
  <c r="M119" i="17" s="1"/>
  <c r="N119" i="17" s="1"/>
  <c r="O119" i="17" s="1"/>
  <c r="P119" i="17" s="1"/>
  <c r="Q119" i="17" s="1"/>
  <c r="R119" i="17" s="1"/>
  <c r="S119" i="17" s="1"/>
  <c r="T119" i="17" s="1"/>
  <c r="U119" i="17" s="1"/>
  <c r="V119" i="17" s="1"/>
  <c r="W119" i="17" s="1"/>
  <c r="X119" i="17" s="1"/>
  <c r="Y119" i="17" s="1"/>
  <c r="Z119" i="17" s="1"/>
  <c r="AA119" i="17" s="1"/>
  <c r="AB119" i="17" s="1"/>
  <c r="AC119" i="17" s="1"/>
  <c r="AD119" i="17" s="1"/>
  <c r="AE119" i="17" s="1"/>
  <c r="AF119" i="17" s="1"/>
  <c r="AG119" i="17" s="1"/>
  <c r="AH119" i="17" s="1"/>
  <c r="AI119" i="17" s="1"/>
  <c r="AJ119" i="17" s="1"/>
  <c r="AK119" i="17" s="1"/>
  <c r="AL119" i="17" s="1"/>
  <c r="AM119" i="17" s="1"/>
  <c r="AN119" i="17" s="1"/>
  <c r="AO119" i="17" s="1"/>
  <c r="AP119" i="17" s="1"/>
  <c r="AQ119" i="17" s="1"/>
  <c r="AR119" i="17" s="1"/>
  <c r="AS119" i="17" s="1"/>
  <c r="AT119" i="17" s="1"/>
  <c r="AU119" i="17" s="1"/>
  <c r="AV119" i="17" s="1"/>
  <c r="AW119" i="17" s="1"/>
  <c r="AX119" i="17" s="1"/>
  <c r="AY119" i="17" s="1"/>
  <c r="AZ119" i="17" s="1"/>
  <c r="BA119" i="17" s="1"/>
  <c r="F120" i="17"/>
  <c r="G120" i="17" s="1"/>
  <c r="H120" i="17" s="1"/>
  <c r="I120" i="17" s="1"/>
  <c r="J120" i="17" s="1"/>
  <c r="K120" i="17" s="1"/>
  <c r="L120" i="17" s="1"/>
  <c r="M120" i="17" s="1"/>
  <c r="N120" i="17" s="1"/>
  <c r="O120" i="17" s="1"/>
  <c r="P120" i="17" s="1"/>
  <c r="Q120" i="17" s="1"/>
  <c r="R120" i="17" s="1"/>
  <c r="S120" i="17" s="1"/>
  <c r="T120" i="17" s="1"/>
  <c r="U120" i="17" s="1"/>
  <c r="V120" i="17" s="1"/>
  <c r="W120" i="17" s="1"/>
  <c r="X120" i="17" s="1"/>
  <c r="Y120" i="17" s="1"/>
  <c r="Z120" i="17" s="1"/>
  <c r="AA120" i="17" s="1"/>
  <c r="AB120" i="17" s="1"/>
  <c r="AC120" i="17" s="1"/>
  <c r="AD120" i="17" s="1"/>
  <c r="AE120" i="17" s="1"/>
  <c r="AF120" i="17" s="1"/>
  <c r="AG120" i="17" s="1"/>
  <c r="AH120" i="17" s="1"/>
  <c r="AI120" i="17" s="1"/>
  <c r="AJ120" i="17" s="1"/>
  <c r="AK120" i="17" s="1"/>
  <c r="AL120" i="17" s="1"/>
  <c r="AM120" i="17" s="1"/>
  <c r="AN120" i="17" s="1"/>
  <c r="AO120" i="17" s="1"/>
  <c r="AP120" i="17" s="1"/>
  <c r="AQ120" i="17" s="1"/>
  <c r="AR120" i="17" s="1"/>
  <c r="AS120" i="17" s="1"/>
  <c r="AT120" i="17" s="1"/>
  <c r="AU120" i="17" s="1"/>
  <c r="AV120" i="17" s="1"/>
  <c r="AW120" i="17" s="1"/>
  <c r="AX120" i="17" s="1"/>
  <c r="AY120" i="17" s="1"/>
  <c r="AZ120" i="17" s="1"/>
  <c r="BA120" i="17" s="1"/>
  <c r="F121" i="17"/>
  <c r="G121" i="17" s="1"/>
  <c r="H121" i="17" s="1"/>
  <c r="I121" i="17" s="1"/>
  <c r="J121" i="17" s="1"/>
  <c r="K121" i="17" s="1"/>
  <c r="L121" i="17" s="1"/>
  <c r="M121" i="17" s="1"/>
  <c r="N121" i="17" s="1"/>
  <c r="O121" i="17" s="1"/>
  <c r="P121" i="17" s="1"/>
  <c r="Q121" i="17" s="1"/>
  <c r="R121" i="17" s="1"/>
  <c r="S121" i="17" s="1"/>
  <c r="T121" i="17" s="1"/>
  <c r="U121" i="17" s="1"/>
  <c r="V121" i="17" s="1"/>
  <c r="W121" i="17" s="1"/>
  <c r="X121" i="17" s="1"/>
  <c r="Y121" i="17" s="1"/>
  <c r="Z121" i="17" s="1"/>
  <c r="AA121" i="17" s="1"/>
  <c r="AB121" i="17" s="1"/>
  <c r="AC121" i="17" s="1"/>
  <c r="AD121" i="17" s="1"/>
  <c r="AE121" i="17" s="1"/>
  <c r="AF121" i="17" s="1"/>
  <c r="AG121" i="17" s="1"/>
  <c r="AH121" i="17" s="1"/>
  <c r="AI121" i="17" s="1"/>
  <c r="AJ121" i="17" s="1"/>
  <c r="AK121" i="17" s="1"/>
  <c r="AL121" i="17" s="1"/>
  <c r="AM121" i="17" s="1"/>
  <c r="AN121" i="17" s="1"/>
  <c r="AO121" i="17" s="1"/>
  <c r="AP121" i="17" s="1"/>
  <c r="AQ121" i="17" s="1"/>
  <c r="AR121" i="17" s="1"/>
  <c r="AS121" i="17" s="1"/>
  <c r="AT121" i="17" s="1"/>
  <c r="AU121" i="17" s="1"/>
  <c r="AV121" i="17" s="1"/>
  <c r="AW121" i="17" s="1"/>
  <c r="AX121" i="17" s="1"/>
  <c r="AY121" i="17" s="1"/>
  <c r="AZ121" i="17" s="1"/>
  <c r="BA121" i="17" s="1"/>
  <c r="F122" i="17"/>
  <c r="G122" i="17" s="1"/>
  <c r="H122" i="17" s="1"/>
  <c r="I122" i="17" s="1"/>
  <c r="J122" i="17" s="1"/>
  <c r="K122" i="17" s="1"/>
  <c r="L122" i="17" s="1"/>
  <c r="M122" i="17" s="1"/>
  <c r="N122" i="17" s="1"/>
  <c r="O122" i="17" s="1"/>
  <c r="P122" i="17" s="1"/>
  <c r="Q122" i="17" s="1"/>
  <c r="R122" i="17" s="1"/>
  <c r="S122" i="17" s="1"/>
  <c r="T122" i="17" s="1"/>
  <c r="U122" i="17" s="1"/>
  <c r="V122" i="17" s="1"/>
  <c r="W122" i="17" s="1"/>
  <c r="X122" i="17" s="1"/>
  <c r="Y122" i="17" s="1"/>
  <c r="Z122" i="17" s="1"/>
  <c r="AA122" i="17" s="1"/>
  <c r="AB122" i="17" s="1"/>
  <c r="AC122" i="17" s="1"/>
  <c r="AD122" i="17" s="1"/>
  <c r="AE122" i="17" s="1"/>
  <c r="AF122" i="17" s="1"/>
  <c r="AG122" i="17" s="1"/>
  <c r="AH122" i="17" s="1"/>
  <c r="AI122" i="17" s="1"/>
  <c r="AJ122" i="17" s="1"/>
  <c r="AK122" i="17" s="1"/>
  <c r="AL122" i="17" s="1"/>
  <c r="AM122" i="17" s="1"/>
  <c r="AN122" i="17" s="1"/>
  <c r="AO122" i="17" s="1"/>
  <c r="AP122" i="17" s="1"/>
  <c r="AQ122" i="17" s="1"/>
  <c r="AR122" i="17" s="1"/>
  <c r="AS122" i="17" s="1"/>
  <c r="AT122" i="17" s="1"/>
  <c r="AU122" i="17" s="1"/>
  <c r="AV122" i="17" s="1"/>
  <c r="AW122" i="17" s="1"/>
  <c r="AX122" i="17" s="1"/>
  <c r="AY122" i="17" s="1"/>
  <c r="AZ122" i="17" s="1"/>
  <c r="BA122" i="17" s="1"/>
  <c r="F123" i="17"/>
  <c r="G123" i="17" s="1"/>
  <c r="H123" i="17" s="1"/>
  <c r="I123" i="17" s="1"/>
  <c r="J123" i="17" s="1"/>
  <c r="K123" i="17" s="1"/>
  <c r="L123" i="17" s="1"/>
  <c r="M123" i="17" s="1"/>
  <c r="N123" i="17" s="1"/>
  <c r="O123" i="17" s="1"/>
  <c r="P123" i="17" s="1"/>
  <c r="Q123" i="17" s="1"/>
  <c r="R123" i="17" s="1"/>
  <c r="S123" i="17" s="1"/>
  <c r="T123" i="17" s="1"/>
  <c r="U123" i="17" s="1"/>
  <c r="V123" i="17" s="1"/>
  <c r="W123" i="17" s="1"/>
  <c r="X123" i="17" s="1"/>
  <c r="Y123" i="17" s="1"/>
  <c r="Z123" i="17" s="1"/>
  <c r="AA123" i="17" s="1"/>
  <c r="AB123" i="17" s="1"/>
  <c r="AC123" i="17" s="1"/>
  <c r="AD123" i="17" s="1"/>
  <c r="AE123" i="17" s="1"/>
  <c r="AF123" i="17" s="1"/>
  <c r="AG123" i="17" s="1"/>
  <c r="AH123" i="17" s="1"/>
  <c r="AI123" i="17" s="1"/>
  <c r="AJ123" i="17" s="1"/>
  <c r="AK123" i="17" s="1"/>
  <c r="AL123" i="17" s="1"/>
  <c r="AM123" i="17" s="1"/>
  <c r="AN123" i="17" s="1"/>
  <c r="AO123" i="17" s="1"/>
  <c r="AP123" i="17" s="1"/>
  <c r="AQ123" i="17" s="1"/>
  <c r="AR123" i="17" s="1"/>
  <c r="AS123" i="17" s="1"/>
  <c r="AT123" i="17" s="1"/>
  <c r="AU123" i="17" s="1"/>
  <c r="AV123" i="17" s="1"/>
  <c r="AW123" i="17" s="1"/>
  <c r="AX123" i="17" s="1"/>
  <c r="AY123" i="17" s="1"/>
  <c r="AZ123" i="17" s="1"/>
  <c r="BA123" i="17" s="1"/>
  <c r="F124" i="17"/>
  <c r="G124" i="17" s="1"/>
  <c r="H124" i="17" s="1"/>
  <c r="I124" i="17" s="1"/>
  <c r="J124" i="17" s="1"/>
  <c r="K124" i="17" s="1"/>
  <c r="L124" i="17" s="1"/>
  <c r="M124" i="17" s="1"/>
  <c r="N124" i="17" s="1"/>
  <c r="O124" i="17" s="1"/>
  <c r="P124" i="17" s="1"/>
  <c r="Q124" i="17" s="1"/>
  <c r="R124" i="17" s="1"/>
  <c r="S124" i="17" s="1"/>
  <c r="T124" i="17" s="1"/>
  <c r="U124" i="17" s="1"/>
  <c r="V124" i="17" s="1"/>
  <c r="W124" i="17" s="1"/>
  <c r="X124" i="17" s="1"/>
  <c r="Y124" i="17" s="1"/>
  <c r="Z124" i="17" s="1"/>
  <c r="AA124" i="17" s="1"/>
  <c r="AB124" i="17" s="1"/>
  <c r="AC124" i="17" s="1"/>
  <c r="AD124" i="17" s="1"/>
  <c r="AE124" i="17" s="1"/>
  <c r="AF124" i="17" s="1"/>
  <c r="AG124" i="17" s="1"/>
  <c r="AH124" i="17" s="1"/>
  <c r="AI124" i="17" s="1"/>
  <c r="AJ124" i="17" s="1"/>
  <c r="AK124" i="17" s="1"/>
  <c r="AL124" i="17" s="1"/>
  <c r="AM124" i="17" s="1"/>
  <c r="AN124" i="17" s="1"/>
  <c r="AO124" i="17" s="1"/>
  <c r="AP124" i="17" s="1"/>
  <c r="AQ124" i="17" s="1"/>
  <c r="AR124" i="17" s="1"/>
  <c r="AS124" i="17" s="1"/>
  <c r="AT124" i="17" s="1"/>
  <c r="AU124" i="17" s="1"/>
  <c r="AV124" i="17" s="1"/>
  <c r="AW124" i="17" s="1"/>
  <c r="AX124" i="17" s="1"/>
  <c r="AY124" i="17" s="1"/>
  <c r="AZ124" i="17" s="1"/>
  <c r="BA124" i="17" s="1"/>
  <c r="F125" i="17"/>
  <c r="G125" i="17" s="1"/>
  <c r="H125" i="17" s="1"/>
  <c r="I125" i="17" s="1"/>
  <c r="J125" i="17" s="1"/>
  <c r="K125" i="17" s="1"/>
  <c r="L125" i="17" s="1"/>
  <c r="M125" i="17" s="1"/>
  <c r="N125" i="17" s="1"/>
  <c r="O125" i="17" s="1"/>
  <c r="P125" i="17" s="1"/>
  <c r="Q125" i="17" s="1"/>
  <c r="R125" i="17" s="1"/>
  <c r="S125" i="17" s="1"/>
  <c r="T125" i="17" s="1"/>
  <c r="U125" i="17" s="1"/>
  <c r="V125" i="17" s="1"/>
  <c r="W125" i="17" s="1"/>
  <c r="X125" i="17" s="1"/>
  <c r="Y125" i="17" s="1"/>
  <c r="Z125" i="17" s="1"/>
  <c r="AA125" i="17" s="1"/>
  <c r="AB125" i="17" s="1"/>
  <c r="AC125" i="17" s="1"/>
  <c r="AD125" i="17" s="1"/>
  <c r="AE125" i="17" s="1"/>
  <c r="AF125" i="17" s="1"/>
  <c r="AG125" i="17" s="1"/>
  <c r="AH125" i="17" s="1"/>
  <c r="AI125" i="17" s="1"/>
  <c r="AJ125" i="17" s="1"/>
  <c r="AK125" i="17" s="1"/>
  <c r="AL125" i="17" s="1"/>
  <c r="AM125" i="17" s="1"/>
  <c r="AN125" i="17" s="1"/>
  <c r="AO125" i="17" s="1"/>
  <c r="AP125" i="17" s="1"/>
  <c r="AQ125" i="17" s="1"/>
  <c r="AR125" i="17" s="1"/>
  <c r="AS125" i="17" s="1"/>
  <c r="AT125" i="17" s="1"/>
  <c r="AU125" i="17" s="1"/>
  <c r="AV125" i="17" s="1"/>
  <c r="AW125" i="17" s="1"/>
  <c r="AX125" i="17" s="1"/>
  <c r="AY125" i="17" s="1"/>
  <c r="AZ125" i="17" s="1"/>
  <c r="BA125" i="17" s="1"/>
  <c r="F126" i="17"/>
  <c r="G126" i="17" s="1"/>
  <c r="H126" i="17" s="1"/>
  <c r="I126" i="17" s="1"/>
  <c r="J126" i="17" s="1"/>
  <c r="K126" i="17" s="1"/>
  <c r="L126" i="17" s="1"/>
  <c r="M126" i="17" s="1"/>
  <c r="N126" i="17" s="1"/>
  <c r="O126" i="17" s="1"/>
  <c r="P126" i="17" s="1"/>
  <c r="Q126" i="17" s="1"/>
  <c r="R126" i="17" s="1"/>
  <c r="S126" i="17" s="1"/>
  <c r="T126" i="17" s="1"/>
  <c r="U126" i="17" s="1"/>
  <c r="V126" i="17" s="1"/>
  <c r="W126" i="17" s="1"/>
  <c r="X126" i="17" s="1"/>
  <c r="Y126" i="17" s="1"/>
  <c r="Z126" i="17" s="1"/>
  <c r="AA126" i="17" s="1"/>
  <c r="AB126" i="17" s="1"/>
  <c r="AC126" i="17" s="1"/>
  <c r="AD126" i="17" s="1"/>
  <c r="AE126" i="17" s="1"/>
  <c r="AF126" i="17" s="1"/>
  <c r="AG126" i="17" s="1"/>
  <c r="AH126" i="17" s="1"/>
  <c r="AI126" i="17" s="1"/>
  <c r="AJ126" i="17" s="1"/>
  <c r="AK126" i="17" s="1"/>
  <c r="AL126" i="17" s="1"/>
  <c r="AM126" i="17" s="1"/>
  <c r="AN126" i="17" s="1"/>
  <c r="AO126" i="17" s="1"/>
  <c r="AP126" i="17" s="1"/>
  <c r="AQ126" i="17" s="1"/>
  <c r="AR126" i="17" s="1"/>
  <c r="AS126" i="17" s="1"/>
  <c r="AT126" i="17" s="1"/>
  <c r="AU126" i="17" s="1"/>
  <c r="AV126" i="17" s="1"/>
  <c r="AW126" i="17" s="1"/>
  <c r="AX126" i="17" s="1"/>
  <c r="AY126" i="17" s="1"/>
  <c r="AZ126" i="17" s="1"/>
  <c r="BA126" i="17" s="1"/>
  <c r="F127" i="17"/>
  <c r="G127" i="17" s="1"/>
  <c r="H127" i="17" s="1"/>
  <c r="I127" i="17" s="1"/>
  <c r="J127" i="17" s="1"/>
  <c r="K127" i="17" s="1"/>
  <c r="L127" i="17" s="1"/>
  <c r="M127" i="17" s="1"/>
  <c r="N127" i="17" s="1"/>
  <c r="O127" i="17" s="1"/>
  <c r="P127" i="17" s="1"/>
  <c r="Q127" i="17" s="1"/>
  <c r="R127" i="17" s="1"/>
  <c r="S127" i="17" s="1"/>
  <c r="T127" i="17" s="1"/>
  <c r="U127" i="17" s="1"/>
  <c r="V127" i="17" s="1"/>
  <c r="W127" i="17" s="1"/>
  <c r="X127" i="17" s="1"/>
  <c r="Y127" i="17" s="1"/>
  <c r="Z127" i="17" s="1"/>
  <c r="AA127" i="17" s="1"/>
  <c r="AB127" i="17" s="1"/>
  <c r="AC127" i="17" s="1"/>
  <c r="AD127" i="17" s="1"/>
  <c r="AE127" i="17" s="1"/>
  <c r="AF127" i="17" s="1"/>
  <c r="AG127" i="17" s="1"/>
  <c r="AH127" i="17" s="1"/>
  <c r="AI127" i="17" s="1"/>
  <c r="AJ127" i="17" s="1"/>
  <c r="AK127" i="17" s="1"/>
  <c r="AL127" i="17" s="1"/>
  <c r="AM127" i="17" s="1"/>
  <c r="AN127" i="17" s="1"/>
  <c r="AO127" i="17" s="1"/>
  <c r="AP127" i="17" s="1"/>
  <c r="AQ127" i="17" s="1"/>
  <c r="AR127" i="17" s="1"/>
  <c r="AS127" i="17" s="1"/>
  <c r="AT127" i="17" s="1"/>
  <c r="AU127" i="17" s="1"/>
  <c r="AV127" i="17" s="1"/>
  <c r="AW127" i="17" s="1"/>
  <c r="AX127" i="17" s="1"/>
  <c r="AY127" i="17" s="1"/>
  <c r="AZ127" i="17" s="1"/>
  <c r="BA127" i="17" s="1"/>
  <c r="F128" i="17"/>
  <c r="G128" i="17" s="1"/>
  <c r="H128" i="17" s="1"/>
  <c r="I128" i="17" s="1"/>
  <c r="J128" i="17" s="1"/>
  <c r="K128" i="17" s="1"/>
  <c r="L128" i="17" s="1"/>
  <c r="M128" i="17" s="1"/>
  <c r="N128" i="17" s="1"/>
  <c r="O128" i="17" s="1"/>
  <c r="P128" i="17" s="1"/>
  <c r="Q128" i="17" s="1"/>
  <c r="R128" i="17" s="1"/>
  <c r="S128" i="17" s="1"/>
  <c r="T128" i="17" s="1"/>
  <c r="U128" i="17" s="1"/>
  <c r="V128" i="17" s="1"/>
  <c r="W128" i="17" s="1"/>
  <c r="X128" i="17" s="1"/>
  <c r="Y128" i="17" s="1"/>
  <c r="Z128" i="17" s="1"/>
  <c r="AA128" i="17" s="1"/>
  <c r="AB128" i="17" s="1"/>
  <c r="AC128" i="17" s="1"/>
  <c r="AD128" i="17" s="1"/>
  <c r="AE128" i="17" s="1"/>
  <c r="AF128" i="17" s="1"/>
  <c r="AG128" i="17" s="1"/>
  <c r="AH128" i="17" s="1"/>
  <c r="AI128" i="17" s="1"/>
  <c r="AJ128" i="17" s="1"/>
  <c r="AK128" i="17" s="1"/>
  <c r="AL128" i="17" s="1"/>
  <c r="AM128" i="17" s="1"/>
  <c r="AN128" i="17" s="1"/>
  <c r="AO128" i="17" s="1"/>
  <c r="AP128" i="17" s="1"/>
  <c r="AQ128" i="17" s="1"/>
  <c r="AR128" i="17" s="1"/>
  <c r="AS128" i="17" s="1"/>
  <c r="AT128" i="17" s="1"/>
  <c r="AU128" i="17" s="1"/>
  <c r="AV128" i="17" s="1"/>
  <c r="AW128" i="17" s="1"/>
  <c r="AX128" i="17" s="1"/>
  <c r="AY128" i="17" s="1"/>
  <c r="AZ128" i="17" s="1"/>
  <c r="BA128" i="17" s="1"/>
  <c r="F129" i="17"/>
  <c r="G129" i="17" s="1"/>
  <c r="H129" i="17" s="1"/>
  <c r="I129" i="17" s="1"/>
  <c r="J129" i="17" s="1"/>
  <c r="K129" i="17" s="1"/>
  <c r="L129" i="17" s="1"/>
  <c r="M129" i="17" s="1"/>
  <c r="N129" i="17" s="1"/>
  <c r="O129" i="17" s="1"/>
  <c r="P129" i="17" s="1"/>
  <c r="Q129" i="17" s="1"/>
  <c r="R129" i="17" s="1"/>
  <c r="S129" i="17" s="1"/>
  <c r="T129" i="17" s="1"/>
  <c r="U129" i="17" s="1"/>
  <c r="V129" i="17" s="1"/>
  <c r="W129" i="17" s="1"/>
  <c r="X129" i="17" s="1"/>
  <c r="Y129" i="17" s="1"/>
  <c r="Z129" i="17" s="1"/>
  <c r="AA129" i="17" s="1"/>
  <c r="AB129" i="17" s="1"/>
  <c r="AC129" i="17" s="1"/>
  <c r="AD129" i="17" s="1"/>
  <c r="AE129" i="17" s="1"/>
  <c r="AF129" i="17" s="1"/>
  <c r="AG129" i="17" s="1"/>
  <c r="AH129" i="17" s="1"/>
  <c r="AI129" i="17" s="1"/>
  <c r="AJ129" i="17" s="1"/>
  <c r="AK129" i="17" s="1"/>
  <c r="AL129" i="17" s="1"/>
  <c r="AM129" i="17" s="1"/>
  <c r="AN129" i="17" s="1"/>
  <c r="AO129" i="17" s="1"/>
  <c r="AP129" i="17" s="1"/>
  <c r="AQ129" i="17" s="1"/>
  <c r="AR129" i="17" s="1"/>
  <c r="AS129" i="17" s="1"/>
  <c r="AT129" i="17" s="1"/>
  <c r="AU129" i="17" s="1"/>
  <c r="AV129" i="17" s="1"/>
  <c r="AW129" i="17" s="1"/>
  <c r="AX129" i="17" s="1"/>
  <c r="AY129" i="17" s="1"/>
  <c r="AZ129" i="17" s="1"/>
  <c r="BA129" i="17" s="1"/>
  <c r="F130" i="17"/>
  <c r="G130" i="17" s="1"/>
  <c r="H130" i="17" s="1"/>
  <c r="I130" i="17" s="1"/>
  <c r="J130" i="17" s="1"/>
  <c r="K130" i="17" s="1"/>
  <c r="L130" i="17" s="1"/>
  <c r="M130" i="17" s="1"/>
  <c r="N130" i="17" s="1"/>
  <c r="O130" i="17" s="1"/>
  <c r="P130" i="17" s="1"/>
  <c r="Q130" i="17" s="1"/>
  <c r="R130" i="17" s="1"/>
  <c r="S130" i="17" s="1"/>
  <c r="T130" i="17" s="1"/>
  <c r="U130" i="17" s="1"/>
  <c r="V130" i="17" s="1"/>
  <c r="W130" i="17" s="1"/>
  <c r="X130" i="17" s="1"/>
  <c r="Y130" i="17" s="1"/>
  <c r="Z130" i="17" s="1"/>
  <c r="AA130" i="17" s="1"/>
  <c r="AB130" i="17" s="1"/>
  <c r="AC130" i="17" s="1"/>
  <c r="AD130" i="17" s="1"/>
  <c r="AE130" i="17" s="1"/>
  <c r="AF130" i="17" s="1"/>
  <c r="AG130" i="17" s="1"/>
  <c r="AH130" i="17" s="1"/>
  <c r="AI130" i="17" s="1"/>
  <c r="AJ130" i="17" s="1"/>
  <c r="AK130" i="17" s="1"/>
  <c r="AL130" i="17" s="1"/>
  <c r="AM130" i="17" s="1"/>
  <c r="AN130" i="17" s="1"/>
  <c r="AO130" i="17" s="1"/>
  <c r="AP130" i="17" s="1"/>
  <c r="AQ130" i="17" s="1"/>
  <c r="AR130" i="17" s="1"/>
  <c r="AS130" i="17" s="1"/>
  <c r="AT130" i="17" s="1"/>
  <c r="AU130" i="17" s="1"/>
  <c r="AV130" i="17" s="1"/>
  <c r="AW130" i="17" s="1"/>
  <c r="AX130" i="17" s="1"/>
  <c r="AY130" i="17" s="1"/>
  <c r="AZ130" i="17" s="1"/>
  <c r="BA130" i="17" s="1"/>
  <c r="F131" i="17"/>
  <c r="G131" i="17" s="1"/>
  <c r="H131" i="17" s="1"/>
  <c r="I131" i="17" s="1"/>
  <c r="J131" i="17" s="1"/>
  <c r="K131" i="17" s="1"/>
  <c r="L131" i="17" s="1"/>
  <c r="M131" i="17" s="1"/>
  <c r="N131" i="17" s="1"/>
  <c r="O131" i="17" s="1"/>
  <c r="P131" i="17" s="1"/>
  <c r="Q131" i="17" s="1"/>
  <c r="R131" i="17" s="1"/>
  <c r="S131" i="17" s="1"/>
  <c r="T131" i="17" s="1"/>
  <c r="U131" i="17" s="1"/>
  <c r="V131" i="17" s="1"/>
  <c r="W131" i="17" s="1"/>
  <c r="X131" i="17" s="1"/>
  <c r="Y131" i="17" s="1"/>
  <c r="Z131" i="17" s="1"/>
  <c r="AA131" i="17" s="1"/>
  <c r="AB131" i="17" s="1"/>
  <c r="AC131" i="17" s="1"/>
  <c r="AD131" i="17" s="1"/>
  <c r="AE131" i="17" s="1"/>
  <c r="AF131" i="17" s="1"/>
  <c r="AG131" i="17" s="1"/>
  <c r="AH131" i="17" s="1"/>
  <c r="AI131" i="17" s="1"/>
  <c r="AJ131" i="17" s="1"/>
  <c r="AK131" i="17" s="1"/>
  <c r="AL131" i="17" s="1"/>
  <c r="AM131" i="17" s="1"/>
  <c r="AN131" i="17" s="1"/>
  <c r="AO131" i="17" s="1"/>
  <c r="AP131" i="17" s="1"/>
  <c r="AQ131" i="17" s="1"/>
  <c r="AR131" i="17" s="1"/>
  <c r="AS131" i="17" s="1"/>
  <c r="AT131" i="17" s="1"/>
  <c r="AU131" i="17" s="1"/>
  <c r="AV131" i="17" s="1"/>
  <c r="AW131" i="17" s="1"/>
  <c r="AX131" i="17" s="1"/>
  <c r="AY131" i="17" s="1"/>
  <c r="AZ131" i="17" s="1"/>
  <c r="BA131" i="17" s="1"/>
  <c r="F132" i="17"/>
  <c r="G132" i="17" s="1"/>
  <c r="H132" i="17" s="1"/>
  <c r="I132" i="17" s="1"/>
  <c r="J132" i="17" s="1"/>
  <c r="K132" i="17" s="1"/>
  <c r="L132" i="17" s="1"/>
  <c r="M132" i="17" s="1"/>
  <c r="N132" i="17" s="1"/>
  <c r="O132" i="17" s="1"/>
  <c r="P132" i="17" s="1"/>
  <c r="Q132" i="17" s="1"/>
  <c r="R132" i="17" s="1"/>
  <c r="S132" i="17" s="1"/>
  <c r="T132" i="17" s="1"/>
  <c r="U132" i="17" s="1"/>
  <c r="V132" i="17" s="1"/>
  <c r="W132" i="17" s="1"/>
  <c r="X132" i="17" s="1"/>
  <c r="Y132" i="17" s="1"/>
  <c r="Z132" i="17" s="1"/>
  <c r="AA132" i="17" s="1"/>
  <c r="AB132" i="17" s="1"/>
  <c r="AC132" i="17" s="1"/>
  <c r="AD132" i="17" s="1"/>
  <c r="AE132" i="17" s="1"/>
  <c r="AF132" i="17" s="1"/>
  <c r="AG132" i="17" s="1"/>
  <c r="AH132" i="17" s="1"/>
  <c r="AI132" i="17" s="1"/>
  <c r="AJ132" i="17" s="1"/>
  <c r="AK132" i="17" s="1"/>
  <c r="AL132" i="17" s="1"/>
  <c r="AM132" i="17" s="1"/>
  <c r="AN132" i="17" s="1"/>
  <c r="AO132" i="17" s="1"/>
  <c r="AP132" i="17" s="1"/>
  <c r="AQ132" i="17" s="1"/>
  <c r="AR132" i="17" s="1"/>
  <c r="AS132" i="17" s="1"/>
  <c r="AT132" i="17" s="1"/>
  <c r="AU132" i="17" s="1"/>
  <c r="AV132" i="17" s="1"/>
  <c r="AW132" i="17" s="1"/>
  <c r="AX132" i="17" s="1"/>
  <c r="AY132" i="17" s="1"/>
  <c r="AZ132" i="17" s="1"/>
  <c r="BA132" i="17" s="1"/>
  <c r="F133" i="17"/>
  <c r="G133" i="17" s="1"/>
  <c r="H133" i="17" s="1"/>
  <c r="I133" i="17" s="1"/>
  <c r="J133" i="17" s="1"/>
  <c r="K133" i="17" s="1"/>
  <c r="L133" i="17" s="1"/>
  <c r="M133" i="17" s="1"/>
  <c r="N133" i="17" s="1"/>
  <c r="O133" i="17" s="1"/>
  <c r="P133" i="17" s="1"/>
  <c r="Q133" i="17" s="1"/>
  <c r="R133" i="17" s="1"/>
  <c r="S133" i="17" s="1"/>
  <c r="T133" i="17" s="1"/>
  <c r="U133" i="17" s="1"/>
  <c r="V133" i="17" s="1"/>
  <c r="W133" i="17" s="1"/>
  <c r="X133" i="17" s="1"/>
  <c r="Y133" i="17" s="1"/>
  <c r="Z133" i="17" s="1"/>
  <c r="AA133" i="17" s="1"/>
  <c r="AB133" i="17" s="1"/>
  <c r="AC133" i="17" s="1"/>
  <c r="AD133" i="17" s="1"/>
  <c r="AE133" i="17" s="1"/>
  <c r="AF133" i="17" s="1"/>
  <c r="AG133" i="17" s="1"/>
  <c r="AH133" i="17" s="1"/>
  <c r="AI133" i="17" s="1"/>
  <c r="AJ133" i="17" s="1"/>
  <c r="AK133" i="17" s="1"/>
  <c r="AL133" i="17" s="1"/>
  <c r="AM133" i="17" s="1"/>
  <c r="AN133" i="17" s="1"/>
  <c r="AO133" i="17" s="1"/>
  <c r="AP133" i="17" s="1"/>
  <c r="AQ133" i="17" s="1"/>
  <c r="AR133" i="17" s="1"/>
  <c r="AS133" i="17" s="1"/>
  <c r="AT133" i="17" s="1"/>
  <c r="AU133" i="17" s="1"/>
  <c r="AV133" i="17" s="1"/>
  <c r="AW133" i="17" s="1"/>
  <c r="AX133" i="17" s="1"/>
  <c r="AY133" i="17" s="1"/>
  <c r="AZ133" i="17" s="1"/>
  <c r="BA133" i="17" s="1"/>
  <c r="F134" i="17"/>
  <c r="G134" i="17" s="1"/>
  <c r="H134" i="17" s="1"/>
  <c r="I134" i="17" s="1"/>
  <c r="J134" i="17" s="1"/>
  <c r="K134" i="17" s="1"/>
  <c r="L134" i="17" s="1"/>
  <c r="M134" i="17" s="1"/>
  <c r="N134" i="17" s="1"/>
  <c r="O134" i="17" s="1"/>
  <c r="P134" i="17" s="1"/>
  <c r="Q134" i="17" s="1"/>
  <c r="R134" i="17" s="1"/>
  <c r="S134" i="17" s="1"/>
  <c r="T134" i="17" s="1"/>
  <c r="U134" i="17" s="1"/>
  <c r="V134" i="17" s="1"/>
  <c r="W134" i="17" s="1"/>
  <c r="X134" i="17" s="1"/>
  <c r="Y134" i="17" s="1"/>
  <c r="Z134" i="17" s="1"/>
  <c r="AA134" i="17" s="1"/>
  <c r="AB134" i="17" s="1"/>
  <c r="AC134" i="17" s="1"/>
  <c r="AD134" i="17" s="1"/>
  <c r="AE134" i="17" s="1"/>
  <c r="AF134" i="17" s="1"/>
  <c r="AG134" i="17" s="1"/>
  <c r="AH134" i="17" s="1"/>
  <c r="AI134" i="17" s="1"/>
  <c r="AJ134" i="17" s="1"/>
  <c r="AK134" i="17" s="1"/>
  <c r="AL134" i="17" s="1"/>
  <c r="AM134" i="17" s="1"/>
  <c r="AN134" i="17" s="1"/>
  <c r="AO134" i="17" s="1"/>
  <c r="AP134" i="17" s="1"/>
  <c r="AQ134" i="17" s="1"/>
  <c r="AR134" i="17" s="1"/>
  <c r="AS134" i="17" s="1"/>
  <c r="AT134" i="17" s="1"/>
  <c r="AU134" i="17" s="1"/>
  <c r="AV134" i="17" s="1"/>
  <c r="AW134" i="17" s="1"/>
  <c r="AX134" i="17" s="1"/>
  <c r="AY134" i="17" s="1"/>
  <c r="AZ134" i="17" s="1"/>
  <c r="BA134" i="17" s="1"/>
  <c r="F135" i="17"/>
  <c r="G135" i="17" s="1"/>
  <c r="H135" i="17" s="1"/>
  <c r="I135" i="17" s="1"/>
  <c r="J135" i="17" s="1"/>
  <c r="K135" i="17" s="1"/>
  <c r="L135" i="17" s="1"/>
  <c r="M135" i="17" s="1"/>
  <c r="N135" i="17" s="1"/>
  <c r="O135" i="17" s="1"/>
  <c r="P135" i="17" s="1"/>
  <c r="Q135" i="17" s="1"/>
  <c r="R135" i="17" s="1"/>
  <c r="S135" i="17" s="1"/>
  <c r="T135" i="17" s="1"/>
  <c r="U135" i="17" s="1"/>
  <c r="V135" i="17" s="1"/>
  <c r="W135" i="17" s="1"/>
  <c r="X135" i="17" s="1"/>
  <c r="Y135" i="17" s="1"/>
  <c r="Z135" i="17" s="1"/>
  <c r="AA135" i="17" s="1"/>
  <c r="AB135" i="17" s="1"/>
  <c r="AC135" i="17" s="1"/>
  <c r="AD135" i="17" s="1"/>
  <c r="AE135" i="17" s="1"/>
  <c r="AF135" i="17" s="1"/>
  <c r="AG135" i="17" s="1"/>
  <c r="AH135" i="17" s="1"/>
  <c r="AI135" i="17" s="1"/>
  <c r="AJ135" i="17" s="1"/>
  <c r="AK135" i="17" s="1"/>
  <c r="AL135" i="17" s="1"/>
  <c r="AM135" i="17" s="1"/>
  <c r="AN135" i="17" s="1"/>
  <c r="AO135" i="17" s="1"/>
  <c r="AP135" i="17" s="1"/>
  <c r="AQ135" i="17" s="1"/>
  <c r="AR135" i="17" s="1"/>
  <c r="AS135" i="17" s="1"/>
  <c r="AT135" i="17" s="1"/>
  <c r="AU135" i="17" s="1"/>
  <c r="AV135" i="17" s="1"/>
  <c r="AW135" i="17" s="1"/>
  <c r="AX135" i="17" s="1"/>
  <c r="AY135" i="17" s="1"/>
  <c r="AZ135" i="17" s="1"/>
  <c r="BA135" i="17" s="1"/>
  <c r="F136" i="17"/>
  <c r="G136" i="17" s="1"/>
  <c r="H136" i="17" s="1"/>
  <c r="I136" i="17" s="1"/>
  <c r="J136" i="17" s="1"/>
  <c r="K136" i="17" s="1"/>
  <c r="L136" i="17" s="1"/>
  <c r="M136" i="17" s="1"/>
  <c r="N136" i="17" s="1"/>
  <c r="O136" i="17" s="1"/>
  <c r="P136" i="17" s="1"/>
  <c r="Q136" i="17" s="1"/>
  <c r="R136" i="17" s="1"/>
  <c r="S136" i="17" s="1"/>
  <c r="T136" i="17" s="1"/>
  <c r="U136" i="17" s="1"/>
  <c r="V136" i="17" s="1"/>
  <c r="W136" i="17" s="1"/>
  <c r="X136" i="17" s="1"/>
  <c r="Y136" i="17" s="1"/>
  <c r="Z136" i="17" s="1"/>
  <c r="AA136" i="17" s="1"/>
  <c r="AB136" i="17" s="1"/>
  <c r="AC136" i="17" s="1"/>
  <c r="AD136" i="17" s="1"/>
  <c r="AE136" i="17" s="1"/>
  <c r="AF136" i="17" s="1"/>
  <c r="AG136" i="17" s="1"/>
  <c r="AH136" i="17" s="1"/>
  <c r="AI136" i="17" s="1"/>
  <c r="AJ136" i="17" s="1"/>
  <c r="AK136" i="17" s="1"/>
  <c r="AL136" i="17" s="1"/>
  <c r="AM136" i="17" s="1"/>
  <c r="AN136" i="17" s="1"/>
  <c r="AO136" i="17" s="1"/>
  <c r="AP136" i="17" s="1"/>
  <c r="AQ136" i="17" s="1"/>
  <c r="AR136" i="17" s="1"/>
  <c r="AS136" i="17" s="1"/>
  <c r="AT136" i="17" s="1"/>
  <c r="AU136" i="17" s="1"/>
  <c r="AV136" i="17" s="1"/>
  <c r="AW136" i="17" s="1"/>
  <c r="AX136" i="17" s="1"/>
  <c r="AY136" i="17" s="1"/>
  <c r="AZ136" i="17" s="1"/>
  <c r="BA136" i="17" s="1"/>
  <c r="F137" i="17"/>
  <c r="G137" i="17" s="1"/>
  <c r="H137" i="17" s="1"/>
  <c r="I137" i="17" s="1"/>
  <c r="J137" i="17" s="1"/>
  <c r="K137" i="17" s="1"/>
  <c r="L137" i="17" s="1"/>
  <c r="M137" i="17" s="1"/>
  <c r="N137" i="17" s="1"/>
  <c r="O137" i="17" s="1"/>
  <c r="P137" i="17" s="1"/>
  <c r="Q137" i="17" s="1"/>
  <c r="R137" i="17" s="1"/>
  <c r="S137" i="17" s="1"/>
  <c r="T137" i="17" s="1"/>
  <c r="U137" i="17" s="1"/>
  <c r="V137" i="17" s="1"/>
  <c r="W137" i="17" s="1"/>
  <c r="X137" i="17" s="1"/>
  <c r="Y137" i="17" s="1"/>
  <c r="Z137" i="17" s="1"/>
  <c r="AA137" i="17" s="1"/>
  <c r="AB137" i="17" s="1"/>
  <c r="AC137" i="17" s="1"/>
  <c r="AD137" i="17" s="1"/>
  <c r="AE137" i="17" s="1"/>
  <c r="AF137" i="17" s="1"/>
  <c r="AG137" i="17" s="1"/>
  <c r="AH137" i="17" s="1"/>
  <c r="AI137" i="17" s="1"/>
  <c r="AJ137" i="17" s="1"/>
  <c r="AK137" i="17" s="1"/>
  <c r="AL137" i="17" s="1"/>
  <c r="AM137" i="17" s="1"/>
  <c r="AN137" i="17" s="1"/>
  <c r="AO137" i="17" s="1"/>
  <c r="AP137" i="17" s="1"/>
  <c r="AQ137" i="17" s="1"/>
  <c r="AR137" i="17" s="1"/>
  <c r="AS137" i="17" s="1"/>
  <c r="AT137" i="17" s="1"/>
  <c r="AU137" i="17" s="1"/>
  <c r="AV137" i="17" s="1"/>
  <c r="AW137" i="17" s="1"/>
  <c r="AX137" i="17" s="1"/>
  <c r="AY137" i="17" s="1"/>
  <c r="AZ137" i="17" s="1"/>
  <c r="BA137" i="17" s="1"/>
  <c r="F138" i="17"/>
  <c r="G138" i="17" s="1"/>
  <c r="H138" i="17" s="1"/>
  <c r="I138" i="17" s="1"/>
  <c r="J138" i="17" s="1"/>
  <c r="K138" i="17" s="1"/>
  <c r="L138" i="17" s="1"/>
  <c r="M138" i="17" s="1"/>
  <c r="N138" i="17" s="1"/>
  <c r="O138" i="17" s="1"/>
  <c r="P138" i="17" s="1"/>
  <c r="Q138" i="17" s="1"/>
  <c r="R138" i="17" s="1"/>
  <c r="S138" i="17" s="1"/>
  <c r="T138" i="17" s="1"/>
  <c r="U138" i="17" s="1"/>
  <c r="V138" i="17" s="1"/>
  <c r="W138" i="17" s="1"/>
  <c r="X138" i="17" s="1"/>
  <c r="Y138" i="17" s="1"/>
  <c r="Z138" i="17" s="1"/>
  <c r="AA138" i="17" s="1"/>
  <c r="AB138" i="17" s="1"/>
  <c r="AC138" i="17" s="1"/>
  <c r="AD138" i="17" s="1"/>
  <c r="AE138" i="17" s="1"/>
  <c r="AF138" i="17" s="1"/>
  <c r="AG138" i="17" s="1"/>
  <c r="AH138" i="17" s="1"/>
  <c r="AI138" i="17" s="1"/>
  <c r="AJ138" i="17" s="1"/>
  <c r="AK138" i="17" s="1"/>
  <c r="AL138" i="17" s="1"/>
  <c r="AM138" i="17" s="1"/>
  <c r="AN138" i="17" s="1"/>
  <c r="AO138" i="17" s="1"/>
  <c r="AP138" i="17" s="1"/>
  <c r="AQ138" i="17" s="1"/>
  <c r="AR138" i="17" s="1"/>
  <c r="AS138" i="17" s="1"/>
  <c r="AT138" i="17" s="1"/>
  <c r="AU138" i="17" s="1"/>
  <c r="AV138" i="17" s="1"/>
  <c r="AW138" i="17" s="1"/>
  <c r="AX138" i="17" s="1"/>
  <c r="AY138" i="17" s="1"/>
  <c r="AZ138" i="17" s="1"/>
  <c r="BA138" i="17" s="1"/>
  <c r="F139" i="17"/>
  <c r="G139" i="17" s="1"/>
  <c r="H139" i="17" s="1"/>
  <c r="I139" i="17" s="1"/>
  <c r="J139" i="17" s="1"/>
  <c r="K139" i="17" s="1"/>
  <c r="L139" i="17" s="1"/>
  <c r="M139" i="17" s="1"/>
  <c r="N139" i="17" s="1"/>
  <c r="O139" i="17" s="1"/>
  <c r="P139" i="17" s="1"/>
  <c r="Q139" i="17" s="1"/>
  <c r="R139" i="17" s="1"/>
  <c r="S139" i="17" s="1"/>
  <c r="T139" i="17" s="1"/>
  <c r="U139" i="17" s="1"/>
  <c r="V139" i="17" s="1"/>
  <c r="W139" i="17" s="1"/>
  <c r="X139" i="17" s="1"/>
  <c r="Y139" i="17" s="1"/>
  <c r="Z139" i="17" s="1"/>
  <c r="AA139" i="17" s="1"/>
  <c r="AB139" i="17" s="1"/>
  <c r="AC139" i="17" s="1"/>
  <c r="AD139" i="17" s="1"/>
  <c r="AE139" i="17" s="1"/>
  <c r="AF139" i="17" s="1"/>
  <c r="AG139" i="17" s="1"/>
  <c r="AH139" i="17" s="1"/>
  <c r="AI139" i="17" s="1"/>
  <c r="AJ139" i="17" s="1"/>
  <c r="AK139" i="17" s="1"/>
  <c r="AL139" i="17" s="1"/>
  <c r="AM139" i="17" s="1"/>
  <c r="AN139" i="17" s="1"/>
  <c r="AO139" i="17" s="1"/>
  <c r="AP139" i="17" s="1"/>
  <c r="AQ139" i="17" s="1"/>
  <c r="AR139" i="17" s="1"/>
  <c r="AS139" i="17" s="1"/>
  <c r="AT139" i="17" s="1"/>
  <c r="AU139" i="17" s="1"/>
  <c r="AV139" i="17" s="1"/>
  <c r="AW139" i="17" s="1"/>
  <c r="AX139" i="17" s="1"/>
  <c r="AY139" i="17" s="1"/>
  <c r="AZ139" i="17" s="1"/>
  <c r="BA139" i="17" s="1"/>
  <c r="F140" i="17"/>
  <c r="G140" i="17" s="1"/>
  <c r="H140" i="17" s="1"/>
  <c r="I140" i="17" s="1"/>
  <c r="J140" i="17" s="1"/>
  <c r="K140" i="17" s="1"/>
  <c r="L140" i="17" s="1"/>
  <c r="M140" i="17" s="1"/>
  <c r="N140" i="17" s="1"/>
  <c r="O140" i="17" s="1"/>
  <c r="P140" i="17" s="1"/>
  <c r="Q140" i="17" s="1"/>
  <c r="R140" i="17" s="1"/>
  <c r="S140" i="17" s="1"/>
  <c r="T140" i="17" s="1"/>
  <c r="U140" i="17" s="1"/>
  <c r="V140" i="17" s="1"/>
  <c r="W140" i="17" s="1"/>
  <c r="X140" i="17" s="1"/>
  <c r="Y140" i="17" s="1"/>
  <c r="Z140" i="17" s="1"/>
  <c r="AA140" i="17" s="1"/>
  <c r="AB140" i="17" s="1"/>
  <c r="AC140" i="17" s="1"/>
  <c r="AD140" i="17" s="1"/>
  <c r="AE140" i="17" s="1"/>
  <c r="AF140" i="17" s="1"/>
  <c r="AG140" i="17" s="1"/>
  <c r="AH140" i="17" s="1"/>
  <c r="AI140" i="17" s="1"/>
  <c r="AJ140" i="17" s="1"/>
  <c r="AK140" i="17" s="1"/>
  <c r="AL140" i="17" s="1"/>
  <c r="AM140" i="17" s="1"/>
  <c r="AN140" i="17" s="1"/>
  <c r="AO140" i="17" s="1"/>
  <c r="AP140" i="17" s="1"/>
  <c r="AQ140" i="17" s="1"/>
  <c r="AR140" i="17" s="1"/>
  <c r="AS140" i="17" s="1"/>
  <c r="AT140" i="17" s="1"/>
  <c r="AU140" i="17" s="1"/>
  <c r="AV140" i="17" s="1"/>
  <c r="AW140" i="17" s="1"/>
  <c r="AX140" i="17" s="1"/>
  <c r="AY140" i="17" s="1"/>
  <c r="AZ140" i="17" s="1"/>
  <c r="BA140" i="17" s="1"/>
  <c r="F141" i="17"/>
  <c r="G141" i="17" s="1"/>
  <c r="H141" i="17" s="1"/>
  <c r="I141" i="17" s="1"/>
  <c r="J141" i="17" s="1"/>
  <c r="K141" i="17" s="1"/>
  <c r="L141" i="17" s="1"/>
  <c r="M141" i="17" s="1"/>
  <c r="N141" i="17" s="1"/>
  <c r="O141" i="17" s="1"/>
  <c r="P141" i="17" s="1"/>
  <c r="Q141" i="17" s="1"/>
  <c r="R141" i="17" s="1"/>
  <c r="S141" i="17" s="1"/>
  <c r="T141" i="17" s="1"/>
  <c r="U141" i="17" s="1"/>
  <c r="V141" i="17" s="1"/>
  <c r="W141" i="17" s="1"/>
  <c r="X141" i="17" s="1"/>
  <c r="Y141" i="17" s="1"/>
  <c r="Z141" i="17" s="1"/>
  <c r="AA141" i="17" s="1"/>
  <c r="AB141" i="17" s="1"/>
  <c r="AC141" i="17" s="1"/>
  <c r="AD141" i="17" s="1"/>
  <c r="AE141" i="17" s="1"/>
  <c r="AF141" i="17" s="1"/>
  <c r="AG141" i="17" s="1"/>
  <c r="AH141" i="17" s="1"/>
  <c r="AI141" i="17" s="1"/>
  <c r="AJ141" i="17" s="1"/>
  <c r="AK141" i="17" s="1"/>
  <c r="AL141" i="17" s="1"/>
  <c r="AM141" i="17" s="1"/>
  <c r="AN141" i="17" s="1"/>
  <c r="AO141" i="17" s="1"/>
  <c r="AP141" i="17" s="1"/>
  <c r="AQ141" i="17" s="1"/>
  <c r="AR141" i="17" s="1"/>
  <c r="AS141" i="17" s="1"/>
  <c r="AT141" i="17" s="1"/>
  <c r="AU141" i="17" s="1"/>
  <c r="AV141" i="17" s="1"/>
  <c r="AW141" i="17" s="1"/>
  <c r="AX141" i="17" s="1"/>
  <c r="AY141" i="17" s="1"/>
  <c r="AZ141" i="17" s="1"/>
  <c r="BA141" i="17" s="1"/>
  <c r="F142" i="17"/>
  <c r="G142" i="17" s="1"/>
  <c r="H142" i="17" s="1"/>
  <c r="I142" i="17" s="1"/>
  <c r="J142" i="17" s="1"/>
  <c r="K142" i="17" s="1"/>
  <c r="L142" i="17" s="1"/>
  <c r="M142" i="17" s="1"/>
  <c r="N142" i="17" s="1"/>
  <c r="O142" i="17" s="1"/>
  <c r="P142" i="17" s="1"/>
  <c r="Q142" i="17" s="1"/>
  <c r="R142" i="17" s="1"/>
  <c r="S142" i="17" s="1"/>
  <c r="T142" i="17" s="1"/>
  <c r="U142" i="17" s="1"/>
  <c r="V142" i="17" s="1"/>
  <c r="W142" i="17" s="1"/>
  <c r="X142" i="17" s="1"/>
  <c r="Y142" i="17" s="1"/>
  <c r="Z142" i="17" s="1"/>
  <c r="AA142" i="17" s="1"/>
  <c r="AB142" i="17" s="1"/>
  <c r="AC142" i="17" s="1"/>
  <c r="AD142" i="17" s="1"/>
  <c r="AE142" i="17" s="1"/>
  <c r="AF142" i="17" s="1"/>
  <c r="AG142" i="17" s="1"/>
  <c r="AH142" i="17" s="1"/>
  <c r="AI142" i="17" s="1"/>
  <c r="AJ142" i="17" s="1"/>
  <c r="AK142" i="17" s="1"/>
  <c r="AL142" i="17" s="1"/>
  <c r="AM142" i="17" s="1"/>
  <c r="AN142" i="17" s="1"/>
  <c r="AO142" i="17" s="1"/>
  <c r="AP142" i="17" s="1"/>
  <c r="AQ142" i="17" s="1"/>
  <c r="AR142" i="17" s="1"/>
  <c r="AS142" i="17" s="1"/>
  <c r="AT142" i="17" s="1"/>
  <c r="AU142" i="17" s="1"/>
  <c r="AV142" i="17" s="1"/>
  <c r="AW142" i="17" s="1"/>
  <c r="AX142" i="17" s="1"/>
  <c r="AY142" i="17" s="1"/>
  <c r="AZ142" i="17" s="1"/>
  <c r="BA142" i="17" s="1"/>
  <c r="F143" i="17"/>
  <c r="G143" i="17" s="1"/>
  <c r="H143" i="17" s="1"/>
  <c r="I143" i="17" s="1"/>
  <c r="J143" i="17" s="1"/>
  <c r="K143" i="17" s="1"/>
  <c r="L143" i="17" s="1"/>
  <c r="M143" i="17" s="1"/>
  <c r="N143" i="17" s="1"/>
  <c r="O143" i="17" s="1"/>
  <c r="P143" i="17" s="1"/>
  <c r="Q143" i="17" s="1"/>
  <c r="R143" i="17" s="1"/>
  <c r="S143" i="17" s="1"/>
  <c r="T143" i="17" s="1"/>
  <c r="U143" i="17" s="1"/>
  <c r="V143" i="17" s="1"/>
  <c r="W143" i="17" s="1"/>
  <c r="X143" i="17" s="1"/>
  <c r="Y143" i="17" s="1"/>
  <c r="Z143" i="17" s="1"/>
  <c r="AA143" i="17" s="1"/>
  <c r="AB143" i="17" s="1"/>
  <c r="AC143" i="17" s="1"/>
  <c r="AD143" i="17" s="1"/>
  <c r="AE143" i="17" s="1"/>
  <c r="AF143" i="17" s="1"/>
  <c r="AG143" i="17" s="1"/>
  <c r="AH143" i="17" s="1"/>
  <c r="AI143" i="17" s="1"/>
  <c r="AJ143" i="17" s="1"/>
  <c r="AK143" i="17" s="1"/>
  <c r="AL143" i="17" s="1"/>
  <c r="AM143" i="17" s="1"/>
  <c r="AN143" i="17" s="1"/>
  <c r="AO143" i="17" s="1"/>
  <c r="AP143" i="17" s="1"/>
  <c r="AQ143" i="17" s="1"/>
  <c r="AR143" i="17" s="1"/>
  <c r="AS143" i="17" s="1"/>
  <c r="AT143" i="17" s="1"/>
  <c r="AU143" i="17" s="1"/>
  <c r="AV143" i="17" s="1"/>
  <c r="AW143" i="17" s="1"/>
  <c r="AX143" i="17" s="1"/>
  <c r="AY143" i="17" s="1"/>
  <c r="AZ143" i="17" s="1"/>
  <c r="BA143" i="17" s="1"/>
  <c r="F144" i="17"/>
  <c r="G144" i="17" s="1"/>
  <c r="H144" i="17" s="1"/>
  <c r="I144" i="17" s="1"/>
  <c r="J144" i="17" s="1"/>
  <c r="K144" i="17" s="1"/>
  <c r="L144" i="17" s="1"/>
  <c r="M144" i="17" s="1"/>
  <c r="N144" i="17" s="1"/>
  <c r="O144" i="17" s="1"/>
  <c r="P144" i="17" s="1"/>
  <c r="Q144" i="17" s="1"/>
  <c r="R144" i="17" s="1"/>
  <c r="S144" i="17" s="1"/>
  <c r="T144" i="17" s="1"/>
  <c r="U144" i="17" s="1"/>
  <c r="V144" i="17" s="1"/>
  <c r="W144" i="17" s="1"/>
  <c r="X144" i="17" s="1"/>
  <c r="Y144" i="17" s="1"/>
  <c r="Z144" i="17" s="1"/>
  <c r="AA144" i="17" s="1"/>
  <c r="AB144" i="17" s="1"/>
  <c r="AC144" i="17" s="1"/>
  <c r="AD144" i="17" s="1"/>
  <c r="AE144" i="17" s="1"/>
  <c r="AF144" i="17" s="1"/>
  <c r="AG144" i="17" s="1"/>
  <c r="AH144" i="17" s="1"/>
  <c r="AI144" i="17" s="1"/>
  <c r="AJ144" i="17" s="1"/>
  <c r="AK144" i="17" s="1"/>
  <c r="AL144" i="17" s="1"/>
  <c r="AM144" i="17" s="1"/>
  <c r="AN144" i="17" s="1"/>
  <c r="AO144" i="17" s="1"/>
  <c r="AP144" i="17" s="1"/>
  <c r="AQ144" i="17" s="1"/>
  <c r="AR144" i="17" s="1"/>
  <c r="AS144" i="17" s="1"/>
  <c r="AT144" i="17" s="1"/>
  <c r="AU144" i="17" s="1"/>
  <c r="AV144" i="17" s="1"/>
  <c r="AW144" i="17" s="1"/>
  <c r="AX144" i="17" s="1"/>
  <c r="AY144" i="17" s="1"/>
  <c r="AZ144" i="17" s="1"/>
  <c r="BA144" i="17" s="1"/>
  <c r="F145" i="17"/>
  <c r="G145" i="17" s="1"/>
  <c r="H145" i="17" s="1"/>
  <c r="I145" i="17" s="1"/>
  <c r="J145" i="17" s="1"/>
  <c r="K145" i="17" s="1"/>
  <c r="L145" i="17" s="1"/>
  <c r="M145" i="17" s="1"/>
  <c r="N145" i="17" s="1"/>
  <c r="O145" i="17" s="1"/>
  <c r="P145" i="17" s="1"/>
  <c r="Q145" i="17" s="1"/>
  <c r="R145" i="17" s="1"/>
  <c r="S145" i="17" s="1"/>
  <c r="T145" i="17" s="1"/>
  <c r="U145" i="17" s="1"/>
  <c r="V145" i="17" s="1"/>
  <c r="W145" i="17" s="1"/>
  <c r="X145" i="17" s="1"/>
  <c r="Y145" i="17" s="1"/>
  <c r="Z145" i="17" s="1"/>
  <c r="AA145" i="17" s="1"/>
  <c r="AB145" i="17" s="1"/>
  <c r="AC145" i="17" s="1"/>
  <c r="AD145" i="17" s="1"/>
  <c r="AE145" i="17" s="1"/>
  <c r="AF145" i="17" s="1"/>
  <c r="AG145" i="17" s="1"/>
  <c r="AH145" i="17" s="1"/>
  <c r="AI145" i="17" s="1"/>
  <c r="AJ145" i="17" s="1"/>
  <c r="AK145" i="17" s="1"/>
  <c r="AL145" i="17" s="1"/>
  <c r="AM145" i="17" s="1"/>
  <c r="AN145" i="17" s="1"/>
  <c r="AO145" i="17" s="1"/>
  <c r="AP145" i="17" s="1"/>
  <c r="AQ145" i="17" s="1"/>
  <c r="AR145" i="17" s="1"/>
  <c r="AS145" i="17" s="1"/>
  <c r="AT145" i="17" s="1"/>
  <c r="AU145" i="17" s="1"/>
  <c r="AV145" i="17" s="1"/>
  <c r="AW145" i="17" s="1"/>
  <c r="AX145" i="17" s="1"/>
  <c r="AY145" i="17" s="1"/>
  <c r="AZ145" i="17" s="1"/>
  <c r="BA145" i="17" s="1"/>
  <c r="F146" i="17"/>
  <c r="G146" i="17" s="1"/>
  <c r="H146" i="17" s="1"/>
  <c r="I146" i="17" s="1"/>
  <c r="J146" i="17" s="1"/>
  <c r="K146" i="17" s="1"/>
  <c r="L146" i="17" s="1"/>
  <c r="M146" i="17" s="1"/>
  <c r="N146" i="17" s="1"/>
  <c r="O146" i="17" s="1"/>
  <c r="P146" i="17" s="1"/>
  <c r="Q146" i="17" s="1"/>
  <c r="R146" i="17" s="1"/>
  <c r="S146" i="17" s="1"/>
  <c r="T146" i="17" s="1"/>
  <c r="U146" i="17" s="1"/>
  <c r="V146" i="17" s="1"/>
  <c r="W146" i="17" s="1"/>
  <c r="X146" i="17" s="1"/>
  <c r="Y146" i="17" s="1"/>
  <c r="Z146" i="17" s="1"/>
  <c r="AA146" i="17" s="1"/>
  <c r="AB146" i="17" s="1"/>
  <c r="AC146" i="17" s="1"/>
  <c r="AD146" i="17" s="1"/>
  <c r="AE146" i="17" s="1"/>
  <c r="AF146" i="17" s="1"/>
  <c r="AG146" i="17" s="1"/>
  <c r="AH146" i="17" s="1"/>
  <c r="AI146" i="17" s="1"/>
  <c r="AJ146" i="17" s="1"/>
  <c r="AK146" i="17" s="1"/>
  <c r="AL146" i="17" s="1"/>
  <c r="AM146" i="17" s="1"/>
  <c r="AN146" i="17" s="1"/>
  <c r="AO146" i="17" s="1"/>
  <c r="AP146" i="17" s="1"/>
  <c r="AQ146" i="17" s="1"/>
  <c r="AR146" i="17" s="1"/>
  <c r="AS146" i="17" s="1"/>
  <c r="AT146" i="17" s="1"/>
  <c r="AU146" i="17" s="1"/>
  <c r="AV146" i="17" s="1"/>
  <c r="AW146" i="17" s="1"/>
  <c r="AX146" i="17" s="1"/>
  <c r="AY146" i="17" s="1"/>
  <c r="AZ146" i="17" s="1"/>
  <c r="BA146" i="17" s="1"/>
  <c r="F147" i="17"/>
  <c r="G147" i="17" s="1"/>
  <c r="H147" i="17" s="1"/>
  <c r="I147" i="17" s="1"/>
  <c r="J147" i="17" s="1"/>
  <c r="K147" i="17" s="1"/>
  <c r="L147" i="17" s="1"/>
  <c r="M147" i="17" s="1"/>
  <c r="N147" i="17" s="1"/>
  <c r="O147" i="17" s="1"/>
  <c r="P147" i="17" s="1"/>
  <c r="Q147" i="17" s="1"/>
  <c r="R147" i="17" s="1"/>
  <c r="S147" i="17" s="1"/>
  <c r="T147" i="17" s="1"/>
  <c r="U147" i="17" s="1"/>
  <c r="V147" i="17" s="1"/>
  <c r="W147" i="17" s="1"/>
  <c r="X147" i="17" s="1"/>
  <c r="Y147" i="17" s="1"/>
  <c r="Z147" i="17" s="1"/>
  <c r="AA147" i="17" s="1"/>
  <c r="AB147" i="17" s="1"/>
  <c r="AC147" i="17" s="1"/>
  <c r="AD147" i="17" s="1"/>
  <c r="AE147" i="17" s="1"/>
  <c r="AF147" i="17" s="1"/>
  <c r="AG147" i="17" s="1"/>
  <c r="AH147" i="17" s="1"/>
  <c r="AI147" i="17" s="1"/>
  <c r="AJ147" i="17" s="1"/>
  <c r="AK147" i="17" s="1"/>
  <c r="AL147" i="17" s="1"/>
  <c r="AM147" i="17" s="1"/>
  <c r="AN147" i="17" s="1"/>
  <c r="AO147" i="17" s="1"/>
  <c r="AP147" i="17" s="1"/>
  <c r="AQ147" i="17" s="1"/>
  <c r="AR147" i="17" s="1"/>
  <c r="AS147" i="17" s="1"/>
  <c r="AT147" i="17" s="1"/>
  <c r="AU147" i="17" s="1"/>
  <c r="AV147" i="17" s="1"/>
  <c r="AW147" i="17" s="1"/>
  <c r="AX147" i="17" s="1"/>
  <c r="AY147" i="17" s="1"/>
  <c r="AZ147" i="17" s="1"/>
  <c r="BA147" i="17" s="1"/>
  <c r="F148" i="17"/>
  <c r="G148" i="17" s="1"/>
  <c r="H148" i="17" s="1"/>
  <c r="I148" i="17" s="1"/>
  <c r="J148" i="17" s="1"/>
  <c r="K148" i="17" s="1"/>
  <c r="L148" i="17" s="1"/>
  <c r="M148" i="17" s="1"/>
  <c r="N148" i="17" s="1"/>
  <c r="O148" i="17" s="1"/>
  <c r="P148" i="17" s="1"/>
  <c r="Q148" i="17" s="1"/>
  <c r="R148" i="17" s="1"/>
  <c r="S148" i="17" s="1"/>
  <c r="T148" i="17" s="1"/>
  <c r="U148" i="17" s="1"/>
  <c r="V148" i="17" s="1"/>
  <c r="W148" i="17" s="1"/>
  <c r="X148" i="17" s="1"/>
  <c r="Y148" i="17" s="1"/>
  <c r="Z148" i="17" s="1"/>
  <c r="AA148" i="17" s="1"/>
  <c r="AB148" i="17" s="1"/>
  <c r="AC148" i="17" s="1"/>
  <c r="AD148" i="17" s="1"/>
  <c r="AE148" i="17" s="1"/>
  <c r="AF148" i="17" s="1"/>
  <c r="AG148" i="17" s="1"/>
  <c r="AH148" i="17" s="1"/>
  <c r="AI148" i="17" s="1"/>
  <c r="AJ148" i="17" s="1"/>
  <c r="AK148" i="17" s="1"/>
  <c r="AL148" i="17" s="1"/>
  <c r="AM148" i="17" s="1"/>
  <c r="AN148" i="17" s="1"/>
  <c r="AO148" i="17" s="1"/>
  <c r="AP148" i="17" s="1"/>
  <c r="AQ148" i="17" s="1"/>
  <c r="AR148" i="17" s="1"/>
  <c r="AS148" i="17" s="1"/>
  <c r="AT148" i="17" s="1"/>
  <c r="AU148" i="17" s="1"/>
  <c r="AV148" i="17" s="1"/>
  <c r="AW148" i="17" s="1"/>
  <c r="AX148" i="17" s="1"/>
  <c r="AY148" i="17" s="1"/>
  <c r="AZ148" i="17" s="1"/>
  <c r="BA148" i="17" s="1"/>
  <c r="F149" i="17"/>
  <c r="G149" i="17" s="1"/>
  <c r="H149" i="17" s="1"/>
  <c r="I149" i="17" s="1"/>
  <c r="J149" i="17" s="1"/>
  <c r="K149" i="17" s="1"/>
  <c r="L149" i="17" s="1"/>
  <c r="M149" i="17" s="1"/>
  <c r="N149" i="17" s="1"/>
  <c r="O149" i="17" s="1"/>
  <c r="P149" i="17" s="1"/>
  <c r="Q149" i="17" s="1"/>
  <c r="R149" i="17" s="1"/>
  <c r="S149" i="17" s="1"/>
  <c r="T149" i="17" s="1"/>
  <c r="U149" i="17" s="1"/>
  <c r="V149" i="17" s="1"/>
  <c r="W149" i="17" s="1"/>
  <c r="X149" i="17" s="1"/>
  <c r="Y149" i="17" s="1"/>
  <c r="Z149" i="17" s="1"/>
  <c r="AA149" i="17" s="1"/>
  <c r="AB149" i="17" s="1"/>
  <c r="AC149" i="17" s="1"/>
  <c r="AD149" i="17" s="1"/>
  <c r="AE149" i="17" s="1"/>
  <c r="AF149" i="17" s="1"/>
  <c r="AG149" i="17" s="1"/>
  <c r="AH149" i="17" s="1"/>
  <c r="AI149" i="17" s="1"/>
  <c r="AJ149" i="17" s="1"/>
  <c r="AK149" i="17" s="1"/>
  <c r="AL149" i="17" s="1"/>
  <c r="AM149" i="17" s="1"/>
  <c r="AN149" i="17" s="1"/>
  <c r="AO149" i="17" s="1"/>
  <c r="AP149" i="17" s="1"/>
  <c r="AQ149" i="17" s="1"/>
  <c r="AR149" i="17" s="1"/>
  <c r="AS149" i="17" s="1"/>
  <c r="AT149" i="17" s="1"/>
  <c r="AU149" i="17" s="1"/>
  <c r="AV149" i="17" s="1"/>
  <c r="AW149" i="17" s="1"/>
  <c r="AX149" i="17" s="1"/>
  <c r="AY149" i="17" s="1"/>
  <c r="AZ149" i="17" s="1"/>
  <c r="BA149" i="17" s="1"/>
  <c r="F150" i="17"/>
  <c r="G150" i="17" s="1"/>
  <c r="H150" i="17" s="1"/>
  <c r="I150" i="17" s="1"/>
  <c r="J150" i="17" s="1"/>
  <c r="K150" i="17" s="1"/>
  <c r="L150" i="17" s="1"/>
  <c r="M150" i="17" s="1"/>
  <c r="N150" i="17" s="1"/>
  <c r="O150" i="17" s="1"/>
  <c r="P150" i="17" s="1"/>
  <c r="Q150" i="17" s="1"/>
  <c r="R150" i="17" s="1"/>
  <c r="S150" i="17" s="1"/>
  <c r="T150" i="17" s="1"/>
  <c r="U150" i="17" s="1"/>
  <c r="V150" i="17" s="1"/>
  <c r="W150" i="17" s="1"/>
  <c r="X150" i="17" s="1"/>
  <c r="Y150" i="17" s="1"/>
  <c r="Z150" i="17" s="1"/>
  <c r="AA150" i="17" s="1"/>
  <c r="AB150" i="17" s="1"/>
  <c r="AC150" i="17" s="1"/>
  <c r="AD150" i="17" s="1"/>
  <c r="AE150" i="17" s="1"/>
  <c r="AF150" i="17" s="1"/>
  <c r="AG150" i="17" s="1"/>
  <c r="AH150" i="17" s="1"/>
  <c r="AI150" i="17" s="1"/>
  <c r="AJ150" i="17" s="1"/>
  <c r="AK150" i="17" s="1"/>
  <c r="AL150" i="17" s="1"/>
  <c r="AM150" i="17" s="1"/>
  <c r="AN150" i="17" s="1"/>
  <c r="AO150" i="17" s="1"/>
  <c r="AP150" i="17" s="1"/>
  <c r="AQ150" i="17" s="1"/>
  <c r="AR150" i="17" s="1"/>
  <c r="AS150" i="17" s="1"/>
  <c r="AT150" i="17" s="1"/>
  <c r="AU150" i="17" s="1"/>
  <c r="AV150" i="17" s="1"/>
  <c r="AW150" i="17" s="1"/>
  <c r="AX150" i="17" s="1"/>
  <c r="AY150" i="17" s="1"/>
  <c r="AZ150" i="17" s="1"/>
  <c r="BA150" i="17" s="1"/>
  <c r="F151" i="17"/>
  <c r="G151" i="17" s="1"/>
  <c r="H151" i="17" s="1"/>
  <c r="I151" i="17" s="1"/>
  <c r="J151" i="17" s="1"/>
  <c r="K151" i="17" s="1"/>
  <c r="L151" i="17" s="1"/>
  <c r="M151" i="17" s="1"/>
  <c r="N151" i="17" s="1"/>
  <c r="O151" i="17" s="1"/>
  <c r="P151" i="17" s="1"/>
  <c r="Q151" i="17" s="1"/>
  <c r="R151" i="17" s="1"/>
  <c r="S151" i="17" s="1"/>
  <c r="T151" i="17" s="1"/>
  <c r="U151" i="17" s="1"/>
  <c r="V151" i="17" s="1"/>
  <c r="W151" i="17" s="1"/>
  <c r="X151" i="17" s="1"/>
  <c r="Y151" i="17" s="1"/>
  <c r="Z151" i="17" s="1"/>
  <c r="AA151" i="17" s="1"/>
  <c r="AB151" i="17" s="1"/>
  <c r="AC151" i="17" s="1"/>
  <c r="AD151" i="17" s="1"/>
  <c r="AE151" i="17" s="1"/>
  <c r="AF151" i="17" s="1"/>
  <c r="AG151" i="17" s="1"/>
  <c r="AH151" i="17" s="1"/>
  <c r="AI151" i="17" s="1"/>
  <c r="AJ151" i="17" s="1"/>
  <c r="AK151" i="17" s="1"/>
  <c r="AL151" i="17" s="1"/>
  <c r="AM151" i="17" s="1"/>
  <c r="AN151" i="17" s="1"/>
  <c r="AO151" i="17" s="1"/>
  <c r="AP151" i="17" s="1"/>
  <c r="AQ151" i="17" s="1"/>
  <c r="AR151" i="17" s="1"/>
  <c r="AS151" i="17" s="1"/>
  <c r="AT151" i="17" s="1"/>
  <c r="AU151" i="17" s="1"/>
  <c r="AV151" i="17" s="1"/>
  <c r="AW151" i="17" s="1"/>
  <c r="AX151" i="17" s="1"/>
  <c r="AY151" i="17" s="1"/>
  <c r="AZ151" i="17" s="1"/>
  <c r="BA151" i="17" s="1"/>
  <c r="F152" i="17"/>
  <c r="G152" i="17" s="1"/>
  <c r="H152" i="17" s="1"/>
  <c r="I152" i="17" s="1"/>
  <c r="J152" i="17" s="1"/>
  <c r="K152" i="17" s="1"/>
  <c r="L152" i="17" s="1"/>
  <c r="M152" i="17" s="1"/>
  <c r="N152" i="17" s="1"/>
  <c r="O152" i="17" s="1"/>
  <c r="P152" i="17" s="1"/>
  <c r="Q152" i="17" s="1"/>
  <c r="R152" i="17" s="1"/>
  <c r="S152" i="17" s="1"/>
  <c r="T152" i="17" s="1"/>
  <c r="U152" i="17" s="1"/>
  <c r="V152" i="17" s="1"/>
  <c r="W152" i="17" s="1"/>
  <c r="X152" i="17" s="1"/>
  <c r="Y152" i="17" s="1"/>
  <c r="Z152" i="17" s="1"/>
  <c r="AA152" i="17" s="1"/>
  <c r="AB152" i="17" s="1"/>
  <c r="AC152" i="17" s="1"/>
  <c r="AD152" i="17" s="1"/>
  <c r="AE152" i="17" s="1"/>
  <c r="AF152" i="17" s="1"/>
  <c r="AG152" i="17" s="1"/>
  <c r="AH152" i="17" s="1"/>
  <c r="AI152" i="17" s="1"/>
  <c r="AJ152" i="17" s="1"/>
  <c r="AK152" i="17" s="1"/>
  <c r="AL152" i="17" s="1"/>
  <c r="AM152" i="17" s="1"/>
  <c r="AN152" i="17" s="1"/>
  <c r="AO152" i="17" s="1"/>
  <c r="AP152" i="17" s="1"/>
  <c r="AQ152" i="17" s="1"/>
  <c r="AR152" i="17" s="1"/>
  <c r="AS152" i="17" s="1"/>
  <c r="AT152" i="17" s="1"/>
  <c r="AU152" i="17" s="1"/>
  <c r="AV152" i="17" s="1"/>
  <c r="AW152" i="17" s="1"/>
  <c r="AX152" i="17" s="1"/>
  <c r="AY152" i="17" s="1"/>
  <c r="AZ152" i="17" s="1"/>
  <c r="BA152" i="17" s="1"/>
  <c r="F153" i="17"/>
  <c r="G153" i="17" s="1"/>
  <c r="H153" i="17" s="1"/>
  <c r="I153" i="17" s="1"/>
  <c r="J153" i="17" s="1"/>
  <c r="K153" i="17" s="1"/>
  <c r="L153" i="17" s="1"/>
  <c r="M153" i="17" s="1"/>
  <c r="N153" i="17" s="1"/>
  <c r="O153" i="17" s="1"/>
  <c r="P153" i="17" s="1"/>
  <c r="Q153" i="17" s="1"/>
  <c r="R153" i="17" s="1"/>
  <c r="S153" i="17" s="1"/>
  <c r="T153" i="17" s="1"/>
  <c r="U153" i="17" s="1"/>
  <c r="V153" i="17" s="1"/>
  <c r="W153" i="17" s="1"/>
  <c r="X153" i="17" s="1"/>
  <c r="Y153" i="17" s="1"/>
  <c r="Z153" i="17" s="1"/>
  <c r="AA153" i="17" s="1"/>
  <c r="AB153" i="17" s="1"/>
  <c r="AC153" i="17" s="1"/>
  <c r="AD153" i="17" s="1"/>
  <c r="AE153" i="17" s="1"/>
  <c r="AF153" i="17" s="1"/>
  <c r="AG153" i="17" s="1"/>
  <c r="AH153" i="17" s="1"/>
  <c r="AI153" i="17" s="1"/>
  <c r="AJ153" i="17" s="1"/>
  <c r="AK153" i="17" s="1"/>
  <c r="AL153" i="17" s="1"/>
  <c r="AM153" i="17" s="1"/>
  <c r="AN153" i="17" s="1"/>
  <c r="AO153" i="17" s="1"/>
  <c r="AP153" i="17" s="1"/>
  <c r="AQ153" i="17" s="1"/>
  <c r="AR153" i="17" s="1"/>
  <c r="AS153" i="17" s="1"/>
  <c r="AT153" i="17" s="1"/>
  <c r="AU153" i="17" s="1"/>
  <c r="AV153" i="17" s="1"/>
  <c r="AW153" i="17" s="1"/>
  <c r="AX153" i="17" s="1"/>
  <c r="AY153" i="17" s="1"/>
  <c r="AZ153" i="17" s="1"/>
  <c r="BA153" i="17" s="1"/>
  <c r="F154" i="17"/>
  <c r="G154" i="17" s="1"/>
  <c r="H154" i="17" s="1"/>
  <c r="I154" i="17" s="1"/>
  <c r="J154" i="17" s="1"/>
  <c r="K154" i="17" s="1"/>
  <c r="L154" i="17" s="1"/>
  <c r="M154" i="17" s="1"/>
  <c r="N154" i="17" s="1"/>
  <c r="O154" i="17" s="1"/>
  <c r="P154" i="17" s="1"/>
  <c r="Q154" i="17" s="1"/>
  <c r="R154" i="17" s="1"/>
  <c r="S154" i="17" s="1"/>
  <c r="T154" i="17" s="1"/>
  <c r="U154" i="17" s="1"/>
  <c r="V154" i="17" s="1"/>
  <c r="W154" i="17" s="1"/>
  <c r="X154" i="17" s="1"/>
  <c r="Y154" i="17" s="1"/>
  <c r="Z154" i="17" s="1"/>
  <c r="AA154" i="17" s="1"/>
  <c r="AB154" i="17" s="1"/>
  <c r="AC154" i="17" s="1"/>
  <c r="AD154" i="17" s="1"/>
  <c r="AE154" i="17" s="1"/>
  <c r="AF154" i="17" s="1"/>
  <c r="AG154" i="17" s="1"/>
  <c r="AH154" i="17" s="1"/>
  <c r="AI154" i="17" s="1"/>
  <c r="AJ154" i="17" s="1"/>
  <c r="AK154" i="17" s="1"/>
  <c r="AL154" i="17" s="1"/>
  <c r="AM154" i="17" s="1"/>
  <c r="AN154" i="17" s="1"/>
  <c r="AO154" i="17" s="1"/>
  <c r="AP154" i="17" s="1"/>
  <c r="AQ154" i="17" s="1"/>
  <c r="AR154" i="17" s="1"/>
  <c r="AS154" i="17" s="1"/>
  <c r="AT154" i="17" s="1"/>
  <c r="AU154" i="17" s="1"/>
  <c r="AV154" i="17" s="1"/>
  <c r="AW154" i="17" s="1"/>
  <c r="AX154" i="17" s="1"/>
  <c r="AY154" i="17" s="1"/>
  <c r="AZ154" i="17" s="1"/>
  <c r="BA154" i="17" s="1"/>
  <c r="F155" i="17"/>
  <c r="G155" i="17" s="1"/>
  <c r="H155" i="17" s="1"/>
  <c r="I155" i="17" s="1"/>
  <c r="J155" i="17" s="1"/>
  <c r="K155" i="17" s="1"/>
  <c r="L155" i="17" s="1"/>
  <c r="M155" i="17" s="1"/>
  <c r="N155" i="17" s="1"/>
  <c r="O155" i="17" s="1"/>
  <c r="P155" i="17" s="1"/>
  <c r="Q155" i="17" s="1"/>
  <c r="R155" i="17" s="1"/>
  <c r="S155" i="17" s="1"/>
  <c r="T155" i="17" s="1"/>
  <c r="U155" i="17" s="1"/>
  <c r="V155" i="17" s="1"/>
  <c r="W155" i="17" s="1"/>
  <c r="X155" i="17" s="1"/>
  <c r="Y155" i="17" s="1"/>
  <c r="Z155" i="17" s="1"/>
  <c r="AA155" i="17" s="1"/>
  <c r="AB155" i="17" s="1"/>
  <c r="AC155" i="17" s="1"/>
  <c r="AD155" i="17" s="1"/>
  <c r="AE155" i="17" s="1"/>
  <c r="AF155" i="17" s="1"/>
  <c r="AG155" i="17" s="1"/>
  <c r="AH155" i="17" s="1"/>
  <c r="AI155" i="17" s="1"/>
  <c r="AJ155" i="17" s="1"/>
  <c r="AK155" i="17" s="1"/>
  <c r="AL155" i="17" s="1"/>
  <c r="AM155" i="17" s="1"/>
  <c r="AN155" i="17" s="1"/>
  <c r="AO155" i="17" s="1"/>
  <c r="AP155" i="17" s="1"/>
  <c r="AQ155" i="17" s="1"/>
  <c r="AR155" i="17" s="1"/>
  <c r="AS155" i="17" s="1"/>
  <c r="AT155" i="17" s="1"/>
  <c r="AU155" i="17" s="1"/>
  <c r="AV155" i="17" s="1"/>
  <c r="AW155" i="17" s="1"/>
  <c r="AX155" i="17" s="1"/>
  <c r="AY155" i="17" s="1"/>
  <c r="AZ155" i="17" s="1"/>
  <c r="BA155" i="17" s="1"/>
  <c r="F156" i="17"/>
  <c r="G156" i="17" s="1"/>
  <c r="H156" i="17" s="1"/>
  <c r="I156" i="17" s="1"/>
  <c r="J156" i="17" s="1"/>
  <c r="K156" i="17" s="1"/>
  <c r="L156" i="17" s="1"/>
  <c r="M156" i="17" s="1"/>
  <c r="N156" i="17" s="1"/>
  <c r="O156" i="17" s="1"/>
  <c r="P156" i="17" s="1"/>
  <c r="Q156" i="17" s="1"/>
  <c r="R156" i="17" s="1"/>
  <c r="S156" i="17" s="1"/>
  <c r="T156" i="17" s="1"/>
  <c r="U156" i="17" s="1"/>
  <c r="V156" i="17" s="1"/>
  <c r="W156" i="17" s="1"/>
  <c r="X156" i="17" s="1"/>
  <c r="Y156" i="17" s="1"/>
  <c r="Z156" i="17" s="1"/>
  <c r="AA156" i="17" s="1"/>
  <c r="AB156" i="17" s="1"/>
  <c r="AC156" i="17" s="1"/>
  <c r="AD156" i="17" s="1"/>
  <c r="AE156" i="17" s="1"/>
  <c r="AF156" i="17" s="1"/>
  <c r="AG156" i="17" s="1"/>
  <c r="AH156" i="17" s="1"/>
  <c r="AI156" i="17" s="1"/>
  <c r="AJ156" i="17" s="1"/>
  <c r="AK156" i="17" s="1"/>
  <c r="AL156" i="17" s="1"/>
  <c r="AM156" i="17" s="1"/>
  <c r="AN156" i="17" s="1"/>
  <c r="AO156" i="17" s="1"/>
  <c r="AP156" i="17" s="1"/>
  <c r="AQ156" i="17" s="1"/>
  <c r="AR156" i="17" s="1"/>
  <c r="AS156" i="17" s="1"/>
  <c r="AT156" i="17" s="1"/>
  <c r="AU156" i="17" s="1"/>
  <c r="AV156" i="17" s="1"/>
  <c r="AW156" i="17" s="1"/>
  <c r="AX156" i="17" s="1"/>
  <c r="AY156" i="17" s="1"/>
  <c r="AZ156" i="17" s="1"/>
  <c r="BA156" i="17" s="1"/>
  <c r="F157" i="17"/>
  <c r="G157" i="17" s="1"/>
  <c r="H157" i="17" s="1"/>
  <c r="I157" i="17" s="1"/>
  <c r="J157" i="17" s="1"/>
  <c r="K157" i="17" s="1"/>
  <c r="L157" i="17" s="1"/>
  <c r="M157" i="17" s="1"/>
  <c r="N157" i="17" s="1"/>
  <c r="O157" i="17" s="1"/>
  <c r="P157" i="17" s="1"/>
  <c r="Q157" i="17" s="1"/>
  <c r="R157" i="17" s="1"/>
  <c r="S157" i="17" s="1"/>
  <c r="T157" i="17" s="1"/>
  <c r="U157" i="17" s="1"/>
  <c r="V157" i="17" s="1"/>
  <c r="W157" i="17" s="1"/>
  <c r="X157" i="17" s="1"/>
  <c r="Y157" i="17" s="1"/>
  <c r="Z157" i="17" s="1"/>
  <c r="AA157" i="17" s="1"/>
  <c r="AB157" i="17" s="1"/>
  <c r="AC157" i="17" s="1"/>
  <c r="AD157" i="17" s="1"/>
  <c r="AE157" i="17" s="1"/>
  <c r="AF157" i="17" s="1"/>
  <c r="AG157" i="17" s="1"/>
  <c r="AH157" i="17" s="1"/>
  <c r="AI157" i="17" s="1"/>
  <c r="AJ157" i="17" s="1"/>
  <c r="AK157" i="17" s="1"/>
  <c r="AL157" i="17" s="1"/>
  <c r="AM157" i="17" s="1"/>
  <c r="AN157" i="17" s="1"/>
  <c r="AO157" i="17" s="1"/>
  <c r="AP157" i="17" s="1"/>
  <c r="AQ157" i="17" s="1"/>
  <c r="AR157" i="17" s="1"/>
  <c r="AS157" i="17" s="1"/>
  <c r="AT157" i="17" s="1"/>
  <c r="AU157" i="17" s="1"/>
  <c r="AV157" i="17" s="1"/>
  <c r="AW157" i="17" s="1"/>
  <c r="AX157" i="17" s="1"/>
  <c r="AY157" i="17" s="1"/>
  <c r="AZ157" i="17" s="1"/>
  <c r="BA157" i="17" s="1"/>
  <c r="F158" i="17"/>
  <c r="G158" i="17" s="1"/>
  <c r="H158" i="17" s="1"/>
  <c r="I158" i="17" s="1"/>
  <c r="J158" i="17" s="1"/>
  <c r="K158" i="17" s="1"/>
  <c r="L158" i="17" s="1"/>
  <c r="M158" i="17" s="1"/>
  <c r="N158" i="17" s="1"/>
  <c r="O158" i="17" s="1"/>
  <c r="P158" i="17" s="1"/>
  <c r="Q158" i="17" s="1"/>
  <c r="R158" i="17" s="1"/>
  <c r="S158" i="17" s="1"/>
  <c r="T158" i="17" s="1"/>
  <c r="U158" i="17" s="1"/>
  <c r="V158" i="17" s="1"/>
  <c r="W158" i="17" s="1"/>
  <c r="X158" i="17" s="1"/>
  <c r="Y158" i="17" s="1"/>
  <c r="Z158" i="17" s="1"/>
  <c r="AA158" i="17" s="1"/>
  <c r="AB158" i="17" s="1"/>
  <c r="AC158" i="17" s="1"/>
  <c r="AD158" i="17" s="1"/>
  <c r="AE158" i="17" s="1"/>
  <c r="AF158" i="17" s="1"/>
  <c r="AG158" i="17" s="1"/>
  <c r="AH158" i="17" s="1"/>
  <c r="AI158" i="17" s="1"/>
  <c r="AJ158" i="17" s="1"/>
  <c r="AK158" i="17" s="1"/>
  <c r="AL158" i="17" s="1"/>
  <c r="AM158" i="17" s="1"/>
  <c r="AN158" i="17" s="1"/>
  <c r="AO158" i="17" s="1"/>
  <c r="AP158" i="17" s="1"/>
  <c r="AQ158" i="17" s="1"/>
  <c r="AR158" i="17" s="1"/>
  <c r="AS158" i="17" s="1"/>
  <c r="AT158" i="17" s="1"/>
  <c r="AU158" i="17" s="1"/>
  <c r="AV158" i="17" s="1"/>
  <c r="AW158" i="17" s="1"/>
  <c r="AX158" i="17" s="1"/>
  <c r="AY158" i="17" s="1"/>
  <c r="AZ158" i="17" s="1"/>
  <c r="BA158" i="17" s="1"/>
  <c r="F159" i="17"/>
  <c r="G159" i="17" s="1"/>
  <c r="H159" i="17" s="1"/>
  <c r="I159" i="17" s="1"/>
  <c r="J159" i="17" s="1"/>
  <c r="K159" i="17" s="1"/>
  <c r="L159" i="17" s="1"/>
  <c r="M159" i="17" s="1"/>
  <c r="N159" i="17" s="1"/>
  <c r="O159" i="17" s="1"/>
  <c r="P159" i="17" s="1"/>
  <c r="Q159" i="17" s="1"/>
  <c r="R159" i="17" s="1"/>
  <c r="S159" i="17" s="1"/>
  <c r="T159" i="17" s="1"/>
  <c r="U159" i="17" s="1"/>
  <c r="V159" i="17" s="1"/>
  <c r="W159" i="17" s="1"/>
  <c r="X159" i="17" s="1"/>
  <c r="Y159" i="17" s="1"/>
  <c r="Z159" i="17" s="1"/>
  <c r="AA159" i="17" s="1"/>
  <c r="AB159" i="17" s="1"/>
  <c r="AC159" i="17" s="1"/>
  <c r="AD159" i="17" s="1"/>
  <c r="AE159" i="17" s="1"/>
  <c r="AF159" i="17" s="1"/>
  <c r="AG159" i="17" s="1"/>
  <c r="AH159" i="17" s="1"/>
  <c r="AI159" i="17" s="1"/>
  <c r="AJ159" i="17" s="1"/>
  <c r="AK159" i="17" s="1"/>
  <c r="AL159" i="17" s="1"/>
  <c r="AM159" i="17" s="1"/>
  <c r="AN159" i="17" s="1"/>
  <c r="AO159" i="17" s="1"/>
  <c r="AP159" i="17" s="1"/>
  <c r="AQ159" i="17" s="1"/>
  <c r="AR159" i="17" s="1"/>
  <c r="AS159" i="17" s="1"/>
  <c r="AT159" i="17" s="1"/>
  <c r="AU159" i="17" s="1"/>
  <c r="AV159" i="17" s="1"/>
  <c r="AW159" i="17" s="1"/>
  <c r="AX159" i="17" s="1"/>
  <c r="AY159" i="17" s="1"/>
  <c r="AZ159" i="17" s="1"/>
  <c r="BA159" i="17" s="1"/>
  <c r="F160" i="17"/>
  <c r="G160" i="17" s="1"/>
  <c r="H160" i="17" s="1"/>
  <c r="I160" i="17" s="1"/>
  <c r="J160" i="17" s="1"/>
  <c r="K160" i="17" s="1"/>
  <c r="L160" i="17" s="1"/>
  <c r="M160" i="17" s="1"/>
  <c r="N160" i="17" s="1"/>
  <c r="O160" i="17" s="1"/>
  <c r="P160" i="17" s="1"/>
  <c r="Q160" i="17" s="1"/>
  <c r="R160" i="17" s="1"/>
  <c r="S160" i="17" s="1"/>
  <c r="T160" i="17" s="1"/>
  <c r="U160" i="17" s="1"/>
  <c r="V160" i="17" s="1"/>
  <c r="W160" i="17" s="1"/>
  <c r="X160" i="17" s="1"/>
  <c r="Y160" i="17" s="1"/>
  <c r="Z160" i="17" s="1"/>
  <c r="AA160" i="17" s="1"/>
  <c r="AB160" i="17" s="1"/>
  <c r="AC160" i="17" s="1"/>
  <c r="AD160" i="17" s="1"/>
  <c r="AE160" i="17" s="1"/>
  <c r="AF160" i="17" s="1"/>
  <c r="AG160" i="17" s="1"/>
  <c r="AH160" i="17" s="1"/>
  <c r="AI160" i="17" s="1"/>
  <c r="AJ160" i="17" s="1"/>
  <c r="AK160" i="17" s="1"/>
  <c r="AL160" i="17" s="1"/>
  <c r="AM160" i="17" s="1"/>
  <c r="AN160" i="17" s="1"/>
  <c r="AO160" i="17" s="1"/>
  <c r="AP160" i="17" s="1"/>
  <c r="AQ160" i="17" s="1"/>
  <c r="AR160" i="17" s="1"/>
  <c r="AS160" i="17" s="1"/>
  <c r="AT160" i="17" s="1"/>
  <c r="AU160" i="17" s="1"/>
  <c r="AV160" i="17" s="1"/>
  <c r="AW160" i="17" s="1"/>
  <c r="AX160" i="17" s="1"/>
  <c r="AY160" i="17" s="1"/>
  <c r="AZ160" i="17" s="1"/>
  <c r="BA160" i="17" s="1"/>
  <c r="F161" i="17"/>
  <c r="G161" i="17" s="1"/>
  <c r="H161" i="17" s="1"/>
  <c r="I161" i="17" s="1"/>
  <c r="J161" i="17" s="1"/>
  <c r="K161" i="17" s="1"/>
  <c r="L161" i="17" s="1"/>
  <c r="M161" i="17" s="1"/>
  <c r="N161" i="17" s="1"/>
  <c r="O161" i="17" s="1"/>
  <c r="P161" i="17" s="1"/>
  <c r="Q161" i="17" s="1"/>
  <c r="R161" i="17" s="1"/>
  <c r="S161" i="17" s="1"/>
  <c r="T161" i="17" s="1"/>
  <c r="U161" i="17" s="1"/>
  <c r="V161" i="17" s="1"/>
  <c r="W161" i="17" s="1"/>
  <c r="X161" i="17" s="1"/>
  <c r="Y161" i="17" s="1"/>
  <c r="Z161" i="17" s="1"/>
  <c r="AA161" i="17" s="1"/>
  <c r="AB161" i="17" s="1"/>
  <c r="AC161" i="17" s="1"/>
  <c r="AD161" i="17" s="1"/>
  <c r="AE161" i="17" s="1"/>
  <c r="AF161" i="17" s="1"/>
  <c r="AG161" i="17" s="1"/>
  <c r="AH161" i="17" s="1"/>
  <c r="AI161" i="17" s="1"/>
  <c r="AJ161" i="17" s="1"/>
  <c r="AK161" i="17" s="1"/>
  <c r="AL161" i="17" s="1"/>
  <c r="AM161" i="17" s="1"/>
  <c r="AN161" i="17" s="1"/>
  <c r="AO161" i="17" s="1"/>
  <c r="AP161" i="17" s="1"/>
  <c r="AQ161" i="17" s="1"/>
  <c r="AR161" i="17" s="1"/>
  <c r="AS161" i="17" s="1"/>
  <c r="AT161" i="17" s="1"/>
  <c r="AU161" i="17" s="1"/>
  <c r="AV161" i="17" s="1"/>
  <c r="AW161" i="17" s="1"/>
  <c r="AX161" i="17" s="1"/>
  <c r="AY161" i="17" s="1"/>
  <c r="AZ161" i="17" s="1"/>
  <c r="BA161" i="17" s="1"/>
  <c r="F162" i="17"/>
  <c r="G162" i="17" s="1"/>
  <c r="H162" i="17" s="1"/>
  <c r="I162" i="17" s="1"/>
  <c r="J162" i="17" s="1"/>
  <c r="K162" i="17" s="1"/>
  <c r="L162" i="17" s="1"/>
  <c r="M162" i="17" s="1"/>
  <c r="N162" i="17" s="1"/>
  <c r="O162" i="17" s="1"/>
  <c r="P162" i="17" s="1"/>
  <c r="Q162" i="17" s="1"/>
  <c r="R162" i="17" s="1"/>
  <c r="S162" i="17" s="1"/>
  <c r="T162" i="17" s="1"/>
  <c r="U162" i="17" s="1"/>
  <c r="V162" i="17" s="1"/>
  <c r="W162" i="17" s="1"/>
  <c r="X162" i="17" s="1"/>
  <c r="Y162" i="17" s="1"/>
  <c r="Z162" i="17" s="1"/>
  <c r="AA162" i="17" s="1"/>
  <c r="AB162" i="17" s="1"/>
  <c r="AC162" i="17" s="1"/>
  <c r="AD162" i="17" s="1"/>
  <c r="AE162" i="17" s="1"/>
  <c r="AF162" i="17" s="1"/>
  <c r="AG162" i="17" s="1"/>
  <c r="AH162" i="17" s="1"/>
  <c r="AI162" i="17" s="1"/>
  <c r="AJ162" i="17" s="1"/>
  <c r="AK162" i="17" s="1"/>
  <c r="AL162" i="17" s="1"/>
  <c r="AM162" i="17" s="1"/>
  <c r="AN162" i="17" s="1"/>
  <c r="AO162" i="17" s="1"/>
  <c r="AP162" i="17" s="1"/>
  <c r="AQ162" i="17" s="1"/>
  <c r="AR162" i="17" s="1"/>
  <c r="AS162" i="17" s="1"/>
  <c r="AT162" i="17" s="1"/>
  <c r="AU162" i="17" s="1"/>
  <c r="AV162" i="17" s="1"/>
  <c r="AW162" i="17" s="1"/>
  <c r="AX162" i="17" s="1"/>
  <c r="AY162" i="17" s="1"/>
  <c r="AZ162" i="17" s="1"/>
  <c r="BA162" i="17" s="1"/>
  <c r="F163" i="17"/>
  <c r="G163" i="17" s="1"/>
  <c r="H163" i="17" s="1"/>
  <c r="I163" i="17" s="1"/>
  <c r="J163" i="17" s="1"/>
  <c r="K163" i="17" s="1"/>
  <c r="L163" i="17" s="1"/>
  <c r="M163" i="17" s="1"/>
  <c r="N163" i="17" s="1"/>
  <c r="O163" i="17" s="1"/>
  <c r="P163" i="17" s="1"/>
  <c r="Q163" i="17" s="1"/>
  <c r="R163" i="17" s="1"/>
  <c r="S163" i="17" s="1"/>
  <c r="T163" i="17" s="1"/>
  <c r="U163" i="17" s="1"/>
  <c r="V163" i="17" s="1"/>
  <c r="W163" i="17" s="1"/>
  <c r="X163" i="17" s="1"/>
  <c r="Y163" i="17" s="1"/>
  <c r="Z163" i="17" s="1"/>
  <c r="AA163" i="17" s="1"/>
  <c r="AB163" i="17" s="1"/>
  <c r="AC163" i="17" s="1"/>
  <c r="AD163" i="17" s="1"/>
  <c r="AE163" i="17" s="1"/>
  <c r="AF163" i="17" s="1"/>
  <c r="AG163" i="17" s="1"/>
  <c r="AH163" i="17" s="1"/>
  <c r="AI163" i="17" s="1"/>
  <c r="AJ163" i="17" s="1"/>
  <c r="AK163" i="17" s="1"/>
  <c r="AL163" i="17" s="1"/>
  <c r="AM163" i="17" s="1"/>
  <c r="AN163" i="17" s="1"/>
  <c r="AO163" i="17" s="1"/>
  <c r="AP163" i="17" s="1"/>
  <c r="AQ163" i="17" s="1"/>
  <c r="AR163" i="17" s="1"/>
  <c r="AS163" i="17" s="1"/>
  <c r="AT163" i="17" s="1"/>
  <c r="AU163" i="17" s="1"/>
  <c r="AV163" i="17" s="1"/>
  <c r="AW163" i="17" s="1"/>
  <c r="AX163" i="17" s="1"/>
  <c r="AY163" i="17" s="1"/>
  <c r="AZ163" i="17" s="1"/>
  <c r="BA163" i="17" s="1"/>
  <c r="F164" i="17"/>
  <c r="G164" i="17" s="1"/>
  <c r="H164" i="17" s="1"/>
  <c r="I164" i="17" s="1"/>
  <c r="J164" i="17" s="1"/>
  <c r="K164" i="17" s="1"/>
  <c r="L164" i="17" s="1"/>
  <c r="M164" i="17" s="1"/>
  <c r="N164" i="17" s="1"/>
  <c r="O164" i="17" s="1"/>
  <c r="P164" i="17" s="1"/>
  <c r="Q164" i="17" s="1"/>
  <c r="R164" i="17" s="1"/>
  <c r="S164" i="17" s="1"/>
  <c r="T164" i="17" s="1"/>
  <c r="U164" i="17" s="1"/>
  <c r="V164" i="17" s="1"/>
  <c r="W164" i="17" s="1"/>
  <c r="X164" i="17" s="1"/>
  <c r="Y164" i="17" s="1"/>
  <c r="Z164" i="17" s="1"/>
  <c r="AA164" i="17" s="1"/>
  <c r="AB164" i="17" s="1"/>
  <c r="AC164" i="17" s="1"/>
  <c r="AD164" i="17" s="1"/>
  <c r="AE164" i="17" s="1"/>
  <c r="AF164" i="17" s="1"/>
  <c r="AG164" i="17" s="1"/>
  <c r="AH164" i="17" s="1"/>
  <c r="AI164" i="17" s="1"/>
  <c r="AJ164" i="17" s="1"/>
  <c r="AK164" i="17" s="1"/>
  <c r="AL164" i="17" s="1"/>
  <c r="AM164" i="17" s="1"/>
  <c r="AN164" i="17" s="1"/>
  <c r="AO164" i="17" s="1"/>
  <c r="AP164" i="17" s="1"/>
  <c r="AQ164" i="17" s="1"/>
  <c r="AR164" i="17" s="1"/>
  <c r="AS164" i="17" s="1"/>
  <c r="AT164" i="17" s="1"/>
  <c r="AU164" i="17" s="1"/>
  <c r="AV164" i="17" s="1"/>
  <c r="AW164" i="17" s="1"/>
  <c r="AX164" i="17" s="1"/>
  <c r="AY164" i="17" s="1"/>
  <c r="AZ164" i="17" s="1"/>
  <c r="BA164" i="17" s="1"/>
  <c r="F165" i="17"/>
  <c r="G165" i="17" s="1"/>
  <c r="H165" i="17" s="1"/>
  <c r="I165" i="17" s="1"/>
  <c r="J165" i="17" s="1"/>
  <c r="K165" i="17" s="1"/>
  <c r="L165" i="17" s="1"/>
  <c r="M165" i="17" s="1"/>
  <c r="N165" i="17" s="1"/>
  <c r="O165" i="17" s="1"/>
  <c r="P165" i="17" s="1"/>
  <c r="Q165" i="17" s="1"/>
  <c r="R165" i="17" s="1"/>
  <c r="S165" i="17" s="1"/>
  <c r="T165" i="17" s="1"/>
  <c r="U165" i="17" s="1"/>
  <c r="V165" i="17" s="1"/>
  <c r="W165" i="17" s="1"/>
  <c r="X165" i="17" s="1"/>
  <c r="Y165" i="17" s="1"/>
  <c r="Z165" i="17" s="1"/>
  <c r="AA165" i="17" s="1"/>
  <c r="AB165" i="17" s="1"/>
  <c r="AC165" i="17" s="1"/>
  <c r="AD165" i="17" s="1"/>
  <c r="AE165" i="17" s="1"/>
  <c r="AF165" i="17" s="1"/>
  <c r="AG165" i="17" s="1"/>
  <c r="AH165" i="17" s="1"/>
  <c r="AI165" i="17" s="1"/>
  <c r="AJ165" i="17" s="1"/>
  <c r="AK165" i="17" s="1"/>
  <c r="AL165" i="17" s="1"/>
  <c r="AM165" i="17" s="1"/>
  <c r="AN165" i="17" s="1"/>
  <c r="AO165" i="17" s="1"/>
  <c r="AP165" i="17" s="1"/>
  <c r="AQ165" i="17" s="1"/>
  <c r="AR165" i="17" s="1"/>
  <c r="AS165" i="17" s="1"/>
  <c r="AT165" i="17" s="1"/>
  <c r="AU165" i="17" s="1"/>
  <c r="AV165" i="17" s="1"/>
  <c r="AW165" i="17" s="1"/>
  <c r="AX165" i="17" s="1"/>
  <c r="AY165" i="17" s="1"/>
  <c r="AZ165" i="17" s="1"/>
  <c r="BA165" i="17" s="1"/>
  <c r="F166" i="17"/>
  <c r="G166" i="17" s="1"/>
  <c r="H166" i="17" s="1"/>
  <c r="I166" i="17" s="1"/>
  <c r="J166" i="17" s="1"/>
  <c r="K166" i="17" s="1"/>
  <c r="L166" i="17" s="1"/>
  <c r="M166" i="17" s="1"/>
  <c r="N166" i="17" s="1"/>
  <c r="O166" i="17" s="1"/>
  <c r="P166" i="17" s="1"/>
  <c r="Q166" i="17" s="1"/>
  <c r="R166" i="17" s="1"/>
  <c r="S166" i="17" s="1"/>
  <c r="T166" i="17" s="1"/>
  <c r="U166" i="17" s="1"/>
  <c r="V166" i="17" s="1"/>
  <c r="W166" i="17" s="1"/>
  <c r="X166" i="17" s="1"/>
  <c r="Y166" i="17" s="1"/>
  <c r="Z166" i="17" s="1"/>
  <c r="AA166" i="17" s="1"/>
  <c r="AB166" i="17" s="1"/>
  <c r="AC166" i="17" s="1"/>
  <c r="AD166" i="17" s="1"/>
  <c r="AE166" i="17" s="1"/>
  <c r="AF166" i="17" s="1"/>
  <c r="AG166" i="17" s="1"/>
  <c r="AH166" i="17" s="1"/>
  <c r="AI166" i="17" s="1"/>
  <c r="AJ166" i="17" s="1"/>
  <c r="AK166" i="17" s="1"/>
  <c r="AL166" i="17" s="1"/>
  <c r="AM166" i="17" s="1"/>
  <c r="AN166" i="17" s="1"/>
  <c r="AO166" i="17" s="1"/>
  <c r="AP166" i="17" s="1"/>
  <c r="AQ166" i="17" s="1"/>
  <c r="AR166" i="17" s="1"/>
  <c r="AS166" i="17" s="1"/>
  <c r="AT166" i="17" s="1"/>
  <c r="AU166" i="17" s="1"/>
  <c r="AV166" i="17" s="1"/>
  <c r="AW166" i="17" s="1"/>
  <c r="AX166" i="17" s="1"/>
  <c r="AY166" i="17" s="1"/>
  <c r="AZ166" i="17" s="1"/>
  <c r="BA166" i="17" s="1"/>
  <c r="F167" i="17"/>
  <c r="G167" i="17" s="1"/>
  <c r="H167" i="17" s="1"/>
  <c r="I167" i="17" s="1"/>
  <c r="J167" i="17" s="1"/>
  <c r="K167" i="17" s="1"/>
  <c r="L167" i="17" s="1"/>
  <c r="M167" i="17" s="1"/>
  <c r="N167" i="17" s="1"/>
  <c r="O167" i="17" s="1"/>
  <c r="P167" i="17" s="1"/>
  <c r="Q167" i="17" s="1"/>
  <c r="R167" i="17" s="1"/>
  <c r="S167" i="17" s="1"/>
  <c r="T167" i="17" s="1"/>
  <c r="U167" i="17" s="1"/>
  <c r="V167" i="17" s="1"/>
  <c r="W167" i="17" s="1"/>
  <c r="X167" i="17" s="1"/>
  <c r="Y167" i="17" s="1"/>
  <c r="Z167" i="17" s="1"/>
  <c r="AA167" i="17" s="1"/>
  <c r="AB167" i="17" s="1"/>
  <c r="AC167" i="17" s="1"/>
  <c r="AD167" i="17" s="1"/>
  <c r="AE167" i="17" s="1"/>
  <c r="AF167" i="17" s="1"/>
  <c r="AG167" i="17" s="1"/>
  <c r="AH167" i="17" s="1"/>
  <c r="AI167" i="17" s="1"/>
  <c r="AJ167" i="17" s="1"/>
  <c r="AK167" i="17" s="1"/>
  <c r="AL167" i="17" s="1"/>
  <c r="AM167" i="17" s="1"/>
  <c r="AN167" i="17" s="1"/>
  <c r="AO167" i="17" s="1"/>
  <c r="AP167" i="17" s="1"/>
  <c r="AQ167" i="17" s="1"/>
  <c r="AR167" i="17" s="1"/>
  <c r="AS167" i="17" s="1"/>
  <c r="AT167" i="17" s="1"/>
  <c r="AU167" i="17" s="1"/>
  <c r="AV167" i="17" s="1"/>
  <c r="AW167" i="17" s="1"/>
  <c r="AX167" i="17" s="1"/>
  <c r="AY167" i="17" s="1"/>
  <c r="AZ167" i="17" s="1"/>
  <c r="BA167" i="17" s="1"/>
  <c r="F168" i="17"/>
  <c r="G168" i="17" s="1"/>
  <c r="H168" i="17" s="1"/>
  <c r="I168" i="17" s="1"/>
  <c r="J168" i="17" s="1"/>
  <c r="K168" i="17" s="1"/>
  <c r="L168" i="17" s="1"/>
  <c r="M168" i="17" s="1"/>
  <c r="N168" i="17" s="1"/>
  <c r="O168" i="17" s="1"/>
  <c r="P168" i="17" s="1"/>
  <c r="Q168" i="17" s="1"/>
  <c r="R168" i="17" s="1"/>
  <c r="S168" i="17" s="1"/>
  <c r="T168" i="17" s="1"/>
  <c r="U168" i="17" s="1"/>
  <c r="V168" i="17" s="1"/>
  <c r="W168" i="17" s="1"/>
  <c r="X168" i="17" s="1"/>
  <c r="Y168" i="17" s="1"/>
  <c r="Z168" i="17" s="1"/>
  <c r="AA168" i="17" s="1"/>
  <c r="AB168" i="17" s="1"/>
  <c r="AC168" i="17" s="1"/>
  <c r="AD168" i="17" s="1"/>
  <c r="AE168" i="17" s="1"/>
  <c r="AF168" i="17" s="1"/>
  <c r="AG168" i="17" s="1"/>
  <c r="AH168" i="17" s="1"/>
  <c r="AI168" i="17" s="1"/>
  <c r="AJ168" i="17" s="1"/>
  <c r="AK168" i="17" s="1"/>
  <c r="AL168" i="17" s="1"/>
  <c r="AM168" i="17" s="1"/>
  <c r="AN168" i="17" s="1"/>
  <c r="AO168" i="17" s="1"/>
  <c r="AP168" i="17" s="1"/>
  <c r="AQ168" i="17" s="1"/>
  <c r="AR168" i="17" s="1"/>
  <c r="AS168" i="17" s="1"/>
  <c r="AT168" i="17" s="1"/>
  <c r="AU168" i="17" s="1"/>
  <c r="AV168" i="17" s="1"/>
  <c r="AW168" i="17" s="1"/>
  <c r="AX168" i="17" s="1"/>
  <c r="AY168" i="17" s="1"/>
  <c r="AZ168" i="17" s="1"/>
  <c r="BA168" i="17" s="1"/>
  <c r="F169" i="17"/>
  <c r="G169" i="17" s="1"/>
  <c r="H169" i="17" s="1"/>
  <c r="I169" i="17" s="1"/>
  <c r="J169" i="17" s="1"/>
  <c r="K169" i="17" s="1"/>
  <c r="L169" i="17" s="1"/>
  <c r="M169" i="17" s="1"/>
  <c r="N169" i="17" s="1"/>
  <c r="O169" i="17" s="1"/>
  <c r="P169" i="17" s="1"/>
  <c r="Q169" i="17" s="1"/>
  <c r="R169" i="17" s="1"/>
  <c r="S169" i="17" s="1"/>
  <c r="T169" i="17" s="1"/>
  <c r="U169" i="17" s="1"/>
  <c r="V169" i="17" s="1"/>
  <c r="W169" i="17" s="1"/>
  <c r="X169" i="17" s="1"/>
  <c r="Y169" i="17" s="1"/>
  <c r="Z169" i="17" s="1"/>
  <c r="AA169" i="17" s="1"/>
  <c r="AB169" i="17" s="1"/>
  <c r="AC169" i="17" s="1"/>
  <c r="AD169" i="17" s="1"/>
  <c r="AE169" i="17" s="1"/>
  <c r="AF169" i="17" s="1"/>
  <c r="AG169" i="17" s="1"/>
  <c r="AH169" i="17" s="1"/>
  <c r="AI169" i="17" s="1"/>
  <c r="AJ169" i="17" s="1"/>
  <c r="AK169" i="17" s="1"/>
  <c r="AL169" i="17" s="1"/>
  <c r="AM169" i="17" s="1"/>
  <c r="AN169" i="17" s="1"/>
  <c r="AO169" i="17" s="1"/>
  <c r="AP169" i="17" s="1"/>
  <c r="AQ169" i="17" s="1"/>
  <c r="AR169" i="17" s="1"/>
  <c r="AS169" i="17" s="1"/>
  <c r="AT169" i="17" s="1"/>
  <c r="AU169" i="17" s="1"/>
  <c r="AV169" i="17" s="1"/>
  <c r="AW169" i="17" s="1"/>
  <c r="AX169" i="17" s="1"/>
  <c r="AY169" i="17" s="1"/>
  <c r="AZ169" i="17" s="1"/>
  <c r="BA169" i="17" s="1"/>
  <c r="F170" i="17"/>
  <c r="G170" i="17" s="1"/>
  <c r="H170" i="17" s="1"/>
  <c r="I170" i="17" s="1"/>
  <c r="J170" i="17" s="1"/>
  <c r="K170" i="17" s="1"/>
  <c r="L170" i="17" s="1"/>
  <c r="M170" i="17" s="1"/>
  <c r="N170" i="17" s="1"/>
  <c r="O170" i="17" s="1"/>
  <c r="P170" i="17" s="1"/>
  <c r="Q170" i="17" s="1"/>
  <c r="R170" i="17" s="1"/>
  <c r="S170" i="17" s="1"/>
  <c r="T170" i="17" s="1"/>
  <c r="U170" i="17" s="1"/>
  <c r="V170" i="17" s="1"/>
  <c r="W170" i="17" s="1"/>
  <c r="X170" i="17" s="1"/>
  <c r="Y170" i="17" s="1"/>
  <c r="Z170" i="17" s="1"/>
  <c r="AA170" i="17" s="1"/>
  <c r="AB170" i="17" s="1"/>
  <c r="AC170" i="17" s="1"/>
  <c r="AD170" i="17" s="1"/>
  <c r="AE170" i="17" s="1"/>
  <c r="AF170" i="17" s="1"/>
  <c r="AG170" i="17" s="1"/>
  <c r="AH170" i="17" s="1"/>
  <c r="AI170" i="17" s="1"/>
  <c r="AJ170" i="17" s="1"/>
  <c r="AK170" i="17" s="1"/>
  <c r="AL170" i="17" s="1"/>
  <c r="AM170" i="17" s="1"/>
  <c r="AN170" i="17" s="1"/>
  <c r="AO170" i="17" s="1"/>
  <c r="AP170" i="17" s="1"/>
  <c r="AQ170" i="17" s="1"/>
  <c r="AR170" i="17" s="1"/>
  <c r="AS170" i="17" s="1"/>
  <c r="AT170" i="17" s="1"/>
  <c r="AU170" i="17" s="1"/>
  <c r="AV170" i="17" s="1"/>
  <c r="AW170" i="17" s="1"/>
  <c r="AX170" i="17" s="1"/>
  <c r="AY170" i="17" s="1"/>
  <c r="AZ170" i="17" s="1"/>
  <c r="BA170" i="17" s="1"/>
  <c r="F171" i="17"/>
  <c r="G171" i="17" s="1"/>
  <c r="H171" i="17" s="1"/>
  <c r="I171" i="17" s="1"/>
  <c r="J171" i="17" s="1"/>
  <c r="K171" i="17" s="1"/>
  <c r="L171" i="17" s="1"/>
  <c r="M171" i="17" s="1"/>
  <c r="N171" i="17" s="1"/>
  <c r="O171" i="17" s="1"/>
  <c r="P171" i="17" s="1"/>
  <c r="Q171" i="17" s="1"/>
  <c r="R171" i="17" s="1"/>
  <c r="S171" i="17" s="1"/>
  <c r="T171" i="17" s="1"/>
  <c r="U171" i="17" s="1"/>
  <c r="V171" i="17" s="1"/>
  <c r="W171" i="17" s="1"/>
  <c r="X171" i="17" s="1"/>
  <c r="Y171" i="17" s="1"/>
  <c r="Z171" i="17" s="1"/>
  <c r="AA171" i="17" s="1"/>
  <c r="AB171" i="17" s="1"/>
  <c r="AC171" i="17" s="1"/>
  <c r="AD171" i="17" s="1"/>
  <c r="AE171" i="17" s="1"/>
  <c r="AF171" i="17" s="1"/>
  <c r="AG171" i="17" s="1"/>
  <c r="AH171" i="17" s="1"/>
  <c r="AI171" i="17" s="1"/>
  <c r="AJ171" i="17" s="1"/>
  <c r="AK171" i="17" s="1"/>
  <c r="AL171" i="17" s="1"/>
  <c r="AM171" i="17" s="1"/>
  <c r="AN171" i="17" s="1"/>
  <c r="AO171" i="17" s="1"/>
  <c r="AP171" i="17" s="1"/>
  <c r="AQ171" i="17" s="1"/>
  <c r="AR171" i="17" s="1"/>
  <c r="AS171" i="17" s="1"/>
  <c r="AT171" i="17" s="1"/>
  <c r="AU171" i="17" s="1"/>
  <c r="AV171" i="17" s="1"/>
  <c r="AW171" i="17" s="1"/>
  <c r="AX171" i="17" s="1"/>
  <c r="AY171" i="17" s="1"/>
  <c r="AZ171" i="17" s="1"/>
  <c r="BA171" i="17" s="1"/>
  <c r="F172" i="17"/>
  <c r="G172" i="17" s="1"/>
  <c r="H172" i="17" s="1"/>
  <c r="I172" i="17" s="1"/>
  <c r="J172" i="17" s="1"/>
  <c r="K172" i="17" s="1"/>
  <c r="L172" i="17" s="1"/>
  <c r="M172" i="17" s="1"/>
  <c r="N172" i="17" s="1"/>
  <c r="O172" i="17" s="1"/>
  <c r="P172" i="17" s="1"/>
  <c r="Q172" i="17" s="1"/>
  <c r="R172" i="17" s="1"/>
  <c r="S172" i="17" s="1"/>
  <c r="T172" i="17" s="1"/>
  <c r="U172" i="17" s="1"/>
  <c r="V172" i="17" s="1"/>
  <c r="W172" i="17" s="1"/>
  <c r="X172" i="17" s="1"/>
  <c r="Y172" i="17" s="1"/>
  <c r="Z172" i="17" s="1"/>
  <c r="AA172" i="17" s="1"/>
  <c r="AB172" i="17" s="1"/>
  <c r="AC172" i="17" s="1"/>
  <c r="AD172" i="17" s="1"/>
  <c r="AE172" i="17" s="1"/>
  <c r="AF172" i="17" s="1"/>
  <c r="AG172" i="17" s="1"/>
  <c r="AH172" i="17" s="1"/>
  <c r="AI172" i="17" s="1"/>
  <c r="AJ172" i="17" s="1"/>
  <c r="AK172" i="17" s="1"/>
  <c r="AL172" i="17" s="1"/>
  <c r="AM172" i="17" s="1"/>
  <c r="AN172" i="17" s="1"/>
  <c r="AO172" i="17" s="1"/>
  <c r="AP172" i="17" s="1"/>
  <c r="AQ172" i="17" s="1"/>
  <c r="AR172" i="17" s="1"/>
  <c r="AS172" i="17" s="1"/>
  <c r="AT172" i="17" s="1"/>
  <c r="AU172" i="17" s="1"/>
  <c r="AV172" i="17" s="1"/>
  <c r="AW172" i="17" s="1"/>
  <c r="AX172" i="17" s="1"/>
  <c r="AY172" i="17" s="1"/>
  <c r="AZ172" i="17" s="1"/>
  <c r="BA172" i="17" s="1"/>
  <c r="F173" i="17"/>
  <c r="G173" i="17" s="1"/>
  <c r="H173" i="17" s="1"/>
  <c r="I173" i="17" s="1"/>
  <c r="J173" i="17" s="1"/>
  <c r="K173" i="17" s="1"/>
  <c r="L173" i="17" s="1"/>
  <c r="M173" i="17" s="1"/>
  <c r="N173" i="17" s="1"/>
  <c r="O173" i="17" s="1"/>
  <c r="P173" i="17" s="1"/>
  <c r="Q173" i="17" s="1"/>
  <c r="R173" i="17" s="1"/>
  <c r="S173" i="17" s="1"/>
  <c r="T173" i="17" s="1"/>
  <c r="U173" i="17" s="1"/>
  <c r="V173" i="17" s="1"/>
  <c r="W173" i="17" s="1"/>
  <c r="X173" i="17" s="1"/>
  <c r="Y173" i="17" s="1"/>
  <c r="Z173" i="17" s="1"/>
  <c r="AA173" i="17" s="1"/>
  <c r="AB173" i="17" s="1"/>
  <c r="AC173" i="17" s="1"/>
  <c r="AD173" i="17" s="1"/>
  <c r="AE173" i="17" s="1"/>
  <c r="AF173" i="17" s="1"/>
  <c r="AG173" i="17" s="1"/>
  <c r="AH173" i="17" s="1"/>
  <c r="AI173" i="17" s="1"/>
  <c r="AJ173" i="17" s="1"/>
  <c r="AK173" i="17" s="1"/>
  <c r="AL173" i="17" s="1"/>
  <c r="AM173" i="17" s="1"/>
  <c r="AN173" i="17" s="1"/>
  <c r="AO173" i="17" s="1"/>
  <c r="AP173" i="17" s="1"/>
  <c r="AQ173" i="17" s="1"/>
  <c r="AR173" i="17" s="1"/>
  <c r="AS173" i="17" s="1"/>
  <c r="AT173" i="17" s="1"/>
  <c r="AU173" i="17" s="1"/>
  <c r="AV173" i="17" s="1"/>
  <c r="AW173" i="17" s="1"/>
  <c r="AX173" i="17" s="1"/>
  <c r="AY173" i="17" s="1"/>
  <c r="AZ173" i="17" s="1"/>
  <c r="BA173" i="17" s="1"/>
  <c r="F174" i="17"/>
  <c r="G174" i="17" s="1"/>
  <c r="H174" i="17" s="1"/>
  <c r="I174" i="17" s="1"/>
  <c r="J174" i="17" s="1"/>
  <c r="K174" i="17" s="1"/>
  <c r="L174" i="17" s="1"/>
  <c r="M174" i="17" s="1"/>
  <c r="N174" i="17" s="1"/>
  <c r="O174" i="17" s="1"/>
  <c r="P174" i="17" s="1"/>
  <c r="Q174" i="17" s="1"/>
  <c r="R174" i="17" s="1"/>
  <c r="S174" i="17" s="1"/>
  <c r="T174" i="17" s="1"/>
  <c r="U174" i="17" s="1"/>
  <c r="V174" i="17" s="1"/>
  <c r="W174" i="17" s="1"/>
  <c r="X174" i="17" s="1"/>
  <c r="Y174" i="17" s="1"/>
  <c r="Z174" i="17" s="1"/>
  <c r="AA174" i="17" s="1"/>
  <c r="AB174" i="17" s="1"/>
  <c r="AC174" i="17" s="1"/>
  <c r="AD174" i="17" s="1"/>
  <c r="AE174" i="17" s="1"/>
  <c r="AF174" i="17" s="1"/>
  <c r="AG174" i="17" s="1"/>
  <c r="AH174" i="17" s="1"/>
  <c r="AI174" i="17" s="1"/>
  <c r="AJ174" i="17" s="1"/>
  <c r="AK174" i="17" s="1"/>
  <c r="AL174" i="17" s="1"/>
  <c r="AM174" i="17" s="1"/>
  <c r="AN174" i="17" s="1"/>
  <c r="AO174" i="17" s="1"/>
  <c r="AP174" i="17" s="1"/>
  <c r="AQ174" i="17" s="1"/>
  <c r="AR174" i="17" s="1"/>
  <c r="AS174" i="17" s="1"/>
  <c r="AT174" i="17" s="1"/>
  <c r="AU174" i="17" s="1"/>
  <c r="AV174" i="17" s="1"/>
  <c r="AW174" i="17" s="1"/>
  <c r="AX174" i="17" s="1"/>
  <c r="AY174" i="17" s="1"/>
  <c r="AZ174" i="17" s="1"/>
  <c r="BA174" i="17" s="1"/>
  <c r="F175" i="17"/>
  <c r="G175" i="17" s="1"/>
  <c r="H175" i="17" s="1"/>
  <c r="I175" i="17" s="1"/>
  <c r="J175" i="17" s="1"/>
  <c r="K175" i="17" s="1"/>
  <c r="L175" i="17" s="1"/>
  <c r="M175" i="17" s="1"/>
  <c r="N175" i="17" s="1"/>
  <c r="O175" i="17" s="1"/>
  <c r="P175" i="17" s="1"/>
  <c r="Q175" i="17" s="1"/>
  <c r="R175" i="17" s="1"/>
  <c r="S175" i="17" s="1"/>
  <c r="T175" i="17" s="1"/>
  <c r="U175" i="17" s="1"/>
  <c r="V175" i="17" s="1"/>
  <c r="W175" i="17" s="1"/>
  <c r="X175" i="17" s="1"/>
  <c r="Y175" i="17" s="1"/>
  <c r="Z175" i="17" s="1"/>
  <c r="AA175" i="17" s="1"/>
  <c r="AB175" i="17" s="1"/>
  <c r="AC175" i="17" s="1"/>
  <c r="AD175" i="17" s="1"/>
  <c r="AE175" i="17" s="1"/>
  <c r="AF175" i="17" s="1"/>
  <c r="AG175" i="17" s="1"/>
  <c r="AH175" i="17" s="1"/>
  <c r="AI175" i="17" s="1"/>
  <c r="AJ175" i="17" s="1"/>
  <c r="AK175" i="17" s="1"/>
  <c r="AL175" i="17" s="1"/>
  <c r="AM175" i="17" s="1"/>
  <c r="AN175" i="17" s="1"/>
  <c r="AO175" i="17" s="1"/>
  <c r="AP175" i="17" s="1"/>
  <c r="AQ175" i="17" s="1"/>
  <c r="AR175" i="17" s="1"/>
  <c r="AS175" i="17" s="1"/>
  <c r="AT175" i="17" s="1"/>
  <c r="AU175" i="17" s="1"/>
  <c r="AV175" i="17" s="1"/>
  <c r="AW175" i="17" s="1"/>
  <c r="AX175" i="17" s="1"/>
  <c r="AY175" i="17" s="1"/>
  <c r="AZ175" i="17" s="1"/>
  <c r="BA175" i="17" s="1"/>
  <c r="F176" i="17"/>
  <c r="G176" i="17" s="1"/>
  <c r="H176" i="17" s="1"/>
  <c r="I176" i="17" s="1"/>
  <c r="J176" i="17" s="1"/>
  <c r="K176" i="17" s="1"/>
  <c r="L176" i="17" s="1"/>
  <c r="M176" i="17" s="1"/>
  <c r="N176" i="17" s="1"/>
  <c r="O176" i="17" s="1"/>
  <c r="P176" i="17" s="1"/>
  <c r="Q176" i="17" s="1"/>
  <c r="R176" i="17" s="1"/>
  <c r="S176" i="17" s="1"/>
  <c r="T176" i="17" s="1"/>
  <c r="U176" i="17" s="1"/>
  <c r="V176" i="17" s="1"/>
  <c r="W176" i="17" s="1"/>
  <c r="X176" i="17" s="1"/>
  <c r="Y176" i="17" s="1"/>
  <c r="Z176" i="17" s="1"/>
  <c r="AA176" i="17" s="1"/>
  <c r="AB176" i="17" s="1"/>
  <c r="AC176" i="17" s="1"/>
  <c r="AD176" i="17" s="1"/>
  <c r="AE176" i="17" s="1"/>
  <c r="AF176" i="17" s="1"/>
  <c r="AG176" i="17" s="1"/>
  <c r="AH176" i="17" s="1"/>
  <c r="AI176" i="17" s="1"/>
  <c r="AJ176" i="17" s="1"/>
  <c r="AK176" i="17" s="1"/>
  <c r="AL176" i="17" s="1"/>
  <c r="AM176" i="17" s="1"/>
  <c r="AN176" i="17" s="1"/>
  <c r="AO176" i="17" s="1"/>
  <c r="AP176" i="17" s="1"/>
  <c r="AQ176" i="17" s="1"/>
  <c r="AR176" i="17" s="1"/>
  <c r="AS176" i="17" s="1"/>
  <c r="AT176" i="17" s="1"/>
  <c r="AU176" i="17" s="1"/>
  <c r="AV176" i="17" s="1"/>
  <c r="AW176" i="17" s="1"/>
  <c r="AX176" i="17" s="1"/>
  <c r="AY176" i="17" s="1"/>
  <c r="AZ176" i="17" s="1"/>
  <c r="BA176" i="17" s="1"/>
  <c r="F177" i="17"/>
  <c r="G177" i="17" s="1"/>
  <c r="H177" i="17" s="1"/>
  <c r="I177" i="17" s="1"/>
  <c r="J177" i="17" s="1"/>
  <c r="K177" i="17" s="1"/>
  <c r="L177" i="17" s="1"/>
  <c r="M177" i="17" s="1"/>
  <c r="N177" i="17" s="1"/>
  <c r="O177" i="17" s="1"/>
  <c r="P177" i="17" s="1"/>
  <c r="Q177" i="17" s="1"/>
  <c r="R177" i="17" s="1"/>
  <c r="S177" i="17" s="1"/>
  <c r="T177" i="17" s="1"/>
  <c r="U177" i="17" s="1"/>
  <c r="V177" i="17" s="1"/>
  <c r="W177" i="17" s="1"/>
  <c r="X177" i="17" s="1"/>
  <c r="Y177" i="17" s="1"/>
  <c r="Z177" i="17" s="1"/>
  <c r="AA177" i="17" s="1"/>
  <c r="AB177" i="17" s="1"/>
  <c r="AC177" i="17" s="1"/>
  <c r="AD177" i="17" s="1"/>
  <c r="AE177" i="17" s="1"/>
  <c r="AF177" i="17" s="1"/>
  <c r="AG177" i="17" s="1"/>
  <c r="AH177" i="17" s="1"/>
  <c r="AI177" i="17" s="1"/>
  <c r="AJ177" i="17" s="1"/>
  <c r="AK177" i="17" s="1"/>
  <c r="AL177" i="17" s="1"/>
  <c r="AM177" i="17" s="1"/>
  <c r="AN177" i="17" s="1"/>
  <c r="AO177" i="17" s="1"/>
  <c r="AP177" i="17" s="1"/>
  <c r="AQ177" i="17" s="1"/>
  <c r="AR177" i="17" s="1"/>
  <c r="AS177" i="17" s="1"/>
  <c r="AT177" i="17" s="1"/>
  <c r="AU177" i="17" s="1"/>
  <c r="AV177" i="17" s="1"/>
  <c r="AW177" i="17" s="1"/>
  <c r="AX177" i="17" s="1"/>
  <c r="AY177" i="17" s="1"/>
  <c r="AZ177" i="17" s="1"/>
  <c r="BA177" i="17" s="1"/>
  <c r="F178" i="17"/>
  <c r="G178" i="17" s="1"/>
  <c r="H178" i="17" s="1"/>
  <c r="I178" i="17" s="1"/>
  <c r="J178" i="17" s="1"/>
  <c r="K178" i="17" s="1"/>
  <c r="L178" i="17" s="1"/>
  <c r="M178" i="17" s="1"/>
  <c r="N178" i="17" s="1"/>
  <c r="O178" i="17" s="1"/>
  <c r="P178" i="17" s="1"/>
  <c r="Q178" i="17" s="1"/>
  <c r="R178" i="17" s="1"/>
  <c r="S178" i="17" s="1"/>
  <c r="T178" i="17" s="1"/>
  <c r="U178" i="17" s="1"/>
  <c r="V178" i="17" s="1"/>
  <c r="W178" i="17" s="1"/>
  <c r="X178" i="17" s="1"/>
  <c r="Y178" i="17" s="1"/>
  <c r="Z178" i="17" s="1"/>
  <c r="AA178" i="17" s="1"/>
  <c r="AB178" i="17" s="1"/>
  <c r="AC178" i="17" s="1"/>
  <c r="AD178" i="17" s="1"/>
  <c r="AE178" i="17" s="1"/>
  <c r="AF178" i="17" s="1"/>
  <c r="AG178" i="17" s="1"/>
  <c r="AH178" i="17" s="1"/>
  <c r="AI178" i="17" s="1"/>
  <c r="AJ178" i="17" s="1"/>
  <c r="AK178" i="17" s="1"/>
  <c r="AL178" i="17" s="1"/>
  <c r="AM178" i="17" s="1"/>
  <c r="AN178" i="17" s="1"/>
  <c r="AO178" i="17" s="1"/>
  <c r="AP178" i="17" s="1"/>
  <c r="AQ178" i="17" s="1"/>
  <c r="AR178" i="17" s="1"/>
  <c r="AS178" i="17" s="1"/>
  <c r="AT178" i="17" s="1"/>
  <c r="AU178" i="17" s="1"/>
  <c r="AV178" i="17" s="1"/>
  <c r="AW178" i="17" s="1"/>
  <c r="AX178" i="17" s="1"/>
  <c r="AY178" i="17" s="1"/>
  <c r="AZ178" i="17" s="1"/>
  <c r="BA178" i="17" s="1"/>
  <c r="F179" i="17"/>
  <c r="G179" i="17" s="1"/>
  <c r="H179" i="17" s="1"/>
  <c r="I179" i="17" s="1"/>
  <c r="J179" i="17" s="1"/>
  <c r="K179" i="17" s="1"/>
  <c r="L179" i="17" s="1"/>
  <c r="M179" i="17" s="1"/>
  <c r="N179" i="17" s="1"/>
  <c r="O179" i="17" s="1"/>
  <c r="P179" i="17" s="1"/>
  <c r="Q179" i="17" s="1"/>
  <c r="R179" i="17" s="1"/>
  <c r="S179" i="17" s="1"/>
  <c r="T179" i="17" s="1"/>
  <c r="U179" i="17" s="1"/>
  <c r="V179" i="17" s="1"/>
  <c r="W179" i="17" s="1"/>
  <c r="X179" i="17" s="1"/>
  <c r="Y179" i="17" s="1"/>
  <c r="Z179" i="17" s="1"/>
  <c r="AA179" i="17" s="1"/>
  <c r="AB179" i="17" s="1"/>
  <c r="AC179" i="17" s="1"/>
  <c r="AD179" i="17" s="1"/>
  <c r="AE179" i="17" s="1"/>
  <c r="AF179" i="17" s="1"/>
  <c r="AG179" i="17" s="1"/>
  <c r="AH179" i="17" s="1"/>
  <c r="AI179" i="17" s="1"/>
  <c r="AJ179" i="17" s="1"/>
  <c r="AK179" i="17" s="1"/>
  <c r="AL179" i="17" s="1"/>
  <c r="AM179" i="17" s="1"/>
  <c r="AN179" i="17" s="1"/>
  <c r="AO179" i="17" s="1"/>
  <c r="AP179" i="17" s="1"/>
  <c r="AQ179" i="17" s="1"/>
  <c r="AR179" i="17" s="1"/>
  <c r="AS179" i="17" s="1"/>
  <c r="AT179" i="17" s="1"/>
  <c r="AU179" i="17" s="1"/>
  <c r="AV179" i="17" s="1"/>
  <c r="AW179" i="17" s="1"/>
  <c r="AX179" i="17" s="1"/>
  <c r="AY179" i="17" s="1"/>
  <c r="AZ179" i="17" s="1"/>
  <c r="BA179" i="17" s="1"/>
  <c r="F180" i="17"/>
  <c r="G180" i="17" s="1"/>
  <c r="H180" i="17" s="1"/>
  <c r="I180" i="17" s="1"/>
  <c r="J180" i="17" s="1"/>
  <c r="K180" i="17" s="1"/>
  <c r="L180" i="17" s="1"/>
  <c r="M180" i="17" s="1"/>
  <c r="N180" i="17" s="1"/>
  <c r="O180" i="17" s="1"/>
  <c r="P180" i="17" s="1"/>
  <c r="Q180" i="17" s="1"/>
  <c r="R180" i="17" s="1"/>
  <c r="S180" i="17" s="1"/>
  <c r="T180" i="17" s="1"/>
  <c r="U180" i="17" s="1"/>
  <c r="V180" i="17" s="1"/>
  <c r="W180" i="17" s="1"/>
  <c r="X180" i="17" s="1"/>
  <c r="Y180" i="17" s="1"/>
  <c r="Z180" i="17" s="1"/>
  <c r="AA180" i="17" s="1"/>
  <c r="AB180" i="17" s="1"/>
  <c r="AC180" i="17" s="1"/>
  <c r="AD180" i="17" s="1"/>
  <c r="AE180" i="17" s="1"/>
  <c r="AF180" i="17" s="1"/>
  <c r="AG180" i="17" s="1"/>
  <c r="AH180" i="17" s="1"/>
  <c r="AI180" i="17" s="1"/>
  <c r="AJ180" i="17" s="1"/>
  <c r="AK180" i="17" s="1"/>
  <c r="AL180" i="17" s="1"/>
  <c r="AM180" i="17" s="1"/>
  <c r="AN180" i="17" s="1"/>
  <c r="AO180" i="17" s="1"/>
  <c r="AP180" i="17" s="1"/>
  <c r="AQ180" i="17" s="1"/>
  <c r="AR180" i="17" s="1"/>
  <c r="AS180" i="17" s="1"/>
  <c r="AT180" i="17" s="1"/>
  <c r="AU180" i="17" s="1"/>
  <c r="AV180" i="17" s="1"/>
  <c r="AW180" i="17" s="1"/>
  <c r="AX180" i="17" s="1"/>
  <c r="AY180" i="17" s="1"/>
  <c r="AZ180" i="17" s="1"/>
  <c r="BA180" i="17" s="1"/>
  <c r="F181" i="17"/>
  <c r="G181" i="17" s="1"/>
  <c r="H181" i="17" s="1"/>
  <c r="I181" i="17" s="1"/>
  <c r="J181" i="17" s="1"/>
  <c r="K181" i="17" s="1"/>
  <c r="L181" i="17" s="1"/>
  <c r="M181" i="17" s="1"/>
  <c r="N181" i="17" s="1"/>
  <c r="O181" i="17" s="1"/>
  <c r="P181" i="17" s="1"/>
  <c r="Q181" i="17" s="1"/>
  <c r="R181" i="17" s="1"/>
  <c r="S181" i="17" s="1"/>
  <c r="T181" i="17" s="1"/>
  <c r="U181" i="17" s="1"/>
  <c r="V181" i="17" s="1"/>
  <c r="W181" i="17" s="1"/>
  <c r="X181" i="17" s="1"/>
  <c r="Y181" i="17" s="1"/>
  <c r="Z181" i="17" s="1"/>
  <c r="AA181" i="17" s="1"/>
  <c r="AB181" i="17" s="1"/>
  <c r="AC181" i="17" s="1"/>
  <c r="AD181" i="17" s="1"/>
  <c r="AE181" i="17" s="1"/>
  <c r="AF181" i="17" s="1"/>
  <c r="AG181" i="17" s="1"/>
  <c r="AH181" i="17" s="1"/>
  <c r="AI181" i="17" s="1"/>
  <c r="AJ181" i="17" s="1"/>
  <c r="AK181" i="17" s="1"/>
  <c r="AL181" i="17" s="1"/>
  <c r="AM181" i="17" s="1"/>
  <c r="AN181" i="17" s="1"/>
  <c r="AO181" i="17" s="1"/>
  <c r="AP181" i="17" s="1"/>
  <c r="AQ181" i="17" s="1"/>
  <c r="AR181" i="17" s="1"/>
  <c r="AS181" i="17" s="1"/>
  <c r="AT181" i="17" s="1"/>
  <c r="AU181" i="17" s="1"/>
  <c r="AV181" i="17" s="1"/>
  <c r="AW181" i="17" s="1"/>
  <c r="AX181" i="17" s="1"/>
  <c r="AY181" i="17" s="1"/>
  <c r="AZ181" i="17" s="1"/>
  <c r="BA181" i="17" s="1"/>
  <c r="F182" i="17"/>
  <c r="G182" i="17" s="1"/>
  <c r="H182" i="17" s="1"/>
  <c r="I182" i="17" s="1"/>
  <c r="J182" i="17" s="1"/>
  <c r="K182" i="17" s="1"/>
  <c r="L182" i="17" s="1"/>
  <c r="M182" i="17" s="1"/>
  <c r="N182" i="17" s="1"/>
  <c r="O182" i="17" s="1"/>
  <c r="P182" i="17" s="1"/>
  <c r="Q182" i="17" s="1"/>
  <c r="R182" i="17" s="1"/>
  <c r="S182" i="17" s="1"/>
  <c r="T182" i="17" s="1"/>
  <c r="U182" i="17" s="1"/>
  <c r="V182" i="17" s="1"/>
  <c r="W182" i="17" s="1"/>
  <c r="X182" i="17" s="1"/>
  <c r="Y182" i="17" s="1"/>
  <c r="Z182" i="17" s="1"/>
  <c r="AA182" i="17" s="1"/>
  <c r="AB182" i="17" s="1"/>
  <c r="AC182" i="17" s="1"/>
  <c r="AD182" i="17" s="1"/>
  <c r="AE182" i="17" s="1"/>
  <c r="AF182" i="17" s="1"/>
  <c r="AG182" i="17" s="1"/>
  <c r="AH182" i="17" s="1"/>
  <c r="AI182" i="17" s="1"/>
  <c r="AJ182" i="17" s="1"/>
  <c r="AK182" i="17" s="1"/>
  <c r="AL182" i="17" s="1"/>
  <c r="AM182" i="17" s="1"/>
  <c r="AN182" i="17" s="1"/>
  <c r="AO182" i="17" s="1"/>
  <c r="AP182" i="17" s="1"/>
  <c r="AQ182" i="17" s="1"/>
  <c r="AR182" i="17" s="1"/>
  <c r="AS182" i="17" s="1"/>
  <c r="AT182" i="17" s="1"/>
  <c r="AU182" i="17" s="1"/>
  <c r="AV182" i="17" s="1"/>
  <c r="AW182" i="17" s="1"/>
  <c r="AX182" i="17" s="1"/>
  <c r="AY182" i="17" s="1"/>
  <c r="AZ182" i="17" s="1"/>
  <c r="BA182" i="17" s="1"/>
  <c r="F183" i="17"/>
  <c r="G183" i="17" s="1"/>
  <c r="H183" i="17" s="1"/>
  <c r="I183" i="17" s="1"/>
  <c r="J183" i="17" s="1"/>
  <c r="K183" i="17" s="1"/>
  <c r="L183" i="17" s="1"/>
  <c r="M183" i="17" s="1"/>
  <c r="N183" i="17" s="1"/>
  <c r="O183" i="17" s="1"/>
  <c r="P183" i="17" s="1"/>
  <c r="Q183" i="17" s="1"/>
  <c r="R183" i="17" s="1"/>
  <c r="S183" i="17" s="1"/>
  <c r="T183" i="17" s="1"/>
  <c r="U183" i="17" s="1"/>
  <c r="V183" i="17" s="1"/>
  <c r="W183" i="17" s="1"/>
  <c r="X183" i="17" s="1"/>
  <c r="Y183" i="17" s="1"/>
  <c r="Z183" i="17" s="1"/>
  <c r="AA183" i="17" s="1"/>
  <c r="AB183" i="17" s="1"/>
  <c r="AC183" i="17" s="1"/>
  <c r="AD183" i="17" s="1"/>
  <c r="AE183" i="17" s="1"/>
  <c r="AF183" i="17" s="1"/>
  <c r="AG183" i="17" s="1"/>
  <c r="AH183" i="17" s="1"/>
  <c r="AI183" i="17" s="1"/>
  <c r="AJ183" i="17" s="1"/>
  <c r="AK183" i="17" s="1"/>
  <c r="AL183" i="17" s="1"/>
  <c r="AM183" i="17" s="1"/>
  <c r="AN183" i="17" s="1"/>
  <c r="AO183" i="17" s="1"/>
  <c r="AP183" i="17" s="1"/>
  <c r="AQ183" i="17" s="1"/>
  <c r="AR183" i="17" s="1"/>
  <c r="AS183" i="17" s="1"/>
  <c r="AT183" i="17" s="1"/>
  <c r="AU183" i="17" s="1"/>
  <c r="AV183" i="17" s="1"/>
  <c r="AW183" i="17" s="1"/>
  <c r="AX183" i="17" s="1"/>
  <c r="AY183" i="17" s="1"/>
  <c r="AZ183" i="17" s="1"/>
  <c r="BA183" i="17" s="1"/>
  <c r="F184" i="17"/>
  <c r="G184" i="17" s="1"/>
  <c r="H184" i="17" s="1"/>
  <c r="I184" i="17" s="1"/>
  <c r="J184" i="17" s="1"/>
  <c r="K184" i="17" s="1"/>
  <c r="L184" i="17" s="1"/>
  <c r="M184" i="17" s="1"/>
  <c r="N184" i="17" s="1"/>
  <c r="O184" i="17" s="1"/>
  <c r="P184" i="17" s="1"/>
  <c r="Q184" i="17" s="1"/>
  <c r="R184" i="17" s="1"/>
  <c r="S184" i="17" s="1"/>
  <c r="T184" i="17" s="1"/>
  <c r="U184" i="17" s="1"/>
  <c r="V184" i="17" s="1"/>
  <c r="W184" i="17" s="1"/>
  <c r="X184" i="17" s="1"/>
  <c r="Y184" i="17" s="1"/>
  <c r="Z184" i="17" s="1"/>
  <c r="AA184" i="17" s="1"/>
  <c r="AB184" i="17" s="1"/>
  <c r="AC184" i="17" s="1"/>
  <c r="AD184" i="17" s="1"/>
  <c r="AE184" i="17" s="1"/>
  <c r="AF184" i="17" s="1"/>
  <c r="AG184" i="17" s="1"/>
  <c r="AH184" i="17" s="1"/>
  <c r="AI184" i="17" s="1"/>
  <c r="AJ184" i="17" s="1"/>
  <c r="AK184" i="17" s="1"/>
  <c r="AL184" i="17" s="1"/>
  <c r="AM184" i="17" s="1"/>
  <c r="AN184" i="17" s="1"/>
  <c r="AO184" i="17" s="1"/>
  <c r="AP184" i="17" s="1"/>
  <c r="AQ184" i="17" s="1"/>
  <c r="AR184" i="17" s="1"/>
  <c r="AS184" i="17" s="1"/>
  <c r="AT184" i="17" s="1"/>
  <c r="AU184" i="17" s="1"/>
  <c r="AV184" i="17" s="1"/>
  <c r="AW184" i="17" s="1"/>
  <c r="AX184" i="17" s="1"/>
  <c r="AY184" i="17" s="1"/>
  <c r="AZ184" i="17" s="1"/>
  <c r="BA184" i="17" s="1"/>
  <c r="F185" i="17"/>
  <c r="G185" i="17" s="1"/>
  <c r="H185" i="17" s="1"/>
  <c r="I185" i="17" s="1"/>
  <c r="J185" i="17" s="1"/>
  <c r="K185" i="17" s="1"/>
  <c r="L185" i="17" s="1"/>
  <c r="M185" i="17" s="1"/>
  <c r="N185" i="17" s="1"/>
  <c r="O185" i="17" s="1"/>
  <c r="P185" i="17" s="1"/>
  <c r="Q185" i="17" s="1"/>
  <c r="R185" i="17" s="1"/>
  <c r="S185" i="17" s="1"/>
  <c r="T185" i="17" s="1"/>
  <c r="U185" i="17" s="1"/>
  <c r="V185" i="17" s="1"/>
  <c r="W185" i="17" s="1"/>
  <c r="X185" i="17" s="1"/>
  <c r="Y185" i="17" s="1"/>
  <c r="Z185" i="17" s="1"/>
  <c r="AA185" i="17" s="1"/>
  <c r="AB185" i="17" s="1"/>
  <c r="AC185" i="17" s="1"/>
  <c r="AD185" i="17" s="1"/>
  <c r="AE185" i="17" s="1"/>
  <c r="AF185" i="17" s="1"/>
  <c r="AG185" i="17" s="1"/>
  <c r="AH185" i="17" s="1"/>
  <c r="AI185" i="17" s="1"/>
  <c r="AJ185" i="17" s="1"/>
  <c r="AK185" i="17" s="1"/>
  <c r="AL185" i="17" s="1"/>
  <c r="AM185" i="17" s="1"/>
  <c r="AN185" i="17" s="1"/>
  <c r="AO185" i="17" s="1"/>
  <c r="AP185" i="17" s="1"/>
  <c r="AQ185" i="17" s="1"/>
  <c r="AR185" i="17" s="1"/>
  <c r="AS185" i="17" s="1"/>
  <c r="AT185" i="17" s="1"/>
  <c r="AU185" i="17" s="1"/>
  <c r="AV185" i="17" s="1"/>
  <c r="AW185" i="17" s="1"/>
  <c r="AX185" i="17" s="1"/>
  <c r="AY185" i="17" s="1"/>
  <c r="AZ185" i="17" s="1"/>
  <c r="BA185" i="17" s="1"/>
  <c r="F186" i="17"/>
  <c r="G186" i="17" s="1"/>
  <c r="H186" i="17" s="1"/>
  <c r="I186" i="17" s="1"/>
  <c r="J186" i="17" s="1"/>
  <c r="K186" i="17" s="1"/>
  <c r="L186" i="17" s="1"/>
  <c r="M186" i="17" s="1"/>
  <c r="N186" i="17" s="1"/>
  <c r="O186" i="17" s="1"/>
  <c r="P186" i="17" s="1"/>
  <c r="Q186" i="17" s="1"/>
  <c r="R186" i="17" s="1"/>
  <c r="S186" i="17" s="1"/>
  <c r="T186" i="17" s="1"/>
  <c r="U186" i="17" s="1"/>
  <c r="V186" i="17" s="1"/>
  <c r="W186" i="17" s="1"/>
  <c r="X186" i="17" s="1"/>
  <c r="Y186" i="17" s="1"/>
  <c r="Z186" i="17" s="1"/>
  <c r="AA186" i="17" s="1"/>
  <c r="AB186" i="17" s="1"/>
  <c r="AC186" i="17" s="1"/>
  <c r="AD186" i="17" s="1"/>
  <c r="AE186" i="17" s="1"/>
  <c r="AF186" i="17" s="1"/>
  <c r="AG186" i="17" s="1"/>
  <c r="AH186" i="17" s="1"/>
  <c r="AI186" i="17" s="1"/>
  <c r="AJ186" i="17" s="1"/>
  <c r="AK186" i="17" s="1"/>
  <c r="AL186" i="17" s="1"/>
  <c r="AM186" i="17" s="1"/>
  <c r="AN186" i="17" s="1"/>
  <c r="AO186" i="17" s="1"/>
  <c r="AP186" i="17" s="1"/>
  <c r="AQ186" i="17" s="1"/>
  <c r="AR186" i="17" s="1"/>
  <c r="AS186" i="17" s="1"/>
  <c r="AT186" i="17" s="1"/>
  <c r="AU186" i="17" s="1"/>
  <c r="AV186" i="17" s="1"/>
  <c r="AW186" i="17" s="1"/>
  <c r="AX186" i="17" s="1"/>
  <c r="AY186" i="17" s="1"/>
  <c r="AZ186" i="17" s="1"/>
  <c r="BA186" i="17" s="1"/>
  <c r="F187" i="17"/>
  <c r="G187" i="17" s="1"/>
  <c r="H187" i="17" s="1"/>
  <c r="I187" i="17" s="1"/>
  <c r="J187" i="17" s="1"/>
  <c r="K187" i="17" s="1"/>
  <c r="L187" i="17" s="1"/>
  <c r="M187" i="17" s="1"/>
  <c r="N187" i="17" s="1"/>
  <c r="O187" i="17" s="1"/>
  <c r="P187" i="17" s="1"/>
  <c r="Q187" i="17" s="1"/>
  <c r="R187" i="17" s="1"/>
  <c r="S187" i="17" s="1"/>
  <c r="T187" i="17" s="1"/>
  <c r="U187" i="17" s="1"/>
  <c r="V187" i="17" s="1"/>
  <c r="W187" i="17" s="1"/>
  <c r="X187" i="17" s="1"/>
  <c r="Y187" i="17" s="1"/>
  <c r="Z187" i="17" s="1"/>
  <c r="AA187" i="17" s="1"/>
  <c r="AB187" i="17" s="1"/>
  <c r="AC187" i="17" s="1"/>
  <c r="AD187" i="17" s="1"/>
  <c r="AE187" i="17" s="1"/>
  <c r="AF187" i="17" s="1"/>
  <c r="AG187" i="17" s="1"/>
  <c r="AH187" i="17" s="1"/>
  <c r="AI187" i="17" s="1"/>
  <c r="AJ187" i="17" s="1"/>
  <c r="AK187" i="17" s="1"/>
  <c r="AL187" i="17" s="1"/>
  <c r="AM187" i="17" s="1"/>
  <c r="AN187" i="17" s="1"/>
  <c r="AO187" i="17" s="1"/>
  <c r="AP187" i="17" s="1"/>
  <c r="AQ187" i="17" s="1"/>
  <c r="AR187" i="17" s="1"/>
  <c r="AS187" i="17" s="1"/>
  <c r="AT187" i="17" s="1"/>
  <c r="AU187" i="17" s="1"/>
  <c r="AV187" i="17" s="1"/>
  <c r="AW187" i="17" s="1"/>
  <c r="AX187" i="17" s="1"/>
  <c r="AY187" i="17" s="1"/>
  <c r="AZ187" i="17" s="1"/>
  <c r="BA187" i="17" s="1"/>
  <c r="F188" i="17"/>
  <c r="G188" i="17" s="1"/>
  <c r="H188" i="17" s="1"/>
  <c r="I188" i="17" s="1"/>
  <c r="J188" i="17" s="1"/>
  <c r="K188" i="17" s="1"/>
  <c r="L188" i="17" s="1"/>
  <c r="M188" i="17" s="1"/>
  <c r="N188" i="17" s="1"/>
  <c r="O188" i="17" s="1"/>
  <c r="P188" i="17" s="1"/>
  <c r="Q188" i="17" s="1"/>
  <c r="R188" i="17" s="1"/>
  <c r="S188" i="17" s="1"/>
  <c r="T188" i="17" s="1"/>
  <c r="U188" i="17" s="1"/>
  <c r="V188" i="17" s="1"/>
  <c r="W188" i="17" s="1"/>
  <c r="X188" i="17" s="1"/>
  <c r="Y188" i="17" s="1"/>
  <c r="Z188" i="17" s="1"/>
  <c r="AA188" i="17" s="1"/>
  <c r="AB188" i="17" s="1"/>
  <c r="AC188" i="17" s="1"/>
  <c r="AD188" i="17" s="1"/>
  <c r="AE188" i="17" s="1"/>
  <c r="AF188" i="17" s="1"/>
  <c r="AG188" i="17" s="1"/>
  <c r="AH188" i="17" s="1"/>
  <c r="AI188" i="17" s="1"/>
  <c r="AJ188" i="17" s="1"/>
  <c r="AK188" i="17" s="1"/>
  <c r="AL188" i="17" s="1"/>
  <c r="AM188" i="17" s="1"/>
  <c r="AN188" i="17" s="1"/>
  <c r="AO188" i="17" s="1"/>
  <c r="AP188" i="17" s="1"/>
  <c r="AQ188" i="17" s="1"/>
  <c r="AR188" i="17" s="1"/>
  <c r="AS188" i="17" s="1"/>
  <c r="AT188" i="17" s="1"/>
  <c r="AU188" i="17" s="1"/>
  <c r="AV188" i="17" s="1"/>
  <c r="AW188" i="17" s="1"/>
  <c r="AX188" i="17" s="1"/>
  <c r="AY188" i="17" s="1"/>
  <c r="AZ188" i="17" s="1"/>
  <c r="BA188" i="17" s="1"/>
  <c r="F189" i="17"/>
  <c r="G189" i="17" s="1"/>
  <c r="H189" i="17" s="1"/>
  <c r="I189" i="17" s="1"/>
  <c r="J189" i="17" s="1"/>
  <c r="K189" i="17" s="1"/>
  <c r="L189" i="17" s="1"/>
  <c r="M189" i="17" s="1"/>
  <c r="N189" i="17" s="1"/>
  <c r="O189" i="17" s="1"/>
  <c r="P189" i="17" s="1"/>
  <c r="Q189" i="17" s="1"/>
  <c r="R189" i="17" s="1"/>
  <c r="S189" i="17" s="1"/>
  <c r="T189" i="17" s="1"/>
  <c r="U189" i="17" s="1"/>
  <c r="V189" i="17" s="1"/>
  <c r="W189" i="17" s="1"/>
  <c r="X189" i="17" s="1"/>
  <c r="Y189" i="17" s="1"/>
  <c r="Z189" i="17" s="1"/>
  <c r="AA189" i="17" s="1"/>
  <c r="AB189" i="17" s="1"/>
  <c r="AC189" i="17" s="1"/>
  <c r="AD189" i="17" s="1"/>
  <c r="AE189" i="17" s="1"/>
  <c r="AF189" i="17" s="1"/>
  <c r="AG189" i="17" s="1"/>
  <c r="AH189" i="17" s="1"/>
  <c r="AI189" i="17" s="1"/>
  <c r="AJ189" i="17" s="1"/>
  <c r="AK189" i="17" s="1"/>
  <c r="AL189" i="17" s="1"/>
  <c r="AM189" i="17" s="1"/>
  <c r="AN189" i="17" s="1"/>
  <c r="AO189" i="17" s="1"/>
  <c r="AP189" i="17" s="1"/>
  <c r="AQ189" i="17" s="1"/>
  <c r="AR189" i="17" s="1"/>
  <c r="AS189" i="17" s="1"/>
  <c r="AT189" i="17" s="1"/>
  <c r="AU189" i="17" s="1"/>
  <c r="AV189" i="17" s="1"/>
  <c r="AW189" i="17" s="1"/>
  <c r="AX189" i="17" s="1"/>
  <c r="AY189" i="17" s="1"/>
  <c r="AZ189" i="17" s="1"/>
  <c r="BA189" i="17" s="1"/>
  <c r="F190" i="17"/>
  <c r="G190" i="17" s="1"/>
  <c r="H190" i="17" s="1"/>
  <c r="I190" i="17" s="1"/>
  <c r="J190" i="17" s="1"/>
  <c r="K190" i="17" s="1"/>
  <c r="L190" i="17" s="1"/>
  <c r="M190" i="17" s="1"/>
  <c r="N190" i="17" s="1"/>
  <c r="O190" i="17" s="1"/>
  <c r="P190" i="17" s="1"/>
  <c r="Q190" i="17" s="1"/>
  <c r="R190" i="17" s="1"/>
  <c r="S190" i="17" s="1"/>
  <c r="T190" i="17" s="1"/>
  <c r="U190" i="17" s="1"/>
  <c r="V190" i="17" s="1"/>
  <c r="W190" i="17" s="1"/>
  <c r="X190" i="17" s="1"/>
  <c r="Y190" i="17" s="1"/>
  <c r="Z190" i="17" s="1"/>
  <c r="AA190" i="17" s="1"/>
  <c r="AB190" i="17" s="1"/>
  <c r="AC190" i="17" s="1"/>
  <c r="AD190" i="17" s="1"/>
  <c r="AE190" i="17" s="1"/>
  <c r="AF190" i="17" s="1"/>
  <c r="AG190" i="17" s="1"/>
  <c r="AH190" i="17" s="1"/>
  <c r="AI190" i="17" s="1"/>
  <c r="AJ190" i="17" s="1"/>
  <c r="AK190" i="17" s="1"/>
  <c r="AL190" i="17" s="1"/>
  <c r="AM190" i="17" s="1"/>
  <c r="AN190" i="17" s="1"/>
  <c r="AO190" i="17" s="1"/>
  <c r="AP190" i="17" s="1"/>
  <c r="AQ190" i="17" s="1"/>
  <c r="AR190" i="17" s="1"/>
  <c r="AS190" i="17" s="1"/>
  <c r="AT190" i="17" s="1"/>
  <c r="AU190" i="17" s="1"/>
  <c r="AV190" i="17" s="1"/>
  <c r="AW190" i="17" s="1"/>
  <c r="AX190" i="17" s="1"/>
  <c r="AY190" i="17" s="1"/>
  <c r="AZ190" i="17" s="1"/>
  <c r="BA190" i="17" s="1"/>
  <c r="F191" i="17"/>
  <c r="G191" i="17" s="1"/>
  <c r="H191" i="17" s="1"/>
  <c r="I191" i="17" s="1"/>
  <c r="J191" i="17" s="1"/>
  <c r="K191" i="17" s="1"/>
  <c r="L191" i="17" s="1"/>
  <c r="M191" i="17" s="1"/>
  <c r="N191" i="17" s="1"/>
  <c r="O191" i="17" s="1"/>
  <c r="P191" i="17" s="1"/>
  <c r="Q191" i="17" s="1"/>
  <c r="R191" i="17" s="1"/>
  <c r="S191" i="17" s="1"/>
  <c r="T191" i="17" s="1"/>
  <c r="U191" i="17" s="1"/>
  <c r="V191" i="17" s="1"/>
  <c r="W191" i="17" s="1"/>
  <c r="X191" i="17" s="1"/>
  <c r="Y191" i="17" s="1"/>
  <c r="Z191" i="17" s="1"/>
  <c r="AA191" i="17" s="1"/>
  <c r="AB191" i="17" s="1"/>
  <c r="AC191" i="17" s="1"/>
  <c r="AD191" i="17" s="1"/>
  <c r="AE191" i="17" s="1"/>
  <c r="AF191" i="17" s="1"/>
  <c r="AG191" i="17" s="1"/>
  <c r="AH191" i="17" s="1"/>
  <c r="AI191" i="17" s="1"/>
  <c r="AJ191" i="17" s="1"/>
  <c r="AK191" i="17" s="1"/>
  <c r="AL191" i="17" s="1"/>
  <c r="AM191" i="17" s="1"/>
  <c r="AN191" i="17" s="1"/>
  <c r="AO191" i="17" s="1"/>
  <c r="AP191" i="17" s="1"/>
  <c r="AQ191" i="17" s="1"/>
  <c r="AR191" i="17" s="1"/>
  <c r="AS191" i="17" s="1"/>
  <c r="AT191" i="17" s="1"/>
  <c r="AU191" i="17" s="1"/>
  <c r="AV191" i="17" s="1"/>
  <c r="AW191" i="17" s="1"/>
  <c r="AX191" i="17" s="1"/>
  <c r="AY191" i="17" s="1"/>
  <c r="AZ191" i="17" s="1"/>
  <c r="BA191" i="17" s="1"/>
  <c r="F192" i="17"/>
  <c r="G192" i="17" s="1"/>
  <c r="H192" i="17" s="1"/>
  <c r="I192" i="17" s="1"/>
  <c r="J192" i="17" s="1"/>
  <c r="K192" i="17" s="1"/>
  <c r="L192" i="17" s="1"/>
  <c r="M192" i="17" s="1"/>
  <c r="N192" i="17" s="1"/>
  <c r="O192" i="17" s="1"/>
  <c r="P192" i="17" s="1"/>
  <c r="Q192" i="17" s="1"/>
  <c r="R192" i="17" s="1"/>
  <c r="S192" i="17" s="1"/>
  <c r="T192" i="17" s="1"/>
  <c r="U192" i="17" s="1"/>
  <c r="V192" i="17" s="1"/>
  <c r="W192" i="17" s="1"/>
  <c r="X192" i="17" s="1"/>
  <c r="Y192" i="17" s="1"/>
  <c r="Z192" i="17" s="1"/>
  <c r="AA192" i="17" s="1"/>
  <c r="AB192" i="17" s="1"/>
  <c r="AC192" i="17" s="1"/>
  <c r="AD192" i="17" s="1"/>
  <c r="AE192" i="17" s="1"/>
  <c r="AF192" i="17" s="1"/>
  <c r="AG192" i="17" s="1"/>
  <c r="AH192" i="17" s="1"/>
  <c r="AI192" i="17" s="1"/>
  <c r="AJ192" i="17" s="1"/>
  <c r="AK192" i="17" s="1"/>
  <c r="AL192" i="17" s="1"/>
  <c r="AM192" i="17" s="1"/>
  <c r="AN192" i="17" s="1"/>
  <c r="AO192" i="17" s="1"/>
  <c r="AP192" i="17" s="1"/>
  <c r="AQ192" i="17" s="1"/>
  <c r="AR192" i="17" s="1"/>
  <c r="AS192" i="17" s="1"/>
  <c r="AT192" i="17" s="1"/>
  <c r="AU192" i="17" s="1"/>
  <c r="AV192" i="17" s="1"/>
  <c r="AW192" i="17" s="1"/>
  <c r="AX192" i="17" s="1"/>
  <c r="AY192" i="17" s="1"/>
  <c r="AZ192" i="17" s="1"/>
  <c r="BA192" i="17" s="1"/>
  <c r="F193" i="17"/>
  <c r="G193" i="17" s="1"/>
  <c r="H193" i="17" s="1"/>
  <c r="I193" i="17" s="1"/>
  <c r="J193" i="17" s="1"/>
  <c r="K193" i="17" s="1"/>
  <c r="L193" i="17" s="1"/>
  <c r="M193" i="17" s="1"/>
  <c r="N193" i="17" s="1"/>
  <c r="O193" i="17" s="1"/>
  <c r="P193" i="17" s="1"/>
  <c r="Q193" i="17" s="1"/>
  <c r="R193" i="17" s="1"/>
  <c r="S193" i="17" s="1"/>
  <c r="T193" i="17" s="1"/>
  <c r="U193" i="17" s="1"/>
  <c r="V193" i="17" s="1"/>
  <c r="W193" i="17" s="1"/>
  <c r="X193" i="17" s="1"/>
  <c r="Y193" i="17" s="1"/>
  <c r="Z193" i="17" s="1"/>
  <c r="AA193" i="17" s="1"/>
  <c r="AB193" i="17" s="1"/>
  <c r="AC193" i="17" s="1"/>
  <c r="AD193" i="17" s="1"/>
  <c r="AE193" i="17" s="1"/>
  <c r="AF193" i="17" s="1"/>
  <c r="AG193" i="17" s="1"/>
  <c r="AH193" i="17" s="1"/>
  <c r="AI193" i="17" s="1"/>
  <c r="AJ193" i="17" s="1"/>
  <c r="AK193" i="17" s="1"/>
  <c r="AL193" i="17" s="1"/>
  <c r="AM193" i="17" s="1"/>
  <c r="AN193" i="17" s="1"/>
  <c r="AO193" i="17" s="1"/>
  <c r="AP193" i="17" s="1"/>
  <c r="AQ193" i="17" s="1"/>
  <c r="AR193" i="17" s="1"/>
  <c r="AS193" i="17" s="1"/>
  <c r="AT193" i="17" s="1"/>
  <c r="AU193" i="17" s="1"/>
  <c r="AV193" i="17" s="1"/>
  <c r="AW193" i="17" s="1"/>
  <c r="AX193" i="17" s="1"/>
  <c r="AY193" i="17" s="1"/>
  <c r="AZ193" i="17" s="1"/>
  <c r="BA193" i="17" s="1"/>
  <c r="F194" i="17"/>
  <c r="G194" i="17" s="1"/>
  <c r="H194" i="17" s="1"/>
  <c r="I194" i="17" s="1"/>
  <c r="J194" i="17" s="1"/>
  <c r="K194" i="17" s="1"/>
  <c r="L194" i="17" s="1"/>
  <c r="M194" i="17" s="1"/>
  <c r="N194" i="17" s="1"/>
  <c r="O194" i="17" s="1"/>
  <c r="P194" i="17" s="1"/>
  <c r="Q194" i="17" s="1"/>
  <c r="R194" i="17" s="1"/>
  <c r="S194" i="17" s="1"/>
  <c r="T194" i="17" s="1"/>
  <c r="U194" i="17" s="1"/>
  <c r="V194" i="17" s="1"/>
  <c r="W194" i="17" s="1"/>
  <c r="X194" i="17" s="1"/>
  <c r="Y194" i="17" s="1"/>
  <c r="Z194" i="17" s="1"/>
  <c r="AA194" i="17" s="1"/>
  <c r="AB194" i="17" s="1"/>
  <c r="AC194" i="17" s="1"/>
  <c r="AD194" i="17" s="1"/>
  <c r="AE194" i="17" s="1"/>
  <c r="AF194" i="17" s="1"/>
  <c r="AG194" i="17" s="1"/>
  <c r="AH194" i="17" s="1"/>
  <c r="AI194" i="17" s="1"/>
  <c r="AJ194" i="17" s="1"/>
  <c r="AK194" i="17" s="1"/>
  <c r="AL194" i="17" s="1"/>
  <c r="AM194" i="17" s="1"/>
  <c r="AN194" i="17" s="1"/>
  <c r="AO194" i="17" s="1"/>
  <c r="AP194" i="17" s="1"/>
  <c r="AQ194" i="17" s="1"/>
  <c r="AR194" i="17" s="1"/>
  <c r="AS194" i="17" s="1"/>
  <c r="AT194" i="17" s="1"/>
  <c r="AU194" i="17" s="1"/>
  <c r="AV194" i="17" s="1"/>
  <c r="AW194" i="17" s="1"/>
  <c r="AX194" i="17" s="1"/>
  <c r="AY194" i="17" s="1"/>
  <c r="AZ194" i="17" s="1"/>
  <c r="BA194" i="17" s="1"/>
  <c r="F195" i="17"/>
  <c r="G195" i="17" s="1"/>
  <c r="H195" i="17" s="1"/>
  <c r="I195" i="17" s="1"/>
  <c r="J195" i="17" s="1"/>
  <c r="K195" i="17" s="1"/>
  <c r="L195" i="17" s="1"/>
  <c r="M195" i="17" s="1"/>
  <c r="N195" i="17" s="1"/>
  <c r="O195" i="17" s="1"/>
  <c r="P195" i="17" s="1"/>
  <c r="Q195" i="17" s="1"/>
  <c r="R195" i="17" s="1"/>
  <c r="S195" i="17" s="1"/>
  <c r="T195" i="17" s="1"/>
  <c r="U195" i="17" s="1"/>
  <c r="V195" i="17" s="1"/>
  <c r="W195" i="17" s="1"/>
  <c r="X195" i="17" s="1"/>
  <c r="Y195" i="17" s="1"/>
  <c r="Z195" i="17" s="1"/>
  <c r="AA195" i="17" s="1"/>
  <c r="AB195" i="17" s="1"/>
  <c r="AC195" i="17" s="1"/>
  <c r="AD195" i="17" s="1"/>
  <c r="AE195" i="17" s="1"/>
  <c r="AF195" i="17" s="1"/>
  <c r="AG195" i="17" s="1"/>
  <c r="AH195" i="17" s="1"/>
  <c r="AI195" i="17" s="1"/>
  <c r="AJ195" i="17" s="1"/>
  <c r="AK195" i="17" s="1"/>
  <c r="AL195" i="17" s="1"/>
  <c r="AM195" i="17" s="1"/>
  <c r="AN195" i="17" s="1"/>
  <c r="AO195" i="17" s="1"/>
  <c r="AP195" i="17" s="1"/>
  <c r="AQ195" i="17" s="1"/>
  <c r="AR195" i="17" s="1"/>
  <c r="AS195" i="17" s="1"/>
  <c r="AT195" i="17" s="1"/>
  <c r="AU195" i="17" s="1"/>
  <c r="AV195" i="17" s="1"/>
  <c r="AW195" i="17" s="1"/>
  <c r="AX195" i="17" s="1"/>
  <c r="AY195" i="17" s="1"/>
  <c r="AZ195" i="17" s="1"/>
  <c r="BA195" i="17" s="1"/>
  <c r="F196" i="17"/>
  <c r="G196" i="17" s="1"/>
  <c r="H196" i="17" s="1"/>
  <c r="I196" i="17" s="1"/>
  <c r="J196" i="17" s="1"/>
  <c r="K196" i="17" s="1"/>
  <c r="L196" i="17" s="1"/>
  <c r="M196" i="17" s="1"/>
  <c r="N196" i="17" s="1"/>
  <c r="O196" i="17" s="1"/>
  <c r="P196" i="17" s="1"/>
  <c r="Q196" i="17" s="1"/>
  <c r="R196" i="17" s="1"/>
  <c r="S196" i="17" s="1"/>
  <c r="T196" i="17" s="1"/>
  <c r="U196" i="17" s="1"/>
  <c r="V196" i="17" s="1"/>
  <c r="W196" i="17" s="1"/>
  <c r="X196" i="17" s="1"/>
  <c r="Y196" i="17" s="1"/>
  <c r="Z196" i="17" s="1"/>
  <c r="AA196" i="17" s="1"/>
  <c r="AB196" i="17" s="1"/>
  <c r="AC196" i="17" s="1"/>
  <c r="AD196" i="17" s="1"/>
  <c r="AE196" i="17" s="1"/>
  <c r="AF196" i="17" s="1"/>
  <c r="AG196" i="17" s="1"/>
  <c r="AH196" i="17" s="1"/>
  <c r="AI196" i="17" s="1"/>
  <c r="AJ196" i="17" s="1"/>
  <c r="AK196" i="17" s="1"/>
  <c r="AL196" i="17" s="1"/>
  <c r="AM196" i="17" s="1"/>
  <c r="AN196" i="17" s="1"/>
  <c r="AO196" i="17" s="1"/>
  <c r="AP196" i="17" s="1"/>
  <c r="AQ196" i="17" s="1"/>
  <c r="AR196" i="17" s="1"/>
  <c r="AS196" i="17" s="1"/>
  <c r="AT196" i="17" s="1"/>
  <c r="AU196" i="17" s="1"/>
  <c r="AV196" i="17" s="1"/>
  <c r="AW196" i="17" s="1"/>
  <c r="AX196" i="17" s="1"/>
  <c r="AY196" i="17" s="1"/>
  <c r="AZ196" i="17" s="1"/>
  <c r="BA196" i="17" s="1"/>
  <c r="F197" i="17"/>
  <c r="G197" i="17" s="1"/>
  <c r="H197" i="17" s="1"/>
  <c r="I197" i="17" s="1"/>
  <c r="J197" i="17" s="1"/>
  <c r="K197" i="17" s="1"/>
  <c r="L197" i="17" s="1"/>
  <c r="M197" i="17" s="1"/>
  <c r="N197" i="17" s="1"/>
  <c r="O197" i="17" s="1"/>
  <c r="P197" i="17" s="1"/>
  <c r="Q197" i="17" s="1"/>
  <c r="R197" i="17" s="1"/>
  <c r="S197" i="17" s="1"/>
  <c r="T197" i="17" s="1"/>
  <c r="U197" i="17" s="1"/>
  <c r="V197" i="17" s="1"/>
  <c r="W197" i="17" s="1"/>
  <c r="X197" i="17" s="1"/>
  <c r="Y197" i="17" s="1"/>
  <c r="Z197" i="17" s="1"/>
  <c r="AA197" i="17" s="1"/>
  <c r="AB197" i="17" s="1"/>
  <c r="AC197" i="17" s="1"/>
  <c r="AD197" i="17" s="1"/>
  <c r="AE197" i="17" s="1"/>
  <c r="AF197" i="17" s="1"/>
  <c r="AG197" i="17" s="1"/>
  <c r="AH197" i="17" s="1"/>
  <c r="AI197" i="17" s="1"/>
  <c r="AJ197" i="17" s="1"/>
  <c r="AK197" i="17" s="1"/>
  <c r="AL197" i="17" s="1"/>
  <c r="AM197" i="17" s="1"/>
  <c r="AN197" i="17" s="1"/>
  <c r="AO197" i="17" s="1"/>
  <c r="AP197" i="17" s="1"/>
  <c r="AQ197" i="17" s="1"/>
  <c r="AR197" i="17" s="1"/>
  <c r="AS197" i="17" s="1"/>
  <c r="AT197" i="17" s="1"/>
  <c r="AU197" i="17" s="1"/>
  <c r="AV197" i="17" s="1"/>
  <c r="AW197" i="17" s="1"/>
  <c r="AX197" i="17" s="1"/>
  <c r="AY197" i="17" s="1"/>
  <c r="AZ197" i="17" s="1"/>
  <c r="BA197" i="17" s="1"/>
  <c r="F198" i="17"/>
  <c r="G198" i="17" s="1"/>
  <c r="H198" i="17" s="1"/>
  <c r="I198" i="17" s="1"/>
  <c r="J198" i="17" s="1"/>
  <c r="K198" i="17" s="1"/>
  <c r="L198" i="17" s="1"/>
  <c r="M198" i="17" s="1"/>
  <c r="N198" i="17" s="1"/>
  <c r="O198" i="17" s="1"/>
  <c r="P198" i="17" s="1"/>
  <c r="Q198" i="17" s="1"/>
  <c r="R198" i="17" s="1"/>
  <c r="S198" i="17" s="1"/>
  <c r="T198" i="17" s="1"/>
  <c r="U198" i="17" s="1"/>
  <c r="V198" i="17" s="1"/>
  <c r="W198" i="17" s="1"/>
  <c r="X198" i="17" s="1"/>
  <c r="Y198" i="17" s="1"/>
  <c r="Z198" i="17" s="1"/>
  <c r="AA198" i="17" s="1"/>
  <c r="AB198" i="17" s="1"/>
  <c r="AC198" i="17" s="1"/>
  <c r="AD198" i="17" s="1"/>
  <c r="AE198" i="17" s="1"/>
  <c r="AF198" i="17" s="1"/>
  <c r="AG198" i="17" s="1"/>
  <c r="AH198" i="17" s="1"/>
  <c r="AI198" i="17" s="1"/>
  <c r="AJ198" i="17" s="1"/>
  <c r="AK198" i="17" s="1"/>
  <c r="AL198" i="17" s="1"/>
  <c r="AM198" i="17" s="1"/>
  <c r="AN198" i="17" s="1"/>
  <c r="AO198" i="17" s="1"/>
  <c r="AP198" i="17" s="1"/>
  <c r="AQ198" i="17" s="1"/>
  <c r="AR198" i="17" s="1"/>
  <c r="AS198" i="17" s="1"/>
  <c r="AT198" i="17" s="1"/>
  <c r="AU198" i="17" s="1"/>
  <c r="AV198" i="17" s="1"/>
  <c r="AW198" i="17" s="1"/>
  <c r="AX198" i="17" s="1"/>
  <c r="AY198" i="17" s="1"/>
  <c r="AZ198" i="17" s="1"/>
  <c r="BA198" i="17" s="1"/>
  <c r="F199" i="17"/>
  <c r="G199" i="17" s="1"/>
  <c r="H199" i="17" s="1"/>
  <c r="I199" i="17" s="1"/>
  <c r="J199" i="17" s="1"/>
  <c r="K199" i="17" s="1"/>
  <c r="L199" i="17" s="1"/>
  <c r="M199" i="17" s="1"/>
  <c r="N199" i="17" s="1"/>
  <c r="O199" i="17" s="1"/>
  <c r="P199" i="17" s="1"/>
  <c r="Q199" i="17" s="1"/>
  <c r="R199" i="17" s="1"/>
  <c r="S199" i="17" s="1"/>
  <c r="T199" i="17" s="1"/>
  <c r="U199" i="17" s="1"/>
  <c r="V199" i="17" s="1"/>
  <c r="W199" i="17" s="1"/>
  <c r="X199" i="17" s="1"/>
  <c r="Y199" i="17" s="1"/>
  <c r="Z199" i="17" s="1"/>
  <c r="AA199" i="17" s="1"/>
  <c r="AB199" i="17" s="1"/>
  <c r="AC199" i="17" s="1"/>
  <c r="AD199" i="17" s="1"/>
  <c r="AE199" i="17" s="1"/>
  <c r="AF199" i="17" s="1"/>
  <c r="AG199" i="17" s="1"/>
  <c r="AH199" i="17" s="1"/>
  <c r="AI199" i="17" s="1"/>
  <c r="AJ199" i="17" s="1"/>
  <c r="AK199" i="17" s="1"/>
  <c r="AL199" i="17" s="1"/>
  <c r="AM199" i="17" s="1"/>
  <c r="AN199" i="17" s="1"/>
  <c r="AO199" i="17" s="1"/>
  <c r="AP199" i="17" s="1"/>
  <c r="AQ199" i="17" s="1"/>
  <c r="AR199" i="17" s="1"/>
  <c r="AS199" i="17" s="1"/>
  <c r="AT199" i="17" s="1"/>
  <c r="AU199" i="17" s="1"/>
  <c r="AV199" i="17" s="1"/>
  <c r="AW199" i="17" s="1"/>
  <c r="AX199" i="17" s="1"/>
  <c r="AY199" i="17" s="1"/>
  <c r="AZ199" i="17" s="1"/>
  <c r="BA199" i="17" s="1"/>
  <c r="F200" i="17"/>
  <c r="G200" i="17" s="1"/>
  <c r="H200" i="17" s="1"/>
  <c r="I200" i="17" s="1"/>
  <c r="J200" i="17" s="1"/>
  <c r="K200" i="17" s="1"/>
  <c r="L200" i="17" s="1"/>
  <c r="M200" i="17" s="1"/>
  <c r="N200" i="17" s="1"/>
  <c r="O200" i="17" s="1"/>
  <c r="P200" i="17" s="1"/>
  <c r="Q200" i="17" s="1"/>
  <c r="R200" i="17" s="1"/>
  <c r="S200" i="17" s="1"/>
  <c r="T200" i="17" s="1"/>
  <c r="U200" i="17" s="1"/>
  <c r="V200" i="17" s="1"/>
  <c r="W200" i="17" s="1"/>
  <c r="X200" i="17" s="1"/>
  <c r="Y200" i="17" s="1"/>
  <c r="Z200" i="17" s="1"/>
  <c r="AA200" i="17" s="1"/>
  <c r="AB200" i="17" s="1"/>
  <c r="AC200" i="17" s="1"/>
  <c r="AD200" i="17" s="1"/>
  <c r="AE200" i="17" s="1"/>
  <c r="AF200" i="17" s="1"/>
  <c r="AG200" i="17" s="1"/>
  <c r="AH200" i="17" s="1"/>
  <c r="AI200" i="17" s="1"/>
  <c r="AJ200" i="17" s="1"/>
  <c r="AK200" i="17" s="1"/>
  <c r="AL200" i="17" s="1"/>
  <c r="AM200" i="17" s="1"/>
  <c r="AN200" i="17" s="1"/>
  <c r="AO200" i="17" s="1"/>
  <c r="AP200" i="17" s="1"/>
  <c r="AQ200" i="17" s="1"/>
  <c r="AR200" i="17" s="1"/>
  <c r="AS200" i="17" s="1"/>
  <c r="AT200" i="17" s="1"/>
  <c r="AU200" i="17" s="1"/>
  <c r="AV200" i="17" s="1"/>
  <c r="AW200" i="17" s="1"/>
  <c r="AX200" i="17" s="1"/>
  <c r="AY200" i="17" s="1"/>
  <c r="AZ200" i="17" s="1"/>
  <c r="BA200" i="17" s="1"/>
  <c r="F201" i="17"/>
  <c r="G201" i="17" s="1"/>
  <c r="H201" i="17" s="1"/>
  <c r="I201" i="17" s="1"/>
  <c r="J201" i="17" s="1"/>
  <c r="K201" i="17" s="1"/>
  <c r="L201" i="17" s="1"/>
  <c r="M201" i="17" s="1"/>
  <c r="N201" i="17" s="1"/>
  <c r="O201" i="17" s="1"/>
  <c r="P201" i="17" s="1"/>
  <c r="Q201" i="17" s="1"/>
  <c r="R201" i="17" s="1"/>
  <c r="S201" i="17" s="1"/>
  <c r="T201" i="17" s="1"/>
  <c r="U201" i="17" s="1"/>
  <c r="V201" i="17" s="1"/>
  <c r="W201" i="17" s="1"/>
  <c r="X201" i="17" s="1"/>
  <c r="Y201" i="17" s="1"/>
  <c r="Z201" i="17" s="1"/>
  <c r="AA201" i="17" s="1"/>
  <c r="AB201" i="17" s="1"/>
  <c r="AC201" i="17" s="1"/>
  <c r="AD201" i="17" s="1"/>
  <c r="AE201" i="17" s="1"/>
  <c r="AF201" i="17" s="1"/>
  <c r="AG201" i="17" s="1"/>
  <c r="AH201" i="17" s="1"/>
  <c r="AI201" i="17" s="1"/>
  <c r="AJ201" i="17" s="1"/>
  <c r="AK201" i="17" s="1"/>
  <c r="AL201" i="17" s="1"/>
  <c r="AM201" i="17" s="1"/>
  <c r="AN201" i="17" s="1"/>
  <c r="AO201" i="17" s="1"/>
  <c r="AP201" i="17" s="1"/>
  <c r="AQ201" i="17" s="1"/>
  <c r="AR201" i="17" s="1"/>
  <c r="AS201" i="17" s="1"/>
  <c r="AT201" i="17" s="1"/>
  <c r="AU201" i="17" s="1"/>
  <c r="AV201" i="17" s="1"/>
  <c r="AW201" i="17" s="1"/>
  <c r="AX201" i="17" s="1"/>
  <c r="AY201" i="17" s="1"/>
  <c r="AZ201" i="17" s="1"/>
  <c r="BA201" i="17" s="1"/>
  <c r="F202" i="17"/>
  <c r="G202" i="17" s="1"/>
  <c r="H202" i="17" s="1"/>
  <c r="I202" i="17" s="1"/>
  <c r="J202" i="17" s="1"/>
  <c r="K202" i="17" s="1"/>
  <c r="L202" i="17" s="1"/>
  <c r="M202" i="17" s="1"/>
  <c r="N202" i="17" s="1"/>
  <c r="O202" i="17" s="1"/>
  <c r="P202" i="17" s="1"/>
  <c r="Q202" i="17" s="1"/>
  <c r="R202" i="17" s="1"/>
  <c r="S202" i="17" s="1"/>
  <c r="T202" i="17" s="1"/>
  <c r="U202" i="17" s="1"/>
  <c r="V202" i="17" s="1"/>
  <c r="W202" i="17" s="1"/>
  <c r="X202" i="17" s="1"/>
  <c r="Y202" i="17" s="1"/>
  <c r="Z202" i="17" s="1"/>
  <c r="AA202" i="17" s="1"/>
  <c r="AB202" i="17" s="1"/>
  <c r="AC202" i="17" s="1"/>
  <c r="AD202" i="17" s="1"/>
  <c r="AE202" i="17" s="1"/>
  <c r="AF202" i="17" s="1"/>
  <c r="AG202" i="17" s="1"/>
  <c r="AH202" i="17" s="1"/>
  <c r="AI202" i="17" s="1"/>
  <c r="AJ202" i="17" s="1"/>
  <c r="AK202" i="17" s="1"/>
  <c r="AL202" i="17" s="1"/>
  <c r="AM202" i="17" s="1"/>
  <c r="AN202" i="17" s="1"/>
  <c r="AO202" i="17" s="1"/>
  <c r="AP202" i="17" s="1"/>
  <c r="AQ202" i="17" s="1"/>
  <c r="AR202" i="17" s="1"/>
  <c r="AS202" i="17" s="1"/>
  <c r="AT202" i="17" s="1"/>
  <c r="AU202" i="17" s="1"/>
  <c r="AV202" i="17" s="1"/>
  <c r="AW202" i="17" s="1"/>
  <c r="AX202" i="17" s="1"/>
  <c r="AY202" i="17" s="1"/>
  <c r="AZ202" i="17" s="1"/>
  <c r="BA202" i="17" s="1"/>
  <c r="F203" i="17"/>
  <c r="G203" i="17" s="1"/>
  <c r="H203" i="17" s="1"/>
  <c r="I203" i="17" s="1"/>
  <c r="J203" i="17" s="1"/>
  <c r="K203" i="17" s="1"/>
  <c r="L203" i="17" s="1"/>
  <c r="M203" i="17" s="1"/>
  <c r="N203" i="17" s="1"/>
  <c r="O203" i="17" s="1"/>
  <c r="P203" i="17" s="1"/>
  <c r="Q203" i="17" s="1"/>
  <c r="R203" i="17" s="1"/>
  <c r="S203" i="17" s="1"/>
  <c r="T203" i="17" s="1"/>
  <c r="U203" i="17" s="1"/>
  <c r="V203" i="17" s="1"/>
  <c r="W203" i="17" s="1"/>
  <c r="X203" i="17" s="1"/>
  <c r="Y203" i="17" s="1"/>
  <c r="Z203" i="17" s="1"/>
  <c r="AA203" i="17" s="1"/>
  <c r="AB203" i="17" s="1"/>
  <c r="AC203" i="17" s="1"/>
  <c r="AD203" i="17" s="1"/>
  <c r="AE203" i="17" s="1"/>
  <c r="AF203" i="17" s="1"/>
  <c r="AG203" i="17" s="1"/>
  <c r="AH203" i="17" s="1"/>
  <c r="AI203" i="17" s="1"/>
  <c r="AJ203" i="17" s="1"/>
  <c r="AK203" i="17" s="1"/>
  <c r="AL203" i="17" s="1"/>
  <c r="AM203" i="17" s="1"/>
  <c r="AN203" i="17" s="1"/>
  <c r="AO203" i="17" s="1"/>
  <c r="AP203" i="17" s="1"/>
  <c r="AQ203" i="17" s="1"/>
  <c r="AR203" i="17" s="1"/>
  <c r="AS203" i="17" s="1"/>
  <c r="AT203" i="17" s="1"/>
  <c r="AU203" i="17" s="1"/>
  <c r="AV203" i="17" s="1"/>
  <c r="AW203" i="17" s="1"/>
  <c r="AX203" i="17" s="1"/>
  <c r="AY203" i="17" s="1"/>
  <c r="AZ203" i="17" s="1"/>
  <c r="BA203" i="17" s="1"/>
  <c r="F204" i="17"/>
  <c r="G204" i="17" s="1"/>
  <c r="H204" i="17" s="1"/>
  <c r="I204" i="17" s="1"/>
  <c r="J204" i="17" s="1"/>
  <c r="K204" i="17" s="1"/>
  <c r="L204" i="17" s="1"/>
  <c r="M204" i="17" s="1"/>
  <c r="N204" i="17" s="1"/>
  <c r="O204" i="17" s="1"/>
  <c r="P204" i="17" s="1"/>
  <c r="Q204" i="17" s="1"/>
  <c r="R204" i="17" s="1"/>
  <c r="S204" i="17" s="1"/>
  <c r="T204" i="17" s="1"/>
  <c r="U204" i="17" s="1"/>
  <c r="V204" i="17" s="1"/>
  <c r="W204" i="17" s="1"/>
  <c r="X204" i="17" s="1"/>
  <c r="Y204" i="17" s="1"/>
  <c r="Z204" i="17" s="1"/>
  <c r="AA204" i="17" s="1"/>
  <c r="AB204" i="17" s="1"/>
  <c r="AC204" i="17" s="1"/>
  <c r="AD204" i="17" s="1"/>
  <c r="AE204" i="17" s="1"/>
  <c r="AF204" i="17" s="1"/>
  <c r="AG204" i="17" s="1"/>
  <c r="AH204" i="17" s="1"/>
  <c r="AI204" i="17" s="1"/>
  <c r="AJ204" i="17" s="1"/>
  <c r="AK204" i="17" s="1"/>
  <c r="AL204" i="17" s="1"/>
  <c r="AM204" i="17" s="1"/>
  <c r="AN204" i="17" s="1"/>
  <c r="AO204" i="17" s="1"/>
  <c r="AP204" i="17" s="1"/>
  <c r="AQ204" i="17" s="1"/>
  <c r="AR204" i="17" s="1"/>
  <c r="AS204" i="17" s="1"/>
  <c r="AT204" i="17" s="1"/>
  <c r="AU204" i="17" s="1"/>
  <c r="AV204" i="17" s="1"/>
  <c r="AW204" i="17" s="1"/>
  <c r="AX204" i="17" s="1"/>
  <c r="AY204" i="17" s="1"/>
  <c r="AZ204" i="17" s="1"/>
  <c r="BA204" i="17" s="1"/>
  <c r="F205" i="17"/>
  <c r="G205" i="17" s="1"/>
  <c r="H205" i="17" s="1"/>
  <c r="I205" i="17" s="1"/>
  <c r="J205" i="17" s="1"/>
  <c r="K205" i="17" s="1"/>
  <c r="L205" i="17" s="1"/>
  <c r="M205" i="17" s="1"/>
  <c r="N205" i="17" s="1"/>
  <c r="O205" i="17" s="1"/>
  <c r="P205" i="17" s="1"/>
  <c r="Q205" i="17" s="1"/>
  <c r="R205" i="17" s="1"/>
  <c r="S205" i="17" s="1"/>
  <c r="T205" i="17" s="1"/>
  <c r="U205" i="17" s="1"/>
  <c r="V205" i="17" s="1"/>
  <c r="W205" i="17" s="1"/>
  <c r="X205" i="17" s="1"/>
  <c r="Y205" i="17" s="1"/>
  <c r="Z205" i="17" s="1"/>
  <c r="AA205" i="17" s="1"/>
  <c r="AB205" i="17" s="1"/>
  <c r="AC205" i="17" s="1"/>
  <c r="AD205" i="17" s="1"/>
  <c r="AE205" i="17" s="1"/>
  <c r="AF205" i="17" s="1"/>
  <c r="AG205" i="17" s="1"/>
  <c r="AH205" i="17" s="1"/>
  <c r="AI205" i="17" s="1"/>
  <c r="AJ205" i="17" s="1"/>
  <c r="AK205" i="17" s="1"/>
  <c r="AL205" i="17" s="1"/>
  <c r="AM205" i="17" s="1"/>
  <c r="AN205" i="17" s="1"/>
  <c r="AO205" i="17" s="1"/>
  <c r="AP205" i="17" s="1"/>
  <c r="AQ205" i="17" s="1"/>
  <c r="AR205" i="17" s="1"/>
  <c r="AS205" i="17" s="1"/>
  <c r="AT205" i="17" s="1"/>
  <c r="AU205" i="17" s="1"/>
  <c r="AV205" i="17" s="1"/>
  <c r="AW205" i="17" s="1"/>
  <c r="AX205" i="17" s="1"/>
  <c r="AY205" i="17" s="1"/>
  <c r="AZ205" i="17" s="1"/>
  <c r="BA205" i="17" s="1"/>
  <c r="F206" i="17"/>
  <c r="G206" i="17" s="1"/>
  <c r="H206" i="17" s="1"/>
  <c r="I206" i="17" s="1"/>
  <c r="J206" i="17" s="1"/>
  <c r="K206" i="17" s="1"/>
  <c r="L206" i="17" s="1"/>
  <c r="M206" i="17" s="1"/>
  <c r="N206" i="17" s="1"/>
  <c r="O206" i="17" s="1"/>
  <c r="P206" i="17" s="1"/>
  <c r="Q206" i="17" s="1"/>
  <c r="R206" i="17" s="1"/>
  <c r="S206" i="17" s="1"/>
  <c r="T206" i="17" s="1"/>
  <c r="U206" i="17" s="1"/>
  <c r="V206" i="17" s="1"/>
  <c r="W206" i="17" s="1"/>
  <c r="X206" i="17" s="1"/>
  <c r="Y206" i="17" s="1"/>
  <c r="Z206" i="17" s="1"/>
  <c r="AA206" i="17" s="1"/>
  <c r="AB206" i="17" s="1"/>
  <c r="AC206" i="17" s="1"/>
  <c r="AD206" i="17" s="1"/>
  <c r="AE206" i="17" s="1"/>
  <c r="AF206" i="17" s="1"/>
  <c r="AG206" i="17" s="1"/>
  <c r="AH206" i="17" s="1"/>
  <c r="AI206" i="17" s="1"/>
  <c r="AJ206" i="17" s="1"/>
  <c r="AK206" i="17" s="1"/>
  <c r="AL206" i="17" s="1"/>
  <c r="AM206" i="17" s="1"/>
  <c r="AN206" i="17" s="1"/>
  <c r="AO206" i="17" s="1"/>
  <c r="AP206" i="17" s="1"/>
  <c r="AQ206" i="17" s="1"/>
  <c r="AR206" i="17" s="1"/>
  <c r="AS206" i="17" s="1"/>
  <c r="AT206" i="17" s="1"/>
  <c r="AU206" i="17" s="1"/>
  <c r="AV206" i="17" s="1"/>
  <c r="AW206" i="17" s="1"/>
  <c r="AX206" i="17" s="1"/>
  <c r="AY206" i="17" s="1"/>
  <c r="AZ206" i="17" s="1"/>
  <c r="BA206" i="17" s="1"/>
  <c r="F207" i="17"/>
  <c r="G207" i="17" s="1"/>
  <c r="H207" i="17" s="1"/>
  <c r="I207" i="17" s="1"/>
  <c r="J207" i="17" s="1"/>
  <c r="K207" i="17" s="1"/>
  <c r="L207" i="17" s="1"/>
  <c r="M207" i="17" s="1"/>
  <c r="N207" i="17" s="1"/>
  <c r="O207" i="17" s="1"/>
  <c r="P207" i="17" s="1"/>
  <c r="Q207" i="17" s="1"/>
  <c r="R207" i="17" s="1"/>
  <c r="S207" i="17" s="1"/>
  <c r="T207" i="17" s="1"/>
  <c r="U207" i="17" s="1"/>
  <c r="V207" i="17" s="1"/>
  <c r="W207" i="17" s="1"/>
  <c r="X207" i="17" s="1"/>
  <c r="Y207" i="17" s="1"/>
  <c r="Z207" i="17" s="1"/>
  <c r="AA207" i="17" s="1"/>
  <c r="AB207" i="17" s="1"/>
  <c r="AC207" i="17" s="1"/>
  <c r="AD207" i="17" s="1"/>
  <c r="AE207" i="17" s="1"/>
  <c r="AF207" i="17" s="1"/>
  <c r="AG207" i="17" s="1"/>
  <c r="AH207" i="17" s="1"/>
  <c r="AI207" i="17" s="1"/>
  <c r="AJ207" i="17" s="1"/>
  <c r="AK207" i="17" s="1"/>
  <c r="AL207" i="17" s="1"/>
  <c r="AM207" i="17" s="1"/>
  <c r="AN207" i="17" s="1"/>
  <c r="AO207" i="17" s="1"/>
  <c r="AP207" i="17" s="1"/>
  <c r="AQ207" i="17" s="1"/>
  <c r="AR207" i="17" s="1"/>
  <c r="AS207" i="17" s="1"/>
  <c r="AT207" i="17" s="1"/>
  <c r="AU207" i="17" s="1"/>
  <c r="AV207" i="17" s="1"/>
  <c r="AW207" i="17" s="1"/>
  <c r="AX207" i="17" s="1"/>
  <c r="AY207" i="17" s="1"/>
  <c r="AZ207" i="17" s="1"/>
  <c r="BA207" i="17" s="1"/>
  <c r="F208" i="17"/>
  <c r="G208" i="17" s="1"/>
  <c r="H208" i="17" s="1"/>
  <c r="I208" i="17" s="1"/>
  <c r="J208" i="17" s="1"/>
  <c r="K208" i="17" s="1"/>
  <c r="L208" i="17" s="1"/>
  <c r="M208" i="17" s="1"/>
  <c r="N208" i="17" s="1"/>
  <c r="O208" i="17" s="1"/>
  <c r="P208" i="17" s="1"/>
  <c r="Q208" i="17" s="1"/>
  <c r="R208" i="17" s="1"/>
  <c r="S208" i="17" s="1"/>
  <c r="T208" i="17" s="1"/>
  <c r="U208" i="17" s="1"/>
  <c r="V208" i="17" s="1"/>
  <c r="W208" i="17" s="1"/>
  <c r="X208" i="17" s="1"/>
  <c r="Y208" i="17" s="1"/>
  <c r="Z208" i="17" s="1"/>
  <c r="AA208" i="17" s="1"/>
  <c r="AB208" i="17" s="1"/>
  <c r="AC208" i="17" s="1"/>
  <c r="AD208" i="17" s="1"/>
  <c r="AE208" i="17" s="1"/>
  <c r="AF208" i="17" s="1"/>
  <c r="AG208" i="17" s="1"/>
  <c r="AH208" i="17" s="1"/>
  <c r="AI208" i="17" s="1"/>
  <c r="AJ208" i="17" s="1"/>
  <c r="AK208" i="17" s="1"/>
  <c r="AL208" i="17" s="1"/>
  <c r="AM208" i="17" s="1"/>
  <c r="AN208" i="17" s="1"/>
  <c r="AO208" i="17" s="1"/>
  <c r="AP208" i="17" s="1"/>
  <c r="AQ208" i="17" s="1"/>
  <c r="AR208" i="17" s="1"/>
  <c r="AS208" i="17" s="1"/>
  <c r="AT208" i="17" s="1"/>
  <c r="AU208" i="17" s="1"/>
  <c r="AV208" i="17" s="1"/>
  <c r="AW208" i="17" s="1"/>
  <c r="AX208" i="17" s="1"/>
  <c r="AY208" i="17" s="1"/>
  <c r="AZ208" i="17" s="1"/>
  <c r="BA208" i="17" s="1"/>
  <c r="F209" i="17"/>
  <c r="G209" i="17" s="1"/>
  <c r="H209" i="17" s="1"/>
  <c r="I209" i="17" s="1"/>
  <c r="J209" i="17" s="1"/>
  <c r="K209" i="17" s="1"/>
  <c r="L209" i="17" s="1"/>
  <c r="M209" i="17" s="1"/>
  <c r="N209" i="17" s="1"/>
  <c r="O209" i="17" s="1"/>
  <c r="P209" i="17" s="1"/>
  <c r="Q209" i="17" s="1"/>
  <c r="R209" i="17" s="1"/>
  <c r="S209" i="17" s="1"/>
  <c r="T209" i="17" s="1"/>
  <c r="U209" i="17" s="1"/>
  <c r="V209" i="17" s="1"/>
  <c r="W209" i="17" s="1"/>
  <c r="X209" i="17" s="1"/>
  <c r="Y209" i="17" s="1"/>
  <c r="Z209" i="17" s="1"/>
  <c r="AA209" i="17" s="1"/>
  <c r="AB209" i="17" s="1"/>
  <c r="AC209" i="17" s="1"/>
  <c r="AD209" i="17" s="1"/>
  <c r="AE209" i="17" s="1"/>
  <c r="AF209" i="17" s="1"/>
  <c r="AG209" i="17" s="1"/>
  <c r="AH209" i="17" s="1"/>
  <c r="AI209" i="17" s="1"/>
  <c r="AJ209" i="17" s="1"/>
  <c r="AK209" i="17" s="1"/>
  <c r="AL209" i="17" s="1"/>
  <c r="AM209" i="17" s="1"/>
  <c r="AN209" i="17" s="1"/>
  <c r="AO209" i="17" s="1"/>
  <c r="AP209" i="17" s="1"/>
  <c r="AQ209" i="17" s="1"/>
  <c r="AR209" i="17" s="1"/>
  <c r="AS209" i="17" s="1"/>
  <c r="AT209" i="17" s="1"/>
  <c r="AU209" i="17" s="1"/>
  <c r="AV209" i="17" s="1"/>
  <c r="AW209" i="17" s="1"/>
  <c r="AX209" i="17" s="1"/>
  <c r="AY209" i="17" s="1"/>
  <c r="AZ209" i="17" s="1"/>
  <c r="BA209" i="17" s="1"/>
  <c r="F210" i="17"/>
  <c r="G210" i="17" s="1"/>
  <c r="H210" i="17" s="1"/>
  <c r="I210" i="17" s="1"/>
  <c r="J210" i="17" s="1"/>
  <c r="K210" i="17" s="1"/>
  <c r="L210" i="17" s="1"/>
  <c r="M210" i="17" s="1"/>
  <c r="N210" i="17" s="1"/>
  <c r="O210" i="17" s="1"/>
  <c r="P210" i="17" s="1"/>
  <c r="Q210" i="17" s="1"/>
  <c r="R210" i="17" s="1"/>
  <c r="S210" i="17" s="1"/>
  <c r="T210" i="17" s="1"/>
  <c r="U210" i="17" s="1"/>
  <c r="V210" i="17" s="1"/>
  <c r="W210" i="17" s="1"/>
  <c r="X210" i="17" s="1"/>
  <c r="Y210" i="17" s="1"/>
  <c r="Z210" i="17" s="1"/>
  <c r="AA210" i="17" s="1"/>
  <c r="AB210" i="17" s="1"/>
  <c r="AC210" i="17" s="1"/>
  <c r="AD210" i="17" s="1"/>
  <c r="AE210" i="17" s="1"/>
  <c r="AF210" i="17" s="1"/>
  <c r="AG210" i="17" s="1"/>
  <c r="AH210" i="17" s="1"/>
  <c r="AI210" i="17" s="1"/>
  <c r="AJ210" i="17" s="1"/>
  <c r="AK210" i="17" s="1"/>
  <c r="AL210" i="17" s="1"/>
  <c r="AM210" i="17" s="1"/>
  <c r="AN210" i="17" s="1"/>
  <c r="AO210" i="17" s="1"/>
  <c r="AP210" i="17" s="1"/>
  <c r="AQ210" i="17" s="1"/>
  <c r="AR210" i="17" s="1"/>
  <c r="AS210" i="17" s="1"/>
  <c r="AT210" i="17" s="1"/>
  <c r="AU210" i="17" s="1"/>
  <c r="AV210" i="17" s="1"/>
  <c r="AW210" i="17" s="1"/>
  <c r="AX210" i="17" s="1"/>
  <c r="AY210" i="17" s="1"/>
  <c r="AZ210" i="17" s="1"/>
  <c r="BA210" i="17" s="1"/>
  <c r="F211" i="17"/>
  <c r="G211" i="17" s="1"/>
  <c r="H211" i="17" s="1"/>
  <c r="I211" i="17" s="1"/>
  <c r="J211" i="17" s="1"/>
  <c r="K211" i="17" s="1"/>
  <c r="L211" i="17" s="1"/>
  <c r="M211" i="17" s="1"/>
  <c r="N211" i="17" s="1"/>
  <c r="O211" i="17" s="1"/>
  <c r="P211" i="17" s="1"/>
  <c r="Q211" i="17" s="1"/>
  <c r="R211" i="17" s="1"/>
  <c r="S211" i="17" s="1"/>
  <c r="T211" i="17" s="1"/>
  <c r="U211" i="17" s="1"/>
  <c r="V211" i="17" s="1"/>
  <c r="W211" i="17" s="1"/>
  <c r="X211" i="17" s="1"/>
  <c r="Y211" i="17" s="1"/>
  <c r="Z211" i="17" s="1"/>
  <c r="AA211" i="17" s="1"/>
  <c r="AB211" i="17" s="1"/>
  <c r="AC211" i="17" s="1"/>
  <c r="AD211" i="17" s="1"/>
  <c r="AE211" i="17" s="1"/>
  <c r="AF211" i="17" s="1"/>
  <c r="AG211" i="17" s="1"/>
  <c r="AH211" i="17" s="1"/>
  <c r="AI211" i="17" s="1"/>
  <c r="AJ211" i="17" s="1"/>
  <c r="AK211" i="17" s="1"/>
  <c r="AL211" i="17" s="1"/>
  <c r="AM211" i="17" s="1"/>
  <c r="AN211" i="17" s="1"/>
  <c r="AO211" i="17" s="1"/>
  <c r="AP211" i="17" s="1"/>
  <c r="AQ211" i="17" s="1"/>
  <c r="AR211" i="17" s="1"/>
  <c r="AS211" i="17" s="1"/>
  <c r="AT211" i="17" s="1"/>
  <c r="AU211" i="17" s="1"/>
  <c r="AV211" i="17" s="1"/>
  <c r="AW211" i="17" s="1"/>
  <c r="AX211" i="17" s="1"/>
  <c r="AY211" i="17" s="1"/>
  <c r="AZ211" i="17" s="1"/>
  <c r="BA211" i="17" s="1"/>
  <c r="F212" i="17"/>
  <c r="G212" i="17" s="1"/>
  <c r="H212" i="17" s="1"/>
  <c r="I212" i="17" s="1"/>
  <c r="J212" i="17" s="1"/>
  <c r="K212" i="17" s="1"/>
  <c r="L212" i="17" s="1"/>
  <c r="M212" i="17" s="1"/>
  <c r="N212" i="17" s="1"/>
  <c r="O212" i="17" s="1"/>
  <c r="P212" i="17" s="1"/>
  <c r="Q212" i="17" s="1"/>
  <c r="R212" i="17" s="1"/>
  <c r="S212" i="17" s="1"/>
  <c r="T212" i="17" s="1"/>
  <c r="U212" i="17" s="1"/>
  <c r="V212" i="17" s="1"/>
  <c r="W212" i="17" s="1"/>
  <c r="X212" i="17" s="1"/>
  <c r="Y212" i="17" s="1"/>
  <c r="Z212" i="17" s="1"/>
  <c r="AA212" i="17" s="1"/>
  <c r="AB212" i="17" s="1"/>
  <c r="AC212" i="17" s="1"/>
  <c r="AD212" i="17" s="1"/>
  <c r="AE212" i="17" s="1"/>
  <c r="AF212" i="17" s="1"/>
  <c r="AG212" i="17" s="1"/>
  <c r="AH212" i="17" s="1"/>
  <c r="AI212" i="17" s="1"/>
  <c r="AJ212" i="17" s="1"/>
  <c r="AK212" i="17" s="1"/>
  <c r="AL212" i="17" s="1"/>
  <c r="AM212" i="17" s="1"/>
  <c r="AN212" i="17" s="1"/>
  <c r="AO212" i="17" s="1"/>
  <c r="AP212" i="17" s="1"/>
  <c r="AQ212" i="17" s="1"/>
  <c r="AR212" i="17" s="1"/>
  <c r="AS212" i="17" s="1"/>
  <c r="AT212" i="17" s="1"/>
  <c r="AU212" i="17" s="1"/>
  <c r="AV212" i="17" s="1"/>
  <c r="AW212" i="17" s="1"/>
  <c r="AX212" i="17" s="1"/>
  <c r="AY212" i="17" s="1"/>
  <c r="AZ212" i="17" s="1"/>
  <c r="BA212" i="17" s="1"/>
  <c r="F213" i="17"/>
  <c r="G213" i="17" s="1"/>
  <c r="H213" i="17" s="1"/>
  <c r="I213" i="17" s="1"/>
  <c r="J213" i="17" s="1"/>
  <c r="K213" i="17" s="1"/>
  <c r="L213" i="17" s="1"/>
  <c r="M213" i="17" s="1"/>
  <c r="N213" i="17" s="1"/>
  <c r="O213" i="17" s="1"/>
  <c r="P213" i="17" s="1"/>
  <c r="Q213" i="17" s="1"/>
  <c r="R213" i="17" s="1"/>
  <c r="S213" i="17" s="1"/>
  <c r="T213" i="17" s="1"/>
  <c r="U213" i="17" s="1"/>
  <c r="V213" i="17" s="1"/>
  <c r="W213" i="17" s="1"/>
  <c r="X213" i="17" s="1"/>
  <c r="Y213" i="17" s="1"/>
  <c r="Z213" i="17" s="1"/>
  <c r="AA213" i="17" s="1"/>
  <c r="AB213" i="17" s="1"/>
  <c r="AC213" i="17" s="1"/>
  <c r="AD213" i="17" s="1"/>
  <c r="AE213" i="17" s="1"/>
  <c r="AF213" i="17" s="1"/>
  <c r="AG213" i="17" s="1"/>
  <c r="AH213" i="17" s="1"/>
  <c r="AI213" i="17" s="1"/>
  <c r="AJ213" i="17" s="1"/>
  <c r="AK213" i="17" s="1"/>
  <c r="AL213" i="17" s="1"/>
  <c r="AM213" i="17" s="1"/>
  <c r="AN213" i="17" s="1"/>
  <c r="AO213" i="17" s="1"/>
  <c r="AP213" i="17" s="1"/>
  <c r="AQ213" i="17" s="1"/>
  <c r="AR213" i="17" s="1"/>
  <c r="AS213" i="17" s="1"/>
  <c r="AT213" i="17" s="1"/>
  <c r="AU213" i="17" s="1"/>
  <c r="AV213" i="17" s="1"/>
  <c r="AW213" i="17" s="1"/>
  <c r="AX213" i="17" s="1"/>
  <c r="AY213" i="17" s="1"/>
  <c r="AZ213" i="17" s="1"/>
  <c r="BA213" i="17" s="1"/>
  <c r="F214" i="17"/>
  <c r="G214" i="17" s="1"/>
  <c r="H214" i="17" s="1"/>
  <c r="I214" i="17" s="1"/>
  <c r="J214" i="17" s="1"/>
  <c r="K214" i="17" s="1"/>
  <c r="L214" i="17" s="1"/>
  <c r="M214" i="17" s="1"/>
  <c r="N214" i="17" s="1"/>
  <c r="O214" i="17" s="1"/>
  <c r="P214" i="17" s="1"/>
  <c r="Q214" i="17" s="1"/>
  <c r="R214" i="17" s="1"/>
  <c r="S214" i="17" s="1"/>
  <c r="T214" i="17" s="1"/>
  <c r="U214" i="17" s="1"/>
  <c r="V214" i="17" s="1"/>
  <c r="W214" i="17" s="1"/>
  <c r="X214" i="17" s="1"/>
  <c r="Y214" i="17" s="1"/>
  <c r="Z214" i="17" s="1"/>
  <c r="AA214" i="17" s="1"/>
  <c r="AB214" i="17" s="1"/>
  <c r="AC214" i="17" s="1"/>
  <c r="AD214" i="17" s="1"/>
  <c r="AE214" i="17" s="1"/>
  <c r="AF214" i="17" s="1"/>
  <c r="AG214" i="17" s="1"/>
  <c r="AH214" i="17" s="1"/>
  <c r="AI214" i="17" s="1"/>
  <c r="AJ214" i="17" s="1"/>
  <c r="AK214" i="17" s="1"/>
  <c r="AL214" i="17" s="1"/>
  <c r="AM214" i="17" s="1"/>
  <c r="AN214" i="17" s="1"/>
  <c r="AO214" i="17" s="1"/>
  <c r="AP214" i="17" s="1"/>
  <c r="AQ214" i="17" s="1"/>
  <c r="AR214" i="17" s="1"/>
  <c r="AS214" i="17" s="1"/>
  <c r="AT214" i="17" s="1"/>
  <c r="AU214" i="17" s="1"/>
  <c r="AV214" i="17" s="1"/>
  <c r="AW214" i="17" s="1"/>
  <c r="AX214" i="17" s="1"/>
  <c r="AY214" i="17" s="1"/>
  <c r="AZ214" i="17" s="1"/>
  <c r="BA214" i="17" s="1"/>
  <c r="F215" i="17"/>
  <c r="G215" i="17" s="1"/>
  <c r="H215" i="17" s="1"/>
  <c r="I215" i="17" s="1"/>
  <c r="J215" i="17" s="1"/>
  <c r="K215" i="17" s="1"/>
  <c r="L215" i="17" s="1"/>
  <c r="M215" i="17" s="1"/>
  <c r="N215" i="17" s="1"/>
  <c r="O215" i="17" s="1"/>
  <c r="P215" i="17" s="1"/>
  <c r="Q215" i="17" s="1"/>
  <c r="R215" i="17" s="1"/>
  <c r="S215" i="17" s="1"/>
  <c r="T215" i="17" s="1"/>
  <c r="U215" i="17" s="1"/>
  <c r="V215" i="17" s="1"/>
  <c r="W215" i="17" s="1"/>
  <c r="X215" i="17" s="1"/>
  <c r="Y215" i="17" s="1"/>
  <c r="Z215" i="17" s="1"/>
  <c r="AA215" i="17" s="1"/>
  <c r="AB215" i="17" s="1"/>
  <c r="AC215" i="17" s="1"/>
  <c r="AD215" i="17" s="1"/>
  <c r="AE215" i="17" s="1"/>
  <c r="AF215" i="17" s="1"/>
  <c r="AG215" i="17" s="1"/>
  <c r="AH215" i="17" s="1"/>
  <c r="AI215" i="17" s="1"/>
  <c r="AJ215" i="17" s="1"/>
  <c r="AK215" i="17" s="1"/>
  <c r="AL215" i="17" s="1"/>
  <c r="AM215" i="17" s="1"/>
  <c r="AN215" i="17" s="1"/>
  <c r="AO215" i="17" s="1"/>
  <c r="AP215" i="17" s="1"/>
  <c r="AQ215" i="17" s="1"/>
  <c r="AR215" i="17" s="1"/>
  <c r="AS215" i="17" s="1"/>
  <c r="AT215" i="17" s="1"/>
  <c r="AU215" i="17" s="1"/>
  <c r="AV215" i="17" s="1"/>
  <c r="AW215" i="17" s="1"/>
  <c r="AX215" i="17" s="1"/>
  <c r="AY215" i="17" s="1"/>
  <c r="AZ215" i="17" s="1"/>
  <c r="BA215" i="17" s="1"/>
  <c r="F216" i="17"/>
  <c r="G216" i="17" s="1"/>
  <c r="H216" i="17" s="1"/>
  <c r="I216" i="17" s="1"/>
  <c r="J216" i="17" s="1"/>
  <c r="K216" i="17" s="1"/>
  <c r="L216" i="17" s="1"/>
  <c r="M216" i="17" s="1"/>
  <c r="N216" i="17" s="1"/>
  <c r="O216" i="17" s="1"/>
  <c r="P216" i="17" s="1"/>
  <c r="Q216" i="17" s="1"/>
  <c r="R216" i="17" s="1"/>
  <c r="S216" i="17" s="1"/>
  <c r="T216" i="17" s="1"/>
  <c r="U216" i="17" s="1"/>
  <c r="V216" i="17" s="1"/>
  <c r="W216" i="17" s="1"/>
  <c r="X216" i="17" s="1"/>
  <c r="Y216" i="17" s="1"/>
  <c r="Z216" i="17" s="1"/>
  <c r="AA216" i="17" s="1"/>
  <c r="AB216" i="17" s="1"/>
  <c r="AC216" i="17" s="1"/>
  <c r="AD216" i="17" s="1"/>
  <c r="AE216" i="17" s="1"/>
  <c r="AF216" i="17" s="1"/>
  <c r="AG216" i="17" s="1"/>
  <c r="AH216" i="17" s="1"/>
  <c r="AI216" i="17" s="1"/>
  <c r="AJ216" i="17" s="1"/>
  <c r="AK216" i="17" s="1"/>
  <c r="AL216" i="17" s="1"/>
  <c r="AM216" i="17" s="1"/>
  <c r="AN216" i="17" s="1"/>
  <c r="AO216" i="17" s="1"/>
  <c r="AP216" i="17" s="1"/>
  <c r="AQ216" i="17" s="1"/>
  <c r="AR216" i="17" s="1"/>
  <c r="AS216" i="17" s="1"/>
  <c r="AT216" i="17" s="1"/>
  <c r="AU216" i="17" s="1"/>
  <c r="AV216" i="17" s="1"/>
  <c r="AW216" i="17" s="1"/>
  <c r="AX216" i="17" s="1"/>
  <c r="AY216" i="17" s="1"/>
  <c r="AZ216" i="17" s="1"/>
  <c r="BA216" i="17" s="1"/>
  <c r="F217" i="17"/>
  <c r="G217" i="17" s="1"/>
  <c r="H217" i="17" s="1"/>
  <c r="I217" i="17" s="1"/>
  <c r="J217" i="17" s="1"/>
  <c r="K217" i="17" s="1"/>
  <c r="L217" i="17" s="1"/>
  <c r="M217" i="17" s="1"/>
  <c r="N217" i="17" s="1"/>
  <c r="O217" i="17" s="1"/>
  <c r="P217" i="17" s="1"/>
  <c r="Q217" i="17" s="1"/>
  <c r="R217" i="17" s="1"/>
  <c r="S217" i="17" s="1"/>
  <c r="T217" i="17" s="1"/>
  <c r="U217" i="17" s="1"/>
  <c r="V217" i="17" s="1"/>
  <c r="W217" i="17" s="1"/>
  <c r="X217" i="17" s="1"/>
  <c r="Y217" i="17" s="1"/>
  <c r="Z217" i="17" s="1"/>
  <c r="AA217" i="17" s="1"/>
  <c r="AB217" i="17" s="1"/>
  <c r="AC217" i="17" s="1"/>
  <c r="AD217" i="17" s="1"/>
  <c r="AE217" i="17" s="1"/>
  <c r="AF217" i="17" s="1"/>
  <c r="AG217" i="17" s="1"/>
  <c r="AH217" i="17" s="1"/>
  <c r="AI217" i="17" s="1"/>
  <c r="AJ217" i="17" s="1"/>
  <c r="AK217" i="17" s="1"/>
  <c r="AL217" i="17" s="1"/>
  <c r="AM217" i="17" s="1"/>
  <c r="AN217" i="17" s="1"/>
  <c r="AO217" i="17" s="1"/>
  <c r="AP217" i="17" s="1"/>
  <c r="AQ217" i="17" s="1"/>
  <c r="AR217" i="17" s="1"/>
  <c r="AS217" i="17" s="1"/>
  <c r="AT217" i="17" s="1"/>
  <c r="AU217" i="17" s="1"/>
  <c r="AV217" i="17" s="1"/>
  <c r="AW217" i="17" s="1"/>
  <c r="AX217" i="17" s="1"/>
  <c r="AY217" i="17" s="1"/>
  <c r="AZ217" i="17" s="1"/>
  <c r="BA217" i="17" s="1"/>
  <c r="F218" i="17"/>
  <c r="G218" i="17" s="1"/>
  <c r="H218" i="17" s="1"/>
  <c r="I218" i="17" s="1"/>
  <c r="J218" i="17" s="1"/>
  <c r="K218" i="17" s="1"/>
  <c r="L218" i="17" s="1"/>
  <c r="M218" i="17" s="1"/>
  <c r="N218" i="17" s="1"/>
  <c r="O218" i="17" s="1"/>
  <c r="P218" i="17" s="1"/>
  <c r="Q218" i="17" s="1"/>
  <c r="R218" i="17" s="1"/>
  <c r="S218" i="17" s="1"/>
  <c r="T218" i="17" s="1"/>
  <c r="U218" i="17" s="1"/>
  <c r="V218" i="17" s="1"/>
  <c r="W218" i="17" s="1"/>
  <c r="X218" i="17" s="1"/>
  <c r="Y218" i="17" s="1"/>
  <c r="Z218" i="17" s="1"/>
  <c r="AA218" i="17" s="1"/>
  <c r="AB218" i="17" s="1"/>
  <c r="AC218" i="17" s="1"/>
  <c r="AD218" i="17" s="1"/>
  <c r="AE218" i="17" s="1"/>
  <c r="AF218" i="17" s="1"/>
  <c r="AG218" i="17" s="1"/>
  <c r="AH218" i="17" s="1"/>
  <c r="AI218" i="17" s="1"/>
  <c r="AJ218" i="17" s="1"/>
  <c r="AK218" i="17" s="1"/>
  <c r="AL218" i="17" s="1"/>
  <c r="AM218" i="17" s="1"/>
  <c r="AN218" i="17" s="1"/>
  <c r="AO218" i="17" s="1"/>
  <c r="AP218" i="17" s="1"/>
  <c r="AQ218" i="17" s="1"/>
  <c r="AR218" i="17" s="1"/>
  <c r="AS218" i="17" s="1"/>
  <c r="AT218" i="17" s="1"/>
  <c r="AU218" i="17" s="1"/>
  <c r="AV218" i="17" s="1"/>
  <c r="AW218" i="17" s="1"/>
  <c r="AX218" i="17" s="1"/>
  <c r="AY218" i="17" s="1"/>
  <c r="AZ218" i="17" s="1"/>
  <c r="BA218" i="17" s="1"/>
  <c r="F219" i="17"/>
  <c r="G219" i="17" s="1"/>
  <c r="H219" i="17" s="1"/>
  <c r="I219" i="17" s="1"/>
  <c r="J219" i="17" s="1"/>
  <c r="K219" i="17" s="1"/>
  <c r="L219" i="17" s="1"/>
  <c r="M219" i="17" s="1"/>
  <c r="N219" i="17" s="1"/>
  <c r="O219" i="17" s="1"/>
  <c r="P219" i="17" s="1"/>
  <c r="Q219" i="17" s="1"/>
  <c r="R219" i="17" s="1"/>
  <c r="S219" i="17" s="1"/>
  <c r="T219" i="17" s="1"/>
  <c r="U219" i="17" s="1"/>
  <c r="V219" i="17" s="1"/>
  <c r="W219" i="17" s="1"/>
  <c r="X219" i="17" s="1"/>
  <c r="Y219" i="17" s="1"/>
  <c r="Z219" i="17" s="1"/>
  <c r="AA219" i="17" s="1"/>
  <c r="AB219" i="17" s="1"/>
  <c r="AC219" i="17" s="1"/>
  <c r="AD219" i="17" s="1"/>
  <c r="AE219" i="17" s="1"/>
  <c r="AF219" i="17" s="1"/>
  <c r="AG219" i="17" s="1"/>
  <c r="AH219" i="17" s="1"/>
  <c r="AI219" i="17" s="1"/>
  <c r="AJ219" i="17" s="1"/>
  <c r="AK219" i="17" s="1"/>
  <c r="AL219" i="17" s="1"/>
  <c r="AM219" i="17" s="1"/>
  <c r="AN219" i="17" s="1"/>
  <c r="AO219" i="17" s="1"/>
  <c r="AP219" i="17" s="1"/>
  <c r="AQ219" i="17" s="1"/>
  <c r="AR219" i="17" s="1"/>
  <c r="AS219" i="17" s="1"/>
  <c r="AT219" i="17" s="1"/>
  <c r="AU219" i="17" s="1"/>
  <c r="AV219" i="17" s="1"/>
  <c r="AW219" i="17" s="1"/>
  <c r="AX219" i="17" s="1"/>
  <c r="AY219" i="17" s="1"/>
  <c r="AZ219" i="17" s="1"/>
  <c r="BA219" i="17" s="1"/>
  <c r="F220" i="17"/>
  <c r="G220" i="17" s="1"/>
  <c r="H220" i="17" s="1"/>
  <c r="I220" i="17" s="1"/>
  <c r="J220" i="17" s="1"/>
  <c r="K220" i="17" s="1"/>
  <c r="L220" i="17" s="1"/>
  <c r="M220" i="17" s="1"/>
  <c r="N220" i="17" s="1"/>
  <c r="O220" i="17" s="1"/>
  <c r="P220" i="17" s="1"/>
  <c r="Q220" i="17" s="1"/>
  <c r="R220" i="17" s="1"/>
  <c r="S220" i="17" s="1"/>
  <c r="T220" i="17" s="1"/>
  <c r="U220" i="17" s="1"/>
  <c r="V220" i="17" s="1"/>
  <c r="W220" i="17" s="1"/>
  <c r="X220" i="17" s="1"/>
  <c r="Y220" i="17" s="1"/>
  <c r="Z220" i="17" s="1"/>
  <c r="AA220" i="17" s="1"/>
  <c r="AB220" i="17" s="1"/>
  <c r="AC220" i="17" s="1"/>
  <c r="AD220" i="17" s="1"/>
  <c r="AE220" i="17" s="1"/>
  <c r="AF220" i="17" s="1"/>
  <c r="AG220" i="17" s="1"/>
  <c r="AH220" i="17" s="1"/>
  <c r="AI220" i="17" s="1"/>
  <c r="AJ220" i="17" s="1"/>
  <c r="AK220" i="17" s="1"/>
  <c r="AL220" i="17" s="1"/>
  <c r="AM220" i="17" s="1"/>
  <c r="AN220" i="17" s="1"/>
  <c r="AO220" i="17" s="1"/>
  <c r="AP220" i="17" s="1"/>
  <c r="AQ220" i="17" s="1"/>
  <c r="AR220" i="17" s="1"/>
  <c r="AS220" i="17" s="1"/>
  <c r="AT220" i="17" s="1"/>
  <c r="AU220" i="17" s="1"/>
  <c r="AV220" i="17" s="1"/>
  <c r="AW220" i="17" s="1"/>
  <c r="AX220" i="17" s="1"/>
  <c r="AY220" i="17" s="1"/>
  <c r="AZ220" i="17" s="1"/>
  <c r="BA220" i="17" s="1"/>
  <c r="F221" i="17"/>
  <c r="G221" i="17" s="1"/>
  <c r="H221" i="17" s="1"/>
  <c r="I221" i="17" s="1"/>
  <c r="J221" i="17" s="1"/>
  <c r="K221" i="17" s="1"/>
  <c r="L221" i="17" s="1"/>
  <c r="M221" i="17" s="1"/>
  <c r="N221" i="17" s="1"/>
  <c r="O221" i="17" s="1"/>
  <c r="P221" i="17" s="1"/>
  <c r="Q221" i="17" s="1"/>
  <c r="R221" i="17" s="1"/>
  <c r="S221" i="17" s="1"/>
  <c r="T221" i="17" s="1"/>
  <c r="U221" i="17" s="1"/>
  <c r="V221" i="17" s="1"/>
  <c r="W221" i="17" s="1"/>
  <c r="X221" i="17" s="1"/>
  <c r="Y221" i="17" s="1"/>
  <c r="Z221" i="17" s="1"/>
  <c r="AA221" i="17" s="1"/>
  <c r="AB221" i="17" s="1"/>
  <c r="AC221" i="17" s="1"/>
  <c r="AD221" i="17" s="1"/>
  <c r="AE221" i="17" s="1"/>
  <c r="AF221" i="17" s="1"/>
  <c r="AG221" i="17" s="1"/>
  <c r="AH221" i="17" s="1"/>
  <c r="AI221" i="17" s="1"/>
  <c r="AJ221" i="17" s="1"/>
  <c r="AK221" i="17" s="1"/>
  <c r="AL221" i="17" s="1"/>
  <c r="AM221" i="17" s="1"/>
  <c r="AN221" i="17" s="1"/>
  <c r="AO221" i="17" s="1"/>
  <c r="AP221" i="17" s="1"/>
  <c r="AQ221" i="17" s="1"/>
  <c r="AR221" i="17" s="1"/>
  <c r="AS221" i="17" s="1"/>
  <c r="AT221" i="17" s="1"/>
  <c r="AU221" i="17" s="1"/>
  <c r="AV221" i="17" s="1"/>
  <c r="AW221" i="17" s="1"/>
  <c r="AX221" i="17" s="1"/>
  <c r="AY221" i="17" s="1"/>
  <c r="AZ221" i="17" s="1"/>
  <c r="BA221" i="17" s="1"/>
  <c r="F222" i="17"/>
  <c r="G222" i="17" s="1"/>
  <c r="H222" i="17" s="1"/>
  <c r="I222" i="17" s="1"/>
  <c r="J222" i="17" s="1"/>
  <c r="K222" i="17" s="1"/>
  <c r="L222" i="17" s="1"/>
  <c r="M222" i="17" s="1"/>
  <c r="N222" i="17" s="1"/>
  <c r="O222" i="17" s="1"/>
  <c r="P222" i="17" s="1"/>
  <c r="Q222" i="17" s="1"/>
  <c r="R222" i="17" s="1"/>
  <c r="S222" i="17" s="1"/>
  <c r="T222" i="17" s="1"/>
  <c r="U222" i="17" s="1"/>
  <c r="V222" i="17" s="1"/>
  <c r="W222" i="17" s="1"/>
  <c r="X222" i="17" s="1"/>
  <c r="Y222" i="17" s="1"/>
  <c r="Z222" i="17" s="1"/>
  <c r="AA222" i="17" s="1"/>
  <c r="AB222" i="17" s="1"/>
  <c r="AC222" i="17" s="1"/>
  <c r="AD222" i="17" s="1"/>
  <c r="AE222" i="17" s="1"/>
  <c r="AF222" i="17" s="1"/>
  <c r="AG222" i="17" s="1"/>
  <c r="AH222" i="17" s="1"/>
  <c r="AI222" i="17" s="1"/>
  <c r="AJ222" i="17" s="1"/>
  <c r="AK222" i="17" s="1"/>
  <c r="AL222" i="17" s="1"/>
  <c r="AM222" i="17" s="1"/>
  <c r="AN222" i="17" s="1"/>
  <c r="AO222" i="17" s="1"/>
  <c r="AP222" i="17" s="1"/>
  <c r="AQ222" i="17" s="1"/>
  <c r="AR222" i="17" s="1"/>
  <c r="AS222" i="17" s="1"/>
  <c r="AT222" i="17" s="1"/>
  <c r="AU222" i="17" s="1"/>
  <c r="AV222" i="17" s="1"/>
  <c r="AW222" i="17" s="1"/>
  <c r="AX222" i="17" s="1"/>
  <c r="AY222" i="17" s="1"/>
  <c r="AZ222" i="17" s="1"/>
  <c r="BA222" i="17" s="1"/>
  <c r="F223" i="17"/>
  <c r="G223" i="17" s="1"/>
  <c r="H223" i="17" s="1"/>
  <c r="I223" i="17" s="1"/>
  <c r="J223" i="17" s="1"/>
  <c r="K223" i="17" s="1"/>
  <c r="L223" i="17" s="1"/>
  <c r="M223" i="17" s="1"/>
  <c r="N223" i="17" s="1"/>
  <c r="O223" i="17" s="1"/>
  <c r="P223" i="17" s="1"/>
  <c r="Q223" i="17" s="1"/>
  <c r="R223" i="17" s="1"/>
  <c r="S223" i="17" s="1"/>
  <c r="T223" i="17" s="1"/>
  <c r="U223" i="17" s="1"/>
  <c r="V223" i="17" s="1"/>
  <c r="W223" i="17" s="1"/>
  <c r="X223" i="17" s="1"/>
  <c r="Y223" i="17" s="1"/>
  <c r="Z223" i="17" s="1"/>
  <c r="AA223" i="17" s="1"/>
  <c r="AB223" i="17" s="1"/>
  <c r="AC223" i="17" s="1"/>
  <c r="AD223" i="17" s="1"/>
  <c r="AE223" i="17" s="1"/>
  <c r="AF223" i="17" s="1"/>
  <c r="AG223" i="17" s="1"/>
  <c r="AH223" i="17" s="1"/>
  <c r="AI223" i="17" s="1"/>
  <c r="AJ223" i="17" s="1"/>
  <c r="AK223" i="17" s="1"/>
  <c r="AL223" i="17" s="1"/>
  <c r="AM223" i="17" s="1"/>
  <c r="AN223" i="17" s="1"/>
  <c r="AO223" i="17" s="1"/>
  <c r="AP223" i="17" s="1"/>
  <c r="AQ223" i="17" s="1"/>
  <c r="AR223" i="17" s="1"/>
  <c r="AS223" i="17" s="1"/>
  <c r="AT223" i="17" s="1"/>
  <c r="AU223" i="17" s="1"/>
  <c r="AV223" i="17" s="1"/>
  <c r="AW223" i="17" s="1"/>
  <c r="AX223" i="17" s="1"/>
  <c r="AY223" i="17" s="1"/>
  <c r="AZ223" i="17" s="1"/>
  <c r="BA223" i="17" s="1"/>
  <c r="F224" i="17"/>
  <c r="G224" i="17" s="1"/>
  <c r="H224" i="17" s="1"/>
  <c r="I224" i="17" s="1"/>
  <c r="J224" i="17" s="1"/>
  <c r="K224" i="17" s="1"/>
  <c r="L224" i="17" s="1"/>
  <c r="M224" i="17" s="1"/>
  <c r="N224" i="17" s="1"/>
  <c r="O224" i="17" s="1"/>
  <c r="P224" i="17" s="1"/>
  <c r="Q224" i="17" s="1"/>
  <c r="R224" i="17" s="1"/>
  <c r="S224" i="17" s="1"/>
  <c r="T224" i="17" s="1"/>
  <c r="U224" i="17" s="1"/>
  <c r="V224" i="17" s="1"/>
  <c r="W224" i="17" s="1"/>
  <c r="X224" i="17" s="1"/>
  <c r="Y224" i="17" s="1"/>
  <c r="Z224" i="17" s="1"/>
  <c r="AA224" i="17" s="1"/>
  <c r="AB224" i="17" s="1"/>
  <c r="AC224" i="17" s="1"/>
  <c r="AD224" i="17" s="1"/>
  <c r="AE224" i="17" s="1"/>
  <c r="AF224" i="17" s="1"/>
  <c r="AG224" i="17" s="1"/>
  <c r="AH224" i="17" s="1"/>
  <c r="AI224" i="17" s="1"/>
  <c r="AJ224" i="17" s="1"/>
  <c r="AK224" i="17" s="1"/>
  <c r="AL224" i="17" s="1"/>
  <c r="AM224" i="17" s="1"/>
  <c r="AN224" i="17" s="1"/>
  <c r="AO224" i="17" s="1"/>
  <c r="AP224" i="17" s="1"/>
  <c r="AQ224" i="17" s="1"/>
  <c r="AR224" i="17" s="1"/>
  <c r="AS224" i="17" s="1"/>
  <c r="AT224" i="17" s="1"/>
  <c r="AU224" i="17" s="1"/>
  <c r="AV224" i="17" s="1"/>
  <c r="AW224" i="17" s="1"/>
  <c r="AX224" i="17" s="1"/>
  <c r="AY224" i="17" s="1"/>
  <c r="AZ224" i="17" s="1"/>
  <c r="BA224" i="17" s="1"/>
  <c r="F225" i="17"/>
  <c r="G225" i="17" s="1"/>
  <c r="H225" i="17" s="1"/>
  <c r="I225" i="17" s="1"/>
  <c r="J225" i="17" s="1"/>
  <c r="K225" i="17" s="1"/>
  <c r="L225" i="17" s="1"/>
  <c r="M225" i="17" s="1"/>
  <c r="N225" i="17" s="1"/>
  <c r="O225" i="17" s="1"/>
  <c r="P225" i="17" s="1"/>
  <c r="Q225" i="17" s="1"/>
  <c r="R225" i="17" s="1"/>
  <c r="S225" i="17" s="1"/>
  <c r="T225" i="17" s="1"/>
  <c r="U225" i="17" s="1"/>
  <c r="V225" i="17" s="1"/>
  <c r="W225" i="17" s="1"/>
  <c r="X225" i="17" s="1"/>
  <c r="Y225" i="17" s="1"/>
  <c r="Z225" i="17" s="1"/>
  <c r="AA225" i="17" s="1"/>
  <c r="AB225" i="17" s="1"/>
  <c r="AC225" i="17" s="1"/>
  <c r="AD225" i="17" s="1"/>
  <c r="AE225" i="17" s="1"/>
  <c r="AF225" i="17" s="1"/>
  <c r="AG225" i="17" s="1"/>
  <c r="AH225" i="17" s="1"/>
  <c r="AI225" i="17" s="1"/>
  <c r="AJ225" i="17" s="1"/>
  <c r="AK225" i="17" s="1"/>
  <c r="AL225" i="17" s="1"/>
  <c r="AM225" i="17" s="1"/>
  <c r="AN225" i="17" s="1"/>
  <c r="AO225" i="17" s="1"/>
  <c r="AP225" i="17" s="1"/>
  <c r="AQ225" i="17" s="1"/>
  <c r="AR225" i="17" s="1"/>
  <c r="AS225" i="17" s="1"/>
  <c r="AT225" i="17" s="1"/>
  <c r="AU225" i="17" s="1"/>
  <c r="AV225" i="17" s="1"/>
  <c r="AW225" i="17" s="1"/>
  <c r="AX225" i="17" s="1"/>
  <c r="AY225" i="17" s="1"/>
  <c r="AZ225" i="17" s="1"/>
  <c r="BA225" i="17" s="1"/>
  <c r="F226" i="17"/>
  <c r="G226" i="17" s="1"/>
  <c r="H226" i="17" s="1"/>
  <c r="I226" i="17" s="1"/>
  <c r="J226" i="17" s="1"/>
  <c r="K226" i="17" s="1"/>
  <c r="L226" i="17" s="1"/>
  <c r="M226" i="17" s="1"/>
  <c r="N226" i="17" s="1"/>
  <c r="O226" i="17" s="1"/>
  <c r="P226" i="17" s="1"/>
  <c r="Q226" i="17" s="1"/>
  <c r="R226" i="17" s="1"/>
  <c r="S226" i="17" s="1"/>
  <c r="T226" i="17" s="1"/>
  <c r="U226" i="17" s="1"/>
  <c r="V226" i="17" s="1"/>
  <c r="W226" i="17" s="1"/>
  <c r="X226" i="17" s="1"/>
  <c r="Y226" i="17" s="1"/>
  <c r="Z226" i="17" s="1"/>
  <c r="AA226" i="17" s="1"/>
  <c r="AB226" i="17" s="1"/>
  <c r="AC226" i="17" s="1"/>
  <c r="AD226" i="17" s="1"/>
  <c r="AE226" i="17" s="1"/>
  <c r="AF226" i="17" s="1"/>
  <c r="AG226" i="17" s="1"/>
  <c r="AH226" i="17" s="1"/>
  <c r="AI226" i="17" s="1"/>
  <c r="AJ226" i="17" s="1"/>
  <c r="AK226" i="17" s="1"/>
  <c r="AL226" i="17" s="1"/>
  <c r="AM226" i="17" s="1"/>
  <c r="AN226" i="17" s="1"/>
  <c r="AO226" i="17" s="1"/>
  <c r="AP226" i="17" s="1"/>
  <c r="AQ226" i="17" s="1"/>
  <c r="AR226" i="17" s="1"/>
  <c r="AS226" i="17" s="1"/>
  <c r="AT226" i="17" s="1"/>
  <c r="AU226" i="17" s="1"/>
  <c r="AV226" i="17" s="1"/>
  <c r="AW226" i="17" s="1"/>
  <c r="AX226" i="17" s="1"/>
  <c r="AY226" i="17" s="1"/>
  <c r="AZ226" i="17" s="1"/>
  <c r="BA226" i="17" s="1"/>
  <c r="F227" i="17"/>
  <c r="G227" i="17" s="1"/>
  <c r="H227" i="17" s="1"/>
  <c r="I227" i="17" s="1"/>
  <c r="J227" i="17" s="1"/>
  <c r="K227" i="17" s="1"/>
  <c r="L227" i="17" s="1"/>
  <c r="M227" i="17" s="1"/>
  <c r="N227" i="17" s="1"/>
  <c r="O227" i="17" s="1"/>
  <c r="P227" i="17" s="1"/>
  <c r="Q227" i="17" s="1"/>
  <c r="R227" i="17" s="1"/>
  <c r="S227" i="17" s="1"/>
  <c r="T227" i="17" s="1"/>
  <c r="U227" i="17" s="1"/>
  <c r="V227" i="17" s="1"/>
  <c r="W227" i="17" s="1"/>
  <c r="X227" i="17" s="1"/>
  <c r="Y227" i="17" s="1"/>
  <c r="Z227" i="17" s="1"/>
  <c r="AA227" i="17" s="1"/>
  <c r="AB227" i="17" s="1"/>
  <c r="AC227" i="17" s="1"/>
  <c r="AD227" i="17" s="1"/>
  <c r="AE227" i="17" s="1"/>
  <c r="AF227" i="17" s="1"/>
  <c r="AG227" i="17" s="1"/>
  <c r="AH227" i="17" s="1"/>
  <c r="AI227" i="17" s="1"/>
  <c r="AJ227" i="17" s="1"/>
  <c r="AK227" i="17" s="1"/>
  <c r="AL227" i="17" s="1"/>
  <c r="AM227" i="17" s="1"/>
  <c r="AN227" i="17" s="1"/>
  <c r="AO227" i="17" s="1"/>
  <c r="AP227" i="17" s="1"/>
  <c r="AQ227" i="17" s="1"/>
  <c r="AR227" i="17" s="1"/>
  <c r="AS227" i="17" s="1"/>
  <c r="AT227" i="17" s="1"/>
  <c r="AU227" i="17" s="1"/>
  <c r="AV227" i="17" s="1"/>
  <c r="AW227" i="17" s="1"/>
  <c r="AX227" i="17" s="1"/>
  <c r="AY227" i="17" s="1"/>
  <c r="AZ227" i="17" s="1"/>
  <c r="BA227" i="17" s="1"/>
  <c r="F228" i="17"/>
  <c r="G228" i="17" s="1"/>
  <c r="H228" i="17" s="1"/>
  <c r="I228" i="17" s="1"/>
  <c r="J228" i="17" s="1"/>
  <c r="K228" i="17" s="1"/>
  <c r="L228" i="17" s="1"/>
  <c r="M228" i="17" s="1"/>
  <c r="N228" i="17" s="1"/>
  <c r="O228" i="17" s="1"/>
  <c r="P228" i="17" s="1"/>
  <c r="Q228" i="17" s="1"/>
  <c r="R228" i="17" s="1"/>
  <c r="S228" i="17" s="1"/>
  <c r="T228" i="17" s="1"/>
  <c r="U228" i="17" s="1"/>
  <c r="V228" i="17" s="1"/>
  <c r="W228" i="17" s="1"/>
  <c r="X228" i="17" s="1"/>
  <c r="Y228" i="17" s="1"/>
  <c r="Z228" i="17" s="1"/>
  <c r="AA228" i="17" s="1"/>
  <c r="AB228" i="17" s="1"/>
  <c r="AC228" i="17" s="1"/>
  <c r="AD228" i="17" s="1"/>
  <c r="AE228" i="17" s="1"/>
  <c r="AF228" i="17" s="1"/>
  <c r="AG228" i="17" s="1"/>
  <c r="AH228" i="17" s="1"/>
  <c r="AI228" i="17" s="1"/>
  <c r="AJ228" i="17" s="1"/>
  <c r="AK228" i="17" s="1"/>
  <c r="AL228" i="17" s="1"/>
  <c r="AM228" i="17" s="1"/>
  <c r="AN228" i="17" s="1"/>
  <c r="AO228" i="17" s="1"/>
  <c r="AP228" i="17" s="1"/>
  <c r="AQ228" i="17" s="1"/>
  <c r="AR228" i="17" s="1"/>
  <c r="AS228" i="17" s="1"/>
  <c r="AT228" i="17" s="1"/>
  <c r="AU228" i="17" s="1"/>
  <c r="AV228" i="17" s="1"/>
  <c r="AW228" i="17" s="1"/>
  <c r="AX228" i="17" s="1"/>
  <c r="AY228" i="17" s="1"/>
  <c r="AZ228" i="17" s="1"/>
  <c r="BA228" i="17" s="1"/>
  <c r="F229" i="17"/>
  <c r="G229" i="17" s="1"/>
  <c r="H229" i="17" s="1"/>
  <c r="I229" i="17" s="1"/>
  <c r="J229" i="17" s="1"/>
  <c r="K229" i="17" s="1"/>
  <c r="L229" i="17" s="1"/>
  <c r="M229" i="17" s="1"/>
  <c r="N229" i="17" s="1"/>
  <c r="O229" i="17" s="1"/>
  <c r="P229" i="17" s="1"/>
  <c r="Q229" i="17" s="1"/>
  <c r="R229" i="17" s="1"/>
  <c r="S229" i="17" s="1"/>
  <c r="T229" i="17" s="1"/>
  <c r="U229" i="17" s="1"/>
  <c r="V229" i="17" s="1"/>
  <c r="W229" i="17" s="1"/>
  <c r="X229" i="17" s="1"/>
  <c r="Y229" i="17" s="1"/>
  <c r="Z229" i="17" s="1"/>
  <c r="AA229" i="17" s="1"/>
  <c r="AB229" i="17" s="1"/>
  <c r="AC229" i="17" s="1"/>
  <c r="AD229" i="17" s="1"/>
  <c r="AE229" i="17" s="1"/>
  <c r="AF229" i="17" s="1"/>
  <c r="AG229" i="17" s="1"/>
  <c r="AH229" i="17" s="1"/>
  <c r="AI229" i="17" s="1"/>
  <c r="AJ229" i="17" s="1"/>
  <c r="AK229" i="17" s="1"/>
  <c r="AL229" i="17" s="1"/>
  <c r="AM229" i="17" s="1"/>
  <c r="AN229" i="17" s="1"/>
  <c r="AO229" i="17" s="1"/>
  <c r="AP229" i="17" s="1"/>
  <c r="AQ229" i="17" s="1"/>
  <c r="AR229" i="17" s="1"/>
  <c r="AS229" i="17" s="1"/>
  <c r="AT229" i="17" s="1"/>
  <c r="AU229" i="17" s="1"/>
  <c r="AV229" i="17" s="1"/>
  <c r="AW229" i="17" s="1"/>
  <c r="AX229" i="17" s="1"/>
  <c r="AY229" i="17" s="1"/>
  <c r="AZ229" i="17" s="1"/>
  <c r="BA229" i="17" s="1"/>
  <c r="F3" i="17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Z3" i="17" s="1"/>
  <c r="AA3" i="17" s="1"/>
  <c r="AB3" i="17" s="1"/>
  <c r="AC3" i="17" s="1"/>
  <c r="AD3" i="17" s="1"/>
  <c r="AE3" i="17" s="1"/>
  <c r="AF3" i="17" s="1"/>
  <c r="AG3" i="17" s="1"/>
  <c r="AH3" i="17" s="1"/>
  <c r="AI3" i="17" s="1"/>
  <c r="AJ3" i="17" s="1"/>
  <c r="AK3" i="17" s="1"/>
  <c r="AL3" i="17" s="1"/>
  <c r="AM3" i="17" s="1"/>
  <c r="AN3" i="17" s="1"/>
  <c r="AO3" i="17" s="1"/>
  <c r="AP3" i="17" s="1"/>
  <c r="AQ3" i="17" s="1"/>
  <c r="AR3" i="17" s="1"/>
  <c r="AS3" i="17" s="1"/>
  <c r="AT3" i="17" s="1"/>
  <c r="AU3" i="17" s="1"/>
  <c r="AV3" i="17" s="1"/>
  <c r="AW3" i="17" s="1"/>
  <c r="AX3" i="17" s="1"/>
  <c r="AY3" i="17" s="1"/>
  <c r="AZ3" i="17" s="1"/>
  <c r="BA3" i="17" s="1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3" i="17"/>
  <c r="B45" i="15"/>
  <c r="B48" i="15"/>
  <c r="B34" i="15"/>
  <c r="B49" i="15"/>
  <c r="B26" i="15"/>
  <c r="B18" i="15"/>
  <c r="B43" i="15"/>
  <c r="B27" i="15"/>
  <c r="B28" i="15"/>
  <c r="B29" i="15"/>
  <c r="B35" i="15"/>
  <c r="B19" i="15"/>
  <c r="B50" i="15"/>
  <c r="B41" i="15"/>
  <c r="B30" i="15"/>
  <c r="B16" i="15"/>
  <c r="B47" i="15"/>
  <c r="B51" i="15"/>
  <c r="B52" i="15"/>
  <c r="B53" i="15"/>
  <c r="B31" i="15"/>
  <c r="B65" i="15"/>
  <c r="B20" i="15"/>
  <c r="B54" i="15"/>
  <c r="B55" i="15"/>
  <c r="B56" i="15"/>
  <c r="B9" i="15"/>
  <c r="B36" i="15"/>
  <c r="B11" i="15"/>
  <c r="B57" i="15"/>
  <c r="B58" i="15"/>
  <c r="B46" i="15"/>
  <c r="B59" i="15"/>
  <c r="B32" i="15"/>
  <c r="B12" i="15"/>
  <c r="B21" i="15"/>
  <c r="B60" i="15"/>
  <c r="B37" i="15"/>
  <c r="B22" i="15"/>
  <c r="B38" i="15"/>
  <c r="B14" i="15"/>
  <c r="B23" i="15"/>
  <c r="B24" i="15"/>
  <c r="B61" i="15"/>
  <c r="B62" i="15"/>
  <c r="B63" i="15"/>
  <c r="B15" i="15"/>
  <c r="B42" i="15"/>
  <c r="B40" i="15"/>
  <c r="B33" i="15"/>
  <c r="B17" i="15"/>
  <c r="CR63" i="16"/>
  <c r="CQ63" i="16"/>
  <c r="CP63" i="16"/>
  <c r="CO63" i="16"/>
  <c r="CN63" i="16"/>
  <c r="CM63" i="16"/>
  <c r="CL63" i="16"/>
  <c r="CK63" i="16"/>
  <c r="CJ63" i="16"/>
  <c r="CI63" i="16"/>
  <c r="CH63" i="16"/>
  <c r="CG63" i="16"/>
  <c r="CF63" i="16"/>
  <c r="CE63" i="16"/>
  <c r="CD63" i="16"/>
  <c r="CC63" i="16"/>
  <c r="CB63" i="16"/>
  <c r="CA63" i="16"/>
  <c r="BZ63" i="16"/>
  <c r="BY63" i="16"/>
  <c r="BX63" i="16"/>
  <c r="BW63" i="16"/>
  <c r="BV63" i="16"/>
  <c r="BU63" i="16"/>
  <c r="BT63" i="16"/>
  <c r="BS63" i="16"/>
  <c r="BR63" i="16"/>
  <c r="BQ63" i="16"/>
  <c r="BP63" i="16"/>
  <c r="BO63" i="16"/>
  <c r="BN63" i="16"/>
  <c r="BM63" i="16"/>
  <c r="BL63" i="16"/>
  <c r="BK63" i="16"/>
  <c r="BJ63" i="16"/>
  <c r="BI63" i="16"/>
  <c r="BH63" i="16"/>
  <c r="BG63" i="16"/>
  <c r="BF63" i="16"/>
  <c r="BE63" i="16"/>
  <c r="BD63" i="16"/>
  <c r="BC63" i="16"/>
  <c r="BB63" i="16"/>
  <c r="CR62" i="16"/>
  <c r="CQ62" i="16"/>
  <c r="CP62" i="16"/>
  <c r="CO62" i="16"/>
  <c r="CN62" i="16"/>
  <c r="CM62" i="16"/>
  <c r="CL62" i="16"/>
  <c r="CK62" i="16"/>
  <c r="CJ62" i="16"/>
  <c r="CI62" i="16"/>
  <c r="CH62" i="16"/>
  <c r="CG62" i="16"/>
  <c r="CF62" i="16"/>
  <c r="CE62" i="16"/>
  <c r="CD62" i="16"/>
  <c r="CC62" i="16"/>
  <c r="CB62" i="16"/>
  <c r="CA62" i="16"/>
  <c r="BZ62" i="16"/>
  <c r="BY62" i="16"/>
  <c r="BX62" i="16"/>
  <c r="BW62" i="16"/>
  <c r="BV62" i="16"/>
  <c r="BU62" i="16"/>
  <c r="BT62" i="16"/>
  <c r="BS62" i="16"/>
  <c r="BR62" i="16"/>
  <c r="BQ62" i="16"/>
  <c r="BP62" i="16"/>
  <c r="BO62" i="16"/>
  <c r="BN62" i="16"/>
  <c r="BM62" i="16"/>
  <c r="BL62" i="16"/>
  <c r="BK62" i="16"/>
  <c r="BJ62" i="16"/>
  <c r="BI62" i="16"/>
  <c r="BH62" i="16"/>
  <c r="BG62" i="16"/>
  <c r="BF62" i="16"/>
  <c r="BE62" i="16"/>
  <c r="BD62" i="16"/>
  <c r="BC62" i="16"/>
  <c r="BB62" i="16"/>
  <c r="CR61" i="16"/>
  <c r="CQ61" i="16"/>
  <c r="CP61" i="16"/>
  <c r="CO61" i="16"/>
  <c r="CN61" i="16"/>
  <c r="CM61" i="16"/>
  <c r="CL61" i="16"/>
  <c r="CK61" i="16"/>
  <c r="CJ61" i="16"/>
  <c r="CI61" i="16"/>
  <c r="CH61" i="16"/>
  <c r="CG61" i="16"/>
  <c r="CF61" i="16"/>
  <c r="CE61" i="16"/>
  <c r="CD61" i="16"/>
  <c r="CC61" i="16"/>
  <c r="CB61" i="16"/>
  <c r="CA61" i="16"/>
  <c r="BZ61" i="16"/>
  <c r="BY61" i="16"/>
  <c r="BX61" i="16"/>
  <c r="BW61" i="16"/>
  <c r="BV61" i="16"/>
  <c r="BU61" i="16"/>
  <c r="BT61" i="16"/>
  <c r="BS61" i="16"/>
  <c r="BR61" i="16"/>
  <c r="BQ61" i="16"/>
  <c r="BP61" i="16"/>
  <c r="BO61" i="16"/>
  <c r="BN61" i="16"/>
  <c r="BM61" i="16"/>
  <c r="BL61" i="16"/>
  <c r="BK61" i="16"/>
  <c r="BJ61" i="16"/>
  <c r="BI61" i="16"/>
  <c r="BH61" i="16"/>
  <c r="BG61" i="16"/>
  <c r="BF61" i="16"/>
  <c r="BE61" i="16"/>
  <c r="BD61" i="16"/>
  <c r="BC61" i="16"/>
  <c r="BB61" i="16"/>
  <c r="CR60" i="16"/>
  <c r="CQ60" i="16"/>
  <c r="CP60" i="16"/>
  <c r="CO60" i="16"/>
  <c r="CN60" i="16"/>
  <c r="CM60" i="16"/>
  <c r="CL60" i="16"/>
  <c r="CK60" i="16"/>
  <c r="CJ60" i="16"/>
  <c r="CI60" i="16"/>
  <c r="CH60" i="16"/>
  <c r="CG60" i="16"/>
  <c r="CF60" i="16"/>
  <c r="CE60" i="16"/>
  <c r="CD60" i="16"/>
  <c r="CC60" i="16"/>
  <c r="CB60" i="16"/>
  <c r="CA60" i="16"/>
  <c r="BZ60" i="16"/>
  <c r="BY60" i="16"/>
  <c r="BX60" i="16"/>
  <c r="BW60" i="16"/>
  <c r="BV60" i="16"/>
  <c r="BU60" i="16"/>
  <c r="BT60" i="16"/>
  <c r="BS60" i="16"/>
  <c r="BR60" i="16"/>
  <c r="BQ60" i="16"/>
  <c r="BP60" i="16"/>
  <c r="BO60" i="16"/>
  <c r="BN60" i="16"/>
  <c r="BM60" i="16"/>
  <c r="BL60" i="16"/>
  <c r="BK60" i="16"/>
  <c r="BJ60" i="16"/>
  <c r="BI60" i="16"/>
  <c r="BH60" i="16"/>
  <c r="BG60" i="16"/>
  <c r="BF60" i="16"/>
  <c r="BE60" i="16"/>
  <c r="BD60" i="16"/>
  <c r="BC60" i="16"/>
  <c r="BB60" i="16"/>
  <c r="CR59" i="16"/>
  <c r="CQ59" i="16"/>
  <c r="CP59" i="16"/>
  <c r="CO59" i="16"/>
  <c r="CN59" i="16"/>
  <c r="CM59" i="16"/>
  <c r="CL59" i="16"/>
  <c r="CK59" i="16"/>
  <c r="CJ59" i="16"/>
  <c r="CI59" i="16"/>
  <c r="CH59" i="16"/>
  <c r="CG59" i="16"/>
  <c r="CF59" i="16"/>
  <c r="CE59" i="16"/>
  <c r="CD59" i="16"/>
  <c r="CC59" i="16"/>
  <c r="CB59" i="16"/>
  <c r="CA59" i="16"/>
  <c r="BZ59" i="16"/>
  <c r="BY59" i="16"/>
  <c r="BX59" i="16"/>
  <c r="BW59" i="16"/>
  <c r="BV59" i="16"/>
  <c r="BU59" i="16"/>
  <c r="BT59" i="16"/>
  <c r="BS59" i="16"/>
  <c r="BR59" i="16"/>
  <c r="BQ59" i="16"/>
  <c r="BP59" i="16"/>
  <c r="BO59" i="16"/>
  <c r="BN59" i="16"/>
  <c r="BM59" i="16"/>
  <c r="BL59" i="16"/>
  <c r="BK59" i="16"/>
  <c r="BJ59" i="16"/>
  <c r="BI59" i="16"/>
  <c r="BH59" i="16"/>
  <c r="BG59" i="16"/>
  <c r="BF59" i="16"/>
  <c r="BE59" i="16"/>
  <c r="BD59" i="16"/>
  <c r="BC59" i="16"/>
  <c r="BB59" i="16"/>
  <c r="CR58" i="16"/>
  <c r="CQ58" i="16"/>
  <c r="CP58" i="16"/>
  <c r="CO58" i="16"/>
  <c r="CN58" i="16"/>
  <c r="CM58" i="16"/>
  <c r="CL58" i="16"/>
  <c r="CK58" i="16"/>
  <c r="CJ58" i="16"/>
  <c r="CI58" i="16"/>
  <c r="CH58" i="16"/>
  <c r="CG58" i="16"/>
  <c r="CF58" i="16"/>
  <c r="CE58" i="16"/>
  <c r="CD58" i="16"/>
  <c r="CC58" i="16"/>
  <c r="CB58" i="16"/>
  <c r="CA58" i="16"/>
  <c r="BZ58" i="16"/>
  <c r="BY58" i="16"/>
  <c r="BX58" i="16"/>
  <c r="BW58" i="16"/>
  <c r="BV58" i="16"/>
  <c r="BU58" i="16"/>
  <c r="BT58" i="16"/>
  <c r="BS58" i="16"/>
  <c r="BR58" i="16"/>
  <c r="BQ58" i="16"/>
  <c r="BP58" i="16"/>
  <c r="BO58" i="16"/>
  <c r="BN58" i="16"/>
  <c r="BM58" i="16"/>
  <c r="BL58" i="16"/>
  <c r="BK58" i="16"/>
  <c r="BJ58" i="16"/>
  <c r="BI58" i="16"/>
  <c r="BH58" i="16"/>
  <c r="BG58" i="16"/>
  <c r="BF58" i="16"/>
  <c r="BE58" i="16"/>
  <c r="BD58" i="16"/>
  <c r="BC58" i="16"/>
  <c r="BB58" i="16"/>
  <c r="CR57" i="16"/>
  <c r="CQ57" i="16"/>
  <c r="CP57" i="16"/>
  <c r="CO57" i="16"/>
  <c r="CN57" i="16"/>
  <c r="CM57" i="16"/>
  <c r="CL57" i="16"/>
  <c r="CK57" i="16"/>
  <c r="CJ57" i="16"/>
  <c r="CI57" i="16"/>
  <c r="CH57" i="16"/>
  <c r="CG57" i="16"/>
  <c r="CF57" i="16"/>
  <c r="CE57" i="16"/>
  <c r="CD57" i="16"/>
  <c r="CC57" i="16"/>
  <c r="CB57" i="16"/>
  <c r="CA57" i="16"/>
  <c r="BZ57" i="16"/>
  <c r="BY57" i="16"/>
  <c r="BX57" i="16"/>
  <c r="BW57" i="16"/>
  <c r="BV57" i="16"/>
  <c r="BU57" i="16"/>
  <c r="BT57" i="16"/>
  <c r="BS57" i="16"/>
  <c r="BR57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CR56" i="16"/>
  <c r="CQ56" i="16"/>
  <c r="CP56" i="16"/>
  <c r="CO56" i="16"/>
  <c r="CN56" i="16"/>
  <c r="CM56" i="16"/>
  <c r="CL56" i="16"/>
  <c r="CK56" i="16"/>
  <c r="CJ56" i="16"/>
  <c r="CI56" i="16"/>
  <c r="CH56" i="16"/>
  <c r="CG56" i="16"/>
  <c r="CF56" i="16"/>
  <c r="CE56" i="16"/>
  <c r="CD56" i="16"/>
  <c r="CC56" i="16"/>
  <c r="CB56" i="16"/>
  <c r="CA56" i="16"/>
  <c r="BZ56" i="16"/>
  <c r="BY56" i="16"/>
  <c r="BX56" i="16"/>
  <c r="BW56" i="16"/>
  <c r="BV56" i="16"/>
  <c r="BU56" i="16"/>
  <c r="BT56" i="16"/>
  <c r="BS56" i="16"/>
  <c r="BR56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CR55" i="16"/>
  <c r="CQ55" i="16"/>
  <c r="CP55" i="16"/>
  <c r="CO55" i="16"/>
  <c r="CN55" i="16"/>
  <c r="CM55" i="16"/>
  <c r="CL55" i="16"/>
  <c r="CK55" i="16"/>
  <c r="CJ55" i="16"/>
  <c r="CI55" i="16"/>
  <c r="CH55" i="16"/>
  <c r="CG55" i="16"/>
  <c r="CF55" i="16"/>
  <c r="CE55" i="16"/>
  <c r="CD55" i="16"/>
  <c r="CC55" i="16"/>
  <c r="CB55" i="16"/>
  <c r="CA55" i="16"/>
  <c r="BZ55" i="16"/>
  <c r="BY55" i="16"/>
  <c r="BX55" i="16"/>
  <c r="BW55" i="16"/>
  <c r="BV55" i="16"/>
  <c r="BU55" i="16"/>
  <c r="BT55" i="16"/>
  <c r="BS55" i="16"/>
  <c r="BR55" i="16"/>
  <c r="BQ55" i="16"/>
  <c r="BP55" i="16"/>
  <c r="BO55" i="16"/>
  <c r="BN55" i="16"/>
  <c r="BM55" i="16"/>
  <c r="BL55" i="16"/>
  <c r="BK55" i="16"/>
  <c r="BJ55" i="16"/>
  <c r="BI55" i="16"/>
  <c r="BH55" i="16"/>
  <c r="BG55" i="16"/>
  <c r="BF55" i="16"/>
  <c r="BE55" i="16"/>
  <c r="BD55" i="16"/>
  <c r="BC55" i="16"/>
  <c r="BB55" i="16"/>
  <c r="CR54" i="16"/>
  <c r="CQ54" i="16"/>
  <c r="CP54" i="16"/>
  <c r="CO54" i="16"/>
  <c r="CN54" i="16"/>
  <c r="CM54" i="16"/>
  <c r="CL54" i="16"/>
  <c r="CK54" i="16"/>
  <c r="CJ54" i="16"/>
  <c r="CI54" i="16"/>
  <c r="CH54" i="16"/>
  <c r="CG54" i="16"/>
  <c r="CF54" i="16"/>
  <c r="CE54" i="16"/>
  <c r="CD54" i="16"/>
  <c r="CC54" i="16"/>
  <c r="CB54" i="16"/>
  <c r="CA54" i="16"/>
  <c r="BZ54" i="16"/>
  <c r="BY54" i="16"/>
  <c r="BX54" i="16"/>
  <c r="BW54" i="16"/>
  <c r="BV54" i="16"/>
  <c r="BU54" i="16"/>
  <c r="BT54" i="16"/>
  <c r="BS54" i="16"/>
  <c r="BR54" i="16"/>
  <c r="BQ54" i="16"/>
  <c r="BP54" i="16"/>
  <c r="BO54" i="16"/>
  <c r="BN54" i="16"/>
  <c r="BM54" i="16"/>
  <c r="BL54" i="16"/>
  <c r="BK54" i="16"/>
  <c r="BJ54" i="16"/>
  <c r="BI54" i="16"/>
  <c r="BH54" i="16"/>
  <c r="BG54" i="16"/>
  <c r="BF54" i="16"/>
  <c r="BE54" i="16"/>
  <c r="BD54" i="16"/>
  <c r="BC54" i="16"/>
  <c r="BB54" i="16"/>
  <c r="CR53" i="16"/>
  <c r="CQ53" i="16"/>
  <c r="CP53" i="16"/>
  <c r="CO53" i="16"/>
  <c r="CN53" i="16"/>
  <c r="CM53" i="16"/>
  <c r="CL53" i="16"/>
  <c r="CK53" i="16"/>
  <c r="CJ53" i="16"/>
  <c r="CI53" i="16"/>
  <c r="CH53" i="16"/>
  <c r="CG53" i="16"/>
  <c r="CF53" i="16"/>
  <c r="CE53" i="16"/>
  <c r="CD53" i="16"/>
  <c r="CC53" i="16"/>
  <c r="CB53" i="16"/>
  <c r="CA53" i="16"/>
  <c r="BZ53" i="16"/>
  <c r="BY53" i="16"/>
  <c r="BX53" i="16"/>
  <c r="BW53" i="16"/>
  <c r="BV53" i="16"/>
  <c r="BU53" i="16"/>
  <c r="BT53" i="16"/>
  <c r="BS53" i="16"/>
  <c r="BR53" i="16"/>
  <c r="BQ53" i="16"/>
  <c r="BP53" i="16"/>
  <c r="BO53" i="16"/>
  <c r="BN53" i="16"/>
  <c r="BM53" i="16"/>
  <c r="BL53" i="16"/>
  <c r="BK53" i="16"/>
  <c r="BJ53" i="16"/>
  <c r="BI53" i="16"/>
  <c r="BH53" i="16"/>
  <c r="BG53" i="16"/>
  <c r="BF53" i="16"/>
  <c r="BE53" i="16"/>
  <c r="BD53" i="16"/>
  <c r="BC53" i="16"/>
  <c r="BB53" i="16"/>
  <c r="CR52" i="16"/>
  <c r="CQ52" i="16"/>
  <c r="CP52" i="16"/>
  <c r="CO52" i="16"/>
  <c r="CN52" i="16"/>
  <c r="CM52" i="16"/>
  <c r="CL52" i="16"/>
  <c r="CK52" i="16"/>
  <c r="CJ52" i="16"/>
  <c r="CI52" i="16"/>
  <c r="CH52" i="16"/>
  <c r="CG52" i="16"/>
  <c r="CF52" i="16"/>
  <c r="CE52" i="16"/>
  <c r="CD52" i="16"/>
  <c r="CC52" i="16"/>
  <c r="CB52" i="16"/>
  <c r="CA52" i="16"/>
  <c r="BZ52" i="16"/>
  <c r="BY52" i="16"/>
  <c r="BX52" i="16"/>
  <c r="BW52" i="16"/>
  <c r="BV52" i="16"/>
  <c r="BU52" i="16"/>
  <c r="BT52" i="16"/>
  <c r="BS52" i="16"/>
  <c r="BR52" i="16"/>
  <c r="BQ52" i="16"/>
  <c r="BP52" i="16"/>
  <c r="BO52" i="16"/>
  <c r="BN52" i="16"/>
  <c r="BM52" i="16"/>
  <c r="BL52" i="16"/>
  <c r="BK52" i="16"/>
  <c r="BJ52" i="16"/>
  <c r="BI52" i="16"/>
  <c r="BH52" i="16"/>
  <c r="BG52" i="16"/>
  <c r="BF52" i="16"/>
  <c r="BE52" i="16"/>
  <c r="BD52" i="16"/>
  <c r="BC52" i="16"/>
  <c r="BB52" i="16"/>
  <c r="CR51" i="16"/>
  <c r="CQ51" i="16"/>
  <c r="CP51" i="16"/>
  <c r="CO51" i="16"/>
  <c r="CN51" i="16"/>
  <c r="CM51" i="16"/>
  <c r="CL51" i="16"/>
  <c r="CK51" i="16"/>
  <c r="CJ51" i="16"/>
  <c r="CI51" i="16"/>
  <c r="CH51" i="16"/>
  <c r="CG51" i="16"/>
  <c r="CF51" i="16"/>
  <c r="CE51" i="16"/>
  <c r="CD51" i="16"/>
  <c r="CC51" i="16"/>
  <c r="CB51" i="16"/>
  <c r="CA51" i="16"/>
  <c r="BZ51" i="16"/>
  <c r="BY51" i="16"/>
  <c r="BX51" i="16"/>
  <c r="BW51" i="16"/>
  <c r="BV51" i="16"/>
  <c r="BU51" i="16"/>
  <c r="BT51" i="16"/>
  <c r="BS51" i="16"/>
  <c r="BR51" i="16"/>
  <c r="BQ51" i="16"/>
  <c r="BP51" i="16"/>
  <c r="BO51" i="16"/>
  <c r="BN51" i="16"/>
  <c r="BM51" i="16"/>
  <c r="BL51" i="16"/>
  <c r="BK51" i="16"/>
  <c r="BJ51" i="16"/>
  <c r="BI51" i="16"/>
  <c r="BH51" i="16"/>
  <c r="BG51" i="16"/>
  <c r="BF51" i="16"/>
  <c r="BE51" i="16"/>
  <c r="BD51" i="16"/>
  <c r="BC51" i="16"/>
  <c r="BB51" i="16"/>
  <c r="CR50" i="16"/>
  <c r="CQ50" i="16"/>
  <c r="CP50" i="16"/>
  <c r="CO50" i="16"/>
  <c r="CN50" i="16"/>
  <c r="CM50" i="16"/>
  <c r="CL50" i="16"/>
  <c r="CK50" i="16"/>
  <c r="CJ50" i="16"/>
  <c r="CI50" i="16"/>
  <c r="CH50" i="16"/>
  <c r="CG50" i="16"/>
  <c r="CF50" i="16"/>
  <c r="CE50" i="16"/>
  <c r="CD50" i="16"/>
  <c r="CC50" i="16"/>
  <c r="CB50" i="16"/>
  <c r="CA50" i="16"/>
  <c r="BZ50" i="16"/>
  <c r="BY50" i="16"/>
  <c r="BX50" i="16"/>
  <c r="BW50" i="16"/>
  <c r="BV50" i="16"/>
  <c r="BU50" i="16"/>
  <c r="BT50" i="16"/>
  <c r="BS50" i="16"/>
  <c r="BR50" i="16"/>
  <c r="BQ50" i="16"/>
  <c r="BP50" i="16"/>
  <c r="BO50" i="16"/>
  <c r="BN50" i="16"/>
  <c r="BM50" i="16"/>
  <c r="BL50" i="16"/>
  <c r="BK50" i="16"/>
  <c r="BJ50" i="16"/>
  <c r="BI50" i="16"/>
  <c r="BH50" i="16"/>
  <c r="BG50" i="16"/>
  <c r="BF50" i="16"/>
  <c r="BE50" i="16"/>
  <c r="BD50" i="16"/>
  <c r="BC50" i="16"/>
  <c r="BB50" i="16"/>
  <c r="CR49" i="16"/>
  <c r="CQ49" i="16"/>
  <c r="CP49" i="16"/>
  <c r="CO49" i="16"/>
  <c r="CN49" i="16"/>
  <c r="CM49" i="16"/>
  <c r="CL49" i="16"/>
  <c r="CK49" i="16"/>
  <c r="CJ49" i="16"/>
  <c r="CI49" i="16"/>
  <c r="CH49" i="16"/>
  <c r="CG49" i="16"/>
  <c r="CF49" i="16"/>
  <c r="CE49" i="16"/>
  <c r="CD49" i="16"/>
  <c r="CC49" i="16"/>
  <c r="CB49" i="16"/>
  <c r="CA49" i="16"/>
  <c r="BZ49" i="16"/>
  <c r="BY49" i="16"/>
  <c r="BX49" i="16"/>
  <c r="BW49" i="16"/>
  <c r="BV49" i="16"/>
  <c r="BU49" i="16"/>
  <c r="BT49" i="16"/>
  <c r="BS49" i="16"/>
  <c r="BR49" i="16"/>
  <c r="BQ49" i="16"/>
  <c r="BP49" i="16"/>
  <c r="BO49" i="16"/>
  <c r="BN49" i="16"/>
  <c r="BM49" i="16"/>
  <c r="BL49" i="16"/>
  <c r="BK49" i="16"/>
  <c r="BJ49" i="16"/>
  <c r="BI49" i="16"/>
  <c r="BH49" i="16"/>
  <c r="BG49" i="16"/>
  <c r="BF49" i="16"/>
  <c r="BE49" i="16"/>
  <c r="BD49" i="16"/>
  <c r="BC49" i="16"/>
  <c r="BB49" i="16"/>
  <c r="CR48" i="16"/>
  <c r="CQ48" i="16"/>
  <c r="CP48" i="16"/>
  <c r="CO48" i="16"/>
  <c r="CN48" i="16"/>
  <c r="CM48" i="16"/>
  <c r="CL48" i="16"/>
  <c r="CK48" i="16"/>
  <c r="CJ48" i="16"/>
  <c r="CI48" i="16"/>
  <c r="CH48" i="16"/>
  <c r="CG48" i="16"/>
  <c r="CF48" i="16"/>
  <c r="CE48" i="16"/>
  <c r="CD48" i="16"/>
  <c r="CC48" i="16"/>
  <c r="CB48" i="16"/>
  <c r="CA48" i="16"/>
  <c r="BZ48" i="16"/>
  <c r="BY48" i="16"/>
  <c r="BX48" i="16"/>
  <c r="BW48" i="16"/>
  <c r="BV48" i="16"/>
  <c r="BU48" i="16"/>
  <c r="BT48" i="16"/>
  <c r="BS48" i="16"/>
  <c r="BR48" i="16"/>
  <c r="BQ48" i="16"/>
  <c r="BP48" i="16"/>
  <c r="BO48" i="16"/>
  <c r="BN48" i="16"/>
  <c r="BM48" i="16"/>
  <c r="BL48" i="16"/>
  <c r="BK48" i="16"/>
  <c r="BJ48" i="16"/>
  <c r="BI48" i="16"/>
  <c r="BH48" i="16"/>
  <c r="BG48" i="16"/>
  <c r="BF48" i="16"/>
  <c r="BE48" i="16"/>
  <c r="BD48" i="16"/>
  <c r="BC48" i="16"/>
  <c r="BB48" i="16"/>
  <c r="CR47" i="16"/>
  <c r="CQ47" i="16"/>
  <c r="CP47" i="16"/>
  <c r="CO47" i="16"/>
  <c r="CN47" i="16"/>
  <c r="CM47" i="16"/>
  <c r="CL47" i="16"/>
  <c r="CK47" i="16"/>
  <c r="CJ47" i="16"/>
  <c r="CI47" i="16"/>
  <c r="CH47" i="16"/>
  <c r="CG47" i="16"/>
  <c r="CF47" i="16"/>
  <c r="CE47" i="16"/>
  <c r="CD47" i="16"/>
  <c r="CC47" i="16"/>
  <c r="CB47" i="16"/>
  <c r="CA47" i="16"/>
  <c r="BZ47" i="16"/>
  <c r="BY47" i="16"/>
  <c r="BX47" i="16"/>
  <c r="BW47" i="16"/>
  <c r="BV47" i="16"/>
  <c r="BU47" i="16"/>
  <c r="BT47" i="16"/>
  <c r="BS47" i="16"/>
  <c r="BR47" i="16"/>
  <c r="BQ47" i="16"/>
  <c r="BP47" i="16"/>
  <c r="BO47" i="16"/>
  <c r="BN47" i="16"/>
  <c r="BM47" i="16"/>
  <c r="BL47" i="16"/>
  <c r="BK47" i="16"/>
  <c r="BJ47" i="16"/>
  <c r="BI47" i="16"/>
  <c r="BH47" i="16"/>
  <c r="BG47" i="16"/>
  <c r="BF47" i="16"/>
  <c r="BE47" i="16"/>
  <c r="BD47" i="16"/>
  <c r="BC47" i="16"/>
  <c r="BB47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E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N46" i="16"/>
  <c r="BM46" i="16"/>
  <c r="BL46" i="16"/>
  <c r="BK46" i="16"/>
  <c r="BJ46" i="16"/>
  <c r="BI46" i="16"/>
  <c r="BH46" i="16"/>
  <c r="BG46" i="16"/>
  <c r="BF46" i="16"/>
  <c r="BE46" i="16"/>
  <c r="BD46" i="16"/>
  <c r="BC46" i="16"/>
  <c r="BB46" i="16"/>
  <c r="CR45" i="16"/>
  <c r="CQ45" i="16"/>
  <c r="CP45" i="16"/>
  <c r="CO45" i="16"/>
  <c r="CN45" i="16"/>
  <c r="CM45" i="16"/>
  <c r="CL45" i="16"/>
  <c r="CK45" i="16"/>
  <c r="CJ45" i="16"/>
  <c r="CI45" i="16"/>
  <c r="CH45" i="16"/>
  <c r="CG45" i="16"/>
  <c r="CF45" i="16"/>
  <c r="CE45" i="16"/>
  <c r="CD45" i="16"/>
  <c r="CC45" i="16"/>
  <c r="CB45" i="16"/>
  <c r="CA45" i="16"/>
  <c r="BZ45" i="16"/>
  <c r="BY45" i="16"/>
  <c r="BX45" i="16"/>
  <c r="BW45" i="16"/>
  <c r="BV45" i="16"/>
  <c r="BU45" i="16"/>
  <c r="BT45" i="16"/>
  <c r="BS45" i="16"/>
  <c r="BR45" i="16"/>
  <c r="BQ45" i="16"/>
  <c r="BP45" i="16"/>
  <c r="BO45" i="16"/>
  <c r="BN45" i="16"/>
  <c r="BM45" i="16"/>
  <c r="BL45" i="16"/>
  <c r="BK45" i="16"/>
  <c r="BJ45" i="16"/>
  <c r="BI45" i="16"/>
  <c r="BH45" i="16"/>
  <c r="BG45" i="16"/>
  <c r="BF45" i="16"/>
  <c r="BE45" i="16"/>
  <c r="BD45" i="16"/>
  <c r="BC45" i="16"/>
  <c r="BB45" i="16"/>
  <c r="CR44" i="16"/>
  <c r="CQ44" i="16"/>
  <c r="CP44" i="16"/>
  <c r="CO44" i="16"/>
  <c r="CN44" i="16"/>
  <c r="CM44" i="16"/>
  <c r="CL44" i="16"/>
  <c r="CK44" i="16"/>
  <c r="CJ44" i="16"/>
  <c r="CI44" i="16"/>
  <c r="CH44" i="16"/>
  <c r="CG44" i="16"/>
  <c r="CF44" i="16"/>
  <c r="CE44" i="16"/>
  <c r="CD44" i="16"/>
  <c r="CC44" i="16"/>
  <c r="CB44" i="16"/>
  <c r="CA44" i="16"/>
  <c r="BZ44" i="16"/>
  <c r="BY44" i="16"/>
  <c r="BX44" i="16"/>
  <c r="BW44" i="16"/>
  <c r="BV44" i="16"/>
  <c r="BU44" i="16"/>
  <c r="BT44" i="16"/>
  <c r="BS44" i="16"/>
  <c r="BR44" i="16"/>
  <c r="BQ44" i="16"/>
  <c r="BP44" i="16"/>
  <c r="BO44" i="16"/>
  <c r="BN44" i="16"/>
  <c r="BM44" i="16"/>
  <c r="BL44" i="16"/>
  <c r="BK44" i="16"/>
  <c r="BJ44" i="16"/>
  <c r="BI44" i="16"/>
  <c r="BH44" i="16"/>
  <c r="BG44" i="16"/>
  <c r="BF44" i="16"/>
  <c r="BE44" i="16"/>
  <c r="BD44" i="16"/>
  <c r="BC44" i="16"/>
  <c r="BB44" i="16"/>
  <c r="CR43" i="16"/>
  <c r="CQ43" i="16"/>
  <c r="CP43" i="16"/>
  <c r="CO43" i="16"/>
  <c r="CN43" i="16"/>
  <c r="CM43" i="16"/>
  <c r="CL43" i="16"/>
  <c r="CK43" i="16"/>
  <c r="CJ43" i="16"/>
  <c r="CI43" i="16"/>
  <c r="CH43" i="16"/>
  <c r="CG43" i="16"/>
  <c r="CF43" i="16"/>
  <c r="CE43" i="16"/>
  <c r="CD43" i="16"/>
  <c r="CC43" i="16"/>
  <c r="CB43" i="16"/>
  <c r="CA43" i="16"/>
  <c r="BZ43" i="16"/>
  <c r="BY43" i="16"/>
  <c r="BX43" i="16"/>
  <c r="BW43" i="16"/>
  <c r="BV43" i="16"/>
  <c r="BU43" i="16"/>
  <c r="BT43" i="16"/>
  <c r="BS43" i="16"/>
  <c r="BR43" i="16"/>
  <c r="BQ43" i="16"/>
  <c r="BP43" i="16"/>
  <c r="BO43" i="16"/>
  <c r="BN43" i="16"/>
  <c r="BM43" i="16"/>
  <c r="BL43" i="16"/>
  <c r="BK43" i="16"/>
  <c r="BJ43" i="16"/>
  <c r="BI43" i="16"/>
  <c r="BH43" i="16"/>
  <c r="BG43" i="16"/>
  <c r="BF43" i="16"/>
  <c r="BE43" i="16"/>
  <c r="BD43" i="16"/>
  <c r="BC43" i="16"/>
  <c r="BB43" i="16"/>
  <c r="CR42" i="16"/>
  <c r="CQ42" i="16"/>
  <c r="CP42" i="16"/>
  <c r="CO42" i="16"/>
  <c r="CN42" i="16"/>
  <c r="CM42" i="16"/>
  <c r="CL42" i="16"/>
  <c r="CK42" i="16"/>
  <c r="CJ42" i="16"/>
  <c r="CI42" i="16"/>
  <c r="CH42" i="16"/>
  <c r="CG42" i="16"/>
  <c r="CF42" i="16"/>
  <c r="CE42" i="16"/>
  <c r="CD42" i="16"/>
  <c r="CC42" i="16"/>
  <c r="CB42" i="16"/>
  <c r="CA42" i="16"/>
  <c r="BZ42" i="16"/>
  <c r="BY42" i="16"/>
  <c r="BX42" i="16"/>
  <c r="BW42" i="16"/>
  <c r="BV42" i="16"/>
  <c r="BU42" i="16"/>
  <c r="BT42" i="16"/>
  <c r="BS42" i="16"/>
  <c r="BR42" i="16"/>
  <c r="BQ42" i="16"/>
  <c r="BP42" i="16"/>
  <c r="BO42" i="16"/>
  <c r="BN42" i="16"/>
  <c r="BM42" i="16"/>
  <c r="BL42" i="16"/>
  <c r="BK42" i="16"/>
  <c r="BJ42" i="16"/>
  <c r="BI42" i="16"/>
  <c r="BH42" i="16"/>
  <c r="BG42" i="16"/>
  <c r="BF42" i="16"/>
  <c r="BE42" i="16"/>
  <c r="BD42" i="16"/>
  <c r="BC42" i="16"/>
  <c r="BB42" i="16"/>
  <c r="CR41" i="16"/>
  <c r="CQ41" i="16"/>
  <c r="CP41" i="16"/>
  <c r="CO41" i="16"/>
  <c r="CN41" i="16"/>
  <c r="CM41" i="16"/>
  <c r="CL41" i="16"/>
  <c r="CK41" i="16"/>
  <c r="CJ41" i="16"/>
  <c r="CI41" i="16"/>
  <c r="CH41" i="16"/>
  <c r="CG41" i="16"/>
  <c r="CF41" i="16"/>
  <c r="CE41" i="16"/>
  <c r="CD41" i="16"/>
  <c r="CC41" i="16"/>
  <c r="CB41" i="16"/>
  <c r="CA41" i="16"/>
  <c r="BZ41" i="16"/>
  <c r="BY41" i="16"/>
  <c r="BX41" i="16"/>
  <c r="BW41" i="16"/>
  <c r="BV41" i="16"/>
  <c r="BU41" i="16"/>
  <c r="BT41" i="16"/>
  <c r="BS41" i="16"/>
  <c r="BR41" i="16"/>
  <c r="BQ41" i="16"/>
  <c r="BP41" i="16"/>
  <c r="BO41" i="16"/>
  <c r="BN41" i="16"/>
  <c r="BM41" i="16"/>
  <c r="BL41" i="16"/>
  <c r="BK41" i="16"/>
  <c r="BJ41" i="16"/>
  <c r="BI41" i="16"/>
  <c r="BH41" i="16"/>
  <c r="BG41" i="16"/>
  <c r="BF41" i="16"/>
  <c r="BE41" i="16"/>
  <c r="BD41" i="16"/>
  <c r="BC41" i="16"/>
  <c r="BB41" i="16"/>
  <c r="CR40" i="16"/>
  <c r="CQ40" i="16"/>
  <c r="CP40" i="16"/>
  <c r="CO40" i="16"/>
  <c r="CN40" i="16"/>
  <c r="CM40" i="16"/>
  <c r="CL40" i="16"/>
  <c r="CK40" i="16"/>
  <c r="CJ40" i="16"/>
  <c r="CI40" i="16"/>
  <c r="CH40" i="16"/>
  <c r="CG40" i="16"/>
  <c r="CF40" i="16"/>
  <c r="CE40" i="16"/>
  <c r="CD40" i="16"/>
  <c r="CC40" i="16"/>
  <c r="CB40" i="16"/>
  <c r="CA40" i="16"/>
  <c r="BZ40" i="16"/>
  <c r="BY40" i="16"/>
  <c r="BX40" i="16"/>
  <c r="BW40" i="16"/>
  <c r="BV40" i="16"/>
  <c r="BU40" i="16"/>
  <c r="BT40" i="16"/>
  <c r="BS40" i="16"/>
  <c r="BR40" i="16"/>
  <c r="BQ40" i="16"/>
  <c r="BP40" i="16"/>
  <c r="BO40" i="16"/>
  <c r="BN40" i="16"/>
  <c r="BM40" i="16"/>
  <c r="BL40" i="16"/>
  <c r="BK40" i="16"/>
  <c r="BJ40" i="16"/>
  <c r="BI40" i="16"/>
  <c r="BH40" i="16"/>
  <c r="BG40" i="16"/>
  <c r="BF40" i="16"/>
  <c r="BE40" i="16"/>
  <c r="BD40" i="16"/>
  <c r="BC40" i="16"/>
  <c r="BB40" i="16"/>
  <c r="CR39" i="16"/>
  <c r="CQ39" i="16"/>
  <c r="CP39" i="16"/>
  <c r="CO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CB39" i="16"/>
  <c r="CA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N39" i="16"/>
  <c r="BM39" i="16"/>
  <c r="BL39" i="16"/>
  <c r="BK39" i="16"/>
  <c r="BJ39" i="16"/>
  <c r="BI39" i="16"/>
  <c r="BH39" i="16"/>
  <c r="BG39" i="16"/>
  <c r="BF39" i="16"/>
  <c r="BE39" i="16"/>
  <c r="BD39" i="16"/>
  <c r="BC39" i="16"/>
  <c r="BB39" i="16"/>
  <c r="CR38" i="16"/>
  <c r="CQ38" i="16"/>
  <c r="CP38" i="16"/>
  <c r="CO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CB38" i="16"/>
  <c r="CA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N38" i="16"/>
  <c r="BM38" i="16"/>
  <c r="BL38" i="16"/>
  <c r="BK38" i="16"/>
  <c r="BJ38" i="16"/>
  <c r="BI38" i="16"/>
  <c r="BH38" i="16"/>
  <c r="BG38" i="16"/>
  <c r="BF38" i="16"/>
  <c r="BE38" i="16"/>
  <c r="BD38" i="16"/>
  <c r="BC38" i="16"/>
  <c r="BB38" i="16"/>
  <c r="CR37" i="16"/>
  <c r="CQ37" i="16"/>
  <c r="CP37" i="16"/>
  <c r="CO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CB37" i="16"/>
  <c r="CA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CR36" i="16"/>
  <c r="CQ36" i="16"/>
  <c r="CP36" i="16"/>
  <c r="CO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CR35" i="16"/>
  <c r="CQ35" i="16"/>
  <c r="CP35" i="16"/>
  <c r="CO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CB35" i="16"/>
  <c r="CA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N35" i="16"/>
  <c r="BM35" i="16"/>
  <c r="BL35" i="16"/>
  <c r="BK35" i="16"/>
  <c r="BJ35" i="16"/>
  <c r="BI35" i="16"/>
  <c r="BH35" i="16"/>
  <c r="BG35" i="16"/>
  <c r="BF35" i="16"/>
  <c r="BE35" i="16"/>
  <c r="BD35" i="16"/>
  <c r="BC35" i="16"/>
  <c r="BB35" i="16"/>
  <c r="CR34" i="16"/>
  <c r="CQ34" i="16"/>
  <c r="CP34" i="16"/>
  <c r="CO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CB34" i="16"/>
  <c r="CA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CR33" i="16"/>
  <c r="CQ33" i="16"/>
  <c r="CP33" i="16"/>
  <c r="CO33" i="16"/>
  <c r="CN33" i="16"/>
  <c r="CM33" i="16"/>
  <c r="CL33" i="16"/>
  <c r="CK33" i="16"/>
  <c r="CJ33" i="16"/>
  <c r="CI33" i="16"/>
  <c r="CH33" i="16"/>
  <c r="CG33" i="16"/>
  <c r="CF33" i="16"/>
  <c r="CE33" i="16"/>
  <c r="CD33" i="16"/>
  <c r="CC33" i="16"/>
  <c r="CB33" i="16"/>
  <c r="CA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M33" i="16"/>
  <c r="BL33" i="16"/>
  <c r="BK33" i="16"/>
  <c r="BJ33" i="16"/>
  <c r="BI33" i="16"/>
  <c r="BH33" i="16"/>
  <c r="BG33" i="16"/>
  <c r="BF33" i="16"/>
  <c r="BE33" i="16"/>
  <c r="BD33" i="16"/>
  <c r="BC33" i="16"/>
  <c r="BB33" i="16"/>
  <c r="CR32" i="16"/>
  <c r="CQ32" i="16"/>
  <c r="CP32" i="16"/>
  <c r="CO32" i="16"/>
  <c r="CN32" i="16"/>
  <c r="CM32" i="16"/>
  <c r="CL32" i="16"/>
  <c r="CK32" i="16"/>
  <c r="CJ32" i="16"/>
  <c r="CI32" i="16"/>
  <c r="CH32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2" i="16"/>
  <c r="BT32" i="16"/>
  <c r="BS32" i="16"/>
  <c r="BR32" i="16"/>
  <c r="BQ32" i="16"/>
  <c r="BP32" i="16"/>
  <c r="BO32" i="16"/>
  <c r="BN32" i="16"/>
  <c r="BM32" i="16"/>
  <c r="BL32" i="16"/>
  <c r="BK32" i="16"/>
  <c r="BJ32" i="16"/>
  <c r="BI32" i="16"/>
  <c r="BH32" i="16"/>
  <c r="BG32" i="16"/>
  <c r="BF32" i="16"/>
  <c r="BE32" i="16"/>
  <c r="BD32" i="16"/>
  <c r="BC32" i="16"/>
  <c r="BB32" i="16"/>
  <c r="CR31" i="16"/>
  <c r="CQ31" i="16"/>
  <c r="CP31" i="16"/>
  <c r="CO31" i="16"/>
  <c r="CN31" i="16"/>
  <c r="CM31" i="16"/>
  <c r="CL31" i="16"/>
  <c r="CK31" i="16"/>
  <c r="CJ31" i="16"/>
  <c r="CI31" i="16"/>
  <c r="CH31" i="16"/>
  <c r="CG31" i="16"/>
  <c r="CF31" i="16"/>
  <c r="CE31" i="16"/>
  <c r="CD31" i="16"/>
  <c r="CC31" i="16"/>
  <c r="CB31" i="16"/>
  <c r="CA31" i="16"/>
  <c r="BZ31" i="16"/>
  <c r="BY31" i="16"/>
  <c r="BX31" i="16"/>
  <c r="BW31" i="16"/>
  <c r="BV31" i="16"/>
  <c r="BU31" i="16"/>
  <c r="BT31" i="16"/>
  <c r="BS31" i="16"/>
  <c r="BR31" i="16"/>
  <c r="BQ31" i="16"/>
  <c r="BP31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CR30" i="16"/>
  <c r="CQ30" i="16"/>
  <c r="CP30" i="16"/>
  <c r="CO30" i="16"/>
  <c r="CN30" i="16"/>
  <c r="CM30" i="16"/>
  <c r="CL30" i="16"/>
  <c r="CK30" i="16"/>
  <c r="CJ30" i="16"/>
  <c r="CI30" i="16"/>
  <c r="CH30" i="16"/>
  <c r="CG30" i="16"/>
  <c r="CF30" i="16"/>
  <c r="CE30" i="16"/>
  <c r="CD30" i="16"/>
  <c r="CC30" i="16"/>
  <c r="CB30" i="16"/>
  <c r="CA30" i="16"/>
  <c r="BZ30" i="16"/>
  <c r="BY30" i="16"/>
  <c r="BX30" i="16"/>
  <c r="BW30" i="16"/>
  <c r="BV30" i="16"/>
  <c r="BU30" i="16"/>
  <c r="BT30" i="16"/>
  <c r="BS30" i="16"/>
  <c r="BR30" i="16"/>
  <c r="BQ30" i="16"/>
  <c r="BP30" i="16"/>
  <c r="BO30" i="16"/>
  <c r="BN30" i="16"/>
  <c r="BM30" i="16"/>
  <c r="BL30" i="16"/>
  <c r="BK30" i="16"/>
  <c r="BJ30" i="16"/>
  <c r="BI30" i="16"/>
  <c r="BH30" i="16"/>
  <c r="BG30" i="16"/>
  <c r="BF30" i="16"/>
  <c r="BE30" i="16"/>
  <c r="BD30" i="16"/>
  <c r="BC30" i="16"/>
  <c r="BB30" i="16"/>
  <c r="CR29" i="16"/>
  <c r="CQ29" i="16"/>
  <c r="CP29" i="16"/>
  <c r="CO29" i="16"/>
  <c r="CN29" i="16"/>
  <c r="CM29" i="16"/>
  <c r="CL29" i="16"/>
  <c r="CK29" i="16"/>
  <c r="CJ29" i="16"/>
  <c r="CI29" i="16"/>
  <c r="CH29" i="16"/>
  <c r="CG29" i="16"/>
  <c r="CF29" i="16"/>
  <c r="CE29" i="16"/>
  <c r="CD29" i="16"/>
  <c r="CC29" i="16"/>
  <c r="CB29" i="16"/>
  <c r="CA29" i="16"/>
  <c r="BZ29" i="16"/>
  <c r="BY29" i="16"/>
  <c r="BX29" i="16"/>
  <c r="BW29" i="16"/>
  <c r="BV29" i="16"/>
  <c r="BU29" i="16"/>
  <c r="BT29" i="16"/>
  <c r="BS29" i="16"/>
  <c r="BR29" i="16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CR28" i="16"/>
  <c r="CQ28" i="16"/>
  <c r="CP28" i="16"/>
  <c r="CO28" i="16"/>
  <c r="CN28" i="16"/>
  <c r="CM28" i="16"/>
  <c r="CL28" i="16"/>
  <c r="CK28" i="16"/>
  <c r="CJ28" i="16"/>
  <c r="CI28" i="16"/>
  <c r="CH28" i="16"/>
  <c r="CG28" i="16"/>
  <c r="CF28" i="16"/>
  <c r="CE28" i="16"/>
  <c r="CD28" i="16"/>
  <c r="CC28" i="16"/>
  <c r="CB28" i="16"/>
  <c r="CA28" i="16"/>
  <c r="BZ28" i="16"/>
  <c r="BY28" i="16"/>
  <c r="BX28" i="16"/>
  <c r="BW28" i="16"/>
  <c r="BV28" i="16"/>
  <c r="BU28" i="16"/>
  <c r="BT28" i="16"/>
  <c r="BS28" i="16"/>
  <c r="BR28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CR27" i="16"/>
  <c r="CQ27" i="16"/>
  <c r="CP27" i="16"/>
  <c r="CO27" i="16"/>
  <c r="CN27" i="16"/>
  <c r="CM27" i="16"/>
  <c r="CL27" i="16"/>
  <c r="CK27" i="16"/>
  <c r="CJ27" i="16"/>
  <c r="CI27" i="16"/>
  <c r="CH27" i="16"/>
  <c r="CG27" i="16"/>
  <c r="CF27" i="16"/>
  <c r="CE27" i="16"/>
  <c r="CD27" i="16"/>
  <c r="CC27" i="16"/>
  <c r="CB27" i="16"/>
  <c r="CA27" i="16"/>
  <c r="BZ27" i="16"/>
  <c r="BY27" i="16"/>
  <c r="BX27" i="16"/>
  <c r="BW27" i="16"/>
  <c r="BV27" i="16"/>
  <c r="BU27" i="16"/>
  <c r="BT27" i="16"/>
  <c r="BS27" i="16"/>
  <c r="BR27" i="16"/>
  <c r="BQ27" i="16"/>
  <c r="BP27" i="16"/>
  <c r="BO27" i="16"/>
  <c r="BN27" i="16"/>
  <c r="BM27" i="16"/>
  <c r="BL27" i="16"/>
  <c r="BK27" i="16"/>
  <c r="BJ27" i="16"/>
  <c r="BI27" i="16"/>
  <c r="BH27" i="16"/>
  <c r="BG27" i="16"/>
  <c r="BF27" i="16"/>
  <c r="BE27" i="16"/>
  <c r="BD27" i="16"/>
  <c r="BC27" i="16"/>
  <c r="BB27" i="16"/>
  <c r="CR26" i="16"/>
  <c r="CQ26" i="16"/>
  <c r="CP26" i="16"/>
  <c r="CO26" i="16"/>
  <c r="CN26" i="16"/>
  <c r="CM26" i="16"/>
  <c r="CL26" i="16"/>
  <c r="CK26" i="16"/>
  <c r="CJ26" i="16"/>
  <c r="CI26" i="16"/>
  <c r="CH26" i="16"/>
  <c r="CG26" i="16"/>
  <c r="CF26" i="16"/>
  <c r="CE26" i="16"/>
  <c r="CD26" i="16"/>
  <c r="CC26" i="16"/>
  <c r="CB26" i="16"/>
  <c r="CA26" i="16"/>
  <c r="BZ26" i="16"/>
  <c r="BY26" i="16"/>
  <c r="BX26" i="16"/>
  <c r="BW26" i="16"/>
  <c r="BV26" i="16"/>
  <c r="BU26" i="16"/>
  <c r="BT26" i="16"/>
  <c r="BS26" i="16"/>
  <c r="BR26" i="16"/>
  <c r="BQ26" i="16"/>
  <c r="BP26" i="16"/>
  <c r="BO26" i="16"/>
  <c r="BN26" i="16"/>
  <c r="BM26" i="16"/>
  <c r="BL26" i="16"/>
  <c r="BK26" i="16"/>
  <c r="BJ26" i="16"/>
  <c r="BI26" i="16"/>
  <c r="BH26" i="16"/>
  <c r="BG26" i="16"/>
  <c r="BF26" i="16"/>
  <c r="BE26" i="16"/>
  <c r="BD26" i="16"/>
  <c r="BC26" i="16"/>
  <c r="BB26" i="16"/>
  <c r="CR25" i="16"/>
  <c r="CQ25" i="16"/>
  <c r="CP25" i="16"/>
  <c r="CO25" i="16"/>
  <c r="CN25" i="16"/>
  <c r="CM25" i="16"/>
  <c r="CL25" i="16"/>
  <c r="CK25" i="16"/>
  <c r="CJ25" i="16"/>
  <c r="CI25" i="16"/>
  <c r="CH25" i="16"/>
  <c r="CG25" i="16"/>
  <c r="CF25" i="16"/>
  <c r="CE25" i="16"/>
  <c r="CD25" i="16"/>
  <c r="CC25" i="16"/>
  <c r="CB25" i="16"/>
  <c r="CA25" i="16"/>
  <c r="BZ25" i="16"/>
  <c r="BY25" i="16"/>
  <c r="BX25" i="16"/>
  <c r="BW25" i="16"/>
  <c r="BV25" i="16"/>
  <c r="BU25" i="16"/>
  <c r="BT25" i="16"/>
  <c r="BS25" i="16"/>
  <c r="BR25" i="16"/>
  <c r="BQ25" i="16"/>
  <c r="BP25" i="16"/>
  <c r="BO25" i="16"/>
  <c r="BN25" i="16"/>
  <c r="BM25" i="16"/>
  <c r="BL25" i="16"/>
  <c r="BK25" i="16"/>
  <c r="BJ25" i="16"/>
  <c r="BI25" i="16"/>
  <c r="BH25" i="16"/>
  <c r="BG25" i="16"/>
  <c r="BF25" i="16"/>
  <c r="BE25" i="16"/>
  <c r="BD25" i="16"/>
  <c r="BC25" i="16"/>
  <c r="BB25" i="16"/>
  <c r="CR24" i="16"/>
  <c r="CQ24" i="16"/>
  <c r="CP24" i="16"/>
  <c r="CO24" i="16"/>
  <c r="CN24" i="16"/>
  <c r="CM24" i="16"/>
  <c r="CL24" i="16"/>
  <c r="CK24" i="16"/>
  <c r="CJ24" i="16"/>
  <c r="CI24" i="16"/>
  <c r="CH24" i="16"/>
  <c r="CG24" i="16"/>
  <c r="CF24" i="16"/>
  <c r="CE24" i="16"/>
  <c r="CD24" i="16"/>
  <c r="CC24" i="16"/>
  <c r="CB24" i="16"/>
  <c r="CA24" i="16"/>
  <c r="BZ24" i="16"/>
  <c r="BY24" i="16"/>
  <c r="BX24" i="16"/>
  <c r="BW24" i="16"/>
  <c r="BV24" i="16"/>
  <c r="BU24" i="16"/>
  <c r="BT24" i="16"/>
  <c r="BS24" i="16"/>
  <c r="BR24" i="16"/>
  <c r="BQ24" i="16"/>
  <c r="BP24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CR23" i="16"/>
  <c r="CQ23" i="16"/>
  <c r="CP23" i="16"/>
  <c r="CO23" i="16"/>
  <c r="CN23" i="16"/>
  <c r="CM23" i="16"/>
  <c r="CL23" i="16"/>
  <c r="CK23" i="16"/>
  <c r="CJ23" i="16"/>
  <c r="CI23" i="16"/>
  <c r="CH23" i="16"/>
  <c r="CG23" i="16"/>
  <c r="CF23" i="16"/>
  <c r="CE23" i="16"/>
  <c r="CD23" i="16"/>
  <c r="CC23" i="16"/>
  <c r="CB23" i="16"/>
  <c r="CA23" i="16"/>
  <c r="BZ23" i="16"/>
  <c r="BY23" i="16"/>
  <c r="BX23" i="16"/>
  <c r="BW23" i="16"/>
  <c r="BV23" i="16"/>
  <c r="BU23" i="16"/>
  <c r="BT23" i="16"/>
  <c r="BS23" i="16"/>
  <c r="BR23" i="16"/>
  <c r="BQ23" i="16"/>
  <c r="BP23" i="16"/>
  <c r="BO23" i="16"/>
  <c r="BN23" i="16"/>
  <c r="BM23" i="16"/>
  <c r="BL23" i="16"/>
  <c r="BK23" i="16"/>
  <c r="BJ23" i="16"/>
  <c r="BI23" i="16"/>
  <c r="BH23" i="16"/>
  <c r="BG23" i="16"/>
  <c r="BF23" i="16"/>
  <c r="BE23" i="16"/>
  <c r="BD23" i="16"/>
  <c r="BC23" i="16"/>
  <c r="BB23" i="16"/>
  <c r="CR22" i="16"/>
  <c r="CQ22" i="16"/>
  <c r="CP22" i="16"/>
  <c r="CO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CB22" i="16"/>
  <c r="CA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CR21" i="16"/>
  <c r="CQ21" i="16"/>
  <c r="CP21" i="16"/>
  <c r="CO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CB21" i="16"/>
  <c r="CA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N21" i="16"/>
  <c r="BM21" i="16"/>
  <c r="BL21" i="16"/>
  <c r="BK21" i="16"/>
  <c r="BJ21" i="16"/>
  <c r="BI21" i="16"/>
  <c r="BH21" i="16"/>
  <c r="BG21" i="16"/>
  <c r="BF21" i="16"/>
  <c r="BE21" i="16"/>
  <c r="BD21" i="16"/>
  <c r="BC21" i="16"/>
  <c r="BB21" i="16"/>
  <c r="CR20" i="16"/>
  <c r="CQ20" i="16"/>
  <c r="CP20" i="16"/>
  <c r="CO20" i="16"/>
  <c r="CN20" i="16"/>
  <c r="CM20" i="16"/>
  <c r="CL20" i="16"/>
  <c r="CK20" i="16"/>
  <c r="CJ20" i="16"/>
  <c r="CI20" i="16"/>
  <c r="CH20" i="16"/>
  <c r="CG20" i="16"/>
  <c r="CF20" i="16"/>
  <c r="CE20" i="16"/>
  <c r="CD20" i="16"/>
  <c r="CC20" i="16"/>
  <c r="CB20" i="16"/>
  <c r="CA20" i="16"/>
  <c r="BZ20" i="16"/>
  <c r="BY20" i="16"/>
  <c r="BX20" i="16"/>
  <c r="BW20" i="16"/>
  <c r="BV20" i="16"/>
  <c r="BU20" i="16"/>
  <c r="BT20" i="16"/>
  <c r="BS20" i="16"/>
  <c r="BR20" i="16"/>
  <c r="BQ20" i="16"/>
  <c r="BP20" i="16"/>
  <c r="BO20" i="16"/>
  <c r="BN20" i="16"/>
  <c r="BM20" i="16"/>
  <c r="BL20" i="16"/>
  <c r="BK20" i="16"/>
  <c r="BJ20" i="16"/>
  <c r="BI20" i="16"/>
  <c r="BH20" i="16"/>
  <c r="BG20" i="16"/>
  <c r="BF20" i="16"/>
  <c r="BE20" i="16"/>
  <c r="BD20" i="16"/>
  <c r="BC20" i="16"/>
  <c r="BB20" i="16"/>
  <c r="CR19" i="16"/>
  <c r="CQ19" i="16"/>
  <c r="CP19" i="16"/>
  <c r="CO19" i="16"/>
  <c r="CN19" i="16"/>
  <c r="CM19" i="16"/>
  <c r="CL19" i="16"/>
  <c r="CK19" i="16"/>
  <c r="CJ19" i="16"/>
  <c r="CI19" i="16"/>
  <c r="CH19" i="16"/>
  <c r="CG19" i="16"/>
  <c r="CF19" i="16"/>
  <c r="CE19" i="16"/>
  <c r="CD19" i="16"/>
  <c r="CC19" i="16"/>
  <c r="CB19" i="16"/>
  <c r="CA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N19" i="16"/>
  <c r="BM19" i="16"/>
  <c r="BL19" i="16"/>
  <c r="BK19" i="16"/>
  <c r="BJ19" i="16"/>
  <c r="BI19" i="16"/>
  <c r="BH19" i="16"/>
  <c r="BG19" i="16"/>
  <c r="BF19" i="16"/>
  <c r="BE19" i="16"/>
  <c r="BD19" i="16"/>
  <c r="BC19" i="16"/>
  <c r="BB19" i="16"/>
  <c r="CR18" i="16"/>
  <c r="CQ18" i="16"/>
  <c r="CP18" i="16"/>
  <c r="CO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CB18" i="16"/>
  <c r="CA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N18" i="16"/>
  <c r="BM18" i="16"/>
  <c r="BL18" i="16"/>
  <c r="BK18" i="16"/>
  <c r="BJ18" i="16"/>
  <c r="BI18" i="16"/>
  <c r="BH18" i="16"/>
  <c r="BG18" i="16"/>
  <c r="BF18" i="16"/>
  <c r="BE18" i="16"/>
  <c r="BD18" i="16"/>
  <c r="BC18" i="16"/>
  <c r="BB18" i="16"/>
  <c r="CR17" i="16"/>
  <c r="CQ17" i="16"/>
  <c r="CP17" i="16"/>
  <c r="CO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CB17" i="16"/>
  <c r="CA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N17" i="16"/>
  <c r="BM17" i="16"/>
  <c r="BL17" i="16"/>
  <c r="BK17" i="16"/>
  <c r="BJ17" i="16"/>
  <c r="BI17" i="16"/>
  <c r="BH17" i="16"/>
  <c r="BG17" i="16"/>
  <c r="BF17" i="16"/>
  <c r="BE17" i="16"/>
  <c r="BD17" i="16"/>
  <c r="BC17" i="16"/>
  <c r="BB17" i="16"/>
  <c r="CR16" i="16"/>
  <c r="CQ16" i="16"/>
  <c r="CP16" i="16"/>
  <c r="CO16" i="16"/>
  <c r="CN16" i="16"/>
  <c r="CM16" i="16"/>
  <c r="CL16" i="16"/>
  <c r="CK16" i="16"/>
  <c r="CJ16" i="16"/>
  <c r="CI16" i="16"/>
  <c r="CH16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6" i="16"/>
  <c r="BT16" i="16"/>
  <c r="BS16" i="16"/>
  <c r="BR16" i="16"/>
  <c r="BQ16" i="16"/>
  <c r="BP16" i="16"/>
  <c r="BO16" i="16"/>
  <c r="BN16" i="16"/>
  <c r="BM16" i="16"/>
  <c r="BL16" i="16"/>
  <c r="BK16" i="16"/>
  <c r="BJ16" i="16"/>
  <c r="BI16" i="16"/>
  <c r="BH16" i="16"/>
  <c r="BG16" i="16"/>
  <c r="BF16" i="16"/>
  <c r="BE16" i="16"/>
  <c r="BD16" i="16"/>
  <c r="BC16" i="16"/>
  <c r="BB16" i="16"/>
  <c r="CR15" i="16"/>
  <c r="CQ15" i="16"/>
  <c r="CP15" i="16"/>
  <c r="CO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CR14" i="16"/>
  <c r="CQ14" i="16"/>
  <c r="CP14" i="16"/>
  <c r="CO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CB14" i="16"/>
  <c r="CA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N14" i="16"/>
  <c r="BM14" i="16"/>
  <c r="BL14" i="16"/>
  <c r="BK14" i="16"/>
  <c r="BJ14" i="16"/>
  <c r="BI14" i="16"/>
  <c r="BH14" i="16"/>
  <c r="BG14" i="16"/>
  <c r="BF14" i="16"/>
  <c r="BE14" i="16"/>
  <c r="BD14" i="16"/>
  <c r="BC14" i="16"/>
  <c r="BB14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CR12" i="16"/>
  <c r="CQ12" i="16"/>
  <c r="CP12" i="16"/>
  <c r="CO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CB12" i="16"/>
  <c r="CA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N12" i="16"/>
  <c r="BM12" i="16"/>
  <c r="BL12" i="16"/>
  <c r="BK12" i="16"/>
  <c r="BJ12" i="16"/>
  <c r="BI12" i="16"/>
  <c r="BH12" i="16"/>
  <c r="BG12" i="16"/>
  <c r="BF12" i="16"/>
  <c r="BE12" i="16"/>
  <c r="BD12" i="16"/>
  <c r="BC12" i="16"/>
  <c r="BB12" i="16"/>
  <c r="CR11" i="16"/>
  <c r="CQ11" i="16"/>
  <c r="CP11" i="16"/>
  <c r="CO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CB11" i="16"/>
  <c r="CA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CR10" i="16"/>
  <c r="CQ10" i="16"/>
  <c r="CP10" i="16"/>
  <c r="CO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CB10" i="16"/>
  <c r="CA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CR9" i="16"/>
  <c r="CQ9" i="16"/>
  <c r="CP9" i="16"/>
  <c r="CO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CB9" i="16"/>
  <c r="CA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N9" i="16"/>
  <c r="BM9" i="16"/>
  <c r="BL9" i="16"/>
  <c r="BK9" i="16"/>
  <c r="BJ9" i="16"/>
  <c r="BI9" i="16"/>
  <c r="BH9" i="16"/>
  <c r="BG9" i="16"/>
  <c r="BF9" i="16"/>
  <c r="BE9" i="16"/>
  <c r="BD9" i="16"/>
  <c r="BC9" i="16"/>
  <c r="BB9" i="16"/>
  <c r="CR8" i="16"/>
  <c r="CQ8" i="16"/>
  <c r="CP8" i="16"/>
  <c r="CO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CB8" i="16"/>
  <c r="CA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N8" i="16"/>
  <c r="BM8" i="16"/>
  <c r="BL8" i="16"/>
  <c r="BK8" i="16"/>
  <c r="BJ8" i="16"/>
  <c r="BI8" i="16"/>
  <c r="BH8" i="16"/>
  <c r="BG8" i="16"/>
  <c r="BF8" i="16"/>
  <c r="BE8" i="16"/>
  <c r="BD8" i="16"/>
  <c r="BC8" i="16"/>
  <c r="BB8" i="16"/>
  <c r="CR7" i="16"/>
  <c r="CQ7" i="16"/>
  <c r="CP7" i="16"/>
  <c r="CO7" i="16"/>
  <c r="CN7" i="16"/>
  <c r="CM7" i="16"/>
  <c r="CL7" i="16"/>
  <c r="CK7" i="16"/>
  <c r="CJ7" i="16"/>
  <c r="CI7" i="16"/>
  <c r="CH7" i="16"/>
  <c r="CG7" i="16"/>
  <c r="CF7" i="16"/>
  <c r="CE7" i="16"/>
  <c r="CD7" i="16"/>
  <c r="CC7" i="16"/>
  <c r="CB7" i="16"/>
  <c r="CA7" i="16"/>
  <c r="BZ7" i="16"/>
  <c r="BY7" i="16"/>
  <c r="BX7" i="16"/>
  <c r="BW7" i="16"/>
  <c r="BV7" i="16"/>
  <c r="BU7" i="16"/>
  <c r="BT7" i="16"/>
  <c r="BS7" i="16"/>
  <c r="BR7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CR6" i="16"/>
  <c r="CQ6" i="16"/>
  <c r="CP6" i="16"/>
  <c r="CO6" i="16"/>
  <c r="CN6" i="16"/>
  <c r="CM6" i="16"/>
  <c r="CL6" i="16"/>
  <c r="CK6" i="16"/>
  <c r="CJ6" i="16"/>
  <c r="CI6" i="16"/>
  <c r="CH6" i="16"/>
  <c r="CG6" i="16"/>
  <c r="CF6" i="16"/>
  <c r="CE6" i="16"/>
  <c r="CD6" i="16"/>
  <c r="CC6" i="16"/>
  <c r="CB6" i="16"/>
  <c r="CA6" i="16"/>
  <c r="BZ6" i="16"/>
  <c r="BY6" i="16"/>
  <c r="BX6" i="16"/>
  <c r="BW6" i="16"/>
  <c r="BV6" i="16"/>
  <c r="BU6" i="16"/>
  <c r="BT6" i="16"/>
  <c r="BS6" i="16"/>
  <c r="BR6" i="16"/>
  <c r="BQ6" i="16"/>
  <c r="BP6" i="16"/>
  <c r="BO6" i="16"/>
  <c r="BN6" i="16"/>
  <c r="BM6" i="16"/>
  <c r="BL6" i="16"/>
  <c r="BK6" i="16"/>
  <c r="BJ6" i="16"/>
  <c r="BI6" i="16"/>
  <c r="BH6" i="16"/>
  <c r="BG6" i="16"/>
  <c r="BF6" i="16"/>
  <c r="BE6" i="16"/>
  <c r="BD6" i="16"/>
  <c r="BC6" i="16"/>
  <c r="BB6" i="16"/>
  <c r="CR5" i="16"/>
  <c r="CQ5" i="16"/>
  <c r="CP5" i="16"/>
  <c r="CO5" i="16"/>
  <c r="CN5" i="16"/>
  <c r="CM5" i="16"/>
  <c r="CL5" i="16"/>
  <c r="CK5" i="16"/>
  <c r="CJ5" i="16"/>
  <c r="CI5" i="16"/>
  <c r="CH5" i="16"/>
  <c r="CG5" i="16"/>
  <c r="CF5" i="16"/>
  <c r="CE5" i="16"/>
  <c r="CD5" i="16"/>
  <c r="CC5" i="16"/>
  <c r="CB5" i="16"/>
  <c r="CA5" i="16"/>
  <c r="BZ5" i="16"/>
  <c r="BY5" i="16"/>
  <c r="BX5" i="16"/>
  <c r="BW5" i="16"/>
  <c r="BV5" i="16"/>
  <c r="BU5" i="16"/>
  <c r="BT5" i="16"/>
  <c r="BS5" i="16"/>
  <c r="BR5" i="16"/>
  <c r="BQ5" i="16"/>
  <c r="BP5" i="16"/>
  <c r="BO5" i="16"/>
  <c r="BN5" i="16"/>
  <c r="BM5" i="16"/>
  <c r="BL5" i="16"/>
  <c r="BK5" i="16"/>
  <c r="BJ5" i="16"/>
  <c r="BI5" i="16"/>
  <c r="BH5" i="16"/>
  <c r="BG5" i="16"/>
  <c r="BF5" i="16"/>
  <c r="BE5" i="16"/>
  <c r="BD5" i="16"/>
  <c r="BC5" i="16"/>
  <c r="BB5" i="16"/>
  <c r="CR4" i="16"/>
  <c r="CQ4" i="16"/>
  <c r="CP4" i="16"/>
  <c r="CO4" i="16"/>
  <c r="CN4" i="16"/>
  <c r="CM4" i="16"/>
  <c r="CL4" i="16"/>
  <c r="CK4" i="16"/>
  <c r="CJ4" i="16"/>
  <c r="CI4" i="16"/>
  <c r="CH4" i="16"/>
  <c r="CG4" i="16"/>
  <c r="CF4" i="16"/>
  <c r="CE4" i="16"/>
  <c r="CD4" i="16"/>
  <c r="CC4" i="16"/>
  <c r="CB4" i="16"/>
  <c r="CA4" i="16"/>
  <c r="BZ4" i="16"/>
  <c r="BY4" i="16"/>
  <c r="BX4" i="16"/>
  <c r="BW4" i="16"/>
  <c r="BV4" i="16"/>
  <c r="BU4" i="16"/>
  <c r="BT4" i="16"/>
  <c r="BS4" i="16"/>
  <c r="BR4" i="16"/>
  <c r="BQ4" i="16"/>
  <c r="BP4" i="16"/>
  <c r="BO4" i="16"/>
  <c r="BN4" i="16"/>
  <c r="BM4" i="16"/>
  <c r="BL4" i="16"/>
  <c r="BK4" i="16"/>
  <c r="BJ4" i="16"/>
  <c r="BI4" i="16"/>
  <c r="BH4" i="16"/>
  <c r="BG4" i="16"/>
  <c r="BF4" i="16"/>
  <c r="BE4" i="16"/>
  <c r="BD4" i="16"/>
  <c r="BC4" i="16"/>
  <c r="BB4" i="16"/>
  <c r="AY8" i="1"/>
  <c r="AX8" i="1"/>
  <c r="CS18" i="16" l="1"/>
  <c r="CS20" i="16"/>
  <c r="CS22" i="16"/>
  <c r="CS24" i="16"/>
  <c r="CS26" i="16"/>
  <c r="CS28" i="16"/>
  <c r="CS30" i="16"/>
  <c r="CS32" i="16"/>
  <c r="CS34" i="16"/>
  <c r="CS38" i="16"/>
  <c r="CS40" i="16"/>
  <c r="CS42" i="16"/>
  <c r="CS44" i="16"/>
  <c r="CS46" i="16"/>
  <c r="CS48" i="16"/>
  <c r="CS50" i="16"/>
  <c r="CS54" i="16"/>
  <c r="CS56" i="16"/>
  <c r="CS58" i="16"/>
  <c r="CS60" i="16"/>
  <c r="CS62" i="16"/>
  <c r="CS4" i="16"/>
  <c r="CS6" i="16"/>
  <c r="CS8" i="16"/>
  <c r="CS10" i="16"/>
  <c r="CS12" i="16"/>
  <c r="CS14" i="16"/>
  <c r="CS16" i="16"/>
  <c r="CS36" i="16"/>
  <c r="CS52" i="16"/>
  <c r="CS5" i="16"/>
  <c r="CS7" i="16"/>
  <c r="CS9" i="16"/>
  <c r="CS11" i="16"/>
  <c r="CS13" i="16"/>
  <c r="CS15" i="16"/>
  <c r="CS17" i="16"/>
  <c r="CS19" i="16"/>
  <c r="CS21" i="16"/>
  <c r="CS23" i="16"/>
  <c r="CS25" i="16"/>
  <c r="CS27" i="16"/>
  <c r="CS29" i="16"/>
  <c r="CS31" i="16"/>
  <c r="CS33" i="16"/>
  <c r="CS35" i="16"/>
  <c r="CS37" i="16"/>
  <c r="CS39" i="16"/>
  <c r="CS41" i="16"/>
  <c r="CS43" i="16"/>
  <c r="CS45" i="16"/>
  <c r="CS47" i="16"/>
  <c r="CS49" i="16"/>
  <c r="CS51" i="16"/>
  <c r="CS53" i="16"/>
  <c r="CS55" i="16"/>
  <c r="CS57" i="16"/>
  <c r="CS59" i="16"/>
  <c r="CS61" i="16"/>
  <c r="CS63" i="16"/>
  <c r="AZ246" i="1"/>
  <c r="AZ245" i="1"/>
  <c r="AZ244" i="1"/>
  <c r="AZ241" i="1"/>
  <c r="AZ240" i="1"/>
  <c r="AZ239" i="1"/>
  <c r="AZ238" i="1"/>
  <c r="AZ237" i="1"/>
  <c r="AZ235" i="1"/>
  <c r="AZ234" i="1"/>
  <c r="AZ233" i="1"/>
  <c r="AZ232" i="1"/>
  <c r="AZ231" i="1"/>
  <c r="AZ230" i="1"/>
  <c r="AZ226" i="1"/>
  <c r="AZ225" i="1"/>
  <c r="AZ224" i="1"/>
  <c r="AZ223" i="1"/>
  <c r="AZ221" i="1"/>
  <c r="AZ220" i="1"/>
  <c r="AZ219" i="1"/>
  <c r="AZ218" i="1"/>
  <c r="AZ217" i="1"/>
  <c r="AZ216" i="1"/>
  <c r="AZ215" i="1"/>
  <c r="AZ214" i="1"/>
  <c r="AZ213" i="1"/>
  <c r="AZ210" i="1"/>
  <c r="AZ209" i="1"/>
  <c r="AZ208" i="1"/>
  <c r="AZ207" i="1"/>
  <c r="AZ205" i="1"/>
  <c r="AZ204" i="1"/>
  <c r="AZ202" i="1"/>
  <c r="AZ201" i="1"/>
  <c r="AZ200" i="1"/>
  <c r="AZ199" i="1"/>
  <c r="AZ198" i="1"/>
  <c r="AZ197" i="1"/>
  <c r="AZ196" i="1"/>
  <c r="AZ195" i="1"/>
  <c r="AZ194" i="1"/>
  <c r="AZ191" i="1"/>
  <c r="AZ188" i="1"/>
  <c r="AZ186" i="1"/>
  <c r="AZ185" i="1"/>
  <c r="AZ183" i="1"/>
  <c r="AZ182" i="1"/>
  <c r="AZ181" i="1"/>
  <c r="AZ179" i="1"/>
  <c r="AZ178" i="1"/>
  <c r="AZ177" i="1"/>
  <c r="AZ176" i="1"/>
  <c r="AZ175" i="1"/>
  <c r="AZ174" i="1"/>
  <c r="AZ172" i="1"/>
  <c r="AZ171" i="1"/>
  <c r="AZ170" i="1"/>
  <c r="AZ169" i="1"/>
  <c r="AZ168" i="1"/>
  <c r="AZ167" i="1"/>
  <c r="AZ166" i="1"/>
  <c r="AZ165" i="1"/>
  <c r="AZ164" i="1"/>
  <c r="AZ163" i="1"/>
  <c r="AZ159" i="1"/>
  <c r="AZ158" i="1"/>
  <c r="AZ157" i="1"/>
  <c r="AZ156" i="1"/>
  <c r="AZ153" i="1"/>
  <c r="AZ152" i="1"/>
  <c r="AZ150" i="1"/>
  <c r="AZ149" i="1"/>
  <c r="AZ148" i="1"/>
  <c r="AZ147" i="1"/>
  <c r="AZ144" i="1"/>
  <c r="AZ142" i="1"/>
  <c r="AZ141" i="1"/>
  <c r="AZ139" i="1"/>
  <c r="AZ138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7" i="1"/>
  <c r="AZ116" i="1"/>
  <c r="AZ115" i="1"/>
  <c r="AZ113" i="1"/>
  <c r="AZ112" i="1"/>
  <c r="AZ111" i="1"/>
  <c r="AZ110" i="1"/>
  <c r="AZ108" i="1"/>
  <c r="AZ107" i="1"/>
  <c r="AZ106" i="1"/>
  <c r="AZ105" i="1"/>
  <c r="AZ104" i="1"/>
  <c r="AZ103" i="1"/>
  <c r="AZ102" i="1"/>
  <c r="AZ101" i="1"/>
  <c r="AZ100" i="1"/>
  <c r="AZ99" i="1"/>
  <c r="AZ98" i="1"/>
  <c r="AZ96" i="1"/>
  <c r="AZ94" i="1"/>
  <c r="AZ91" i="1"/>
  <c r="AZ89" i="1"/>
  <c r="AZ87" i="1"/>
  <c r="AZ86" i="1"/>
  <c r="AZ85" i="1"/>
  <c r="AZ84" i="1"/>
  <c r="AZ83" i="1"/>
  <c r="AZ80" i="1"/>
  <c r="AZ79" i="1"/>
  <c r="AZ78" i="1"/>
  <c r="AZ75" i="1"/>
  <c r="AZ74" i="1"/>
  <c r="AZ73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6" i="1"/>
  <c r="AZ55" i="1"/>
  <c r="AZ54" i="1"/>
  <c r="AZ53" i="1"/>
  <c r="AZ52" i="1"/>
  <c r="AZ51" i="1"/>
  <c r="AZ50" i="1"/>
  <c r="AZ49" i="1"/>
  <c r="AZ48" i="1"/>
  <c r="AZ46" i="1"/>
  <c r="AZ45" i="1"/>
  <c r="AZ44" i="1"/>
  <c r="AZ42" i="1"/>
  <c r="AZ41" i="1"/>
  <c r="AZ40" i="1"/>
  <c r="AZ39" i="1"/>
  <c r="AZ38" i="1"/>
  <c r="AZ37" i="1"/>
  <c r="AZ36" i="1"/>
  <c r="AZ35" i="1"/>
  <c r="AZ34" i="1"/>
  <c r="AZ33" i="1"/>
  <c r="AZ32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9" i="1"/>
  <c r="AZ8" i="1"/>
  <c r="AZ6" i="1"/>
  <c r="AY246" i="1"/>
  <c r="AY245" i="1"/>
  <c r="AY244" i="1"/>
  <c r="AY241" i="1"/>
  <c r="AY240" i="1"/>
  <c r="AY239" i="1"/>
  <c r="AY238" i="1"/>
  <c r="AY237" i="1"/>
  <c r="AY235" i="1"/>
  <c r="AY234" i="1"/>
  <c r="AY233" i="1"/>
  <c r="AY232" i="1"/>
  <c r="AY231" i="1"/>
  <c r="AY230" i="1"/>
  <c r="AY226" i="1"/>
  <c r="AY225" i="1"/>
  <c r="AY224" i="1"/>
  <c r="AY223" i="1"/>
  <c r="AY221" i="1"/>
  <c r="AY220" i="1"/>
  <c r="AY219" i="1"/>
  <c r="AY218" i="1"/>
  <c r="AY217" i="1"/>
  <c r="AY216" i="1"/>
  <c r="AY215" i="1"/>
  <c r="AY214" i="1"/>
  <c r="AY213" i="1"/>
  <c r="AY210" i="1"/>
  <c r="AY209" i="1"/>
  <c r="AY208" i="1"/>
  <c r="AY207" i="1"/>
  <c r="AY205" i="1"/>
  <c r="AY204" i="1"/>
  <c r="AY202" i="1"/>
  <c r="AY201" i="1"/>
  <c r="AY200" i="1"/>
  <c r="AY199" i="1"/>
  <c r="AY198" i="1"/>
  <c r="AY197" i="1"/>
  <c r="AY196" i="1"/>
  <c r="AY195" i="1"/>
  <c r="AY194" i="1"/>
  <c r="AY191" i="1"/>
  <c r="AY188" i="1"/>
  <c r="AY186" i="1"/>
  <c r="AY185" i="1"/>
  <c r="AY183" i="1"/>
  <c r="AY182" i="1"/>
  <c r="AY181" i="1"/>
  <c r="AY179" i="1"/>
  <c r="AY178" i="1"/>
  <c r="AY177" i="1"/>
  <c r="AY176" i="1"/>
  <c r="AY175" i="1"/>
  <c r="AY174" i="1"/>
  <c r="AY172" i="1"/>
  <c r="AY171" i="1"/>
  <c r="AY170" i="1"/>
  <c r="AY169" i="1"/>
  <c r="AY168" i="1"/>
  <c r="AY167" i="1"/>
  <c r="AY166" i="1"/>
  <c r="AY165" i="1"/>
  <c r="AY164" i="1"/>
  <c r="AY163" i="1"/>
  <c r="AY159" i="1"/>
  <c r="AY158" i="1"/>
  <c r="AY157" i="1"/>
  <c r="AY156" i="1"/>
  <c r="AY153" i="1"/>
  <c r="AY152" i="1"/>
  <c r="AY150" i="1"/>
  <c r="AY149" i="1"/>
  <c r="AY148" i="1"/>
  <c r="AY147" i="1"/>
  <c r="AY144" i="1"/>
  <c r="AY142" i="1"/>
  <c r="AY141" i="1"/>
  <c r="AY139" i="1"/>
  <c r="AY138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7" i="1"/>
  <c r="AY116" i="1"/>
  <c r="AY115" i="1"/>
  <c r="AY113" i="1"/>
  <c r="AY112" i="1"/>
  <c r="AY111" i="1"/>
  <c r="AY110" i="1"/>
  <c r="AY108" i="1"/>
  <c r="AY107" i="1"/>
  <c r="AY106" i="1"/>
  <c r="AY105" i="1"/>
  <c r="AY104" i="1"/>
  <c r="AY103" i="1"/>
  <c r="AY102" i="1"/>
  <c r="AY101" i="1"/>
  <c r="AY100" i="1"/>
  <c r="AY99" i="1"/>
  <c r="AY98" i="1"/>
  <c r="AY96" i="1"/>
  <c r="AY94" i="1"/>
  <c r="AY91" i="1"/>
  <c r="AY89" i="1"/>
  <c r="AY87" i="1"/>
  <c r="AY86" i="1"/>
  <c r="AY85" i="1"/>
  <c r="AY84" i="1"/>
  <c r="AY83" i="1"/>
  <c r="AY80" i="1"/>
  <c r="AY79" i="1"/>
  <c r="AY78" i="1"/>
  <c r="AY75" i="1"/>
  <c r="AY74" i="1"/>
  <c r="AY73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6" i="1"/>
  <c r="AY55" i="1"/>
  <c r="AY54" i="1"/>
  <c r="AY53" i="1"/>
  <c r="AY52" i="1"/>
  <c r="AY51" i="1"/>
  <c r="AY50" i="1"/>
  <c r="AY49" i="1"/>
  <c r="AY48" i="1"/>
  <c r="AY46" i="1"/>
  <c r="AY45" i="1"/>
  <c r="AY44" i="1"/>
  <c r="AY42" i="1"/>
  <c r="AY41" i="1"/>
  <c r="AY40" i="1"/>
  <c r="AY39" i="1"/>
  <c r="AY38" i="1"/>
  <c r="AY37" i="1"/>
  <c r="AY36" i="1"/>
  <c r="AY35" i="1"/>
  <c r="AY34" i="1"/>
  <c r="AY33" i="1"/>
  <c r="AY32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9" i="1"/>
  <c r="AY6" i="1"/>
  <c r="B5" i="14" l="1"/>
  <c r="B6" i="14"/>
  <c r="B7" i="14"/>
  <c r="B8" i="14"/>
  <c r="B9" i="14"/>
  <c r="B10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9" i="14"/>
  <c r="B30" i="14"/>
  <c r="B33" i="14"/>
  <c r="B34" i="14"/>
  <c r="B35" i="14"/>
  <c r="B36" i="14"/>
  <c r="B37" i="14"/>
  <c r="B38" i="14"/>
  <c r="B39" i="14"/>
  <c r="B41" i="14"/>
  <c r="B42" i="14"/>
  <c r="B43" i="14"/>
  <c r="B46" i="14"/>
  <c r="B47" i="14"/>
  <c r="B48" i="14"/>
  <c r="B49" i="14"/>
  <c r="B50" i="14"/>
  <c r="B51" i="14"/>
  <c r="B52" i="14"/>
  <c r="B53" i="14"/>
  <c r="B54" i="14"/>
  <c r="B55" i="14"/>
  <c r="B56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9" i="14"/>
  <c r="B90" i="14"/>
  <c r="B91" i="14"/>
  <c r="B92" i="14"/>
  <c r="B93" i="14"/>
  <c r="B94" i="14"/>
  <c r="B95" i="14"/>
  <c r="B96" i="14"/>
  <c r="B97" i="14"/>
  <c r="B98" i="14"/>
  <c r="B99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7" i="14"/>
  <c r="B149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9" i="14"/>
  <c r="B170" i="14"/>
  <c r="B171" i="14"/>
  <c r="B173" i="14"/>
  <c r="B174" i="14"/>
  <c r="B176" i="14"/>
  <c r="B177" i="14"/>
  <c r="B178" i="14"/>
  <c r="B180" i="14"/>
  <c r="B181" i="14"/>
  <c r="B182" i="14"/>
  <c r="B183" i="14"/>
  <c r="B184" i="14"/>
  <c r="B188" i="14"/>
  <c r="B189" i="14"/>
  <c r="B190" i="14"/>
  <c r="B193" i="14"/>
  <c r="B194" i="14"/>
  <c r="B195" i="14"/>
  <c r="B4" i="14"/>
  <c r="AS167" i="14"/>
  <c r="AR167" i="14" s="1"/>
  <c r="AQ167" i="14" s="1"/>
  <c r="AP167" i="14" s="1"/>
  <c r="AO167" i="14" s="1"/>
  <c r="AN167" i="14" s="1"/>
  <c r="AM167" i="14" s="1"/>
  <c r="AL167" i="14" s="1"/>
  <c r="AJ167" i="14" s="1"/>
  <c r="AS160" i="14"/>
  <c r="AR160" i="14" s="1"/>
  <c r="AQ160" i="14" s="1"/>
  <c r="AP160" i="14" s="1"/>
  <c r="AO160" i="14" s="1"/>
  <c r="AN160" i="14" s="1"/>
  <c r="AM160" i="14" s="1"/>
  <c r="AL160" i="14" s="1"/>
  <c r="AJ160" i="14" s="1"/>
  <c r="AI160" i="14" s="1"/>
  <c r="AH160" i="14" s="1"/>
  <c r="AG160" i="14" s="1"/>
  <c r="AF160" i="14" s="1"/>
  <c r="AE160" i="14" s="1"/>
  <c r="AD160" i="14" s="1"/>
  <c r="AC160" i="14" s="1"/>
  <c r="AB160" i="14" s="1"/>
  <c r="AA160" i="14" s="1"/>
  <c r="Z160" i="14" s="1"/>
  <c r="Y160" i="14" s="1"/>
  <c r="X160" i="14" s="1"/>
  <c r="W160" i="14" s="1"/>
  <c r="V160" i="14" s="1"/>
  <c r="U160" i="14" s="1"/>
  <c r="T160" i="14" s="1"/>
  <c r="S160" i="14" s="1"/>
  <c r="R160" i="14" s="1"/>
  <c r="Q160" i="14" s="1"/>
  <c r="P160" i="14" s="1"/>
  <c r="O160" i="14" s="1"/>
  <c r="N160" i="14" s="1"/>
  <c r="M160" i="14" s="1"/>
  <c r="L160" i="14" s="1"/>
  <c r="K160" i="14" s="1"/>
  <c r="J160" i="14" s="1"/>
  <c r="I160" i="14" s="1"/>
  <c r="H160" i="14" s="1"/>
  <c r="G160" i="14" s="1"/>
  <c r="F160" i="14" s="1"/>
  <c r="E160" i="14" s="1"/>
  <c r="D160" i="14" s="1"/>
  <c r="AN156" i="14"/>
  <c r="AM156" i="14" s="1"/>
  <c r="AL156" i="14" s="1"/>
  <c r="AJ156" i="14" s="1"/>
  <c r="Y138" i="14"/>
  <c r="X138" i="14" s="1"/>
  <c r="W138" i="14" s="1"/>
  <c r="V138" i="14" s="1"/>
  <c r="U138" i="14" s="1"/>
  <c r="T138" i="14" s="1"/>
  <c r="S138" i="14" s="1"/>
  <c r="R138" i="14" s="1"/>
  <c r="Q138" i="14" s="1"/>
  <c r="P138" i="14" s="1"/>
  <c r="O138" i="14" s="1"/>
  <c r="N138" i="14" s="1"/>
  <c r="M138" i="14" s="1"/>
  <c r="L138" i="14" s="1"/>
  <c r="K138" i="14" s="1"/>
  <c r="J138" i="14" s="1"/>
  <c r="I138" i="14" s="1"/>
  <c r="H138" i="14" s="1"/>
  <c r="G138" i="14" s="1"/>
  <c r="F138" i="14" s="1"/>
  <c r="E138" i="14" s="1"/>
  <c r="D138" i="14" s="1"/>
  <c r="AT134" i="14"/>
  <c r="AS134" i="14" s="1"/>
  <c r="AR134" i="14" s="1"/>
  <c r="AQ134" i="14" s="1"/>
  <c r="AP134" i="14" s="1"/>
  <c r="AO134" i="14" s="1"/>
  <c r="AN134" i="14" s="1"/>
  <c r="AM134" i="14" s="1"/>
  <c r="AL134" i="14" s="1"/>
  <c r="AJ134" i="14" s="1"/>
  <c r="AA124" i="14"/>
  <c r="Z124" i="14" s="1"/>
  <c r="Y124" i="14" s="1"/>
  <c r="X124" i="14" s="1"/>
  <c r="W124" i="14" s="1"/>
  <c r="V124" i="14" s="1"/>
  <c r="U124" i="14" s="1"/>
  <c r="T124" i="14" s="1"/>
  <c r="S124" i="14" s="1"/>
  <c r="R124" i="14" s="1"/>
  <c r="Q124" i="14" s="1"/>
  <c r="P124" i="14" s="1"/>
  <c r="O124" i="14" s="1"/>
  <c r="N124" i="14" s="1"/>
  <c r="M124" i="14" s="1"/>
  <c r="L124" i="14" s="1"/>
  <c r="K124" i="14" s="1"/>
  <c r="J124" i="14" s="1"/>
  <c r="I124" i="14" s="1"/>
  <c r="H124" i="14" s="1"/>
  <c r="G124" i="14" s="1"/>
  <c r="F124" i="14" s="1"/>
  <c r="E124" i="14" s="1"/>
  <c r="D124" i="14" s="1"/>
  <c r="AC123" i="14"/>
  <c r="AB123" i="14" s="1"/>
  <c r="AA123" i="14" s="1"/>
  <c r="Z123" i="14" s="1"/>
  <c r="Y123" i="14" s="1"/>
  <c r="X123" i="14" s="1"/>
  <c r="W123" i="14" s="1"/>
  <c r="V123" i="14" s="1"/>
  <c r="U123" i="14" s="1"/>
  <c r="T123" i="14" s="1"/>
  <c r="S123" i="14" s="1"/>
  <c r="R123" i="14" s="1"/>
  <c r="Q123" i="14" s="1"/>
  <c r="P123" i="14" s="1"/>
  <c r="O123" i="14" s="1"/>
  <c r="N123" i="14" s="1"/>
  <c r="M123" i="14" s="1"/>
  <c r="L123" i="14" s="1"/>
  <c r="K123" i="14" s="1"/>
  <c r="J123" i="14" s="1"/>
  <c r="I123" i="14" s="1"/>
  <c r="H123" i="14" s="1"/>
  <c r="G123" i="14" s="1"/>
  <c r="F123" i="14" s="1"/>
  <c r="E123" i="14" s="1"/>
  <c r="D123" i="14" s="1"/>
  <c r="AS125" i="14"/>
  <c r="AR125" i="14" s="1"/>
  <c r="AQ125" i="14" s="1"/>
  <c r="AP125" i="14" s="1"/>
  <c r="AO125" i="14" s="1"/>
  <c r="AN125" i="14" s="1"/>
  <c r="AM125" i="14" s="1"/>
  <c r="AL125" i="14" s="1"/>
  <c r="AJ125" i="14" s="1"/>
  <c r="AT125" i="14"/>
  <c r="T120" i="14"/>
  <c r="S120" i="14" s="1"/>
  <c r="R120" i="14" s="1"/>
  <c r="Q120" i="14" s="1"/>
  <c r="P120" i="14" s="1"/>
  <c r="O120" i="14" s="1"/>
  <c r="N120" i="14" s="1"/>
  <c r="M120" i="14" s="1"/>
  <c r="L120" i="14" s="1"/>
  <c r="K120" i="14" s="1"/>
  <c r="J120" i="14" s="1"/>
  <c r="I120" i="14" s="1"/>
  <c r="H120" i="14" s="1"/>
  <c r="G120" i="14" s="1"/>
  <c r="F120" i="14" s="1"/>
  <c r="E120" i="14" s="1"/>
  <c r="D120" i="14" s="1"/>
  <c r="U120" i="14"/>
  <c r="AA116" i="14"/>
  <c r="Z116" i="14" s="1"/>
  <c r="Y116" i="14" s="1"/>
  <c r="X116" i="14" s="1"/>
  <c r="W116" i="14" s="1"/>
  <c r="V116" i="14" s="1"/>
  <c r="U116" i="14" s="1"/>
  <c r="T116" i="14" s="1"/>
  <c r="S116" i="14" s="1"/>
  <c r="R116" i="14" s="1"/>
  <c r="Q116" i="14" s="1"/>
  <c r="P116" i="14" s="1"/>
  <c r="O116" i="14" s="1"/>
  <c r="N116" i="14" s="1"/>
  <c r="M116" i="14" s="1"/>
  <c r="L116" i="14" s="1"/>
  <c r="K116" i="14" s="1"/>
  <c r="J116" i="14" s="1"/>
  <c r="I116" i="14" s="1"/>
  <c r="H116" i="14" s="1"/>
  <c r="G116" i="14" s="1"/>
  <c r="F116" i="14" s="1"/>
  <c r="E116" i="14" s="1"/>
  <c r="D116" i="14" s="1"/>
  <c r="AS115" i="14"/>
  <c r="AR115" i="14" s="1"/>
  <c r="AQ115" i="14" s="1"/>
  <c r="AP115" i="14" s="1"/>
  <c r="AO115" i="14" s="1"/>
  <c r="AN115" i="14" s="1"/>
  <c r="AM115" i="14" s="1"/>
  <c r="AL115" i="14" s="1"/>
  <c r="AJ115" i="14" s="1"/>
  <c r="AT112" i="14"/>
  <c r="AS112" i="14" s="1"/>
  <c r="AR112" i="14" s="1"/>
  <c r="AQ112" i="14" s="1"/>
  <c r="AP112" i="14" s="1"/>
  <c r="AO112" i="14" s="1"/>
  <c r="AN112" i="14" s="1"/>
  <c r="AM112" i="14" s="1"/>
  <c r="AL112" i="14" s="1"/>
  <c r="AJ112" i="14" s="1"/>
  <c r="AU112" i="14"/>
  <c r="AN108" i="14"/>
  <c r="AM108" i="14" s="1"/>
  <c r="AL108" i="14" s="1"/>
  <c r="AJ108" i="14" s="1"/>
  <c r="AO108" i="14"/>
  <c r="AS96" i="14"/>
  <c r="AR96" i="14" s="1"/>
  <c r="AQ96" i="14" s="1"/>
  <c r="AP96" i="14" s="1"/>
  <c r="AO96" i="14" s="1"/>
  <c r="AN96" i="14" s="1"/>
  <c r="AM96" i="14" s="1"/>
  <c r="AL96" i="14" s="1"/>
  <c r="AK96" i="14" s="1"/>
  <c r="AJ96" i="14" s="1"/>
  <c r="AI96" i="14" s="1"/>
  <c r="AH96" i="14" s="1"/>
  <c r="AG96" i="14" s="1"/>
  <c r="AF96" i="14" s="1"/>
  <c r="AE96" i="14" s="1"/>
  <c r="AD96" i="14" s="1"/>
  <c r="AC96" i="14" s="1"/>
  <c r="AB96" i="14" s="1"/>
  <c r="AA96" i="14" s="1"/>
  <c r="Z96" i="14" s="1"/>
  <c r="Y96" i="14" s="1"/>
  <c r="X96" i="14" s="1"/>
  <c r="W96" i="14" s="1"/>
  <c r="V96" i="14" s="1"/>
  <c r="U96" i="14" s="1"/>
  <c r="T96" i="14" s="1"/>
  <c r="S96" i="14" s="1"/>
  <c r="R96" i="14" s="1"/>
  <c r="Q96" i="14" s="1"/>
  <c r="P96" i="14" s="1"/>
  <c r="O96" i="14" s="1"/>
  <c r="N96" i="14" s="1"/>
  <c r="M96" i="14" s="1"/>
  <c r="L96" i="14" s="1"/>
  <c r="K96" i="14" s="1"/>
  <c r="J96" i="14" s="1"/>
  <c r="I96" i="14" s="1"/>
  <c r="H96" i="14" s="1"/>
  <c r="G96" i="14" s="1"/>
  <c r="F96" i="14" s="1"/>
  <c r="E96" i="14" s="1"/>
  <c r="D96" i="14" s="1"/>
  <c r="AT96" i="14"/>
  <c r="AJ72" i="14"/>
  <c r="AI72" i="14" s="1"/>
  <c r="AH72" i="14" s="1"/>
  <c r="AG72" i="14" s="1"/>
  <c r="AF72" i="14" s="1"/>
  <c r="AE72" i="14" s="1"/>
  <c r="AD72" i="14" s="1"/>
  <c r="AC72" i="14" s="1"/>
  <c r="AB72" i="14" s="1"/>
  <c r="AA72" i="14" s="1"/>
  <c r="Z72" i="14" s="1"/>
  <c r="Y72" i="14" s="1"/>
  <c r="X72" i="14" s="1"/>
  <c r="W72" i="14" s="1"/>
  <c r="V72" i="14" s="1"/>
  <c r="U72" i="14" s="1"/>
  <c r="T72" i="14" s="1"/>
  <c r="S72" i="14" s="1"/>
  <c r="R72" i="14" s="1"/>
  <c r="Q72" i="14" s="1"/>
  <c r="P72" i="14" s="1"/>
  <c r="O72" i="14" s="1"/>
  <c r="N72" i="14" s="1"/>
  <c r="M72" i="14" s="1"/>
  <c r="L72" i="14" s="1"/>
  <c r="K72" i="14" s="1"/>
  <c r="J72" i="14" s="1"/>
  <c r="I72" i="14" s="1"/>
  <c r="H72" i="14" s="1"/>
  <c r="G72" i="14" s="1"/>
  <c r="F72" i="14" s="1"/>
  <c r="E72" i="14" s="1"/>
  <c r="D72" i="14" s="1"/>
  <c r="AK72" i="14"/>
  <c r="AV56" i="14"/>
  <c r="AU56" i="14" s="1"/>
  <c r="AT56" i="14" s="1"/>
  <c r="AS56" i="14" s="1"/>
  <c r="AR56" i="14" s="1"/>
  <c r="AQ56" i="14" s="1"/>
  <c r="AP56" i="14" s="1"/>
  <c r="AO56" i="14" s="1"/>
  <c r="AN56" i="14" s="1"/>
  <c r="AM56" i="14" s="1"/>
  <c r="AL56" i="14" s="1"/>
  <c r="AK56" i="14" s="1"/>
  <c r="AJ56" i="14" s="1"/>
  <c r="AI56" i="14" s="1"/>
  <c r="AH56" i="14" s="1"/>
  <c r="AG56" i="14" s="1"/>
  <c r="AF56" i="14" s="1"/>
  <c r="AE56" i="14" s="1"/>
  <c r="AD56" i="14" s="1"/>
  <c r="AC56" i="14" s="1"/>
  <c r="AB56" i="14" s="1"/>
  <c r="AA56" i="14" s="1"/>
  <c r="Z56" i="14" s="1"/>
  <c r="Y56" i="14" s="1"/>
  <c r="X56" i="14" s="1"/>
  <c r="W56" i="14" s="1"/>
  <c r="V56" i="14" s="1"/>
  <c r="U56" i="14" s="1"/>
  <c r="T56" i="14" s="1"/>
  <c r="S56" i="14" s="1"/>
  <c r="R56" i="14" s="1"/>
  <c r="Q56" i="14" s="1"/>
  <c r="P56" i="14" s="1"/>
  <c r="O56" i="14" s="1"/>
  <c r="N56" i="14" s="1"/>
  <c r="M56" i="14" s="1"/>
  <c r="L56" i="14" s="1"/>
  <c r="K56" i="14" s="1"/>
  <c r="J56" i="14" s="1"/>
  <c r="I56" i="14" s="1"/>
  <c r="H56" i="14" s="1"/>
  <c r="G56" i="14" s="1"/>
  <c r="F56" i="14" s="1"/>
  <c r="E56" i="14" s="1"/>
  <c r="D56" i="14" s="1"/>
  <c r="AT53" i="14"/>
  <c r="AS53" i="14" s="1"/>
  <c r="AR53" i="14" s="1"/>
  <c r="AQ53" i="14" s="1"/>
  <c r="AP53" i="14" s="1"/>
  <c r="AO53" i="14" s="1"/>
  <c r="AN53" i="14" s="1"/>
  <c r="AM53" i="14" s="1"/>
  <c r="AL53" i="14" s="1"/>
  <c r="AK53" i="14" s="1"/>
  <c r="AJ53" i="14" s="1"/>
  <c r="AI53" i="14" s="1"/>
  <c r="AH53" i="14" s="1"/>
  <c r="AG53" i="14" s="1"/>
  <c r="AF53" i="14" s="1"/>
  <c r="AE53" i="14" s="1"/>
  <c r="AD53" i="14" s="1"/>
  <c r="AC53" i="14" s="1"/>
  <c r="AB53" i="14" s="1"/>
  <c r="AA53" i="14" s="1"/>
  <c r="Z53" i="14" s="1"/>
  <c r="Y53" i="14" s="1"/>
  <c r="X53" i="14" s="1"/>
  <c r="W53" i="14" s="1"/>
  <c r="V53" i="14" s="1"/>
  <c r="U53" i="14" s="1"/>
  <c r="T53" i="14" s="1"/>
  <c r="S53" i="14" s="1"/>
  <c r="R53" i="14" s="1"/>
  <c r="Q53" i="14" s="1"/>
  <c r="P53" i="14" s="1"/>
  <c r="O53" i="14" s="1"/>
  <c r="N53" i="14" s="1"/>
  <c r="M53" i="14" s="1"/>
  <c r="L53" i="14" s="1"/>
  <c r="K53" i="14" s="1"/>
  <c r="J53" i="14" s="1"/>
  <c r="I53" i="14" s="1"/>
  <c r="H53" i="14" s="1"/>
  <c r="G53" i="14" s="1"/>
  <c r="F53" i="14" s="1"/>
  <c r="E53" i="14" s="1"/>
  <c r="D53" i="14" s="1"/>
  <c r="AT49" i="14"/>
  <c r="AS49" i="14" s="1"/>
  <c r="AR49" i="14" s="1"/>
  <c r="AQ49" i="14" s="1"/>
  <c r="AP49" i="14" s="1"/>
  <c r="AO49" i="14" s="1"/>
  <c r="AN49" i="14" s="1"/>
  <c r="AM49" i="14" s="1"/>
  <c r="AL49" i="14" s="1"/>
  <c r="AK49" i="14" s="1"/>
  <c r="AJ49" i="14" s="1"/>
  <c r="AI49" i="14" s="1"/>
  <c r="AH49" i="14" s="1"/>
  <c r="AG49" i="14" s="1"/>
  <c r="AF49" i="14" s="1"/>
  <c r="AE49" i="14" s="1"/>
  <c r="AD49" i="14" s="1"/>
  <c r="AC49" i="14" s="1"/>
  <c r="AB49" i="14" s="1"/>
  <c r="AA49" i="14" s="1"/>
  <c r="Z49" i="14" s="1"/>
  <c r="Y49" i="14" s="1"/>
  <c r="X49" i="14" s="1"/>
  <c r="W49" i="14" s="1"/>
  <c r="V49" i="14" s="1"/>
  <c r="U49" i="14" s="1"/>
  <c r="T49" i="14" s="1"/>
  <c r="S49" i="14" s="1"/>
  <c r="R49" i="14" s="1"/>
  <c r="Q49" i="14" s="1"/>
  <c r="P49" i="14" s="1"/>
  <c r="O49" i="14" s="1"/>
  <c r="N49" i="14" s="1"/>
  <c r="M49" i="14" s="1"/>
  <c r="L49" i="14" s="1"/>
  <c r="K49" i="14" s="1"/>
  <c r="J49" i="14" s="1"/>
  <c r="I49" i="14" s="1"/>
  <c r="H49" i="14" s="1"/>
  <c r="G49" i="14" s="1"/>
  <c r="F49" i="14" s="1"/>
  <c r="E49" i="14" s="1"/>
  <c r="D49" i="14" s="1"/>
  <c r="AU49" i="14"/>
  <c r="X45" i="14"/>
  <c r="W45" i="14" s="1"/>
  <c r="V45" i="14" s="1"/>
  <c r="U45" i="14" s="1"/>
  <c r="T45" i="14" s="1"/>
  <c r="S45" i="14" s="1"/>
  <c r="R45" i="14" s="1"/>
  <c r="Q45" i="14" s="1"/>
  <c r="P45" i="14" s="1"/>
  <c r="O45" i="14" s="1"/>
  <c r="N45" i="14" s="1"/>
  <c r="M45" i="14" s="1"/>
  <c r="L45" i="14" s="1"/>
  <c r="K45" i="14" s="1"/>
  <c r="J45" i="14" s="1"/>
  <c r="I45" i="14" s="1"/>
  <c r="H45" i="14" s="1"/>
  <c r="G45" i="14" s="1"/>
  <c r="F45" i="14" s="1"/>
  <c r="E45" i="14" s="1"/>
  <c r="D45" i="14" s="1"/>
  <c r="AK43" i="14"/>
  <c r="AJ43" i="14" s="1"/>
  <c r="AI43" i="14" s="1"/>
  <c r="AH43" i="14" s="1"/>
  <c r="AG43" i="14" s="1"/>
  <c r="AF43" i="14" s="1"/>
  <c r="AE43" i="14" s="1"/>
  <c r="AD43" i="14" s="1"/>
  <c r="AC43" i="14" s="1"/>
  <c r="AB43" i="14" s="1"/>
  <c r="AA43" i="14" s="1"/>
  <c r="Z43" i="14" s="1"/>
  <c r="Y43" i="14" s="1"/>
  <c r="X43" i="14" s="1"/>
  <c r="W43" i="14" s="1"/>
  <c r="V43" i="14" s="1"/>
  <c r="U43" i="14" s="1"/>
  <c r="T43" i="14" s="1"/>
  <c r="S43" i="14" s="1"/>
  <c r="R43" i="14" s="1"/>
  <c r="Q43" i="14" s="1"/>
  <c r="P43" i="14" s="1"/>
  <c r="O43" i="14" s="1"/>
  <c r="N43" i="14" s="1"/>
  <c r="M43" i="14" s="1"/>
  <c r="L43" i="14" s="1"/>
  <c r="K43" i="14" s="1"/>
  <c r="J43" i="14" s="1"/>
  <c r="I43" i="14" s="1"/>
  <c r="H43" i="14" s="1"/>
  <c r="G43" i="14" s="1"/>
  <c r="F43" i="14" s="1"/>
  <c r="E43" i="14" s="1"/>
  <c r="D43" i="14" s="1"/>
  <c r="AO34" i="14"/>
  <c r="AN34" i="14" s="1"/>
  <c r="AM34" i="14" s="1"/>
  <c r="AL34" i="14" s="1"/>
  <c r="AK34" i="14" s="1"/>
  <c r="AJ34" i="14" s="1"/>
  <c r="AI34" i="14" s="1"/>
  <c r="AH34" i="14" s="1"/>
  <c r="AG34" i="14" s="1"/>
  <c r="AF34" i="14" s="1"/>
  <c r="AE34" i="14" s="1"/>
  <c r="AD34" i="14" s="1"/>
  <c r="AC34" i="14" s="1"/>
  <c r="AB34" i="14" s="1"/>
  <c r="AA34" i="14" s="1"/>
  <c r="Z34" i="14" s="1"/>
  <c r="Y34" i="14" s="1"/>
  <c r="X34" i="14" s="1"/>
  <c r="W34" i="14" s="1"/>
  <c r="V34" i="14" s="1"/>
  <c r="U34" i="14" s="1"/>
  <c r="T34" i="14" s="1"/>
  <c r="S34" i="14" s="1"/>
  <c r="R34" i="14" s="1"/>
  <c r="Q34" i="14" s="1"/>
  <c r="P34" i="14" s="1"/>
  <c r="O34" i="14" s="1"/>
  <c r="N34" i="14" s="1"/>
  <c r="M34" i="14" s="1"/>
  <c r="L34" i="14" s="1"/>
  <c r="K34" i="14" s="1"/>
  <c r="J34" i="14" s="1"/>
  <c r="I34" i="14" s="1"/>
  <c r="H34" i="14" s="1"/>
  <c r="G34" i="14" s="1"/>
  <c r="F34" i="14" s="1"/>
  <c r="E34" i="14" s="1"/>
  <c r="D34" i="14" s="1"/>
  <c r="AP34" i="14"/>
  <c r="AN28" i="14"/>
  <c r="AM28" i="14" s="1"/>
  <c r="AL28" i="14" s="1"/>
  <c r="AK28" i="14" s="1"/>
  <c r="AJ28" i="14" s="1"/>
  <c r="AI28" i="14" s="1"/>
  <c r="AH28" i="14" s="1"/>
  <c r="AG28" i="14" s="1"/>
  <c r="AF28" i="14" s="1"/>
  <c r="AE28" i="14" s="1"/>
  <c r="AD28" i="14" s="1"/>
  <c r="AC28" i="14" s="1"/>
  <c r="AB28" i="14" s="1"/>
  <c r="AA28" i="14" s="1"/>
  <c r="Z28" i="14" s="1"/>
  <c r="Y28" i="14" s="1"/>
  <c r="X28" i="14" s="1"/>
  <c r="W28" i="14" s="1"/>
  <c r="V28" i="14" s="1"/>
  <c r="U28" i="14" s="1"/>
  <c r="T28" i="14" s="1"/>
  <c r="S28" i="14" s="1"/>
  <c r="R28" i="14" s="1"/>
  <c r="Q28" i="14" s="1"/>
  <c r="P28" i="14" s="1"/>
  <c r="O28" i="14" s="1"/>
  <c r="N28" i="14" s="1"/>
  <c r="M28" i="14" s="1"/>
  <c r="L28" i="14" s="1"/>
  <c r="K28" i="14" s="1"/>
  <c r="J28" i="14" s="1"/>
  <c r="I28" i="14" s="1"/>
  <c r="H28" i="14" s="1"/>
  <c r="G28" i="14" s="1"/>
  <c r="F28" i="14" s="1"/>
  <c r="E28" i="14" s="1"/>
  <c r="D28" i="14" s="1"/>
  <c r="AO17" i="14"/>
  <c r="AN17" i="14" s="1"/>
  <c r="AM17" i="14" s="1"/>
  <c r="AL17" i="14" s="1"/>
  <c r="AK17" i="14" s="1"/>
  <c r="AJ17" i="14" s="1"/>
  <c r="AI17" i="14" s="1"/>
  <c r="AH17" i="14" s="1"/>
  <c r="AG17" i="14" s="1"/>
  <c r="AF17" i="14" s="1"/>
  <c r="AE17" i="14" s="1"/>
  <c r="AD17" i="14" s="1"/>
  <c r="AC17" i="14" s="1"/>
  <c r="AB17" i="14" s="1"/>
  <c r="AA17" i="14" s="1"/>
  <c r="Z17" i="14" s="1"/>
  <c r="Y17" i="14" s="1"/>
  <c r="X17" i="14" s="1"/>
  <c r="W17" i="14" s="1"/>
  <c r="V17" i="14" s="1"/>
  <c r="U17" i="14" s="1"/>
  <c r="T17" i="14" s="1"/>
  <c r="S17" i="14" s="1"/>
  <c r="R17" i="14" s="1"/>
  <c r="Q17" i="14" s="1"/>
  <c r="P17" i="14" s="1"/>
  <c r="O17" i="14" s="1"/>
  <c r="N17" i="14" s="1"/>
  <c r="M17" i="14" s="1"/>
  <c r="L17" i="14" s="1"/>
  <c r="K17" i="14" s="1"/>
  <c r="J17" i="14" s="1"/>
  <c r="I17" i="14" s="1"/>
  <c r="H17" i="14" s="1"/>
  <c r="G17" i="14" s="1"/>
  <c r="F17" i="14" s="1"/>
  <c r="E17" i="14" s="1"/>
  <c r="D17" i="14" s="1"/>
  <c r="AS183" i="14"/>
  <c r="AR183" i="14" s="1"/>
  <c r="AQ183" i="14" s="1"/>
  <c r="AP183" i="14" s="1"/>
  <c r="AO183" i="14" s="1"/>
  <c r="AN183" i="14" s="1"/>
  <c r="AM183" i="14" s="1"/>
  <c r="AL183" i="14" s="1"/>
  <c r="AJ183" i="14" s="1"/>
  <c r="I48" i="14"/>
  <c r="H48" i="14" s="1"/>
  <c r="G48" i="14" s="1"/>
  <c r="F48" i="14" s="1"/>
  <c r="E48" i="14" s="1"/>
  <c r="D48" i="14" s="1"/>
  <c r="I104" i="14"/>
  <c r="H104" i="14" s="1"/>
  <c r="G104" i="14" s="1"/>
  <c r="F104" i="14" s="1"/>
  <c r="E104" i="14" s="1"/>
  <c r="D104" i="14" s="1"/>
  <c r="I136" i="14"/>
  <c r="H136" i="14" s="1"/>
  <c r="G136" i="14" s="1"/>
  <c r="F136" i="14" s="1"/>
  <c r="E136" i="14" s="1"/>
  <c r="D136" i="14" s="1"/>
  <c r="I149" i="14"/>
  <c r="H149" i="14" s="1"/>
  <c r="G149" i="14" s="1"/>
  <c r="F149" i="14" s="1"/>
  <c r="E149" i="14" s="1"/>
  <c r="D149" i="14" s="1"/>
  <c r="I180" i="14"/>
  <c r="H180" i="14" s="1"/>
  <c r="G180" i="14" s="1"/>
  <c r="F180" i="14" s="1"/>
  <c r="E180" i="14" s="1"/>
  <c r="D180" i="14" s="1"/>
  <c r="I186" i="14"/>
  <c r="H186" i="14" s="1"/>
  <c r="G186" i="14" s="1"/>
  <c r="F186" i="14" s="1"/>
  <c r="E186" i="14" s="1"/>
  <c r="D186" i="14" s="1"/>
  <c r="H182" i="14"/>
  <c r="G182" i="14" s="1"/>
  <c r="F182" i="14" s="1"/>
  <c r="E182" i="14" s="1"/>
  <c r="D182" i="14" s="1"/>
  <c r="G171" i="14"/>
  <c r="F171" i="14" s="1"/>
  <c r="E171" i="14" s="1"/>
  <c r="D171" i="14" s="1"/>
  <c r="F168" i="14"/>
  <c r="E168" i="14" s="1"/>
  <c r="D168" i="14" s="1"/>
  <c r="F165" i="14"/>
  <c r="E165" i="14" s="1"/>
  <c r="D165" i="14" s="1"/>
  <c r="H158" i="14"/>
  <c r="G158" i="14" s="1"/>
  <c r="F158" i="14" s="1"/>
  <c r="E158" i="14" s="1"/>
  <c r="D158" i="14" s="1"/>
  <c r="G157" i="14"/>
  <c r="F157" i="14" s="1"/>
  <c r="E157" i="14" s="1"/>
  <c r="D157" i="14" s="1"/>
  <c r="H155" i="14"/>
  <c r="G155" i="14" s="1"/>
  <c r="F155" i="14" s="1"/>
  <c r="E155" i="14" s="1"/>
  <c r="D155" i="14" s="1"/>
  <c r="H142" i="14"/>
  <c r="G142" i="14" s="1"/>
  <c r="F142" i="14" s="1"/>
  <c r="E142" i="14" s="1"/>
  <c r="D142" i="14" s="1"/>
  <c r="F126" i="14"/>
  <c r="E126" i="14" s="1"/>
  <c r="D126" i="14" s="1"/>
  <c r="E117" i="14"/>
  <c r="D117" i="14" s="1"/>
  <c r="F114" i="14"/>
  <c r="E114" i="14" s="1"/>
  <c r="D114" i="14" s="1"/>
  <c r="F100" i="14"/>
  <c r="E100" i="14" s="1"/>
  <c r="D100" i="14" s="1"/>
  <c r="H90" i="14"/>
  <c r="G90" i="14" s="1"/>
  <c r="F90" i="14" s="1"/>
  <c r="E90" i="14" s="1"/>
  <c r="D90" i="14" s="1"/>
  <c r="E87" i="14"/>
  <c r="D87" i="14" s="1"/>
  <c r="G83" i="14"/>
  <c r="F83" i="14" s="1"/>
  <c r="E83" i="14" s="1"/>
  <c r="D83" i="14" s="1"/>
  <c r="G75" i="14"/>
  <c r="F75" i="14" s="1"/>
  <c r="E75" i="14" s="1"/>
  <c r="D75" i="14" s="1"/>
  <c r="F70" i="14"/>
  <c r="E70" i="14" s="1"/>
  <c r="D70" i="14" s="1"/>
  <c r="H68" i="14"/>
  <c r="G68" i="14" s="1"/>
  <c r="F68" i="14" s="1"/>
  <c r="E68" i="14" s="1"/>
  <c r="D68" i="14" s="1"/>
  <c r="H61" i="14"/>
  <c r="G61" i="14" s="1"/>
  <c r="F61" i="14" s="1"/>
  <c r="E61" i="14" s="1"/>
  <c r="D61" i="14" s="1"/>
  <c r="G52" i="14"/>
  <c r="F52" i="14" s="1"/>
  <c r="E52" i="14" s="1"/>
  <c r="D52" i="14" s="1"/>
  <c r="H41" i="14"/>
  <c r="G41" i="14" s="1"/>
  <c r="F41" i="14" s="1"/>
  <c r="E41" i="14" s="1"/>
  <c r="D41" i="14" s="1"/>
  <c r="H24" i="14"/>
  <c r="G24" i="14" s="1"/>
  <c r="F24" i="14" s="1"/>
  <c r="E24" i="14" s="1"/>
  <c r="D24" i="14" s="1"/>
  <c r="G36" i="14"/>
  <c r="F36" i="14" s="1"/>
  <c r="E36" i="14" s="1"/>
  <c r="D36" i="14" s="1"/>
  <c r="G7" i="14"/>
  <c r="F7" i="14" s="1"/>
  <c r="E7" i="14" s="1"/>
  <c r="D7" i="14" s="1"/>
  <c r="D6" i="14"/>
  <c r="D16" i="14"/>
  <c r="D19" i="14"/>
  <c r="D23" i="14"/>
  <c r="D25" i="14"/>
  <c r="D33" i="14"/>
  <c r="D35" i="14"/>
  <c r="D38" i="14"/>
  <c r="D37" i="14"/>
  <c r="D44" i="14"/>
  <c r="D55" i="14"/>
  <c r="D54" i="14"/>
  <c r="D58" i="14"/>
  <c r="D63" i="14"/>
  <c r="D62" i="14"/>
  <c r="D67" i="14"/>
  <c r="D69" i="14"/>
  <c r="D76" i="14"/>
  <c r="D80" i="14"/>
  <c r="D82" i="14"/>
  <c r="D85" i="14"/>
  <c r="D84" i="14"/>
  <c r="D89" i="14"/>
  <c r="D88" i="14"/>
  <c r="D92" i="14"/>
  <c r="D91" i="14"/>
  <c r="D95" i="14"/>
  <c r="D94" i="14"/>
  <c r="D98" i="14"/>
  <c r="D105" i="14"/>
  <c r="D109" i="14"/>
  <c r="D122" i="14"/>
  <c r="D121" i="14"/>
  <c r="D131" i="14"/>
  <c r="D133" i="14"/>
  <c r="D139" i="14"/>
  <c r="D140" i="14"/>
  <c r="D141" i="14"/>
  <c r="D143" i="14"/>
  <c r="D145" i="14"/>
  <c r="D147" i="14"/>
  <c r="D154" i="14"/>
  <c r="D166" i="14"/>
  <c r="D170" i="14"/>
  <c r="D172" i="14"/>
  <c r="D174" i="14"/>
  <c r="D177" i="14"/>
  <c r="D181" i="14"/>
  <c r="D185" i="14"/>
  <c r="D187" i="14"/>
  <c r="AM189" i="14"/>
  <c r="AL189" i="14" s="1"/>
  <c r="AJ189" i="14" s="1"/>
  <c r="AX195" i="14"/>
  <c r="P195" i="14"/>
  <c r="Q195" i="14" s="1"/>
  <c r="R195" i="14" s="1"/>
  <c r="S195" i="14" s="1"/>
  <c r="T195" i="14" s="1"/>
  <c r="U195" i="14" s="1"/>
  <c r="V195" i="14" s="1"/>
  <c r="W195" i="14" s="1"/>
  <c r="X195" i="14" s="1"/>
  <c r="Y195" i="14" s="1"/>
  <c r="Z195" i="14" s="1"/>
  <c r="AA195" i="14" s="1"/>
  <c r="AB195" i="14" s="1"/>
  <c r="AC195" i="14" s="1"/>
  <c r="AD195" i="14" s="1"/>
  <c r="AE195" i="14" s="1"/>
  <c r="AF195" i="14" s="1"/>
  <c r="AG195" i="14" s="1"/>
  <c r="AH195" i="14" s="1"/>
  <c r="AI195" i="14" s="1"/>
  <c r="AJ195" i="14" s="1"/>
  <c r="AL195" i="14" s="1"/>
  <c r="U194" i="14"/>
  <c r="V194" i="14" s="1"/>
  <c r="W194" i="14" s="1"/>
  <c r="X194" i="14" s="1"/>
  <c r="Y194" i="14" s="1"/>
  <c r="Z194" i="14" s="1"/>
  <c r="AA194" i="14" s="1"/>
  <c r="AB194" i="14" s="1"/>
  <c r="AC194" i="14" s="1"/>
  <c r="AD194" i="14" s="1"/>
  <c r="AE194" i="14" s="1"/>
  <c r="AF194" i="14" s="1"/>
  <c r="AG194" i="14" s="1"/>
  <c r="AH194" i="14" s="1"/>
  <c r="AI194" i="14" s="1"/>
  <c r="AJ194" i="14" s="1"/>
  <c r="AL194" i="14" s="1"/>
  <c r="Q194" i="14"/>
  <c r="R194" i="14" s="1"/>
  <c r="S194" i="14" s="1"/>
  <c r="I194" i="14"/>
  <c r="J194" i="14" s="1"/>
  <c r="K194" i="14" s="1"/>
  <c r="L194" i="14" s="1"/>
  <c r="M194" i="14" s="1"/>
  <c r="N194" i="14" s="1"/>
  <c r="O194" i="14" s="1"/>
  <c r="F194" i="14"/>
  <c r="AX192" i="14"/>
  <c r="M192" i="14"/>
  <c r="N192" i="14" s="1"/>
  <c r="O192" i="14" s="1"/>
  <c r="P192" i="14" s="1"/>
  <c r="Q192" i="14" s="1"/>
  <c r="R192" i="14" s="1"/>
  <c r="S192" i="14" s="1"/>
  <c r="T192" i="14" s="1"/>
  <c r="U192" i="14" s="1"/>
  <c r="V192" i="14" s="1"/>
  <c r="W192" i="14" s="1"/>
  <c r="X192" i="14" s="1"/>
  <c r="Y192" i="14" s="1"/>
  <c r="Z192" i="14" s="1"/>
  <c r="AA192" i="14" s="1"/>
  <c r="AB192" i="14" s="1"/>
  <c r="AC192" i="14" s="1"/>
  <c r="AD192" i="14" s="1"/>
  <c r="AE192" i="14" s="1"/>
  <c r="AF192" i="14" s="1"/>
  <c r="AG192" i="14" s="1"/>
  <c r="AH192" i="14" s="1"/>
  <c r="AI192" i="14" s="1"/>
  <c r="AJ192" i="14" s="1"/>
  <c r="AL192" i="14" s="1"/>
  <c r="J191" i="14"/>
  <c r="K191" i="14" s="1"/>
  <c r="L191" i="14" s="1"/>
  <c r="M191" i="14" s="1"/>
  <c r="N191" i="14" s="1"/>
  <c r="O191" i="14" s="1"/>
  <c r="P191" i="14" s="1"/>
  <c r="Q191" i="14" s="1"/>
  <c r="R191" i="14" s="1"/>
  <c r="S191" i="14" s="1"/>
  <c r="T191" i="14" s="1"/>
  <c r="U191" i="14" s="1"/>
  <c r="V191" i="14" s="1"/>
  <c r="W191" i="14" s="1"/>
  <c r="X191" i="14" s="1"/>
  <c r="Y191" i="14" s="1"/>
  <c r="Z191" i="14" s="1"/>
  <c r="AA191" i="14" s="1"/>
  <c r="AB191" i="14" s="1"/>
  <c r="AC191" i="14" s="1"/>
  <c r="AD191" i="14" s="1"/>
  <c r="AE191" i="14" s="1"/>
  <c r="AF191" i="14" s="1"/>
  <c r="AG191" i="14" s="1"/>
  <c r="X188" i="14"/>
  <c r="Y188" i="14" s="1"/>
  <c r="Z188" i="14" s="1"/>
  <c r="AA188" i="14" s="1"/>
  <c r="AB188" i="14" s="1"/>
  <c r="AC188" i="14" s="1"/>
  <c r="AD188" i="14" s="1"/>
  <c r="AE188" i="14" s="1"/>
  <c r="AF188" i="14" s="1"/>
  <c r="AE187" i="14"/>
  <c r="AF187" i="14" s="1"/>
  <c r="AA187" i="14"/>
  <c r="V187" i="14"/>
  <c r="T187" i="14"/>
  <c r="M187" i="14"/>
  <c r="N187" i="14" s="1"/>
  <c r="H187" i="14"/>
  <c r="F187" i="14"/>
  <c r="AE186" i="14"/>
  <c r="AF186" i="14" s="1"/>
  <c r="W186" i="14"/>
  <c r="X186" i="14" s="1"/>
  <c r="Y186" i="14" s="1"/>
  <c r="Z186" i="14" s="1"/>
  <c r="AA186" i="14" s="1"/>
  <c r="AB186" i="14" s="1"/>
  <c r="AC186" i="14" s="1"/>
  <c r="S186" i="14"/>
  <c r="T186" i="14" s="1"/>
  <c r="U186" i="14" s="1"/>
  <c r="O186" i="14"/>
  <c r="P186" i="14" s="1"/>
  <c r="M186" i="14"/>
  <c r="AE185" i="14"/>
  <c r="AB185" i="14"/>
  <c r="J185" i="14"/>
  <c r="K185" i="14" s="1"/>
  <c r="L185" i="14" s="1"/>
  <c r="M185" i="14" s="1"/>
  <c r="N185" i="14" s="1"/>
  <c r="O185" i="14" s="1"/>
  <c r="P185" i="14" s="1"/>
  <c r="Q185" i="14" s="1"/>
  <c r="F185" i="14"/>
  <c r="AX184" i="14"/>
  <c r="AB184" i="14"/>
  <c r="AC184" i="14" s="1"/>
  <c r="AD184" i="14" s="1"/>
  <c r="AE184" i="14" s="1"/>
  <c r="AF184" i="14" s="1"/>
  <c r="AG184" i="14" s="1"/>
  <c r="AH184" i="14" s="1"/>
  <c r="AI184" i="14" s="1"/>
  <c r="AJ184" i="14" s="1"/>
  <c r="AL184" i="14" s="1"/>
  <c r="X184" i="14"/>
  <c r="Y184" i="14" s="1"/>
  <c r="V184" i="14"/>
  <c r="AX183" i="14"/>
  <c r="AE182" i="14"/>
  <c r="AF182" i="14" s="1"/>
  <c r="AC182" i="14"/>
  <c r="Z182" i="14"/>
  <c r="X182" i="14"/>
  <c r="R182" i="14"/>
  <c r="J182" i="14"/>
  <c r="K182" i="14" s="1"/>
  <c r="L182" i="14" s="1"/>
  <c r="M182" i="14" s="1"/>
  <c r="N182" i="14" s="1"/>
  <c r="O182" i="14" s="1"/>
  <c r="AD181" i="14"/>
  <c r="AE181" i="14" s="1"/>
  <c r="AF181" i="14" s="1"/>
  <c r="F181" i="14"/>
  <c r="AX180" i="14"/>
  <c r="AF180" i="14"/>
  <c r="AG180" i="14" s="1"/>
  <c r="AH180" i="14" s="1"/>
  <c r="AI180" i="14" s="1"/>
  <c r="AJ180" i="14" s="1"/>
  <c r="Z180" i="14"/>
  <c r="P180" i="14"/>
  <c r="Q180" i="14" s="1"/>
  <c r="R180" i="14" s="1"/>
  <c r="S180" i="14" s="1"/>
  <c r="K180" i="14"/>
  <c r="Z179" i="14"/>
  <c r="AA179" i="14" s="1"/>
  <c r="AB179" i="14" s="1"/>
  <c r="AC179" i="14" s="1"/>
  <c r="AD179" i="14" s="1"/>
  <c r="AE179" i="14" s="1"/>
  <c r="AF179" i="14" s="1"/>
  <c r="X179" i="14"/>
  <c r="U179" i="14"/>
  <c r="S179" i="14"/>
  <c r="P178" i="14"/>
  <c r="Q178" i="14" s="1"/>
  <c r="R178" i="14" s="1"/>
  <c r="S178" i="14" s="1"/>
  <c r="T178" i="14" s="1"/>
  <c r="U178" i="14" s="1"/>
  <c r="V178" i="14" s="1"/>
  <c r="W178" i="14" s="1"/>
  <c r="X178" i="14" s="1"/>
  <c r="Y178" i="14" s="1"/>
  <c r="Z178" i="14" s="1"/>
  <c r="AA178" i="14" s="1"/>
  <c r="AB178" i="14" s="1"/>
  <c r="AC178" i="14" s="1"/>
  <c r="AD178" i="14" s="1"/>
  <c r="AE178" i="14" s="1"/>
  <c r="AF178" i="14" s="1"/>
  <c r="AG178" i="14" s="1"/>
  <c r="AH178" i="14" s="1"/>
  <c r="AI178" i="14" s="1"/>
  <c r="AJ178" i="14" s="1"/>
  <c r="AL178" i="14" s="1"/>
  <c r="AE177" i="14"/>
  <c r="AF177" i="14" s="1"/>
  <c r="AG177" i="14" s="1"/>
  <c r="AH177" i="14" s="1"/>
  <c r="AI177" i="14" s="1"/>
  <c r="AJ177" i="14" s="1"/>
  <c r="AL177" i="14" s="1"/>
  <c r="P177" i="14"/>
  <c r="Q177" i="14" s="1"/>
  <c r="R177" i="14" s="1"/>
  <c r="S177" i="14" s="1"/>
  <c r="T177" i="14" s="1"/>
  <c r="U177" i="14" s="1"/>
  <c r="V177" i="14" s="1"/>
  <c r="W177" i="14" s="1"/>
  <c r="X177" i="14" s="1"/>
  <c r="Y177" i="14" s="1"/>
  <c r="Z177" i="14" s="1"/>
  <c r="AA177" i="14" s="1"/>
  <c r="AB177" i="14" s="1"/>
  <c r="AC177" i="14" s="1"/>
  <c r="I177" i="14"/>
  <c r="J177" i="14" s="1"/>
  <c r="K177" i="14" s="1"/>
  <c r="L177" i="14" s="1"/>
  <c r="F177" i="14"/>
  <c r="AF175" i="14"/>
  <c r="AB175" i="14"/>
  <c r="AX174" i="14"/>
  <c r="AC174" i="14"/>
  <c r="AD174" i="14" s="1"/>
  <c r="AE174" i="14" s="1"/>
  <c r="AF174" i="14" s="1"/>
  <c r="M174" i="14"/>
  <c r="N174" i="14" s="1"/>
  <c r="O174" i="14" s="1"/>
  <c r="P174" i="14" s="1"/>
  <c r="Q174" i="14" s="1"/>
  <c r="R174" i="14" s="1"/>
  <c r="S174" i="14" s="1"/>
  <c r="T174" i="14" s="1"/>
  <c r="U174" i="14" s="1"/>
  <c r="V174" i="14" s="1"/>
  <c r="W174" i="14" s="1"/>
  <c r="X174" i="14" s="1"/>
  <c r="Y174" i="14" s="1"/>
  <c r="Z174" i="14" s="1"/>
  <c r="AA174" i="14" s="1"/>
  <c r="F174" i="14"/>
  <c r="AE173" i="14"/>
  <c r="AF173" i="14" s="1"/>
  <c r="AG173" i="14" s="1"/>
  <c r="AH173" i="14" s="1"/>
  <c r="AI173" i="14" s="1"/>
  <c r="AJ173" i="14" s="1"/>
  <c r="AL173" i="14" s="1"/>
  <c r="AX172" i="14"/>
  <c r="AE172" i="14"/>
  <c r="AF172" i="14" s="1"/>
  <c r="AG172" i="14" s="1"/>
  <c r="AH172" i="14" s="1"/>
  <c r="AI172" i="14" s="1"/>
  <c r="H172" i="14"/>
  <c r="I172" i="14" s="1"/>
  <c r="F172" i="14"/>
  <c r="AF171" i="14"/>
  <c r="P171" i="14"/>
  <c r="Q171" i="14" s="1"/>
  <c r="R171" i="14" s="1"/>
  <c r="S171" i="14" s="1"/>
  <c r="I171" i="14"/>
  <c r="J171" i="14" s="1"/>
  <c r="AF170" i="14"/>
  <c r="X170" i="14"/>
  <c r="P170" i="14"/>
  <c r="Q170" i="14" s="1"/>
  <c r="R170" i="14" s="1"/>
  <c r="S170" i="14" s="1"/>
  <c r="T170" i="14" s="1"/>
  <c r="U170" i="14" s="1"/>
  <c r="V170" i="14" s="1"/>
  <c r="I170" i="14"/>
  <c r="F170" i="14"/>
  <c r="AD169" i="14"/>
  <c r="AE169" i="14" s="1"/>
  <c r="AF169" i="14" s="1"/>
  <c r="AB169" i="14"/>
  <c r="W169" i="14"/>
  <c r="X169" i="14" s="1"/>
  <c r="R169" i="14"/>
  <c r="S169" i="14" s="1"/>
  <c r="T169" i="14" s="1"/>
  <c r="U169" i="14" s="1"/>
  <c r="P169" i="14"/>
  <c r="AA168" i="14"/>
  <c r="AB168" i="14" s="1"/>
  <c r="AC168" i="14" s="1"/>
  <c r="AD168" i="14" s="1"/>
  <c r="AE168" i="14" s="1"/>
  <c r="AF168" i="14" s="1"/>
  <c r="AG168" i="14" s="1"/>
  <c r="AH168" i="14" s="1"/>
  <c r="AI168" i="14" s="1"/>
  <c r="AJ168" i="14" s="1"/>
  <c r="AL168" i="14" s="1"/>
  <c r="W168" i="14"/>
  <c r="X168" i="14" s="1"/>
  <c r="O168" i="14"/>
  <c r="P168" i="14" s="1"/>
  <c r="Q168" i="14" s="1"/>
  <c r="R168" i="14" s="1"/>
  <c r="K168" i="14"/>
  <c r="L168" i="14" s="1"/>
  <c r="M168" i="14" s="1"/>
  <c r="H168" i="14"/>
  <c r="AX166" i="14"/>
  <c r="AC166" i="14"/>
  <c r="AD166" i="14" s="1"/>
  <c r="AE166" i="14" s="1"/>
  <c r="AF166" i="14" s="1"/>
  <c r="AG166" i="14" s="1"/>
  <c r="AH166" i="14" s="1"/>
  <c r="AI166" i="14" s="1"/>
  <c r="AJ166" i="14" s="1"/>
  <c r="AL166" i="14" s="1"/>
  <c r="S166" i="14"/>
  <c r="T166" i="14" s="1"/>
  <c r="U166" i="14" s="1"/>
  <c r="V166" i="14" s="1"/>
  <c r="W166" i="14" s="1"/>
  <c r="X166" i="14" s="1"/>
  <c r="Y166" i="14" s="1"/>
  <c r="Z166" i="14" s="1"/>
  <c r="N166" i="14"/>
  <c r="O166" i="14" s="1"/>
  <c r="P166" i="14" s="1"/>
  <c r="Q166" i="14" s="1"/>
  <c r="J166" i="14"/>
  <c r="K166" i="14" s="1"/>
  <c r="L166" i="14" s="1"/>
  <c r="G166" i="14"/>
  <c r="AE165" i="14"/>
  <c r="AF165" i="14" s="1"/>
  <c r="AC164" i="14"/>
  <c r="AD164" i="14" s="1"/>
  <c r="AE164" i="14" s="1"/>
  <c r="AF164" i="14" s="1"/>
  <c r="AG164" i="14" s="1"/>
  <c r="AH164" i="14" s="1"/>
  <c r="AI164" i="14" s="1"/>
  <c r="AJ164" i="14" s="1"/>
  <c r="AL164" i="14" s="1"/>
  <c r="Y164" i="14"/>
  <c r="Z164" i="14" s="1"/>
  <c r="V163" i="14"/>
  <c r="W163" i="14" s="1"/>
  <c r="X163" i="14" s="1"/>
  <c r="Y163" i="14" s="1"/>
  <c r="Z163" i="14" s="1"/>
  <c r="AA163" i="14" s="1"/>
  <c r="AB163" i="14" s="1"/>
  <c r="AC163" i="14" s="1"/>
  <c r="AD163" i="14" s="1"/>
  <c r="AE163" i="14" s="1"/>
  <c r="AF163" i="14" s="1"/>
  <c r="AG163" i="14" s="1"/>
  <c r="AH163" i="14" s="1"/>
  <c r="AI163" i="14" s="1"/>
  <c r="AJ163" i="14" s="1"/>
  <c r="AL163" i="14" s="1"/>
  <c r="L163" i="14"/>
  <c r="M163" i="14" s="1"/>
  <c r="N163" i="14" s="1"/>
  <c r="O163" i="14" s="1"/>
  <c r="P163" i="14" s="1"/>
  <c r="Q163" i="14" s="1"/>
  <c r="R163" i="14" s="1"/>
  <c r="S163" i="14" s="1"/>
  <c r="T163" i="14" s="1"/>
  <c r="AF162" i="14"/>
  <c r="AF161" i="14"/>
  <c r="Z161" i="14" s="1"/>
  <c r="AX160" i="14"/>
  <c r="AC159" i="14"/>
  <c r="AD159" i="14" s="1"/>
  <c r="AE159" i="14" s="1"/>
  <c r="AF159" i="14" s="1"/>
  <c r="AG159" i="14" s="1"/>
  <c r="AH159" i="14" s="1"/>
  <c r="AI159" i="14" s="1"/>
  <c r="AJ159" i="14" s="1"/>
  <c r="AL159" i="14" s="1"/>
  <c r="E159" i="14"/>
  <c r="L158" i="14"/>
  <c r="M158" i="14" s="1"/>
  <c r="N158" i="14" s="1"/>
  <c r="O158" i="14" s="1"/>
  <c r="P158" i="14" s="1"/>
  <c r="Q158" i="14" s="1"/>
  <c r="R158" i="14" s="1"/>
  <c r="S158" i="14" s="1"/>
  <c r="T158" i="14" s="1"/>
  <c r="U158" i="14" s="1"/>
  <c r="V158" i="14" s="1"/>
  <c r="W158" i="14" s="1"/>
  <c r="X158" i="14" s="1"/>
  <c r="Y158" i="14" s="1"/>
  <c r="Z158" i="14" s="1"/>
  <c r="AA158" i="14" s="1"/>
  <c r="AB158" i="14" s="1"/>
  <c r="AC158" i="14" s="1"/>
  <c r="AD158" i="14" s="1"/>
  <c r="AE158" i="14" s="1"/>
  <c r="AF158" i="14" s="1"/>
  <c r="AG158" i="14" s="1"/>
  <c r="AX157" i="14"/>
  <c r="P157" i="14"/>
  <c r="Q157" i="14" s="1"/>
  <c r="R157" i="14" s="1"/>
  <c r="S157" i="14" s="1"/>
  <c r="T157" i="14" s="1"/>
  <c r="U157" i="14" s="1"/>
  <c r="V157" i="14" s="1"/>
  <c r="W157" i="14" s="1"/>
  <c r="X157" i="14" s="1"/>
  <c r="Y157" i="14" s="1"/>
  <c r="Z157" i="14" s="1"/>
  <c r="AA157" i="14" s="1"/>
  <c r="AB157" i="14" s="1"/>
  <c r="AC157" i="14" s="1"/>
  <c r="AD157" i="14" s="1"/>
  <c r="AE157" i="14" s="1"/>
  <c r="AF157" i="14" s="1"/>
  <c r="AG157" i="14" s="1"/>
  <c r="AH157" i="14" s="1"/>
  <c r="AI157" i="14" s="1"/>
  <c r="AJ157" i="14" s="1"/>
  <c r="AL157" i="14" s="1"/>
  <c r="M157" i="14"/>
  <c r="N157" i="14" s="1"/>
  <c r="J157" i="14"/>
  <c r="AX156" i="14"/>
  <c r="P155" i="14"/>
  <c r="Q155" i="14" s="1"/>
  <c r="R155" i="14" s="1"/>
  <c r="S155" i="14" s="1"/>
  <c r="T155" i="14" s="1"/>
  <c r="U155" i="14" s="1"/>
  <c r="V155" i="14" s="1"/>
  <c r="W155" i="14" s="1"/>
  <c r="X155" i="14" s="1"/>
  <c r="Y155" i="14" s="1"/>
  <c r="Z155" i="14" s="1"/>
  <c r="AA155" i="14" s="1"/>
  <c r="AB155" i="14" s="1"/>
  <c r="AC155" i="14" s="1"/>
  <c r="AD155" i="14" s="1"/>
  <c r="AE155" i="14" s="1"/>
  <c r="AF155" i="14" s="1"/>
  <c r="AG155" i="14" s="1"/>
  <c r="K155" i="14"/>
  <c r="L155" i="14" s="1"/>
  <c r="M155" i="14" s="1"/>
  <c r="AX154" i="14"/>
  <c r="Z154" i="14"/>
  <c r="AA154" i="14" s="1"/>
  <c r="X154" i="14"/>
  <c r="V154" i="14"/>
  <c r="R154" i="14"/>
  <c r="S154" i="14" s="1"/>
  <c r="M154" i="14"/>
  <c r="I154" i="14"/>
  <c r="F154" i="14"/>
  <c r="P152" i="14"/>
  <c r="Q152" i="14" s="1"/>
  <c r="R152" i="14" s="1"/>
  <c r="S152" i="14" s="1"/>
  <c r="T152" i="14" s="1"/>
  <c r="U152" i="14" s="1"/>
  <c r="V152" i="14" s="1"/>
  <c r="W152" i="14" s="1"/>
  <c r="X152" i="14" s="1"/>
  <c r="Y152" i="14" s="1"/>
  <c r="Z152" i="14" s="1"/>
  <c r="AA152" i="14" s="1"/>
  <c r="AB152" i="14" s="1"/>
  <c r="AC152" i="14" s="1"/>
  <c r="AD152" i="14" s="1"/>
  <c r="AE152" i="14" s="1"/>
  <c r="AF152" i="14" s="1"/>
  <c r="AG152" i="14" s="1"/>
  <c r="AH152" i="14" s="1"/>
  <c r="AI152" i="14" s="1"/>
  <c r="AJ152" i="14" s="1"/>
  <c r="AL152" i="14" s="1"/>
  <c r="AX151" i="14"/>
  <c r="AF151" i="14"/>
  <c r="AG151" i="14" s="1"/>
  <c r="AH151" i="14" s="1"/>
  <c r="AI151" i="14" s="1"/>
  <c r="AJ151" i="14" s="1"/>
  <c r="AL151" i="14" s="1"/>
  <c r="U151" i="14"/>
  <c r="V151" i="14" s="1"/>
  <c r="W151" i="14" s="1"/>
  <c r="X151" i="14" s="1"/>
  <c r="Y151" i="14" s="1"/>
  <c r="Z151" i="14" s="1"/>
  <c r="AA151" i="14" s="1"/>
  <c r="AB151" i="14" s="1"/>
  <c r="AC151" i="14" s="1"/>
  <c r="AD151" i="14" s="1"/>
  <c r="AC150" i="14"/>
  <c r="AD150" i="14" s="1"/>
  <c r="AE150" i="14" s="1"/>
  <c r="AF150" i="14" s="1"/>
  <c r="AG150" i="14" s="1"/>
  <c r="AH150" i="14" s="1"/>
  <c r="AI150" i="14" s="1"/>
  <c r="AJ150" i="14" s="1"/>
  <c r="AL150" i="14" s="1"/>
  <c r="V150" i="14"/>
  <c r="W150" i="14" s="1"/>
  <c r="X150" i="14" s="1"/>
  <c r="Y150" i="14" s="1"/>
  <c r="Z150" i="14" s="1"/>
  <c r="AA150" i="14" s="1"/>
  <c r="Z149" i="14"/>
  <c r="AA149" i="14" s="1"/>
  <c r="AB149" i="14" s="1"/>
  <c r="AC149" i="14" s="1"/>
  <c r="AD149" i="14" s="1"/>
  <c r="AE149" i="14" s="1"/>
  <c r="AF149" i="14" s="1"/>
  <c r="AG149" i="14" s="1"/>
  <c r="N149" i="14"/>
  <c r="O149" i="14" s="1"/>
  <c r="P149" i="14" s="1"/>
  <c r="K149" i="14"/>
  <c r="AE148" i="14"/>
  <c r="AF148" i="14" s="1"/>
  <c r="AG148" i="14" s="1"/>
  <c r="AH148" i="14" s="1"/>
  <c r="AI148" i="14" s="1"/>
  <c r="AJ148" i="14" s="1"/>
  <c r="AL148" i="14" s="1"/>
  <c r="AF147" i="14"/>
  <c r="AD147" i="14"/>
  <c r="AB147" i="14"/>
  <c r="X147" i="14"/>
  <c r="Y147" i="14" s="1"/>
  <c r="Z147" i="14" s="1"/>
  <c r="K147" i="14"/>
  <c r="L147" i="14" s="1"/>
  <c r="M147" i="14" s="1"/>
  <c r="N147" i="14" s="1"/>
  <c r="O147" i="14" s="1"/>
  <c r="P147" i="14" s="1"/>
  <c r="Q147" i="14" s="1"/>
  <c r="R147" i="14" s="1"/>
  <c r="S147" i="14" s="1"/>
  <c r="T147" i="14" s="1"/>
  <c r="U147" i="14" s="1"/>
  <c r="V147" i="14" s="1"/>
  <c r="F147" i="14"/>
  <c r="AX146" i="14"/>
  <c r="T145" i="14"/>
  <c r="L145" i="14"/>
  <c r="F145" i="14"/>
  <c r="AX144" i="14"/>
  <c r="AF144" i="14"/>
  <c r="AG144" i="14" s="1"/>
  <c r="Z144" i="14"/>
  <c r="V144" i="14"/>
  <c r="W144" i="14" s="1"/>
  <c r="M144" i="14"/>
  <c r="N144" i="14" s="1"/>
  <c r="M143" i="14"/>
  <c r="N143" i="14" s="1"/>
  <c r="O143" i="14" s="1"/>
  <c r="P143" i="14" s="1"/>
  <c r="Q143" i="14" s="1"/>
  <c r="R143" i="14" s="1"/>
  <c r="S143" i="14" s="1"/>
  <c r="T143" i="14" s="1"/>
  <c r="U143" i="14" s="1"/>
  <c r="V143" i="14" s="1"/>
  <c r="W143" i="14" s="1"/>
  <c r="X143" i="14" s="1"/>
  <c r="Y143" i="14" s="1"/>
  <c r="Z143" i="14" s="1"/>
  <c r="AA143" i="14" s="1"/>
  <c r="AB143" i="14" s="1"/>
  <c r="AC143" i="14" s="1"/>
  <c r="AD143" i="14" s="1"/>
  <c r="AE143" i="14" s="1"/>
  <c r="AF143" i="14" s="1"/>
  <c r="AG143" i="14" s="1"/>
  <c r="AH143" i="14" s="1"/>
  <c r="AI143" i="14" s="1"/>
  <c r="AJ143" i="14" s="1"/>
  <c r="AL143" i="14" s="1"/>
  <c r="H143" i="14"/>
  <c r="F143" i="14"/>
  <c r="AF142" i="14"/>
  <c r="AG142" i="14" s="1"/>
  <c r="Z142" i="14"/>
  <c r="AA142" i="14" s="1"/>
  <c r="AB142" i="14" s="1"/>
  <c r="W142" i="14"/>
  <c r="X142" i="14" s="1"/>
  <c r="J142" i="14"/>
  <c r="AD141" i="14"/>
  <c r="AE141" i="14" s="1"/>
  <c r="AF141" i="14" s="1"/>
  <c r="AG141" i="14" s="1"/>
  <c r="F141" i="14"/>
  <c r="AF140" i="14"/>
  <c r="AG140" i="14" s="1"/>
  <c r="AH140" i="14" s="1"/>
  <c r="AC140" i="14"/>
  <c r="U140" i="14"/>
  <c r="V140" i="14" s="1"/>
  <c r="W140" i="14" s="1"/>
  <c r="X140" i="14" s="1"/>
  <c r="Y140" i="14" s="1"/>
  <c r="Q140" i="14"/>
  <c r="R140" i="14" s="1"/>
  <c r="H140" i="14"/>
  <c r="I140" i="14" s="1"/>
  <c r="J140" i="14" s="1"/>
  <c r="K140" i="14" s="1"/>
  <c r="L140" i="14" s="1"/>
  <c r="M140" i="14" s="1"/>
  <c r="N140" i="14" s="1"/>
  <c r="F140" i="14"/>
  <c r="AG139" i="14"/>
  <c r="AH139" i="14" s="1"/>
  <c r="AI139" i="14" s="1"/>
  <c r="AJ139" i="14" s="1"/>
  <c r="AL139" i="14" s="1"/>
  <c r="Q139" i="14"/>
  <c r="R139" i="14" s="1"/>
  <c r="S139" i="14" s="1"/>
  <c r="T139" i="14" s="1"/>
  <c r="U139" i="14" s="1"/>
  <c r="V139" i="14" s="1"/>
  <c r="W139" i="14" s="1"/>
  <c r="X139" i="14" s="1"/>
  <c r="Y139" i="14" s="1"/>
  <c r="Z139" i="14" s="1"/>
  <c r="AA139" i="14" s="1"/>
  <c r="AB139" i="14" s="1"/>
  <c r="AC139" i="14" s="1"/>
  <c r="AD139" i="14" s="1"/>
  <c r="AE139" i="14" s="1"/>
  <c r="M139" i="14"/>
  <c r="N139" i="14" s="1"/>
  <c r="H139" i="14"/>
  <c r="I139" i="14" s="1"/>
  <c r="J139" i="14" s="1"/>
  <c r="K139" i="14" s="1"/>
  <c r="F139" i="14"/>
  <c r="AA138" i="14"/>
  <c r="AB138" i="14" s="1"/>
  <c r="AC138" i="14" s="1"/>
  <c r="AD138" i="14" s="1"/>
  <c r="AE138" i="14" s="1"/>
  <c r="AF138" i="14" s="1"/>
  <c r="AG138" i="14" s="1"/>
  <c r="AH138" i="14" s="1"/>
  <c r="AI138" i="14" s="1"/>
  <c r="AJ138" i="14" s="1"/>
  <c r="AL138" i="14" s="1"/>
  <c r="T137" i="14"/>
  <c r="U137" i="14" s="1"/>
  <c r="V137" i="14" s="1"/>
  <c r="W137" i="14" s="1"/>
  <c r="X137" i="14" s="1"/>
  <c r="Y137" i="14" s="1"/>
  <c r="Z137" i="14" s="1"/>
  <c r="AA137" i="14" s="1"/>
  <c r="AB137" i="14" s="1"/>
  <c r="AC137" i="14" s="1"/>
  <c r="AD137" i="14" s="1"/>
  <c r="AE137" i="14" s="1"/>
  <c r="AF137" i="14" s="1"/>
  <c r="AG137" i="14" s="1"/>
  <c r="AH137" i="14" s="1"/>
  <c r="AI137" i="14" s="1"/>
  <c r="AJ137" i="14" s="1"/>
  <c r="AL137" i="14" s="1"/>
  <c r="R137" i="14"/>
  <c r="O137" i="14"/>
  <c r="AC136" i="14"/>
  <c r="AD136" i="14" s="1"/>
  <c r="AE136" i="14" s="1"/>
  <c r="AF136" i="14" s="1"/>
  <c r="AG136" i="14" s="1"/>
  <c r="AH136" i="14" s="1"/>
  <c r="AI136" i="14" s="1"/>
  <c r="U136" i="14"/>
  <c r="V136" i="14" s="1"/>
  <c r="W136" i="14" s="1"/>
  <c r="X136" i="14" s="1"/>
  <c r="Y136" i="14" s="1"/>
  <c r="Z136" i="14" s="1"/>
  <c r="AA136" i="14" s="1"/>
  <c r="AX135" i="14"/>
  <c r="AE135" i="14"/>
  <c r="AF135" i="14" s="1"/>
  <c r="O133" i="14"/>
  <c r="P133" i="14" s="1"/>
  <c r="Q133" i="14" s="1"/>
  <c r="R133" i="14" s="1"/>
  <c r="S133" i="14" s="1"/>
  <c r="T133" i="14" s="1"/>
  <c r="U133" i="14" s="1"/>
  <c r="V133" i="14" s="1"/>
  <c r="W133" i="14" s="1"/>
  <c r="X133" i="14" s="1"/>
  <c r="Y133" i="14" s="1"/>
  <c r="Z133" i="14" s="1"/>
  <c r="AA133" i="14" s="1"/>
  <c r="AB133" i="14" s="1"/>
  <c r="AC133" i="14" s="1"/>
  <c r="AD133" i="14" s="1"/>
  <c r="AE133" i="14" s="1"/>
  <c r="AF133" i="14" s="1"/>
  <c r="AG133" i="14" s="1"/>
  <c r="AH133" i="14" s="1"/>
  <c r="AI133" i="14" s="1"/>
  <c r="AJ133" i="14" s="1"/>
  <c r="AL133" i="14" s="1"/>
  <c r="J133" i="14"/>
  <c r="K133" i="14" s="1"/>
  <c r="L133" i="14" s="1"/>
  <c r="F133" i="14"/>
  <c r="AX132" i="14"/>
  <c r="AE132" i="14"/>
  <c r="AF132" i="14" s="1"/>
  <c r="AG132" i="14" s="1"/>
  <c r="AH132" i="14" s="1"/>
  <c r="AI132" i="14" s="1"/>
  <c r="AJ132" i="14" s="1"/>
  <c r="AB132" i="14"/>
  <c r="X132" i="14"/>
  <c r="Y132" i="14" s="1"/>
  <c r="Z132" i="14" s="1"/>
  <c r="AF131" i="14"/>
  <c r="AC131" i="14"/>
  <c r="L131" i="14"/>
  <c r="M131" i="14" s="1"/>
  <c r="N131" i="14" s="1"/>
  <c r="O131" i="14" s="1"/>
  <c r="P131" i="14" s="1"/>
  <c r="Q131" i="14" s="1"/>
  <c r="R131" i="14" s="1"/>
  <c r="S131" i="14" s="1"/>
  <c r="F131" i="14"/>
  <c r="W130" i="14"/>
  <c r="X130" i="14" s="1"/>
  <c r="Y130" i="14" s="1"/>
  <c r="Z130" i="14" s="1"/>
  <c r="AA130" i="14" s="1"/>
  <c r="AB130" i="14" s="1"/>
  <c r="AC130" i="14" s="1"/>
  <c r="AD130" i="14" s="1"/>
  <c r="AE130" i="14" s="1"/>
  <c r="AF130" i="14" s="1"/>
  <c r="X129" i="14"/>
  <c r="Y129" i="14" s="1"/>
  <c r="Z129" i="14" s="1"/>
  <c r="AA129" i="14" s="1"/>
  <c r="AB129" i="14" s="1"/>
  <c r="AC129" i="14" s="1"/>
  <c r="AD129" i="14" s="1"/>
  <c r="AE129" i="14" s="1"/>
  <c r="AF129" i="14" s="1"/>
  <c r="AG129" i="14" s="1"/>
  <c r="AH129" i="14" s="1"/>
  <c r="U129" i="14"/>
  <c r="AF128" i="14"/>
  <c r="AG128" i="14" s="1"/>
  <c r="AH128" i="14" s="1"/>
  <c r="AI128" i="14" s="1"/>
  <c r="AD128" i="14"/>
  <c r="AA128" i="14"/>
  <c r="AB128" i="14" s="1"/>
  <c r="V128" i="14"/>
  <c r="W128" i="14" s="1"/>
  <c r="K127" i="14"/>
  <c r="I127" i="14"/>
  <c r="AF126" i="14"/>
  <c r="H126" i="14"/>
  <c r="AD124" i="14"/>
  <c r="AE124" i="14" s="1"/>
  <c r="AF124" i="14" s="1"/>
  <c r="AG124" i="14" s="1"/>
  <c r="AH124" i="14" s="1"/>
  <c r="AE123" i="14"/>
  <c r="AF123" i="14" s="1"/>
  <c r="AG123" i="14" s="1"/>
  <c r="AH123" i="14" s="1"/>
  <c r="AI123" i="14" s="1"/>
  <c r="AJ123" i="14" s="1"/>
  <c r="AL123" i="14" s="1"/>
  <c r="AM123" i="14" s="1"/>
  <c r="AN123" i="14" s="1"/>
  <c r="AE122" i="14"/>
  <c r="AF122" i="14" s="1"/>
  <c r="AG122" i="14" s="1"/>
  <c r="AH122" i="14" s="1"/>
  <c r="AI122" i="14" s="1"/>
  <c r="AJ122" i="14" s="1"/>
  <c r="Q122" i="14"/>
  <c r="R122" i="14" s="1"/>
  <c r="S122" i="14" s="1"/>
  <c r="T122" i="14" s="1"/>
  <c r="U122" i="14" s="1"/>
  <c r="V122" i="14" s="1"/>
  <c r="W122" i="14" s="1"/>
  <c r="X122" i="14" s="1"/>
  <c r="Y122" i="14" s="1"/>
  <c r="Z122" i="14" s="1"/>
  <c r="M122" i="14"/>
  <c r="N122" i="14" s="1"/>
  <c r="O122" i="14" s="1"/>
  <c r="I122" i="14"/>
  <c r="J122" i="14" s="1"/>
  <c r="K122" i="14" s="1"/>
  <c r="F122" i="14"/>
  <c r="G122" i="14" s="1"/>
  <c r="AX121" i="14"/>
  <c r="AD121" i="14"/>
  <c r="AE121" i="14" s="1"/>
  <c r="AF121" i="14" s="1"/>
  <c r="AG121" i="14" s="1"/>
  <c r="AH121" i="14" s="1"/>
  <c r="X121" i="14"/>
  <c r="Y121" i="14" s="1"/>
  <c r="V121" i="14"/>
  <c r="T121" i="14"/>
  <c r="N121" i="14"/>
  <c r="O121" i="14" s="1"/>
  <c r="P121" i="14" s="1"/>
  <c r="Q121" i="14" s="1"/>
  <c r="R121" i="14" s="1"/>
  <c r="K121" i="14"/>
  <c r="L121" i="14" s="1"/>
  <c r="F121" i="14"/>
  <c r="G121" i="14" s="1"/>
  <c r="H121" i="14" s="1"/>
  <c r="I121" i="14" s="1"/>
  <c r="AX120" i="14"/>
  <c r="AF120" i="14"/>
  <c r="W120" i="14"/>
  <c r="X120" i="14" s="1"/>
  <c r="Y120" i="14" s="1"/>
  <c r="Z120" i="14" s="1"/>
  <c r="AA120" i="14" s="1"/>
  <c r="AB120" i="14" s="1"/>
  <c r="AC120" i="14" s="1"/>
  <c r="S119" i="14"/>
  <c r="T119" i="14" s="1"/>
  <c r="U119" i="14" s="1"/>
  <c r="V119" i="14" s="1"/>
  <c r="W119" i="14" s="1"/>
  <c r="X119" i="14" s="1"/>
  <c r="Y119" i="14" s="1"/>
  <c r="Z119" i="14" s="1"/>
  <c r="AA119" i="14" s="1"/>
  <c r="AB119" i="14" s="1"/>
  <c r="AC119" i="14" s="1"/>
  <c r="AD119" i="14" s="1"/>
  <c r="AE119" i="14" s="1"/>
  <c r="AF119" i="14" s="1"/>
  <c r="AG119" i="14" s="1"/>
  <c r="AH119" i="14" s="1"/>
  <c r="AI119" i="14" s="1"/>
  <c r="AJ119" i="14" s="1"/>
  <c r="AL119" i="14" s="1"/>
  <c r="P119" i="14"/>
  <c r="AF118" i="14"/>
  <c r="AX117" i="14"/>
  <c r="AA117" i="14"/>
  <c r="AB117" i="14" s="1"/>
  <c r="AC117" i="14" s="1"/>
  <c r="AD117" i="14" s="1"/>
  <c r="AE117" i="14" s="1"/>
  <c r="AF117" i="14" s="1"/>
  <c r="AG117" i="14" s="1"/>
  <c r="AH117" i="14" s="1"/>
  <c r="AI117" i="14" s="1"/>
  <c r="AJ117" i="14" s="1"/>
  <c r="AL117" i="14" s="1"/>
  <c r="W117" i="14"/>
  <c r="X117" i="14" s="1"/>
  <c r="T117" i="14"/>
  <c r="U117" i="14" s="1"/>
  <c r="R117" i="14"/>
  <c r="AC116" i="14"/>
  <c r="AD116" i="14" s="1"/>
  <c r="AE116" i="14" s="1"/>
  <c r="AF116" i="14" s="1"/>
  <c r="AG116" i="14" s="1"/>
  <c r="AH116" i="14" s="1"/>
  <c r="AI116" i="14" s="1"/>
  <c r="AJ116" i="14" s="1"/>
  <c r="AL116" i="14" s="1"/>
  <c r="N114" i="14"/>
  <c r="Q113" i="14"/>
  <c r="R113" i="14" s="1"/>
  <c r="S113" i="14" s="1"/>
  <c r="T113" i="14" s="1"/>
  <c r="U113" i="14" s="1"/>
  <c r="V113" i="14" s="1"/>
  <c r="W113" i="14" s="1"/>
  <c r="X113" i="14" s="1"/>
  <c r="Y113" i="14" s="1"/>
  <c r="Z113" i="14" s="1"/>
  <c r="AA113" i="14" s="1"/>
  <c r="AB113" i="14" s="1"/>
  <c r="AC113" i="14" s="1"/>
  <c r="AD113" i="14" s="1"/>
  <c r="AE113" i="14" s="1"/>
  <c r="AF113" i="14" s="1"/>
  <c r="AG113" i="14" s="1"/>
  <c r="AH113" i="14" s="1"/>
  <c r="AI113" i="14" s="1"/>
  <c r="AJ113" i="14" s="1"/>
  <c r="AL113" i="14" s="1"/>
  <c r="O113" i="14"/>
  <c r="AX111" i="14"/>
  <c r="Y111" i="14"/>
  <c r="Z111" i="14" s="1"/>
  <c r="AA111" i="14" s="1"/>
  <c r="AB111" i="14" s="1"/>
  <c r="AC111" i="14" s="1"/>
  <c r="AD111" i="14" s="1"/>
  <c r="AE111" i="14" s="1"/>
  <c r="AF111" i="14" s="1"/>
  <c r="T111" i="14"/>
  <c r="O111" i="14"/>
  <c r="AD110" i="14"/>
  <c r="AE110" i="14" s="1"/>
  <c r="AF110" i="14" s="1"/>
  <c r="AG110" i="14" s="1"/>
  <c r="Q110" i="14"/>
  <c r="R110" i="14" s="1"/>
  <c r="S110" i="14" s="1"/>
  <c r="T110" i="14" s="1"/>
  <c r="U110" i="14" s="1"/>
  <c r="V110" i="14" s="1"/>
  <c r="W110" i="14" s="1"/>
  <c r="X110" i="14" s="1"/>
  <c r="Y110" i="14" s="1"/>
  <c r="Z110" i="14" s="1"/>
  <c r="AA110" i="14" s="1"/>
  <c r="AB110" i="14" s="1"/>
  <c r="AF109" i="14"/>
  <c r="AG109" i="14" s="1"/>
  <c r="AH109" i="14" s="1"/>
  <c r="AI109" i="14" s="1"/>
  <c r="AJ109" i="14" s="1"/>
  <c r="AL109" i="14" s="1"/>
  <c r="AB109" i="14"/>
  <c r="AC109" i="14" s="1"/>
  <c r="Y109" i="14"/>
  <c r="Z109" i="14" s="1"/>
  <c r="M109" i="14"/>
  <c r="N109" i="14" s="1"/>
  <c r="O109" i="14" s="1"/>
  <c r="P109" i="14" s="1"/>
  <c r="Q109" i="14" s="1"/>
  <c r="R109" i="14" s="1"/>
  <c r="S109" i="14" s="1"/>
  <c r="T109" i="14" s="1"/>
  <c r="U109" i="14" s="1"/>
  <c r="V109" i="14" s="1"/>
  <c r="W109" i="14" s="1"/>
  <c r="F109" i="14"/>
  <c r="G109" i="14" s="1"/>
  <c r="H109" i="14" s="1"/>
  <c r="I109" i="14" s="1"/>
  <c r="J109" i="14" s="1"/>
  <c r="K109" i="14" s="1"/>
  <c r="AF107" i="14"/>
  <c r="AD107" i="14" s="1"/>
  <c r="AX106" i="14"/>
  <c r="O105" i="14"/>
  <c r="P105" i="14" s="1"/>
  <c r="Q105" i="14" s="1"/>
  <c r="R105" i="14" s="1"/>
  <c r="S105" i="14" s="1"/>
  <c r="T105" i="14" s="1"/>
  <c r="U105" i="14" s="1"/>
  <c r="V105" i="14" s="1"/>
  <c r="W105" i="14" s="1"/>
  <c r="X105" i="14" s="1"/>
  <c r="Y105" i="14" s="1"/>
  <c r="Z105" i="14" s="1"/>
  <c r="AA105" i="14" s="1"/>
  <c r="AB105" i="14" s="1"/>
  <c r="AC105" i="14" s="1"/>
  <c r="AD105" i="14" s="1"/>
  <c r="AE105" i="14" s="1"/>
  <c r="AF105" i="14" s="1"/>
  <c r="AG105" i="14" s="1"/>
  <c r="AH105" i="14" s="1"/>
  <c r="AI105" i="14" s="1"/>
  <c r="AJ105" i="14" s="1"/>
  <c r="AK105" i="14" s="1"/>
  <c r="AL105" i="14" s="1"/>
  <c r="AM105" i="14" s="1"/>
  <c r="AN105" i="14" s="1"/>
  <c r="AO105" i="14" s="1"/>
  <c r="AP105" i="14" s="1"/>
  <c r="AQ105" i="14" s="1"/>
  <c r="AR105" i="14" s="1"/>
  <c r="AS105" i="14" s="1"/>
  <c r="AT105" i="14" s="1"/>
  <c r="AU105" i="14" s="1"/>
  <c r="AV105" i="14" s="1"/>
  <c r="AW105" i="14" s="1"/>
  <c r="AX105" i="14" s="1"/>
  <c r="I105" i="14"/>
  <c r="J105" i="14" s="1"/>
  <c r="K105" i="14" s="1"/>
  <c r="L105" i="14" s="1"/>
  <c r="M105" i="14" s="1"/>
  <c r="F105" i="14"/>
  <c r="W104" i="14"/>
  <c r="X104" i="14" s="1"/>
  <c r="Y104" i="14" s="1"/>
  <c r="Z104" i="14" s="1"/>
  <c r="AA104" i="14" s="1"/>
  <c r="AB104" i="14" s="1"/>
  <c r="AC104" i="14" s="1"/>
  <c r="AD104" i="14" s="1"/>
  <c r="AE104" i="14" s="1"/>
  <c r="AF104" i="14" s="1"/>
  <c r="AG104" i="14" s="1"/>
  <c r="K104" i="14"/>
  <c r="L104" i="14" s="1"/>
  <c r="M104" i="14" s="1"/>
  <c r="N104" i="14" s="1"/>
  <c r="O104" i="14" s="1"/>
  <c r="P104" i="14" s="1"/>
  <c r="Q104" i="14" s="1"/>
  <c r="R104" i="14" s="1"/>
  <c r="S104" i="14" s="1"/>
  <c r="T104" i="14" s="1"/>
  <c r="U104" i="14" s="1"/>
  <c r="G103" i="14"/>
  <c r="H103" i="14" s="1"/>
  <c r="I103" i="14" s="1"/>
  <c r="J103" i="14" s="1"/>
  <c r="K103" i="14" s="1"/>
  <c r="L103" i="14" s="1"/>
  <c r="M103" i="14" s="1"/>
  <c r="N103" i="14" s="1"/>
  <c r="O103" i="14" s="1"/>
  <c r="P103" i="14" s="1"/>
  <c r="Q103" i="14" s="1"/>
  <c r="R103" i="14" s="1"/>
  <c r="S103" i="14" s="1"/>
  <c r="T103" i="14" s="1"/>
  <c r="U103" i="14" s="1"/>
  <c r="V103" i="14" s="1"/>
  <c r="W103" i="14" s="1"/>
  <c r="X103" i="14" s="1"/>
  <c r="Y103" i="14" s="1"/>
  <c r="Z103" i="14" s="1"/>
  <c r="AA103" i="14" s="1"/>
  <c r="AB103" i="14" s="1"/>
  <c r="AC103" i="14" s="1"/>
  <c r="AD103" i="14" s="1"/>
  <c r="AE103" i="14" s="1"/>
  <c r="AF103" i="14" s="1"/>
  <c r="AG103" i="14" s="1"/>
  <c r="AH103" i="14" s="1"/>
  <c r="AI103" i="14" s="1"/>
  <c r="AJ103" i="14" s="1"/>
  <c r="AK103" i="14" s="1"/>
  <c r="AL103" i="14" s="1"/>
  <c r="AM103" i="14" s="1"/>
  <c r="AN103" i="14" s="1"/>
  <c r="AO103" i="14" s="1"/>
  <c r="AP103" i="14" s="1"/>
  <c r="AQ103" i="14" s="1"/>
  <c r="AR103" i="14" s="1"/>
  <c r="AS103" i="14" s="1"/>
  <c r="E103" i="14"/>
  <c r="AE102" i="14"/>
  <c r="AF102" i="14" s="1"/>
  <c r="AG102" i="14" s="1"/>
  <c r="U102" i="14"/>
  <c r="V102" i="14" s="1"/>
  <c r="W102" i="14" s="1"/>
  <c r="X102" i="14" s="1"/>
  <c r="Y102" i="14" s="1"/>
  <c r="Z102" i="14" s="1"/>
  <c r="AA102" i="14" s="1"/>
  <c r="AB102" i="14" s="1"/>
  <c r="AC102" i="14" s="1"/>
  <c r="S102" i="14"/>
  <c r="AD101" i="14"/>
  <c r="AE101" i="14" s="1"/>
  <c r="AF101" i="14" s="1"/>
  <c r="AX100" i="14"/>
  <c r="AF100" i="14"/>
  <c r="AD100" i="14"/>
  <c r="V100" i="14"/>
  <c r="W100" i="14" s="1"/>
  <c r="X100" i="14" s="1"/>
  <c r="Y100" i="14" s="1"/>
  <c r="Z100" i="14" s="1"/>
  <c r="AA100" i="14" s="1"/>
  <c r="S100" i="14"/>
  <c r="P100" i="14"/>
  <c r="K100" i="14"/>
  <c r="L100" i="14" s="1"/>
  <c r="M100" i="14" s="1"/>
  <c r="N100" i="14" s="1"/>
  <c r="AB98" i="14"/>
  <c r="AC98" i="14" s="1"/>
  <c r="AD98" i="14" s="1"/>
  <c r="AE98" i="14" s="1"/>
  <c r="AF98" i="14" s="1"/>
  <c r="AG98" i="14" s="1"/>
  <c r="AH98" i="14" s="1"/>
  <c r="AI98" i="14" s="1"/>
  <c r="AJ98" i="14" s="1"/>
  <c r="AK98" i="14" s="1"/>
  <c r="AL98" i="14" s="1"/>
  <c r="AM98" i="14" s="1"/>
  <c r="AN98" i="14" s="1"/>
  <c r="AO98" i="14" s="1"/>
  <c r="AP98" i="14" s="1"/>
  <c r="AQ98" i="14" s="1"/>
  <c r="AR98" i="14" s="1"/>
  <c r="AS98" i="14" s="1"/>
  <c r="AT98" i="14" s="1"/>
  <c r="W98" i="14"/>
  <c r="X98" i="14" s="1"/>
  <c r="Y98" i="14" s="1"/>
  <c r="Z98" i="14" s="1"/>
  <c r="M98" i="14"/>
  <c r="K98" i="14"/>
  <c r="F98" i="14"/>
  <c r="Z97" i="14"/>
  <c r="AA97" i="14" s="1"/>
  <c r="AB97" i="14" s="1"/>
  <c r="AC97" i="14" s="1"/>
  <c r="AD97" i="14" s="1"/>
  <c r="AE97" i="14" s="1"/>
  <c r="AF97" i="14" s="1"/>
  <c r="AG97" i="14" s="1"/>
  <c r="S97" i="14"/>
  <c r="T97" i="14" s="1"/>
  <c r="U97" i="14" s="1"/>
  <c r="V97" i="14" s="1"/>
  <c r="W97" i="14" s="1"/>
  <c r="X97" i="14" s="1"/>
  <c r="Q97" i="14"/>
  <c r="AF95" i="14"/>
  <c r="AG95" i="14" s="1"/>
  <c r="AD95" i="14"/>
  <c r="W95" i="14"/>
  <c r="P95" i="14"/>
  <c r="Q95" i="14" s="1"/>
  <c r="K95" i="14"/>
  <c r="F95" i="14"/>
  <c r="Y94" i="14"/>
  <c r="Z94" i="14" s="1"/>
  <c r="F94" i="14"/>
  <c r="V93" i="14"/>
  <c r="W93" i="14" s="1"/>
  <c r="X93" i="14" s="1"/>
  <c r="Y93" i="14" s="1"/>
  <c r="Z93" i="14" s="1"/>
  <c r="AA93" i="14" s="1"/>
  <c r="AB93" i="14" s="1"/>
  <c r="AC93" i="14" s="1"/>
  <c r="AD93" i="14" s="1"/>
  <c r="AE93" i="14" s="1"/>
  <c r="AF93" i="14" s="1"/>
  <c r="AG93" i="14" s="1"/>
  <c r="AH93" i="14" s="1"/>
  <c r="AI93" i="14" s="1"/>
  <c r="AJ93" i="14" s="1"/>
  <c r="AK93" i="14" s="1"/>
  <c r="AL93" i="14" s="1"/>
  <c r="AM93" i="14" s="1"/>
  <c r="AN93" i="14" s="1"/>
  <c r="AO93" i="14" s="1"/>
  <c r="AP93" i="14" s="1"/>
  <c r="Z92" i="14"/>
  <c r="P92" i="14"/>
  <c r="F92" i="14"/>
  <c r="AC91" i="14"/>
  <c r="AD91" i="14" s="1"/>
  <c r="AE91" i="14" s="1"/>
  <c r="AF91" i="14" s="1"/>
  <c r="Z91" i="14"/>
  <c r="AA91" i="14" s="1"/>
  <c r="X91" i="14"/>
  <c r="P91" i="14"/>
  <c r="F91" i="14"/>
  <c r="G91" i="14" s="1"/>
  <c r="H91" i="14" s="1"/>
  <c r="I91" i="14" s="1"/>
  <c r="J91" i="14" s="1"/>
  <c r="K91" i="14" s="1"/>
  <c r="AD90" i="14"/>
  <c r="Y90" i="14"/>
  <c r="U90" i="14"/>
  <c r="J90" i="14"/>
  <c r="X89" i="14"/>
  <c r="Y89" i="14" s="1"/>
  <c r="Z89" i="14" s="1"/>
  <c r="AA89" i="14" s="1"/>
  <c r="AB89" i="14" s="1"/>
  <c r="AC89" i="14" s="1"/>
  <c r="AD89" i="14" s="1"/>
  <c r="AE89" i="14" s="1"/>
  <c r="AF89" i="14" s="1"/>
  <c r="AG89" i="14" s="1"/>
  <c r="P89" i="14"/>
  <c r="Q89" i="14" s="1"/>
  <c r="R89" i="14" s="1"/>
  <c r="S89" i="14" s="1"/>
  <c r="T89" i="14" s="1"/>
  <c r="U89" i="14" s="1"/>
  <c r="V89" i="14" s="1"/>
  <c r="M89" i="14"/>
  <c r="H89" i="14"/>
  <c r="F89" i="14"/>
  <c r="AX88" i="14"/>
  <c r="AF88" i="14"/>
  <c r="AG88" i="14" s="1"/>
  <c r="AH88" i="14" s="1"/>
  <c r="AI88" i="14" s="1"/>
  <c r="AJ88" i="14" s="1"/>
  <c r="AD88" i="14"/>
  <c r="X88" i="14"/>
  <c r="M88" i="14"/>
  <c r="N88" i="14" s="1"/>
  <c r="O88" i="14" s="1"/>
  <c r="P88" i="14" s="1"/>
  <c r="Q88" i="14" s="1"/>
  <c r="F88" i="14"/>
  <c r="AF87" i="14"/>
  <c r="AG87" i="14" s="1"/>
  <c r="AH87" i="14" s="1"/>
  <c r="AC87" i="14"/>
  <c r="U87" i="14"/>
  <c r="V87" i="14" s="1"/>
  <c r="W87" i="14" s="1"/>
  <c r="X87" i="14" s="1"/>
  <c r="Y87" i="14" s="1"/>
  <c r="Z87" i="14" s="1"/>
  <c r="L87" i="14"/>
  <c r="M87" i="14" s="1"/>
  <c r="N87" i="14" s="1"/>
  <c r="O87" i="14" s="1"/>
  <c r="P87" i="14" s="1"/>
  <c r="J87" i="14"/>
  <c r="G87" i="14"/>
  <c r="H87" i="14" s="1"/>
  <c r="W86" i="14"/>
  <c r="X86" i="14" s="1"/>
  <c r="Y86" i="14" s="1"/>
  <c r="Z86" i="14" s="1"/>
  <c r="AA86" i="14" s="1"/>
  <c r="AB86" i="14" s="1"/>
  <c r="AC86" i="14" s="1"/>
  <c r="AD86" i="14" s="1"/>
  <c r="AE86" i="14" s="1"/>
  <c r="AF86" i="14" s="1"/>
  <c r="AG86" i="14" s="1"/>
  <c r="AH86" i="14" s="1"/>
  <c r="AI86" i="14" s="1"/>
  <c r="AJ86" i="14" s="1"/>
  <c r="AK86" i="14" s="1"/>
  <c r="AL86" i="14" s="1"/>
  <c r="AM86" i="14" s="1"/>
  <c r="AN86" i="14" s="1"/>
  <c r="AO86" i="14" s="1"/>
  <c r="AP86" i="14" s="1"/>
  <c r="AQ86" i="14" s="1"/>
  <c r="AR86" i="14" s="1"/>
  <c r="AS86" i="14" s="1"/>
  <c r="AT86" i="14" s="1"/>
  <c r="AF85" i="14"/>
  <c r="L85" i="14"/>
  <c r="M85" i="14" s="1"/>
  <c r="N85" i="14" s="1"/>
  <c r="O85" i="14" s="1"/>
  <c r="P85" i="14" s="1"/>
  <c r="Q85" i="14" s="1"/>
  <c r="R85" i="14" s="1"/>
  <c r="S85" i="14" s="1"/>
  <c r="T85" i="14" s="1"/>
  <c r="U85" i="14" s="1"/>
  <c r="V85" i="14" s="1"/>
  <c r="W85" i="14" s="1"/>
  <c r="X85" i="14" s="1"/>
  <c r="Y85" i="14" s="1"/>
  <c r="Z85" i="14" s="1"/>
  <c r="AA85" i="14" s="1"/>
  <c r="AB85" i="14" s="1"/>
  <c r="AC85" i="14" s="1"/>
  <c r="AD85" i="14" s="1"/>
  <c r="F85" i="14"/>
  <c r="AC84" i="14"/>
  <c r="AD84" i="14" s="1"/>
  <c r="AE84" i="14" s="1"/>
  <c r="M84" i="14"/>
  <c r="F84" i="14"/>
  <c r="AA83" i="14"/>
  <c r="AB83" i="14" s="1"/>
  <c r="AC83" i="14" s="1"/>
  <c r="AD83" i="14" s="1"/>
  <c r="AE83" i="14" s="1"/>
  <c r="AF83" i="14" s="1"/>
  <c r="AG83" i="14" s="1"/>
  <c r="AH83" i="14" s="1"/>
  <c r="AI83" i="14" s="1"/>
  <c r="AJ83" i="14" s="1"/>
  <c r="O83" i="14"/>
  <c r="P83" i="14" s="1"/>
  <c r="Q83" i="14" s="1"/>
  <c r="R83" i="14" s="1"/>
  <c r="S83" i="14" s="1"/>
  <c r="T83" i="14" s="1"/>
  <c r="U83" i="14" s="1"/>
  <c r="V83" i="14" s="1"/>
  <c r="W83" i="14" s="1"/>
  <c r="X83" i="14" s="1"/>
  <c r="L83" i="14"/>
  <c r="M83" i="14" s="1"/>
  <c r="I83" i="14"/>
  <c r="J83" i="14" s="1"/>
  <c r="AF82" i="14"/>
  <c r="AG82" i="14" s="1"/>
  <c r="AH82" i="14" s="1"/>
  <c r="AI82" i="14" s="1"/>
  <c r="AJ82" i="14" s="1"/>
  <c r="AK82" i="14" s="1"/>
  <c r="AL82" i="14" s="1"/>
  <c r="AM82" i="14" s="1"/>
  <c r="AN82" i="14" s="1"/>
  <c r="AO82" i="14" s="1"/>
  <c r="AP82" i="14" s="1"/>
  <c r="AQ82" i="14" s="1"/>
  <c r="AR82" i="14" s="1"/>
  <c r="AS82" i="14" s="1"/>
  <c r="AT82" i="14" s="1"/>
  <c r="AU82" i="14" s="1"/>
  <c r="AV82" i="14" s="1"/>
  <c r="AW82" i="14" s="1"/>
  <c r="AX82" i="14" s="1"/>
  <c r="AC82" i="14"/>
  <c r="AD82" i="14" s="1"/>
  <c r="J82" i="14"/>
  <c r="K82" i="14" s="1"/>
  <c r="F82" i="14"/>
  <c r="G82" i="14" s="1"/>
  <c r="H82" i="14" s="1"/>
  <c r="S81" i="14"/>
  <c r="T81" i="14" s="1"/>
  <c r="U81" i="14" s="1"/>
  <c r="V81" i="14" s="1"/>
  <c r="W81" i="14" s="1"/>
  <c r="X81" i="14" s="1"/>
  <c r="Y81" i="14" s="1"/>
  <c r="Z81" i="14" s="1"/>
  <c r="AA81" i="14" s="1"/>
  <c r="AB81" i="14" s="1"/>
  <c r="AC81" i="14" s="1"/>
  <c r="AD81" i="14" s="1"/>
  <c r="AE81" i="14" s="1"/>
  <c r="AF81" i="14" s="1"/>
  <c r="AG81" i="14" s="1"/>
  <c r="AH81" i="14" s="1"/>
  <c r="AI81" i="14" s="1"/>
  <c r="AJ81" i="14" s="1"/>
  <c r="AK81" i="14" s="1"/>
  <c r="AL81" i="14" s="1"/>
  <c r="AM81" i="14" s="1"/>
  <c r="AN81" i="14" s="1"/>
  <c r="AO81" i="14" s="1"/>
  <c r="AP81" i="14" s="1"/>
  <c r="AQ81" i="14" s="1"/>
  <c r="AR81" i="14" s="1"/>
  <c r="AS81" i="14" s="1"/>
  <c r="AT81" i="14" s="1"/>
  <c r="AU81" i="14" s="1"/>
  <c r="AV81" i="14" s="1"/>
  <c r="AW81" i="14" s="1"/>
  <c r="AX81" i="14" s="1"/>
  <c r="M81" i="14"/>
  <c r="N81" i="14" s="1"/>
  <c r="O81" i="14" s="1"/>
  <c r="P81" i="14" s="1"/>
  <c r="Q81" i="14" s="1"/>
  <c r="AE80" i="14"/>
  <c r="AF80" i="14" s="1"/>
  <c r="AG80" i="14" s="1"/>
  <c r="AH80" i="14" s="1"/>
  <c r="AI80" i="14" s="1"/>
  <c r="AJ80" i="14" s="1"/>
  <c r="AK80" i="14" s="1"/>
  <c r="Z80" i="14"/>
  <c r="AA80" i="14" s="1"/>
  <c r="AB80" i="14" s="1"/>
  <c r="AC80" i="14" s="1"/>
  <c r="V80" i="14"/>
  <c r="W80" i="14" s="1"/>
  <c r="X80" i="14" s="1"/>
  <c r="S80" i="14"/>
  <c r="L80" i="14"/>
  <c r="M80" i="14" s="1"/>
  <c r="I80" i="14"/>
  <c r="J80" i="14" s="1"/>
  <c r="F80" i="14"/>
  <c r="X79" i="14"/>
  <c r="Y79" i="14" s="1"/>
  <c r="Z79" i="14" s="1"/>
  <c r="AA79" i="14" s="1"/>
  <c r="AB79" i="14" s="1"/>
  <c r="AC79" i="14" s="1"/>
  <c r="AD79" i="14" s="1"/>
  <c r="AE79" i="14" s="1"/>
  <c r="AF79" i="14" s="1"/>
  <c r="AG79" i="14" s="1"/>
  <c r="AH79" i="14" s="1"/>
  <c r="AI79" i="14" s="1"/>
  <c r="AJ79" i="14" s="1"/>
  <c r="AK79" i="14" s="1"/>
  <c r="AL79" i="14" s="1"/>
  <c r="AM79" i="14" s="1"/>
  <c r="AN79" i="14" s="1"/>
  <c r="AO79" i="14" s="1"/>
  <c r="AP79" i="14" s="1"/>
  <c r="AQ79" i="14" s="1"/>
  <c r="AR79" i="14" s="1"/>
  <c r="AS79" i="14" s="1"/>
  <c r="AT79" i="14" s="1"/>
  <c r="AU79" i="14" s="1"/>
  <c r="R79" i="14"/>
  <c r="S79" i="14" s="1"/>
  <c r="T79" i="14" s="1"/>
  <c r="M78" i="14"/>
  <c r="N78" i="14" s="1"/>
  <c r="O78" i="14" s="1"/>
  <c r="P78" i="14" s="1"/>
  <c r="Q78" i="14" s="1"/>
  <c r="R78" i="14" s="1"/>
  <c r="S78" i="14" s="1"/>
  <c r="T78" i="14" s="1"/>
  <c r="U78" i="14" s="1"/>
  <c r="V78" i="14" s="1"/>
  <c r="W78" i="14" s="1"/>
  <c r="X78" i="14" s="1"/>
  <c r="Y78" i="14" s="1"/>
  <c r="Z78" i="14" s="1"/>
  <c r="AA78" i="14" s="1"/>
  <c r="AB78" i="14" s="1"/>
  <c r="AC78" i="14" s="1"/>
  <c r="AD78" i="14" s="1"/>
  <c r="AE78" i="14" s="1"/>
  <c r="AF78" i="14" s="1"/>
  <c r="AG78" i="14" s="1"/>
  <c r="AH78" i="14" s="1"/>
  <c r="AI78" i="14" s="1"/>
  <c r="G78" i="14"/>
  <c r="AX77" i="14"/>
  <c r="T77" i="14"/>
  <c r="U77" i="14" s="1"/>
  <c r="V77" i="14" s="1"/>
  <c r="W77" i="14" s="1"/>
  <c r="X77" i="14" s="1"/>
  <c r="Y77" i="14" s="1"/>
  <c r="Z77" i="14" s="1"/>
  <c r="AA77" i="14" s="1"/>
  <c r="AB77" i="14" s="1"/>
  <c r="AC77" i="14" s="1"/>
  <c r="AD77" i="14" s="1"/>
  <c r="AE77" i="14" s="1"/>
  <c r="AF77" i="14" s="1"/>
  <c r="AG77" i="14" s="1"/>
  <c r="AH77" i="14" s="1"/>
  <c r="AI77" i="14" s="1"/>
  <c r="AJ77" i="14" s="1"/>
  <c r="AK77" i="14" s="1"/>
  <c r="AL77" i="14" s="1"/>
  <c r="AM77" i="14" s="1"/>
  <c r="AN77" i="14" s="1"/>
  <c r="AO77" i="14" s="1"/>
  <c r="AP77" i="14" s="1"/>
  <c r="AQ77" i="14" s="1"/>
  <c r="AR77" i="14" s="1"/>
  <c r="AS77" i="14" s="1"/>
  <c r="AT77" i="14" s="1"/>
  <c r="AU77" i="14" s="1"/>
  <c r="AV77" i="14" s="1"/>
  <c r="R77" i="14"/>
  <c r="P77" i="14"/>
  <c r="AF76" i="14"/>
  <c r="AG76" i="14" s="1"/>
  <c r="AH76" i="14" s="1"/>
  <c r="AC76" i="14"/>
  <c r="AD76" i="14" s="1"/>
  <c r="W76" i="14"/>
  <c r="F76" i="14"/>
  <c r="AX75" i="14"/>
  <c r="AA75" i="14"/>
  <c r="AB75" i="14" s="1"/>
  <c r="AC75" i="14" s="1"/>
  <c r="AD75" i="14" s="1"/>
  <c r="AE75" i="14" s="1"/>
  <c r="AF75" i="14" s="1"/>
  <c r="AG75" i="14" s="1"/>
  <c r="AH75" i="14" s="1"/>
  <c r="AI75" i="14" s="1"/>
  <c r="AJ75" i="14" s="1"/>
  <c r="AK75" i="14" s="1"/>
  <c r="AL75" i="14" s="1"/>
  <c r="AM75" i="14" s="1"/>
  <c r="AN75" i="14" s="1"/>
  <c r="AO75" i="14" s="1"/>
  <c r="AP75" i="14" s="1"/>
  <c r="AQ75" i="14" s="1"/>
  <c r="AR75" i="14" s="1"/>
  <c r="AS75" i="14" s="1"/>
  <c r="W75" i="14"/>
  <c r="X75" i="14" s="1"/>
  <c r="Y75" i="14" s="1"/>
  <c r="P75" i="14"/>
  <c r="Q75" i="14" s="1"/>
  <c r="R75" i="14" s="1"/>
  <c r="S75" i="14" s="1"/>
  <c r="T75" i="14" s="1"/>
  <c r="I75" i="14"/>
  <c r="J75" i="14" s="1"/>
  <c r="K75" i="14" s="1"/>
  <c r="L75" i="14" s="1"/>
  <c r="M75" i="14" s="1"/>
  <c r="N75" i="14" s="1"/>
  <c r="AF74" i="14"/>
  <c r="AX73" i="14"/>
  <c r="T71" i="14"/>
  <c r="U71" i="14" s="1"/>
  <c r="V71" i="14" s="1"/>
  <c r="W71" i="14" s="1"/>
  <c r="X71" i="14" s="1"/>
  <c r="Y71" i="14" s="1"/>
  <c r="Z71" i="14" s="1"/>
  <c r="AA71" i="14" s="1"/>
  <c r="AB71" i="14" s="1"/>
  <c r="AC71" i="14" s="1"/>
  <c r="AD71" i="14" s="1"/>
  <c r="AE71" i="14" s="1"/>
  <c r="AF71" i="14" s="1"/>
  <c r="AG71" i="14" s="1"/>
  <c r="AH71" i="14" s="1"/>
  <c r="AI71" i="14" s="1"/>
  <c r="AJ71" i="14" s="1"/>
  <c r="AK71" i="14" s="1"/>
  <c r="AL71" i="14" s="1"/>
  <c r="AM71" i="14" s="1"/>
  <c r="AN71" i="14" s="1"/>
  <c r="AO71" i="14" s="1"/>
  <c r="AP71" i="14" s="1"/>
  <c r="AQ71" i="14" s="1"/>
  <c r="AR71" i="14" s="1"/>
  <c r="AS71" i="14" s="1"/>
  <c r="AT71" i="14" s="1"/>
  <c r="AU71" i="14" s="1"/>
  <c r="AV71" i="14" s="1"/>
  <c r="AW71" i="14" s="1"/>
  <c r="AX71" i="14" s="1"/>
  <c r="AC70" i="14"/>
  <c r="AD70" i="14" s="1"/>
  <c r="AE70" i="14" s="1"/>
  <c r="AF70" i="14" s="1"/>
  <c r="X70" i="14"/>
  <c r="Y70" i="14" s="1"/>
  <c r="Z70" i="14" s="1"/>
  <c r="AA70" i="14" s="1"/>
  <c r="R70" i="14"/>
  <c r="S70" i="14" s="1"/>
  <c r="I70" i="14"/>
  <c r="J70" i="14" s="1"/>
  <c r="K70" i="14" s="1"/>
  <c r="L70" i="14" s="1"/>
  <c r="M70" i="14" s="1"/>
  <c r="N70" i="14" s="1"/>
  <c r="O70" i="14" s="1"/>
  <c r="P70" i="14" s="1"/>
  <c r="F69" i="14"/>
  <c r="T68" i="14"/>
  <c r="U68" i="14" s="1"/>
  <c r="V68" i="14" s="1"/>
  <c r="W68" i="14" s="1"/>
  <c r="X68" i="14" s="1"/>
  <c r="Y68" i="14" s="1"/>
  <c r="Z68" i="14" s="1"/>
  <c r="AA68" i="14" s="1"/>
  <c r="AB68" i="14" s="1"/>
  <c r="AC68" i="14" s="1"/>
  <c r="AD68" i="14" s="1"/>
  <c r="AE68" i="14" s="1"/>
  <c r="AF68" i="14" s="1"/>
  <c r="AG68" i="14" s="1"/>
  <c r="AH68" i="14" s="1"/>
  <c r="AI68" i="14" s="1"/>
  <c r="AJ68" i="14" s="1"/>
  <c r="AK68" i="14" s="1"/>
  <c r="AL68" i="14" s="1"/>
  <c r="AM68" i="14" s="1"/>
  <c r="AN68" i="14" s="1"/>
  <c r="AO68" i="14" s="1"/>
  <c r="AP68" i="14" s="1"/>
  <c r="AQ68" i="14" s="1"/>
  <c r="AR68" i="14" s="1"/>
  <c r="AS68" i="14" s="1"/>
  <c r="AT68" i="14" s="1"/>
  <c r="AU68" i="14" s="1"/>
  <c r="AV68" i="14" s="1"/>
  <c r="AW68" i="14" s="1"/>
  <c r="AX68" i="14" s="1"/>
  <c r="P68" i="14"/>
  <c r="Q68" i="14" s="1"/>
  <c r="R68" i="14" s="1"/>
  <c r="J68" i="14"/>
  <c r="K68" i="14" s="1"/>
  <c r="L68" i="14" s="1"/>
  <c r="M68" i="14" s="1"/>
  <c r="N68" i="14" s="1"/>
  <c r="AF67" i="14"/>
  <c r="AB67" i="14"/>
  <c r="R67" i="14"/>
  <c r="S67" i="14" s="1"/>
  <c r="T67" i="14" s="1"/>
  <c r="U67" i="14" s="1"/>
  <c r="O67" i="14"/>
  <c r="P67" i="14" s="1"/>
  <c r="I67" i="14"/>
  <c r="J67" i="14" s="1"/>
  <c r="K67" i="14" s="1"/>
  <c r="L67" i="14" s="1"/>
  <c r="M67" i="14" s="1"/>
  <c r="F67" i="14"/>
  <c r="AF66" i="14"/>
  <c r="Z66" i="14" s="1"/>
  <c r="Y66" i="14" s="1"/>
  <c r="X66" i="14" s="1"/>
  <c r="W66" i="14" s="1"/>
  <c r="V66" i="14" s="1"/>
  <c r="U66" i="14" s="1"/>
  <c r="T66" i="14" s="1"/>
  <c r="S66" i="14" s="1"/>
  <c r="R66" i="14" s="1"/>
  <c r="Q66" i="14" s="1"/>
  <c r="P66" i="14" s="1"/>
  <c r="O66" i="14" s="1"/>
  <c r="N66" i="14" s="1"/>
  <c r="M66" i="14" s="1"/>
  <c r="L66" i="14" s="1"/>
  <c r="K66" i="14" s="1"/>
  <c r="J66" i="14" s="1"/>
  <c r="I66" i="14" s="1"/>
  <c r="H66" i="14" s="1"/>
  <c r="G66" i="14" s="1"/>
  <c r="F66" i="14" s="1"/>
  <c r="E66" i="14" s="1"/>
  <c r="D66" i="14" s="1"/>
  <c r="AE65" i="14"/>
  <c r="AF65" i="14" s="1"/>
  <c r="Y64" i="14"/>
  <c r="Z64" i="14" s="1"/>
  <c r="AA64" i="14" s="1"/>
  <c r="AB64" i="14" s="1"/>
  <c r="AC64" i="14" s="1"/>
  <c r="AD64" i="14" s="1"/>
  <c r="AE64" i="14" s="1"/>
  <c r="V64" i="14"/>
  <c r="P64" i="14"/>
  <c r="L64" i="14"/>
  <c r="M64" i="14" s="1"/>
  <c r="N64" i="14" s="1"/>
  <c r="H64" i="14"/>
  <c r="I64" i="14" s="1"/>
  <c r="J64" i="14" s="1"/>
  <c r="F64" i="14"/>
  <c r="AE63" i="14"/>
  <c r="AF63" i="14" s="1"/>
  <c r="AG63" i="14" s="1"/>
  <c r="AH63" i="14" s="1"/>
  <c r="AI63" i="14" s="1"/>
  <c r="AJ63" i="14" s="1"/>
  <c r="AK63" i="14" s="1"/>
  <c r="AL63" i="14" s="1"/>
  <c r="AM63" i="14" s="1"/>
  <c r="AN63" i="14" s="1"/>
  <c r="AO63" i="14" s="1"/>
  <c r="AP63" i="14" s="1"/>
  <c r="AQ63" i="14" s="1"/>
  <c r="AR63" i="14" s="1"/>
  <c r="AS63" i="14" s="1"/>
  <c r="J63" i="14"/>
  <c r="F63" i="14"/>
  <c r="R62" i="14"/>
  <c r="S62" i="14" s="1"/>
  <c r="T62" i="14" s="1"/>
  <c r="U62" i="14" s="1"/>
  <c r="V62" i="14" s="1"/>
  <c r="W62" i="14" s="1"/>
  <c r="X62" i="14" s="1"/>
  <c r="Y62" i="14" s="1"/>
  <c r="Z62" i="14" s="1"/>
  <c r="AA62" i="14" s="1"/>
  <c r="AB62" i="14" s="1"/>
  <c r="AC62" i="14" s="1"/>
  <c r="AD62" i="14" s="1"/>
  <c r="AE62" i="14" s="1"/>
  <c r="AF62" i="14" s="1"/>
  <c r="AG62" i="14" s="1"/>
  <c r="AH62" i="14" s="1"/>
  <c r="AI62" i="14" s="1"/>
  <c r="AJ62" i="14" s="1"/>
  <c r="AK62" i="14" s="1"/>
  <c r="AL62" i="14" s="1"/>
  <c r="AM62" i="14" s="1"/>
  <c r="AN62" i="14" s="1"/>
  <c r="F62" i="14"/>
  <c r="G62" i="14" s="1"/>
  <c r="H62" i="14" s="1"/>
  <c r="I62" i="14" s="1"/>
  <c r="J62" i="14" s="1"/>
  <c r="K62" i="14" s="1"/>
  <c r="L62" i="14" s="1"/>
  <c r="M62" i="14" s="1"/>
  <c r="N62" i="14" s="1"/>
  <c r="O62" i="14" s="1"/>
  <c r="P62" i="14" s="1"/>
  <c r="O61" i="14"/>
  <c r="P61" i="14" s="1"/>
  <c r="Q61" i="14" s="1"/>
  <c r="R61" i="14" s="1"/>
  <c r="S61" i="14" s="1"/>
  <c r="T61" i="14" s="1"/>
  <c r="U61" i="14" s="1"/>
  <c r="V61" i="14" s="1"/>
  <c r="W61" i="14" s="1"/>
  <c r="X61" i="14" s="1"/>
  <c r="Y61" i="14" s="1"/>
  <c r="Z61" i="14" s="1"/>
  <c r="AA61" i="14" s="1"/>
  <c r="AB61" i="14" s="1"/>
  <c r="AC61" i="14" s="1"/>
  <c r="AD61" i="14" s="1"/>
  <c r="AE61" i="14" s="1"/>
  <c r="AF61" i="14" s="1"/>
  <c r="AG61" i="14" s="1"/>
  <c r="AH61" i="14" s="1"/>
  <c r="AI61" i="14" s="1"/>
  <c r="AJ61" i="14" s="1"/>
  <c r="AK61" i="14" s="1"/>
  <c r="AL61" i="14" s="1"/>
  <c r="AM61" i="14" s="1"/>
  <c r="AN61" i="14" s="1"/>
  <c r="AO61" i="14" s="1"/>
  <c r="AP61" i="14" s="1"/>
  <c r="AQ61" i="14" s="1"/>
  <c r="AR61" i="14" s="1"/>
  <c r="AS61" i="14" s="1"/>
  <c r="L61" i="14"/>
  <c r="M61" i="14" s="1"/>
  <c r="AC60" i="14"/>
  <c r="AD60" i="14" s="1"/>
  <c r="AE60" i="14" s="1"/>
  <c r="AF60" i="14" s="1"/>
  <c r="AG60" i="14" s="1"/>
  <c r="AH60" i="14" s="1"/>
  <c r="AI60" i="14" s="1"/>
  <c r="AJ60" i="14" s="1"/>
  <c r="AK60" i="14" s="1"/>
  <c r="AL60" i="14" s="1"/>
  <c r="AM60" i="14" s="1"/>
  <c r="AN60" i="14" s="1"/>
  <c r="AO60" i="14" s="1"/>
  <c r="AP60" i="14" s="1"/>
  <c r="AQ60" i="14" s="1"/>
  <c r="AR60" i="14" s="1"/>
  <c r="AS60" i="14" s="1"/>
  <c r="AT60" i="14" s="1"/>
  <c r="AU60" i="14" s="1"/>
  <c r="AV60" i="14" s="1"/>
  <c r="AW60" i="14" s="1"/>
  <c r="AX60" i="14" s="1"/>
  <c r="AA60" i="14"/>
  <c r="Q60" i="14"/>
  <c r="R60" i="14" s="1"/>
  <c r="S60" i="14" s="1"/>
  <c r="T60" i="14" s="1"/>
  <c r="U60" i="14" s="1"/>
  <c r="V60" i="14" s="1"/>
  <c r="W60" i="14" s="1"/>
  <c r="X60" i="14" s="1"/>
  <c r="Y60" i="14" s="1"/>
  <c r="AE58" i="14"/>
  <c r="AF58" i="14" s="1"/>
  <c r="F58" i="14"/>
  <c r="U57" i="14"/>
  <c r="V57" i="14" s="1"/>
  <c r="W57" i="14" s="1"/>
  <c r="X57" i="14" s="1"/>
  <c r="Y57" i="14" s="1"/>
  <c r="Z57" i="14" s="1"/>
  <c r="AA57" i="14" s="1"/>
  <c r="AB57" i="14" s="1"/>
  <c r="AC57" i="14" s="1"/>
  <c r="AD57" i="14" s="1"/>
  <c r="AE57" i="14" s="1"/>
  <c r="AF57" i="14" s="1"/>
  <c r="AG57" i="14" s="1"/>
  <c r="AH57" i="14" s="1"/>
  <c r="AI57" i="14" s="1"/>
  <c r="AJ57" i="14" s="1"/>
  <c r="AK57" i="14" s="1"/>
  <c r="AL57" i="14" s="1"/>
  <c r="AM57" i="14" s="1"/>
  <c r="AN57" i="14" s="1"/>
  <c r="AO57" i="14" s="1"/>
  <c r="AP57" i="14" s="1"/>
  <c r="AQ57" i="14" s="1"/>
  <c r="AR57" i="14" s="1"/>
  <c r="AS57" i="14" s="1"/>
  <c r="AT57" i="14" s="1"/>
  <c r="AU57" i="14" s="1"/>
  <c r="AV57" i="14" s="1"/>
  <c r="AW57" i="14" s="1"/>
  <c r="AX57" i="14" s="1"/>
  <c r="AX56" i="14"/>
  <c r="AF55" i="14"/>
  <c r="AF54" i="14"/>
  <c r="O54" i="14"/>
  <c r="K54" i="14"/>
  <c r="L54" i="14" s="1"/>
  <c r="F54" i="14"/>
  <c r="AX52" i="14"/>
  <c r="AF52" i="14"/>
  <c r="AG52" i="14" s="1"/>
  <c r="AH52" i="14" s="1"/>
  <c r="AI52" i="14" s="1"/>
  <c r="AB52" i="14"/>
  <c r="Z52" i="14"/>
  <c r="M52" i="14"/>
  <c r="N52" i="14" s="1"/>
  <c r="O52" i="14" s="1"/>
  <c r="P52" i="14" s="1"/>
  <c r="Q52" i="14" s="1"/>
  <c r="R52" i="14" s="1"/>
  <c r="S52" i="14" s="1"/>
  <c r="I52" i="14"/>
  <c r="J52" i="14" s="1"/>
  <c r="K52" i="14" s="1"/>
  <c r="AF51" i="14"/>
  <c r="AX50" i="14"/>
  <c r="AX49" i="14"/>
  <c r="K48" i="14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X46" i="14"/>
  <c r="AE46" i="14"/>
  <c r="AF46" i="14" s="1"/>
  <c r="AG46" i="14" s="1"/>
  <c r="AH46" i="14" s="1"/>
  <c r="AI46" i="14" s="1"/>
  <c r="Z46" i="14"/>
  <c r="AA46" i="14" s="1"/>
  <c r="AB46" i="14" s="1"/>
  <c r="X46" i="14"/>
  <c r="V46" i="14"/>
  <c r="Q46" i="14"/>
  <c r="L46" i="14"/>
  <c r="M46" i="14" s="1"/>
  <c r="N46" i="14" s="1"/>
  <c r="AX45" i="14"/>
  <c r="Z45" i="14"/>
  <c r="AA45" i="14" s="1"/>
  <c r="AB45" i="14" s="1"/>
  <c r="AC45" i="14" s="1"/>
  <c r="AD45" i="14" s="1"/>
  <c r="AE45" i="14" s="1"/>
  <c r="AF45" i="14" s="1"/>
  <c r="AG45" i="14" s="1"/>
  <c r="AD44" i="14"/>
  <c r="AE44" i="14" s="1"/>
  <c r="AF44" i="14" s="1"/>
  <c r="AG44" i="14" s="1"/>
  <c r="AH44" i="14" s="1"/>
  <c r="AI44" i="14" s="1"/>
  <c r="AJ44" i="14" s="1"/>
  <c r="U44" i="14"/>
  <c r="V44" i="14" s="1"/>
  <c r="W44" i="14" s="1"/>
  <c r="X44" i="14" s="1"/>
  <c r="Y44" i="14" s="1"/>
  <c r="Z44" i="14" s="1"/>
  <c r="L44" i="14"/>
  <c r="M44" i="14" s="1"/>
  <c r="F44" i="14"/>
  <c r="AX43" i="14"/>
  <c r="AD42" i="14"/>
  <c r="U42" i="14"/>
  <c r="V42" i="14" s="1"/>
  <c r="W42" i="14" s="1"/>
  <c r="X42" i="14" s="1"/>
  <c r="Y42" i="14" s="1"/>
  <c r="Z42" i="14" s="1"/>
  <c r="AA42" i="14" s="1"/>
  <c r="AB42" i="14" s="1"/>
  <c r="S42" i="14"/>
  <c r="J42" i="14"/>
  <c r="E42" i="14"/>
  <c r="F42" i="14" s="1"/>
  <c r="G42" i="14" s="1"/>
  <c r="H42" i="14" s="1"/>
  <c r="U41" i="14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K41" i="14"/>
  <c r="L41" i="14" s="1"/>
  <c r="M41" i="14" s="1"/>
  <c r="N41" i="14" s="1"/>
  <c r="O41" i="14" s="1"/>
  <c r="P41" i="14" s="1"/>
  <c r="Q41" i="14" s="1"/>
  <c r="R41" i="14" s="1"/>
  <c r="S41" i="14" s="1"/>
  <c r="V40" i="14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AM40" i="14" s="1"/>
  <c r="AN40" i="14" s="1"/>
  <c r="AO40" i="14" s="1"/>
  <c r="AP40" i="14" s="1"/>
  <c r="AQ40" i="14" s="1"/>
  <c r="AR40" i="14" s="1"/>
  <c r="AS40" i="14" s="1"/>
  <c r="R40" i="14"/>
  <c r="S40" i="14" s="1"/>
  <c r="T40" i="14" s="1"/>
  <c r="N40" i="14"/>
  <c r="O40" i="14" s="1"/>
  <c r="P40" i="14" s="1"/>
  <c r="AA38" i="14"/>
  <c r="Y38" i="14"/>
  <c r="H38" i="14"/>
  <c r="I38" i="14" s="1"/>
  <c r="J38" i="14" s="1"/>
  <c r="F38" i="14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AM37" i="14" s="1"/>
  <c r="AN37" i="14" s="1"/>
  <c r="AO37" i="14" s="1"/>
  <c r="AP37" i="14" s="1"/>
  <c r="AQ37" i="14" s="1"/>
  <c r="AR37" i="14" s="1"/>
  <c r="AS37" i="14" s="1"/>
  <c r="AT37" i="14" s="1"/>
  <c r="AU37" i="14" s="1"/>
  <c r="AV37" i="14" s="1"/>
  <c r="AW37" i="14" s="1"/>
  <c r="AX37" i="14" s="1"/>
  <c r="F37" i="14"/>
  <c r="AX36" i="14"/>
  <c r="I36" i="14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B35" i="14"/>
  <c r="AC35" i="14" s="1"/>
  <c r="AD35" i="14" s="1"/>
  <c r="AE35" i="14" s="1"/>
  <c r="AF35" i="14" s="1"/>
  <c r="AG35" i="14" s="1"/>
  <c r="AH35" i="14" s="1"/>
  <c r="T35" i="14"/>
  <c r="U35" i="14" s="1"/>
  <c r="V35" i="14" s="1"/>
  <c r="W35" i="14" s="1"/>
  <c r="P35" i="14"/>
  <c r="Q35" i="14" s="1"/>
  <c r="R35" i="14" s="1"/>
  <c r="K35" i="14"/>
  <c r="L35" i="14" s="1"/>
  <c r="M35" i="14" s="1"/>
  <c r="F35" i="14"/>
  <c r="G35" i="14" s="1"/>
  <c r="H35" i="14" s="1"/>
  <c r="I35" i="14" s="1"/>
  <c r="AF33" i="14"/>
  <c r="Z33" i="14"/>
  <c r="V33" i="14"/>
  <c r="H33" i="14"/>
  <c r="F33" i="14"/>
  <c r="AX32" i="14"/>
  <c r="AE32" i="14"/>
  <c r="V32" i="14"/>
  <c r="W32" i="14" s="1"/>
  <c r="X32" i="14" s="1"/>
  <c r="Y32" i="14" s="1"/>
  <c r="Z32" i="14" s="1"/>
  <c r="AA32" i="14" s="1"/>
  <c r="AB32" i="14" s="1"/>
  <c r="AC32" i="14" s="1"/>
  <c r="S32" i="14"/>
  <c r="T32" i="14" s="1"/>
  <c r="Q32" i="14"/>
  <c r="AX31" i="14"/>
  <c r="AB30" i="14"/>
  <c r="AC30" i="14" s="1"/>
  <c r="AD30" i="14" s="1"/>
  <c r="AE30" i="14" s="1"/>
  <c r="Q30" i="14"/>
  <c r="R30" i="14" s="1"/>
  <c r="S30" i="14" s="1"/>
  <c r="T30" i="14" s="1"/>
  <c r="H30" i="14"/>
  <c r="I30" i="14" s="1"/>
  <c r="J30" i="14" s="1"/>
  <c r="K30" i="14" s="1"/>
  <c r="L30" i="14" s="1"/>
  <c r="M30" i="14" s="1"/>
  <c r="N30" i="14" s="1"/>
  <c r="O30" i="14" s="1"/>
  <c r="AF29" i="14"/>
  <c r="AG29" i="14" s="1"/>
  <c r="AH29" i="14" s="1"/>
  <c r="AI29" i="14" s="1"/>
  <c r="AJ29" i="14" s="1"/>
  <c r="AK29" i="14" s="1"/>
  <c r="AL29" i="14" s="1"/>
  <c r="AM29" i="14" s="1"/>
  <c r="AN29" i="14" s="1"/>
  <c r="AO29" i="14" s="1"/>
  <c r="AP29" i="14" s="1"/>
  <c r="AQ29" i="14" s="1"/>
  <c r="AR29" i="14" s="1"/>
  <c r="AS29" i="14" s="1"/>
  <c r="AT29" i="14" s="1"/>
  <c r="AU29" i="14" s="1"/>
  <c r="AV29" i="14" s="1"/>
  <c r="AW29" i="14" s="1"/>
  <c r="AX29" i="14" s="1"/>
  <c r="Q29" i="14"/>
  <c r="R29" i="14" s="1"/>
  <c r="S29" i="14" s="1"/>
  <c r="T29" i="14" s="1"/>
  <c r="U29" i="14" s="1"/>
  <c r="V29" i="14" s="1"/>
  <c r="W29" i="14" s="1"/>
  <c r="X29" i="14" s="1"/>
  <c r="Y29" i="14" s="1"/>
  <c r="Z29" i="14" s="1"/>
  <c r="AA29" i="14" s="1"/>
  <c r="AB29" i="14" s="1"/>
  <c r="AC29" i="14" s="1"/>
  <c r="AD29" i="14" s="1"/>
  <c r="AX28" i="14"/>
  <c r="O27" i="14"/>
  <c r="P27" i="14" s="1"/>
  <c r="Q27" i="14" s="1"/>
  <c r="R27" i="14" s="1"/>
  <c r="S27" i="14" s="1"/>
  <c r="T27" i="14" s="1"/>
  <c r="U27" i="14" s="1"/>
  <c r="V27" i="14" s="1"/>
  <c r="W27" i="14" s="1"/>
  <c r="X27" i="14" s="1"/>
  <c r="Y27" i="14" s="1"/>
  <c r="Z27" i="14" s="1"/>
  <c r="AA27" i="14" s="1"/>
  <c r="AB27" i="14" s="1"/>
  <c r="AC27" i="14" s="1"/>
  <c r="AD27" i="14" s="1"/>
  <c r="AE27" i="14" s="1"/>
  <c r="AF27" i="14" s="1"/>
  <c r="AG27" i="14" s="1"/>
  <c r="AH27" i="14" s="1"/>
  <c r="AI27" i="14" s="1"/>
  <c r="AJ27" i="14" s="1"/>
  <c r="AK27" i="14" s="1"/>
  <c r="AL27" i="14" s="1"/>
  <c r="AM27" i="14" s="1"/>
  <c r="AN27" i="14" s="1"/>
  <c r="AO27" i="14" s="1"/>
  <c r="AP27" i="14" s="1"/>
  <c r="AQ27" i="14" s="1"/>
  <c r="AR27" i="14" s="1"/>
  <c r="AS27" i="14" s="1"/>
  <c r="AT27" i="14" s="1"/>
  <c r="AX26" i="14"/>
  <c r="S26" i="14"/>
  <c r="T26" i="14" s="1"/>
  <c r="U26" i="14" s="1"/>
  <c r="V26" i="14" s="1"/>
  <c r="W26" i="14" s="1"/>
  <c r="X26" i="14" s="1"/>
  <c r="Y26" i="14" s="1"/>
  <c r="Z26" i="14" s="1"/>
  <c r="AA26" i="14" s="1"/>
  <c r="AB26" i="14" s="1"/>
  <c r="AC26" i="14" s="1"/>
  <c r="AD26" i="14" s="1"/>
  <c r="AE26" i="14" s="1"/>
  <c r="AF26" i="14" s="1"/>
  <c r="AG26" i="14" s="1"/>
  <c r="AH26" i="14" s="1"/>
  <c r="G25" i="14"/>
  <c r="H25" i="14" s="1"/>
  <c r="I25" i="14" s="1"/>
  <c r="J25" i="14" s="1"/>
  <c r="K25" i="14" s="1"/>
  <c r="L25" i="14" s="1"/>
  <c r="M25" i="14" s="1"/>
  <c r="N25" i="14" s="1"/>
  <c r="O25" i="14" s="1"/>
  <c r="P25" i="14" s="1"/>
  <c r="Q25" i="14" s="1"/>
  <c r="R25" i="14" s="1"/>
  <c r="S25" i="14" s="1"/>
  <c r="T25" i="14" s="1"/>
  <c r="U25" i="14" s="1"/>
  <c r="V25" i="14" s="1"/>
  <c r="W25" i="14" s="1"/>
  <c r="X25" i="14" s="1"/>
  <c r="Y25" i="14" s="1"/>
  <c r="Z25" i="14" s="1"/>
  <c r="AA25" i="14" s="1"/>
  <c r="AB25" i="14" s="1"/>
  <c r="AC25" i="14" s="1"/>
  <c r="AD25" i="14" s="1"/>
  <c r="AE25" i="14" s="1"/>
  <c r="AF25" i="14" s="1"/>
  <c r="AX24" i="14"/>
  <c r="K24" i="14"/>
  <c r="L24" i="14" s="1"/>
  <c r="M24" i="14" s="1"/>
  <c r="N24" i="14" s="1"/>
  <c r="O24" i="14" s="1"/>
  <c r="P24" i="14" s="1"/>
  <c r="Q24" i="14" s="1"/>
  <c r="R24" i="14" s="1"/>
  <c r="S24" i="14" s="1"/>
  <c r="T24" i="14" s="1"/>
  <c r="U24" i="14" s="1"/>
  <c r="V24" i="14" s="1"/>
  <c r="W24" i="14" s="1"/>
  <c r="X24" i="14" s="1"/>
  <c r="Y24" i="14" s="1"/>
  <c r="Z24" i="14" s="1"/>
  <c r="AA24" i="14" s="1"/>
  <c r="AB24" i="14" s="1"/>
  <c r="AC24" i="14" s="1"/>
  <c r="AD24" i="14" s="1"/>
  <c r="AE24" i="14" s="1"/>
  <c r="AF24" i="14" s="1"/>
  <c r="AG24" i="14" s="1"/>
  <c r="AH24" i="14" s="1"/>
  <c r="AI24" i="14" s="1"/>
  <c r="AJ24" i="14" s="1"/>
  <c r="AK24" i="14" s="1"/>
  <c r="AL24" i="14" s="1"/>
  <c r="AM24" i="14" s="1"/>
  <c r="AN24" i="14" s="1"/>
  <c r="AO24" i="14" s="1"/>
  <c r="AP24" i="14" s="1"/>
  <c r="AQ24" i="14" s="1"/>
  <c r="AR24" i="14" s="1"/>
  <c r="AC23" i="14"/>
  <c r="AD23" i="14" s="1"/>
  <c r="AE23" i="14" s="1"/>
  <c r="AF23" i="14" s="1"/>
  <c r="AG23" i="14" s="1"/>
  <c r="Z23" i="14"/>
  <c r="AA23" i="14" s="1"/>
  <c r="F23" i="14"/>
  <c r="AX22" i="14"/>
  <c r="T21" i="14"/>
  <c r="U21" i="14" s="1"/>
  <c r="V21" i="14" s="1"/>
  <c r="W21" i="14" s="1"/>
  <c r="X21" i="14" s="1"/>
  <c r="Y21" i="14" s="1"/>
  <c r="Z21" i="14" s="1"/>
  <c r="AA21" i="14" s="1"/>
  <c r="AB21" i="14" s="1"/>
  <c r="AC21" i="14" s="1"/>
  <c r="AD21" i="14" s="1"/>
  <c r="AE21" i="14" s="1"/>
  <c r="AF21" i="14" s="1"/>
  <c r="R21" i="14"/>
  <c r="E20" i="14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AE20" i="14" s="1"/>
  <c r="AF20" i="14" s="1"/>
  <c r="AG20" i="14" s="1"/>
  <c r="AH20" i="14" s="1"/>
  <c r="AI20" i="14" s="1"/>
  <c r="AX19" i="14"/>
  <c r="AD19" i="14"/>
  <c r="AE19" i="14" s="1"/>
  <c r="AF19" i="14" s="1"/>
  <c r="AG19" i="14" s="1"/>
  <c r="AH19" i="14" s="1"/>
  <c r="AI19" i="14" s="1"/>
  <c r="AJ19" i="14" s="1"/>
  <c r="AB19" i="14"/>
  <c r="X19" i="14"/>
  <c r="Y19" i="14" s="1"/>
  <c r="U19" i="14"/>
  <c r="V19" i="14" s="1"/>
  <c r="R19" i="14"/>
  <c r="S19" i="14" s="1"/>
  <c r="N19" i="14"/>
  <c r="F19" i="14"/>
  <c r="X18" i="14"/>
  <c r="Y18" i="14" s="1"/>
  <c r="Z18" i="14" s="1"/>
  <c r="AA18" i="14" s="1"/>
  <c r="AB18" i="14" s="1"/>
  <c r="AC18" i="14" s="1"/>
  <c r="AD18" i="14" s="1"/>
  <c r="AE18" i="14" s="1"/>
  <c r="AF18" i="14" s="1"/>
  <c r="AG18" i="14" s="1"/>
  <c r="AH18" i="14" s="1"/>
  <c r="AI18" i="14" s="1"/>
  <c r="AJ18" i="14" s="1"/>
  <c r="AK18" i="14" s="1"/>
  <c r="AL18" i="14" s="1"/>
  <c r="AM18" i="14" s="1"/>
  <c r="AN18" i="14" s="1"/>
  <c r="AO18" i="14" s="1"/>
  <c r="AP18" i="14" s="1"/>
  <c r="AQ18" i="14" s="1"/>
  <c r="AR18" i="14" s="1"/>
  <c r="AS18" i="14" s="1"/>
  <c r="AT18" i="14" s="1"/>
  <c r="AU18" i="14" s="1"/>
  <c r="AV18" i="14" s="1"/>
  <c r="AW18" i="14" s="1"/>
  <c r="AX18" i="14" s="1"/>
  <c r="AX17" i="14"/>
  <c r="AF16" i="14"/>
  <c r="AG16" i="14" s="1"/>
  <c r="F16" i="14"/>
  <c r="AE15" i="14"/>
  <c r="AF15" i="14" s="1"/>
  <c r="AB15" i="14"/>
  <c r="T15" i="14"/>
  <c r="H15" i="14"/>
  <c r="I15" i="14" s="1"/>
  <c r="J15" i="14" s="1"/>
  <c r="K15" i="14" s="1"/>
  <c r="L15" i="14" s="1"/>
  <c r="M15" i="14" s="1"/>
  <c r="N15" i="14" s="1"/>
  <c r="O15" i="14" s="1"/>
  <c r="AF13" i="14"/>
  <c r="AG13" i="14" s="1"/>
  <c r="AH13" i="14" s="1"/>
  <c r="N12" i="14"/>
  <c r="O12" i="14" s="1"/>
  <c r="P12" i="14" s="1"/>
  <c r="Q12" i="14" s="1"/>
  <c r="R12" i="14" s="1"/>
  <c r="S12" i="14" s="1"/>
  <c r="T12" i="14" s="1"/>
  <c r="U12" i="14" s="1"/>
  <c r="V12" i="14" s="1"/>
  <c r="W12" i="14" s="1"/>
  <c r="X12" i="14" s="1"/>
  <c r="Y12" i="14" s="1"/>
  <c r="Z12" i="14" s="1"/>
  <c r="AA12" i="14" s="1"/>
  <c r="AB12" i="14" s="1"/>
  <c r="AC12" i="14" s="1"/>
  <c r="AD12" i="14" s="1"/>
  <c r="AE12" i="14" s="1"/>
  <c r="J12" i="14"/>
  <c r="K12" i="14" s="1"/>
  <c r="E12" i="14"/>
  <c r="F12" i="14" s="1"/>
  <c r="G12" i="14" s="1"/>
  <c r="H12" i="14" s="1"/>
  <c r="AX8" i="14"/>
  <c r="AX7" i="14"/>
  <c r="AE7" i="14"/>
  <c r="AF7" i="14" s="1"/>
  <c r="AG7" i="14" s="1"/>
  <c r="AH7" i="14" s="1"/>
  <c r="AI7" i="14" s="1"/>
  <c r="AJ7" i="14" s="1"/>
  <c r="AK7" i="14" s="1"/>
  <c r="AL7" i="14" s="1"/>
  <c r="AM7" i="14" s="1"/>
  <c r="AN7" i="14" s="1"/>
  <c r="AC7" i="14"/>
  <c r="I7" i="14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AX6" i="14"/>
  <c r="AD6" i="14"/>
  <c r="Z6" i="14"/>
  <c r="S6" i="14"/>
  <c r="N6" i="14"/>
  <c r="O6" i="14" s="1"/>
  <c r="P6" i="14" s="1"/>
  <c r="Q6" i="14" s="1"/>
  <c r="F6" i="14"/>
  <c r="G6" i="14" s="1"/>
  <c r="H6" i="14" s="1"/>
  <c r="I6" i="14" s="1"/>
  <c r="J6" i="14" s="1"/>
  <c r="K6" i="14" s="1"/>
  <c r="L6" i="14" s="1"/>
  <c r="AH188" i="14"/>
  <c r="AH186" i="14"/>
  <c r="AI186" i="14" s="1"/>
  <c r="AJ186" i="14" s="1"/>
  <c r="AL186" i="14" s="1"/>
  <c r="AH162" i="14"/>
  <c r="AH155" i="14"/>
  <c r="AI155" i="14" s="1"/>
  <c r="AJ155" i="14" s="1"/>
  <c r="AL155" i="14" s="1"/>
  <c r="AH149" i="14"/>
  <c r="AI149" i="14" s="1"/>
  <c r="AJ149" i="14" s="1"/>
  <c r="AH141" i="14"/>
  <c r="AH130" i="14"/>
  <c r="AI130" i="14" s="1"/>
  <c r="AJ130" i="14" s="1"/>
  <c r="AL130" i="14" s="1"/>
  <c r="AH111" i="14"/>
  <c r="AI111" i="14" s="1"/>
  <c r="AH99" i="14"/>
  <c r="AH54" i="14"/>
  <c r="AI54" i="14" s="1"/>
  <c r="AH51" i="14"/>
  <c r="AH47" i="14"/>
  <c r="AI47" i="14" s="1"/>
  <c r="AJ47" i="14" s="1"/>
  <c r="AK47" i="14" s="1"/>
  <c r="AL47" i="14" s="1"/>
  <c r="AM47" i="14" s="1"/>
  <c r="AN47" i="14" s="1"/>
  <c r="AO47" i="14" s="1"/>
  <c r="AP47" i="14" s="1"/>
  <c r="AQ47" i="14" s="1"/>
  <c r="AR47" i="14" s="1"/>
  <c r="AS47" i="14" s="1"/>
  <c r="AT47" i="14" s="1"/>
  <c r="AU47" i="14" s="1"/>
  <c r="AV47" i="14" s="1"/>
  <c r="AW47" i="14" s="1"/>
  <c r="AX47" i="14" s="1"/>
  <c r="AH38" i="14"/>
  <c r="AI38" i="14" s="1"/>
  <c r="AH25" i="14"/>
  <c r="AI25" i="14" s="1"/>
  <c r="AJ25" i="14" s="1"/>
  <c r="AK25" i="14" s="1"/>
  <c r="AL25" i="14" s="1"/>
  <c r="AM25" i="14" s="1"/>
  <c r="AN25" i="14" s="1"/>
  <c r="AO25" i="14" s="1"/>
  <c r="AP25" i="14" s="1"/>
  <c r="AH21" i="14"/>
  <c r="AH12" i="14"/>
  <c r="AH9" i="14"/>
  <c r="AI9" i="14" s="1"/>
  <c r="AI191" i="14"/>
  <c r="AI182" i="14"/>
  <c r="AJ182" i="14" s="1"/>
  <c r="AI158" i="14"/>
  <c r="AJ158" i="14" s="1"/>
  <c r="AL158" i="14" s="1"/>
  <c r="AI153" i="14"/>
  <c r="AJ153" i="14" s="1"/>
  <c r="AL153" i="14" s="1"/>
  <c r="AI142" i="14"/>
  <c r="AI110" i="14"/>
  <c r="AI104" i="14"/>
  <c r="AJ104" i="14" s="1"/>
  <c r="AK104" i="14" s="1"/>
  <c r="AL104" i="14" s="1"/>
  <c r="AM104" i="14" s="1"/>
  <c r="AN104" i="14" s="1"/>
  <c r="AO104" i="14" s="1"/>
  <c r="AP104" i="14" s="1"/>
  <c r="AQ104" i="14" s="1"/>
  <c r="AI95" i="14"/>
  <c r="AJ95" i="14" s="1"/>
  <c r="AI91" i="14"/>
  <c r="AJ91" i="14" s="1"/>
  <c r="AK91" i="14" s="1"/>
  <c r="AL91" i="14" s="1"/>
  <c r="AM91" i="14" s="1"/>
  <c r="AN91" i="14" s="1"/>
  <c r="AO91" i="14" s="1"/>
  <c r="AP91" i="14" s="1"/>
  <c r="AQ91" i="14" s="1"/>
  <c r="AR91" i="14" s="1"/>
  <c r="AS91" i="14" s="1"/>
  <c r="AT91" i="14" s="1"/>
  <c r="AU91" i="14" s="1"/>
  <c r="AV91" i="14" s="1"/>
  <c r="AW91" i="14" s="1"/>
  <c r="AX91" i="14" s="1"/>
  <c r="AI89" i="14"/>
  <c r="AJ89" i="14" s="1"/>
  <c r="AK89" i="14" s="1"/>
  <c r="AI70" i="14"/>
  <c r="AI64" i="14"/>
  <c r="AI48" i="14"/>
  <c r="AJ48" i="14" s="1"/>
  <c r="AK48" i="14" s="1"/>
  <c r="AL48" i="14" s="1"/>
  <c r="AM48" i="14" s="1"/>
  <c r="AN48" i="14" s="1"/>
  <c r="AO48" i="14" s="1"/>
  <c r="AP48" i="14" s="1"/>
  <c r="AQ48" i="14" s="1"/>
  <c r="AR48" i="14" s="1"/>
  <c r="AS48" i="14" s="1"/>
  <c r="AT48" i="14" s="1"/>
  <c r="AU48" i="14" s="1"/>
  <c r="AV48" i="14" s="1"/>
  <c r="AW48" i="14" s="1"/>
  <c r="AX48" i="14" s="1"/>
  <c r="AI45" i="14"/>
  <c r="AI42" i="14"/>
  <c r="AJ42" i="14" s="1"/>
  <c r="AI41" i="14"/>
  <c r="AJ41" i="14" s="1"/>
  <c r="AK41" i="14" s="1"/>
  <c r="AL41" i="14" s="1"/>
  <c r="AM41" i="14" s="1"/>
  <c r="AN41" i="14" s="1"/>
  <c r="AO41" i="14" s="1"/>
  <c r="AP41" i="14" s="1"/>
  <c r="AQ41" i="14" s="1"/>
  <c r="AR41" i="14" s="1"/>
  <c r="AS41" i="14" s="1"/>
  <c r="AT41" i="14" s="1"/>
  <c r="AU41" i="14" s="1"/>
  <c r="AV41" i="14" s="1"/>
  <c r="AW41" i="14" s="1"/>
  <c r="AX41" i="14" s="1"/>
  <c r="AJ135" i="14"/>
  <c r="AJ129" i="14"/>
  <c r="AL129" i="14" s="1"/>
  <c r="AJ124" i="14"/>
  <c r="AJ121" i="14"/>
  <c r="AL121" i="14" s="1"/>
  <c r="AJ100" i="14"/>
  <c r="AJ97" i="14"/>
  <c r="AK97" i="14" s="1"/>
  <c r="AL97" i="14" s="1"/>
  <c r="AM97" i="14" s="1"/>
  <c r="AN97" i="14" s="1"/>
  <c r="AO97" i="14" s="1"/>
  <c r="AP97" i="14" s="1"/>
  <c r="AQ97" i="14" s="1"/>
  <c r="AR97" i="14" s="1"/>
  <c r="AS97" i="14" s="1"/>
  <c r="AT97" i="14" s="1"/>
  <c r="AU97" i="14" s="1"/>
  <c r="AV97" i="14" s="1"/>
  <c r="AW97" i="14" s="1"/>
  <c r="AX97" i="14" s="1"/>
  <c r="AJ35" i="14"/>
  <c r="AJ32" i="14"/>
  <c r="AJ26" i="14"/>
  <c r="AK26" i="14" s="1"/>
  <c r="AL26" i="14" s="1"/>
  <c r="AJ21" i="14"/>
  <c r="AK21" i="14" s="1"/>
  <c r="AL21" i="14" s="1"/>
  <c r="AM21" i="14" s="1"/>
  <c r="AN21" i="14" s="1"/>
  <c r="AJ16" i="14"/>
  <c r="AJ12" i="14"/>
  <c r="AK12" i="14" s="1"/>
  <c r="AL12" i="14" s="1"/>
  <c r="AM12" i="14" s="1"/>
  <c r="AL191" i="14"/>
  <c r="AL128" i="14"/>
  <c r="AK78" i="14"/>
  <c r="AL78" i="14" s="1"/>
  <c r="AM78" i="14" s="1"/>
  <c r="AN78" i="14" s="1"/>
  <c r="AK76" i="14"/>
  <c r="AK74" i="14"/>
  <c r="AL74" i="14" s="1"/>
  <c r="AM74" i="14" s="1"/>
  <c r="AN74" i="14" s="1"/>
  <c r="AO74" i="14" s="1"/>
  <c r="AP74" i="14" s="1"/>
  <c r="AQ74" i="14" s="1"/>
  <c r="AR74" i="14" s="1"/>
  <c r="AS74" i="14" s="1"/>
  <c r="AT74" i="14" s="1"/>
  <c r="AU74" i="14" s="1"/>
  <c r="AK50" i="14"/>
  <c r="AL50" i="14" s="1"/>
  <c r="AM50" i="14" s="1"/>
  <c r="AN50" i="14" s="1"/>
  <c r="AK46" i="14"/>
  <c r="AK45" i="14"/>
  <c r="AL45" i="14" s="1"/>
  <c r="AK38" i="14"/>
  <c r="AL38" i="14" s="1"/>
  <c r="AM38" i="14" s="1"/>
  <c r="AN38" i="14" s="1"/>
  <c r="AO38" i="14" s="1"/>
  <c r="AP38" i="14" s="1"/>
  <c r="AQ38" i="14" s="1"/>
  <c r="AR38" i="14" s="1"/>
  <c r="AS38" i="14" s="1"/>
  <c r="AT38" i="14" s="1"/>
  <c r="AU38" i="14" s="1"/>
  <c r="AV38" i="14" s="1"/>
  <c r="AW38" i="14" s="1"/>
  <c r="AX38" i="14" s="1"/>
  <c r="AK36" i="14"/>
  <c r="AK31" i="14"/>
  <c r="AL31" i="14" s="1"/>
  <c r="AM31" i="14" s="1"/>
  <c r="AN31" i="14" s="1"/>
  <c r="AO31" i="14" s="1"/>
  <c r="AP31" i="14" s="1"/>
  <c r="AK23" i="14"/>
  <c r="AL23" i="14" s="1"/>
  <c r="AM23" i="14" s="1"/>
  <c r="AK9" i="14"/>
  <c r="AL9" i="14" s="1"/>
  <c r="AM9" i="14" s="1"/>
  <c r="AN9" i="14" s="1"/>
  <c r="AO9" i="14" s="1"/>
  <c r="AP9" i="14" s="1"/>
  <c r="AQ9" i="14" s="1"/>
  <c r="AR9" i="14" s="1"/>
  <c r="AS9" i="14" s="1"/>
  <c r="AT9" i="14" s="1"/>
  <c r="AL190" i="14"/>
  <c r="AL144" i="14"/>
  <c r="AL124" i="14"/>
  <c r="AL83" i="14"/>
  <c r="AM83" i="14" s="1"/>
  <c r="AN83" i="14" s="1"/>
  <c r="AO83" i="14" s="1"/>
  <c r="AL64" i="14"/>
  <c r="AL51" i="14"/>
  <c r="AL42" i="14"/>
  <c r="AM42" i="14" s="1"/>
  <c r="AL20" i="14"/>
  <c r="AM20" i="14" s="1"/>
  <c r="AN20" i="14" s="1"/>
  <c r="AO20" i="14" s="1"/>
  <c r="AP20" i="14" s="1"/>
  <c r="AQ20" i="14" s="1"/>
  <c r="AR20" i="14" s="1"/>
  <c r="AS20" i="14" s="1"/>
  <c r="AL19" i="14"/>
  <c r="AL15" i="14"/>
  <c r="AL10" i="14"/>
  <c r="AM10" i="14" s="1"/>
  <c r="AN10" i="14" s="1"/>
  <c r="AM182" i="14"/>
  <c r="AN182" i="14" s="1"/>
  <c r="AO182" i="14" s="1"/>
  <c r="AP182" i="14" s="1"/>
  <c r="AQ182" i="14" s="1"/>
  <c r="AR182" i="14" s="1"/>
  <c r="AS182" i="14" s="1"/>
  <c r="AT182" i="14" s="1"/>
  <c r="AU182" i="14" s="1"/>
  <c r="AV182" i="14" s="1"/>
  <c r="AW182" i="14" s="1"/>
  <c r="AX182" i="14" s="1"/>
  <c r="AM180" i="14"/>
  <c r="AM179" i="14"/>
  <c r="AN179" i="14" s="1"/>
  <c r="AO179" i="14" s="1"/>
  <c r="AP179" i="14" s="1"/>
  <c r="AQ179" i="14" s="1"/>
  <c r="AR179" i="14" s="1"/>
  <c r="AS179" i="14" s="1"/>
  <c r="AT179" i="14" s="1"/>
  <c r="AU179" i="14" s="1"/>
  <c r="AV179" i="14" s="1"/>
  <c r="AW179" i="14" s="1"/>
  <c r="AX179" i="14" s="1"/>
  <c r="AM149" i="14"/>
  <c r="AN149" i="14" s="1"/>
  <c r="AO149" i="14" s="1"/>
  <c r="AP149" i="14" s="1"/>
  <c r="AQ149" i="14" s="1"/>
  <c r="AM135" i="14"/>
  <c r="AN135" i="14" s="1"/>
  <c r="AM89" i="14"/>
  <c r="AN89" i="14" s="1"/>
  <c r="AO89" i="14" s="1"/>
  <c r="AP89" i="14" s="1"/>
  <c r="AQ89" i="14" s="1"/>
  <c r="AR89" i="14" s="1"/>
  <c r="AS89" i="14" s="1"/>
  <c r="AT89" i="14" s="1"/>
  <c r="AU89" i="14" s="1"/>
  <c r="AV89" i="14" s="1"/>
  <c r="AW89" i="14" s="1"/>
  <c r="AX89" i="14" s="1"/>
  <c r="AM87" i="14"/>
  <c r="AN87" i="14" s="1"/>
  <c r="AO87" i="14" s="1"/>
  <c r="AP87" i="14" s="1"/>
  <c r="AQ87" i="14" s="1"/>
  <c r="AR87" i="14" s="1"/>
  <c r="AS87" i="14" s="1"/>
  <c r="AT87" i="14" s="1"/>
  <c r="AU87" i="14" s="1"/>
  <c r="AM72" i="14"/>
  <c r="AN72" i="14" s="1"/>
  <c r="AO72" i="14" s="1"/>
  <c r="AP72" i="14" s="1"/>
  <c r="AQ72" i="14" s="1"/>
  <c r="AR72" i="14" s="1"/>
  <c r="AM69" i="14"/>
  <c r="AM65" i="14"/>
  <c r="AN65" i="14" s="1"/>
  <c r="AO65" i="14" s="1"/>
  <c r="AP65" i="14" s="1"/>
  <c r="AQ65" i="14" s="1"/>
  <c r="AR65" i="14" s="1"/>
  <c r="AS65" i="14" s="1"/>
  <c r="AT65" i="14" s="1"/>
  <c r="AU65" i="14" s="1"/>
  <c r="AM36" i="14"/>
  <c r="AN36" i="14" s="1"/>
  <c r="AM35" i="14"/>
  <c r="AN35" i="14" s="1"/>
  <c r="AO35" i="14" s="1"/>
  <c r="AP35" i="14" s="1"/>
  <c r="AQ35" i="14" s="1"/>
  <c r="AN192" i="14"/>
  <c r="AN132" i="14"/>
  <c r="AN122" i="14"/>
  <c r="AO122" i="14" s="1"/>
  <c r="AN116" i="14"/>
  <c r="AO116" i="14" s="1"/>
  <c r="AP116" i="14" s="1"/>
  <c r="AQ116" i="14" s="1"/>
  <c r="AR116" i="14" s="1"/>
  <c r="AS116" i="14" s="1"/>
  <c r="AT116" i="14" s="1"/>
  <c r="AU116" i="14" s="1"/>
  <c r="AV116" i="14" s="1"/>
  <c r="AN110" i="14"/>
  <c r="AN76" i="14"/>
  <c r="AN67" i="14"/>
  <c r="AO67" i="14" s="1"/>
  <c r="AN59" i="14"/>
  <c r="AO59" i="14" s="1"/>
  <c r="AP59" i="14" s="1"/>
  <c r="AQ59" i="14" s="1"/>
  <c r="AR59" i="14" s="1"/>
  <c r="AS59" i="14" s="1"/>
  <c r="AT59" i="14" s="1"/>
  <c r="AU59" i="14" s="1"/>
  <c r="AV59" i="14" s="1"/>
  <c r="AW59" i="14" s="1"/>
  <c r="AX59" i="14" s="1"/>
  <c r="AN33" i="14"/>
  <c r="AN30" i="14"/>
  <c r="AN26" i="14"/>
  <c r="AO180" i="14"/>
  <c r="AP180" i="14" s="1"/>
  <c r="AQ180" i="14" s="1"/>
  <c r="AR180" i="14" s="1"/>
  <c r="AO169" i="14"/>
  <c r="AP169" i="14" s="1"/>
  <c r="AQ169" i="14" s="1"/>
  <c r="AR169" i="14" s="1"/>
  <c r="AO140" i="14"/>
  <c r="AP140" i="14" s="1"/>
  <c r="AO124" i="14"/>
  <c r="AO100" i="14"/>
  <c r="AP100" i="14" s="1"/>
  <c r="AO44" i="14"/>
  <c r="AP44" i="14" s="1"/>
  <c r="AQ44" i="14" s="1"/>
  <c r="AR44" i="14" s="1"/>
  <c r="AS44" i="14" s="1"/>
  <c r="AT44" i="14" s="1"/>
  <c r="AU44" i="14" s="1"/>
  <c r="AV44" i="14" s="1"/>
  <c r="AW44" i="14" s="1"/>
  <c r="AX44" i="14" s="1"/>
  <c r="AO23" i="14"/>
  <c r="AO19" i="14"/>
  <c r="AP19" i="14" s="1"/>
  <c r="AQ19" i="14" s="1"/>
  <c r="AR19" i="14" s="1"/>
  <c r="AS19" i="14" s="1"/>
  <c r="AT19" i="14" s="1"/>
  <c r="AU19" i="14" s="1"/>
  <c r="AO8" i="14"/>
  <c r="AP193" i="14"/>
  <c r="AP132" i="14"/>
  <c r="AP123" i="14"/>
  <c r="AQ123" i="14" s="1"/>
  <c r="AR123" i="14" s="1"/>
  <c r="AP110" i="14"/>
  <c r="AQ110" i="14" s="1"/>
  <c r="AR110" i="14" s="1"/>
  <c r="AS110" i="14" s="1"/>
  <c r="AT110" i="14" s="1"/>
  <c r="AU110" i="14" s="1"/>
  <c r="AV110" i="14" s="1"/>
  <c r="AW110" i="14" s="1"/>
  <c r="AX110" i="14" s="1"/>
  <c r="AP95" i="14"/>
  <c r="AQ95" i="14" s="1"/>
  <c r="AR95" i="14" s="1"/>
  <c r="AP88" i="14"/>
  <c r="AP78" i="14"/>
  <c r="AQ78" i="14" s="1"/>
  <c r="AR78" i="14" s="1"/>
  <c r="AS78" i="14" s="1"/>
  <c r="AT78" i="14" s="1"/>
  <c r="AP69" i="14"/>
  <c r="AP26" i="14"/>
  <c r="AP22" i="14"/>
  <c r="AF22" i="14" s="1"/>
  <c r="AE22" i="14" s="1"/>
  <c r="AD22" i="14" s="1"/>
  <c r="AC22" i="14" s="1"/>
  <c r="AB22" i="14" s="1"/>
  <c r="AA22" i="14" s="1"/>
  <c r="Z22" i="14" s="1"/>
  <c r="Y22" i="14" s="1"/>
  <c r="X22" i="14" s="1"/>
  <c r="W22" i="14" s="1"/>
  <c r="V22" i="14" s="1"/>
  <c r="U22" i="14" s="1"/>
  <c r="T22" i="14" s="1"/>
  <c r="S22" i="14" s="1"/>
  <c r="R22" i="14" s="1"/>
  <c r="Q22" i="14" s="1"/>
  <c r="P22" i="14" s="1"/>
  <c r="O22" i="14" s="1"/>
  <c r="N22" i="14" s="1"/>
  <c r="M22" i="14" s="1"/>
  <c r="L22" i="14" s="1"/>
  <c r="K22" i="14" s="1"/>
  <c r="J22" i="14" s="1"/>
  <c r="I22" i="14" s="1"/>
  <c r="H22" i="14" s="1"/>
  <c r="G22" i="14" s="1"/>
  <c r="F22" i="14" s="1"/>
  <c r="E22" i="14" s="1"/>
  <c r="D22" i="14" s="1"/>
  <c r="AP21" i="14"/>
  <c r="AP10" i="14"/>
  <c r="AQ10" i="14" s="1"/>
  <c r="AR10" i="14" s="1"/>
  <c r="AS10" i="14" s="1"/>
  <c r="AT10" i="14" s="1"/>
  <c r="AU10" i="14" s="1"/>
  <c r="AV10" i="14" s="1"/>
  <c r="AW10" i="14" s="1"/>
  <c r="AX10" i="14" s="1"/>
  <c r="AP7" i="14"/>
  <c r="AQ146" i="14"/>
  <c r="AI146" i="14" s="1"/>
  <c r="AQ124" i="14"/>
  <c r="AR124" i="14" s="1"/>
  <c r="AS124" i="14" s="1"/>
  <c r="AQ108" i="14"/>
  <c r="AR108" i="14" s="1"/>
  <c r="AS108" i="14" s="1"/>
  <c r="AQ92" i="14"/>
  <c r="AR92" i="14" s="1"/>
  <c r="AQ83" i="14"/>
  <c r="AR83" i="14" s="1"/>
  <c r="AS83" i="14" s="1"/>
  <c r="AQ76" i="14"/>
  <c r="AQ73" i="14"/>
  <c r="AF73" i="14" s="1"/>
  <c r="AE73" i="14" s="1"/>
  <c r="AD73" i="14" s="1"/>
  <c r="AC73" i="14" s="1"/>
  <c r="AB73" i="14" s="1"/>
  <c r="AA73" i="14" s="1"/>
  <c r="Z73" i="14" s="1"/>
  <c r="AQ67" i="14"/>
  <c r="AQ62" i="14"/>
  <c r="AR62" i="14" s="1"/>
  <c r="AS62" i="14" s="1"/>
  <c r="AQ50" i="14"/>
  <c r="AQ39" i="14"/>
  <c r="AR39" i="14" s="1"/>
  <c r="AS39" i="14" s="1"/>
  <c r="AT39" i="14" s="1"/>
  <c r="AU39" i="14" s="1"/>
  <c r="AV39" i="14" s="1"/>
  <c r="AW39" i="14" s="1"/>
  <c r="AX39" i="14" s="1"/>
  <c r="AQ36" i="14"/>
  <c r="AR36" i="14" s="1"/>
  <c r="AQ8" i="14"/>
  <c r="AR8" i="14" s="1"/>
  <c r="AS8" i="14" s="1"/>
  <c r="AR176" i="14"/>
  <c r="AS176" i="14" s="1"/>
  <c r="AT176" i="14" s="1"/>
  <c r="AU176" i="14" s="1"/>
  <c r="AV176" i="14" s="1"/>
  <c r="AW176" i="14" s="1"/>
  <c r="AX176" i="14" s="1"/>
  <c r="AR145" i="14"/>
  <c r="AR143" i="14"/>
  <c r="AR100" i="14"/>
  <c r="AR93" i="14"/>
  <c r="AS93" i="14" s="1"/>
  <c r="AT93" i="14" s="1"/>
  <c r="AU93" i="14" s="1"/>
  <c r="AV93" i="14" s="1"/>
  <c r="AW93" i="14" s="1"/>
  <c r="AX93" i="14" s="1"/>
  <c r="AR88" i="14"/>
  <c r="AR70" i="14"/>
  <c r="AS70" i="14" s="1"/>
  <c r="AR34" i="14"/>
  <c r="AR31" i="14"/>
  <c r="AS31" i="14" s="1"/>
  <c r="AT31" i="14" s="1"/>
  <c r="AU31" i="14" s="1"/>
  <c r="AV31" i="14" s="1"/>
  <c r="AR21" i="14"/>
  <c r="AS192" i="14"/>
  <c r="AS188" i="14"/>
  <c r="AT188" i="14" s="1"/>
  <c r="AU188" i="14" s="1"/>
  <c r="AV188" i="14" s="1"/>
  <c r="AW188" i="14" s="1"/>
  <c r="AX188" i="14" s="1"/>
  <c r="AS174" i="14"/>
  <c r="AS149" i="14"/>
  <c r="AS132" i="14"/>
  <c r="AT132" i="14" s="1"/>
  <c r="AS129" i="14"/>
  <c r="AT129" i="14" s="1"/>
  <c r="AU129" i="14" s="1"/>
  <c r="AV129" i="14" s="1"/>
  <c r="AW129" i="14" s="1"/>
  <c r="AX129" i="14" s="1"/>
  <c r="AS121" i="14"/>
  <c r="AT121" i="14" s="1"/>
  <c r="AU121" i="14" s="1"/>
  <c r="AS109" i="14"/>
  <c r="AS104" i="14"/>
  <c r="AS90" i="14"/>
  <c r="AS85" i="14"/>
  <c r="AS42" i="14"/>
  <c r="AT171" i="14"/>
  <c r="AT169" i="14"/>
  <c r="AT120" i="14"/>
  <c r="AT109" i="14"/>
  <c r="AT102" i="14"/>
  <c r="AU102" i="14" s="1"/>
  <c r="AV102" i="14" s="1"/>
  <c r="AW102" i="14" s="1"/>
  <c r="AX102" i="14" s="1"/>
  <c r="AT50" i="14"/>
  <c r="AH50" i="14" s="1"/>
  <c r="AG50" i="14" s="1"/>
  <c r="AF50" i="14" s="1"/>
  <c r="AE50" i="14" s="1"/>
  <c r="AD50" i="14" s="1"/>
  <c r="AC50" i="14" s="1"/>
  <c r="AB50" i="14" s="1"/>
  <c r="AA50" i="14" s="1"/>
  <c r="Z50" i="14" s="1"/>
  <c r="Y50" i="14" s="1"/>
  <c r="X50" i="14" s="1"/>
  <c r="W50" i="14" s="1"/>
  <c r="V50" i="14" s="1"/>
  <c r="U50" i="14" s="1"/>
  <c r="T50" i="14" s="1"/>
  <c r="S50" i="14" s="1"/>
  <c r="R50" i="14" s="1"/>
  <c r="Q50" i="14" s="1"/>
  <c r="P50" i="14" s="1"/>
  <c r="O50" i="14" s="1"/>
  <c r="N50" i="14" s="1"/>
  <c r="M50" i="14" s="1"/>
  <c r="L50" i="14" s="1"/>
  <c r="K50" i="14" s="1"/>
  <c r="J50" i="14" s="1"/>
  <c r="I50" i="14" s="1"/>
  <c r="H50" i="14" s="1"/>
  <c r="G50" i="14" s="1"/>
  <c r="F50" i="14" s="1"/>
  <c r="E50" i="14" s="1"/>
  <c r="D50" i="14" s="1"/>
  <c r="AT36" i="14"/>
  <c r="AU36" i="14" s="1"/>
  <c r="AV36" i="14" s="1"/>
  <c r="AT25" i="14"/>
  <c r="AU25" i="14" s="1"/>
  <c r="AV25" i="14" s="1"/>
  <c r="AW25" i="14" s="1"/>
  <c r="AX25" i="14" s="1"/>
  <c r="AT21" i="14"/>
  <c r="AU21" i="14" s="1"/>
  <c r="AV21" i="14" s="1"/>
  <c r="AW21" i="14" s="1"/>
  <c r="AX21" i="14" s="1"/>
  <c r="AT15" i="14"/>
  <c r="AT6" i="14"/>
  <c r="AU181" i="14"/>
  <c r="AU174" i="14"/>
  <c r="AU160" i="14"/>
  <c r="AU155" i="14"/>
  <c r="AV155" i="14" s="1"/>
  <c r="AW155" i="14" s="1"/>
  <c r="AX155" i="14" s="1"/>
  <c r="AU149" i="14"/>
  <c r="AV149" i="14" s="1"/>
  <c r="AW149" i="14" s="1"/>
  <c r="AX149" i="14" s="1"/>
  <c r="AU123" i="14"/>
  <c r="AV123" i="14" s="1"/>
  <c r="AW123" i="14" s="1"/>
  <c r="AX123" i="14" s="1"/>
  <c r="AU115" i="14"/>
  <c r="AV115" i="14" s="1"/>
  <c r="AW115" i="14" s="1"/>
  <c r="AX115" i="14" s="1"/>
  <c r="AU106" i="14"/>
  <c r="AU104" i="14"/>
  <c r="AV104" i="14" s="1"/>
  <c r="AW104" i="14" s="1"/>
  <c r="AX104" i="14" s="1"/>
  <c r="AU95" i="14"/>
  <c r="AV95" i="14" s="1"/>
  <c r="AW95" i="14" s="1"/>
  <c r="AX95" i="14" s="1"/>
  <c r="AU85" i="14"/>
  <c r="AV85" i="14" s="1"/>
  <c r="AW85" i="14" s="1"/>
  <c r="AX85" i="14" s="1"/>
  <c r="AU80" i="14"/>
  <c r="AV80" i="14" s="1"/>
  <c r="AW80" i="14" s="1"/>
  <c r="AX80" i="14" s="1"/>
  <c r="AU72" i="14"/>
  <c r="AV72" i="14" s="1"/>
  <c r="AW72" i="14" s="1"/>
  <c r="AX72" i="14" s="1"/>
  <c r="AU67" i="14"/>
  <c r="AV67" i="14" s="1"/>
  <c r="AW67" i="14" s="1"/>
  <c r="AX67" i="14" s="1"/>
  <c r="AU61" i="14"/>
  <c r="AU51" i="14"/>
  <c r="AU40" i="14"/>
  <c r="AV40" i="14" s="1"/>
  <c r="AW40" i="14" s="1"/>
  <c r="AX40" i="14" s="1"/>
  <c r="AU30" i="14"/>
  <c r="AU26" i="14"/>
  <c r="AU24" i="14"/>
  <c r="AV24" i="14" s="1"/>
  <c r="AU20" i="14"/>
  <c r="AU14" i="14"/>
  <c r="AU13" i="14"/>
  <c r="AV13" i="14" s="1"/>
  <c r="AW13" i="14" s="1"/>
  <c r="AX13" i="14" s="1"/>
  <c r="AU11" i="14"/>
  <c r="AV11" i="14" s="1"/>
  <c r="AW11" i="14" s="1"/>
  <c r="AX11" i="14" s="1"/>
  <c r="AV195" i="14"/>
  <c r="AV170" i="14"/>
  <c r="AW170" i="14" s="1"/>
  <c r="AX170" i="14" s="1"/>
  <c r="AV169" i="14"/>
  <c r="AW169" i="14" s="1"/>
  <c r="AX169" i="14" s="1"/>
  <c r="AV136" i="14"/>
  <c r="AW136" i="14" s="1"/>
  <c r="AX136" i="14" s="1"/>
  <c r="AV134" i="14"/>
  <c r="AW134" i="14" s="1"/>
  <c r="AX134" i="14" s="1"/>
  <c r="AV125" i="14"/>
  <c r="AW125" i="14" s="1"/>
  <c r="AX125" i="14" s="1"/>
  <c r="AV99" i="14"/>
  <c r="AW99" i="14" s="1"/>
  <c r="AX99" i="14" s="1"/>
  <c r="AV98" i="14"/>
  <c r="AW98" i="14" s="1"/>
  <c r="AX98" i="14" s="1"/>
  <c r="AV78" i="14"/>
  <c r="AW78" i="14" s="1"/>
  <c r="AX78" i="14" s="1"/>
  <c r="AV63" i="14"/>
  <c r="AW63" i="14" s="1"/>
  <c r="AX63" i="14" s="1"/>
  <c r="AV53" i="14"/>
  <c r="AW53" i="14" s="1"/>
  <c r="AX53" i="14" s="1"/>
  <c r="AV35" i="14"/>
  <c r="AW35" i="14" s="1"/>
  <c r="AX35" i="14" s="1"/>
  <c r="AV34" i="14"/>
  <c r="AW34" i="14" s="1"/>
  <c r="AX34" i="14" s="1"/>
  <c r="AV27" i="14"/>
  <c r="AW27" i="14" s="1"/>
  <c r="AX27" i="14" s="1"/>
  <c r="AV9" i="14"/>
  <c r="AW9" i="14" s="1"/>
  <c r="AX9" i="14" s="1"/>
  <c r="AW187" i="14"/>
  <c r="AX187" i="14" s="1"/>
  <c r="AW185" i="14"/>
  <c r="AX185" i="14" s="1"/>
  <c r="AW181" i="14"/>
  <c r="AX181" i="14" s="1"/>
  <c r="AW175" i="14"/>
  <c r="AX175" i="14" s="1"/>
  <c r="AW171" i="14"/>
  <c r="AX171" i="14" s="1"/>
  <c r="AW167" i="14"/>
  <c r="AX167" i="14" s="1"/>
  <c r="AW165" i="14"/>
  <c r="AX165" i="14" s="1"/>
  <c r="AW164" i="14"/>
  <c r="AX164" i="14" s="1"/>
  <c r="AW162" i="14"/>
  <c r="AX162" i="14" s="1"/>
  <c r="AW161" i="14"/>
  <c r="AX161" i="14" s="1"/>
  <c r="AW147" i="14"/>
  <c r="AX147" i="14" s="1"/>
  <c r="AW145" i="14"/>
  <c r="AX145" i="14" s="1"/>
  <c r="AW143" i="14"/>
  <c r="AX143" i="14" s="1"/>
  <c r="AW142" i="14"/>
  <c r="AX142" i="14" s="1"/>
  <c r="AW141" i="14"/>
  <c r="AX141" i="14" s="1"/>
  <c r="AW140" i="14"/>
  <c r="AX140" i="14" s="1"/>
  <c r="AW131" i="14"/>
  <c r="AX131" i="14" s="1"/>
  <c r="AW127" i="14"/>
  <c r="AX127" i="14" s="1"/>
  <c r="AW126" i="14"/>
  <c r="AX126" i="14" s="1"/>
  <c r="AW124" i="14"/>
  <c r="AX124" i="14" s="1"/>
  <c r="AW122" i="14"/>
  <c r="AX122" i="14" s="1"/>
  <c r="AW118" i="14"/>
  <c r="AX118" i="14" s="1"/>
  <c r="AW114" i="14"/>
  <c r="AX114" i="14" s="1"/>
  <c r="AW112" i="14"/>
  <c r="AX112" i="14" s="1"/>
  <c r="AW109" i="14"/>
  <c r="AX109" i="14" s="1"/>
  <c r="AW108" i="14"/>
  <c r="AX108" i="14" s="1"/>
  <c r="AW107" i="14"/>
  <c r="AX107" i="14" s="1"/>
  <c r="AW103" i="14"/>
  <c r="AX103" i="14" s="1"/>
  <c r="AW101" i="14"/>
  <c r="AX101" i="14" s="1"/>
  <c r="AW94" i="14"/>
  <c r="AX94" i="14" s="1"/>
  <c r="AW92" i="14"/>
  <c r="AX92" i="14" s="1"/>
  <c r="AW90" i="14"/>
  <c r="AX90" i="14" s="1"/>
  <c r="AW87" i="14"/>
  <c r="AX87" i="14" s="1"/>
  <c r="AW86" i="14"/>
  <c r="AX86" i="14" s="1"/>
  <c r="AW84" i="14"/>
  <c r="AX84" i="14" s="1"/>
  <c r="AW83" i="14"/>
  <c r="AX83" i="14" s="1"/>
  <c r="AW79" i="14"/>
  <c r="AX79" i="14" s="1"/>
  <c r="AW76" i="14"/>
  <c r="AX76" i="14" s="1"/>
  <c r="AW74" i="14"/>
  <c r="AX74" i="14" s="1"/>
  <c r="AW70" i="14"/>
  <c r="AX70" i="14" s="1"/>
  <c r="AW69" i="14"/>
  <c r="AX69" i="14" s="1"/>
  <c r="AW66" i="14"/>
  <c r="AX66" i="14" s="1"/>
  <c r="AW65" i="14"/>
  <c r="AX65" i="14" s="1"/>
  <c r="AW64" i="14"/>
  <c r="AX64" i="14" s="1"/>
  <c r="AW62" i="14"/>
  <c r="AX62" i="14" s="1"/>
  <c r="AW61" i="14"/>
  <c r="AX61" i="14" s="1"/>
  <c r="AW58" i="14"/>
  <c r="AX58" i="14" s="1"/>
  <c r="AW55" i="14"/>
  <c r="AX55" i="14" s="1"/>
  <c r="AW54" i="14"/>
  <c r="AX54" i="14" s="1"/>
  <c r="AW51" i="14"/>
  <c r="AX51" i="14" s="1"/>
  <c r="AW42" i="14"/>
  <c r="AX42" i="14" s="1"/>
  <c r="AW33" i="14"/>
  <c r="AX33" i="14" s="1"/>
  <c r="AW30" i="14"/>
  <c r="AX30" i="14" s="1"/>
  <c r="AW23" i="14"/>
  <c r="AX23" i="14" s="1"/>
  <c r="AW20" i="14"/>
  <c r="AX20" i="14" s="1"/>
  <c r="AW16" i="14"/>
  <c r="AX16" i="14" s="1"/>
  <c r="AW15" i="14"/>
  <c r="AX15" i="14" s="1"/>
  <c r="AW14" i="14"/>
  <c r="AX14" i="14" s="1"/>
  <c r="AW12" i="14"/>
  <c r="AX12" i="14" s="1"/>
  <c r="AR5" i="14"/>
  <c r="AS5" i="14" s="1"/>
  <c r="AT5" i="14" s="1"/>
  <c r="Y5" i="14"/>
  <c r="Z5" i="14" s="1"/>
  <c r="AA5" i="14" s="1"/>
  <c r="AB5" i="14" s="1"/>
  <c r="AC5" i="14" s="1"/>
  <c r="AD5" i="14" s="1"/>
  <c r="AE5" i="14" s="1"/>
  <c r="AF5" i="14" s="1"/>
  <c r="AG5" i="14" s="1"/>
  <c r="AH5" i="14" s="1"/>
  <c r="AI5" i="14" s="1"/>
  <c r="AJ5" i="14" s="1"/>
  <c r="AK5" i="14" s="1"/>
  <c r="AL5" i="14" s="1"/>
  <c r="AM5" i="14" s="1"/>
  <c r="U5" i="14"/>
  <c r="V5" i="14" s="1"/>
  <c r="W5" i="14" s="1"/>
  <c r="M5" i="14"/>
  <c r="N5" i="14" s="1"/>
  <c r="O5" i="14" s="1"/>
  <c r="P5" i="14" s="1"/>
  <c r="Q5" i="14" s="1"/>
  <c r="R5" i="14" s="1"/>
  <c r="S5" i="14" s="1"/>
  <c r="E5" i="14"/>
  <c r="D5" i="14" s="1"/>
  <c r="AW4" i="14"/>
  <c r="AR4" i="14"/>
  <c r="AS4" i="14" s="1"/>
  <c r="AT4" i="14" s="1"/>
  <c r="AU4" i="14" s="1"/>
  <c r="Y4" i="14"/>
  <c r="Z4" i="14" s="1"/>
  <c r="AA4" i="14" s="1"/>
  <c r="AB4" i="14" s="1"/>
  <c r="AC4" i="14" s="1"/>
  <c r="AD4" i="14" s="1"/>
  <c r="AE4" i="14" s="1"/>
  <c r="AF4" i="14" s="1"/>
  <c r="AG4" i="14" s="1"/>
  <c r="AH4" i="14" s="1"/>
  <c r="AI4" i="14" s="1"/>
  <c r="AJ4" i="14" s="1"/>
  <c r="AK4" i="14" s="1"/>
  <c r="U4" i="14"/>
  <c r="V4" i="14" s="1"/>
  <c r="W4" i="14" s="1"/>
  <c r="M4" i="14"/>
  <c r="N4" i="14" s="1"/>
  <c r="O4" i="14" s="1"/>
  <c r="P4" i="14" s="1"/>
  <c r="Q4" i="14" s="1"/>
  <c r="R4" i="14" s="1"/>
  <c r="S4" i="14" s="1"/>
  <c r="E4" i="14"/>
  <c r="D4" i="14" s="1"/>
  <c r="AX7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6" i="1"/>
  <c r="AI8" i="14" l="1"/>
  <c r="AH8" i="14" s="1"/>
  <c r="AG8" i="14" s="1"/>
  <c r="AF8" i="14" s="1"/>
  <c r="AE8" i="14" s="1"/>
  <c r="AD8" i="14" s="1"/>
  <c r="AC8" i="14" s="1"/>
  <c r="AB8" i="14" s="1"/>
  <c r="AA8" i="14" s="1"/>
  <c r="Z8" i="14" s="1"/>
  <c r="Y8" i="14" s="1"/>
  <c r="X8" i="14" s="1"/>
  <c r="W8" i="14" s="1"/>
  <c r="V8" i="14" s="1"/>
  <c r="U8" i="14" s="1"/>
  <c r="T8" i="14" s="1"/>
  <c r="S8" i="14" s="1"/>
  <c r="R8" i="14" s="1"/>
  <c r="Q8" i="14" s="1"/>
  <c r="P8" i="14" s="1"/>
  <c r="O8" i="14" s="1"/>
  <c r="N8" i="14" s="1"/>
  <c r="M8" i="14" s="1"/>
  <c r="L8" i="14" s="1"/>
  <c r="K8" i="14" s="1"/>
  <c r="J8" i="14" s="1"/>
  <c r="I8" i="14" s="1"/>
  <c r="H8" i="14" s="1"/>
  <c r="G8" i="14" s="1"/>
  <c r="F8" i="14" s="1"/>
  <c r="E8" i="14" s="1"/>
  <c r="D8" i="14" s="1"/>
  <c r="AF99" i="14"/>
  <c r="AE99" i="14" s="1"/>
  <c r="AD99" i="14" s="1"/>
  <c r="AC99" i="14" s="1"/>
  <c r="AB99" i="14" s="1"/>
  <c r="AA99" i="14" s="1"/>
  <c r="Z99" i="14" s="1"/>
  <c r="Y99" i="14" s="1"/>
  <c r="X99" i="14" s="1"/>
  <c r="W99" i="14" s="1"/>
  <c r="V99" i="14" s="1"/>
  <c r="U99" i="14" s="1"/>
  <c r="T99" i="14" s="1"/>
  <c r="S99" i="14" s="1"/>
  <c r="R99" i="14" s="1"/>
  <c r="Q99" i="14" s="1"/>
  <c r="P99" i="14" s="1"/>
  <c r="O99" i="14" s="1"/>
  <c r="N99" i="14" s="1"/>
  <c r="M99" i="14" s="1"/>
  <c r="L99" i="14" s="1"/>
  <c r="K99" i="14" s="1"/>
  <c r="J99" i="14" s="1"/>
  <c r="I99" i="14" s="1"/>
  <c r="H99" i="14" s="1"/>
  <c r="G99" i="14" s="1"/>
  <c r="F99" i="14" s="1"/>
  <c r="E99" i="14" s="1"/>
  <c r="D99" i="14" s="1"/>
  <c r="Z74" i="14"/>
  <c r="Y74" i="14" s="1"/>
  <c r="X74" i="14" s="1"/>
  <c r="W74" i="14" s="1"/>
  <c r="V74" i="14" s="1"/>
  <c r="U74" i="14" s="1"/>
  <c r="T74" i="14" s="1"/>
  <c r="S74" i="14" s="1"/>
  <c r="R74" i="14" s="1"/>
  <c r="Q74" i="14" s="1"/>
  <c r="P74" i="14" s="1"/>
  <c r="O74" i="14" s="1"/>
  <c r="N74" i="14" s="1"/>
  <c r="M74" i="14" s="1"/>
  <c r="L74" i="14" s="1"/>
  <c r="K74" i="14" s="1"/>
  <c r="J74" i="14" s="1"/>
  <c r="I74" i="14" s="1"/>
  <c r="H74" i="14" s="1"/>
  <c r="G74" i="14" s="1"/>
  <c r="F74" i="14" s="1"/>
  <c r="E74" i="14" s="1"/>
  <c r="D74" i="14" s="1"/>
  <c r="P102" i="14"/>
  <c r="O102" i="14" s="1"/>
  <c r="N102" i="14" s="1"/>
  <c r="M102" i="14" s="1"/>
  <c r="L102" i="14" s="1"/>
  <c r="K102" i="14" s="1"/>
  <c r="J102" i="14" s="1"/>
  <c r="I102" i="14" s="1"/>
  <c r="H102" i="14" s="1"/>
  <c r="G102" i="14" s="1"/>
  <c r="F102" i="14" s="1"/>
  <c r="E102" i="14" s="1"/>
  <c r="D102" i="14" s="1"/>
  <c r="AC118" i="14"/>
  <c r="V18" i="14"/>
  <c r="U18" i="14" s="1"/>
  <c r="T18" i="14" s="1"/>
  <c r="S18" i="14" s="1"/>
  <c r="R18" i="14" s="1"/>
  <c r="Q18" i="14" s="1"/>
  <c r="P18" i="14" s="1"/>
  <c r="O18" i="14" s="1"/>
  <c r="N18" i="14" s="1"/>
  <c r="M18" i="14" s="1"/>
  <c r="L18" i="14" s="1"/>
  <c r="K18" i="14" s="1"/>
  <c r="J18" i="14" s="1"/>
  <c r="I18" i="14" s="1"/>
  <c r="H18" i="14" s="1"/>
  <c r="G18" i="14" s="1"/>
  <c r="F18" i="14" s="1"/>
  <c r="E18" i="14" s="1"/>
  <c r="D18" i="14" s="1"/>
  <c r="T93" i="14"/>
  <c r="S93" i="14" s="1"/>
  <c r="R93" i="14" s="1"/>
  <c r="Q93" i="14" s="1"/>
  <c r="P93" i="14" s="1"/>
  <c r="O93" i="14" s="1"/>
  <c r="N93" i="14" s="1"/>
  <c r="M93" i="14" s="1"/>
  <c r="L93" i="14" s="1"/>
  <c r="K93" i="14" s="1"/>
  <c r="J93" i="14" s="1"/>
  <c r="I93" i="14" s="1"/>
  <c r="H93" i="14" s="1"/>
  <c r="G93" i="14" s="1"/>
  <c r="F93" i="14" s="1"/>
  <c r="E93" i="14" s="1"/>
  <c r="D93" i="14" s="1"/>
  <c r="AJ106" i="14"/>
  <c r="AI106" i="14" s="1"/>
  <c r="AH106" i="14" s="1"/>
  <c r="AG106" i="14" s="1"/>
  <c r="AF106" i="14" s="1"/>
  <c r="AE106" i="14" s="1"/>
  <c r="AD106" i="14" s="1"/>
  <c r="AC106" i="14" s="1"/>
  <c r="AB106" i="14" s="1"/>
  <c r="AA106" i="14" s="1"/>
  <c r="Z106" i="14" s="1"/>
  <c r="Y106" i="14" s="1"/>
  <c r="X106" i="14" s="1"/>
  <c r="W106" i="14" s="1"/>
  <c r="V106" i="14" s="1"/>
  <c r="U106" i="14" s="1"/>
  <c r="T106" i="14" s="1"/>
  <c r="S106" i="14" s="1"/>
  <c r="R106" i="14" s="1"/>
  <c r="Q106" i="14" s="1"/>
  <c r="P106" i="14" s="1"/>
  <c r="O106" i="14" s="1"/>
  <c r="N106" i="14" s="1"/>
  <c r="M106" i="14" s="1"/>
  <c r="L106" i="14" s="1"/>
  <c r="K106" i="14" s="1"/>
  <c r="J106" i="14" s="1"/>
  <c r="I106" i="14" s="1"/>
  <c r="H106" i="14" s="1"/>
  <c r="G106" i="14" s="1"/>
  <c r="F106" i="14" s="1"/>
  <c r="E106" i="14" s="1"/>
  <c r="D106" i="14" s="1"/>
  <c r="AD13" i="14"/>
  <c r="AC13" i="14" s="1"/>
  <c r="AB13" i="14" s="1"/>
  <c r="AA13" i="14" s="1"/>
  <c r="Z13" i="14" s="1"/>
  <c r="Y13" i="14" s="1"/>
  <c r="X13" i="14" s="1"/>
  <c r="W13" i="14" s="1"/>
  <c r="V13" i="14" s="1"/>
  <c r="U13" i="14" s="1"/>
  <c r="T13" i="14" s="1"/>
  <c r="S13" i="14" s="1"/>
  <c r="R13" i="14" s="1"/>
  <c r="Q13" i="14" s="1"/>
  <c r="P13" i="14" s="1"/>
  <c r="O13" i="14" s="1"/>
  <c r="N13" i="14" s="1"/>
  <c r="M13" i="14" s="1"/>
  <c r="L13" i="14" s="1"/>
  <c r="K13" i="14" s="1"/>
  <c r="J13" i="14" s="1"/>
  <c r="I13" i="14" s="1"/>
  <c r="H13" i="14" s="1"/>
  <c r="G13" i="14" s="1"/>
  <c r="F13" i="14" s="1"/>
  <c r="E13" i="14" s="1"/>
  <c r="D13" i="14" s="1"/>
  <c r="Z51" i="14"/>
  <c r="Y51" i="14" s="1"/>
  <c r="X51" i="14" s="1"/>
  <c r="W51" i="14" s="1"/>
  <c r="V51" i="14" s="1"/>
  <c r="U51" i="14" s="1"/>
  <c r="T51" i="14" s="1"/>
  <c r="S51" i="14" s="1"/>
  <c r="R51" i="14" s="1"/>
  <c r="Q51" i="14" s="1"/>
  <c r="P51" i="14" s="1"/>
  <c r="O51" i="14" s="1"/>
  <c r="N51" i="14" s="1"/>
  <c r="M51" i="14" s="1"/>
  <c r="L51" i="14" s="1"/>
  <c r="K51" i="14" s="1"/>
  <c r="J51" i="14" s="1"/>
  <c r="I51" i="14" s="1"/>
  <c r="H51" i="14" s="1"/>
  <c r="G51" i="14" s="1"/>
  <c r="F51" i="14" s="1"/>
  <c r="E51" i="14" s="1"/>
  <c r="D51" i="14" s="1"/>
  <c r="AF14" i="14"/>
  <c r="AE14" i="14" s="1"/>
  <c r="AD14" i="14" s="1"/>
  <c r="AC14" i="14" s="1"/>
  <c r="AB14" i="14" s="1"/>
  <c r="AA14" i="14" s="1"/>
  <c r="Z14" i="14" s="1"/>
  <c r="Y14" i="14" s="1"/>
  <c r="X14" i="14" s="1"/>
  <c r="W14" i="14" s="1"/>
  <c r="V14" i="14" s="1"/>
  <c r="U14" i="14" s="1"/>
  <c r="T14" i="14" s="1"/>
  <c r="S14" i="14" s="1"/>
  <c r="R14" i="14" s="1"/>
  <c r="Q14" i="14" s="1"/>
  <c r="P14" i="14" s="1"/>
  <c r="O14" i="14" s="1"/>
  <c r="N14" i="14" s="1"/>
  <c r="M14" i="14" s="1"/>
  <c r="L14" i="14" s="1"/>
  <c r="K14" i="14" s="1"/>
  <c r="J14" i="14" s="1"/>
  <c r="I14" i="14" s="1"/>
  <c r="H14" i="14" s="1"/>
  <c r="G14" i="14" s="1"/>
  <c r="F14" i="14" s="1"/>
  <c r="E14" i="14" s="1"/>
  <c r="D14" i="14" s="1"/>
  <c r="AJ10" i="14"/>
  <c r="AI10" i="14" s="1"/>
  <c r="AH10" i="14" s="1"/>
  <c r="AG10" i="14" s="1"/>
  <c r="AF10" i="14" s="1"/>
  <c r="AE10" i="14" s="1"/>
  <c r="AD10" i="14" s="1"/>
  <c r="AC10" i="14" s="1"/>
  <c r="AB10" i="14" s="1"/>
  <c r="AA10" i="14" s="1"/>
  <c r="Z10" i="14" s="1"/>
  <c r="Y10" i="14" s="1"/>
  <c r="X10" i="14" s="1"/>
  <c r="W10" i="14" s="1"/>
  <c r="V10" i="14" s="1"/>
  <c r="U10" i="14" s="1"/>
  <c r="T10" i="14" s="1"/>
  <c r="S10" i="14" s="1"/>
  <c r="R10" i="14" s="1"/>
  <c r="Q10" i="14" s="1"/>
  <c r="P10" i="14" s="1"/>
  <c r="O10" i="14" s="1"/>
  <c r="N10" i="14" s="1"/>
  <c r="M10" i="14" s="1"/>
  <c r="L10" i="14" s="1"/>
  <c r="K10" i="14" s="1"/>
  <c r="J10" i="14" s="1"/>
  <c r="I10" i="14" s="1"/>
  <c r="H10" i="14" s="1"/>
  <c r="G10" i="14" s="1"/>
  <c r="F10" i="14" s="1"/>
  <c r="E10" i="14" s="1"/>
  <c r="D10" i="14" s="1"/>
  <c r="AL4" i="14"/>
  <c r="AM4" i="14" s="1"/>
  <c r="V132" i="14"/>
  <c r="AP11" i="14"/>
  <c r="AO11" i="14" s="1"/>
  <c r="AN11" i="14" s="1"/>
  <c r="AM11" i="14" s="1"/>
  <c r="AL11" i="14" s="1"/>
  <c r="AK11" i="14" s="1"/>
  <c r="AJ11" i="14" s="1"/>
  <c r="AI11" i="14" s="1"/>
  <c r="AH11" i="14" s="1"/>
  <c r="AG11" i="14" s="1"/>
  <c r="AF11" i="14" s="1"/>
  <c r="AE11" i="14" s="1"/>
  <c r="AD11" i="14" s="1"/>
  <c r="AC11" i="14" s="1"/>
  <c r="AB11" i="14" s="1"/>
  <c r="AA11" i="14" s="1"/>
  <c r="Z11" i="14" s="1"/>
  <c r="Y11" i="14" s="1"/>
  <c r="X11" i="14" s="1"/>
  <c r="W11" i="14" s="1"/>
  <c r="V11" i="14" s="1"/>
  <c r="U11" i="14" s="1"/>
  <c r="T11" i="14" s="1"/>
  <c r="S11" i="14" s="1"/>
  <c r="R11" i="14" s="1"/>
  <c r="Q11" i="14" s="1"/>
  <c r="P11" i="14" s="1"/>
  <c r="O11" i="14" s="1"/>
  <c r="N11" i="14" s="1"/>
  <c r="M11" i="14" s="1"/>
  <c r="L11" i="14" s="1"/>
  <c r="K11" i="14" s="1"/>
  <c r="J11" i="14" s="1"/>
  <c r="I11" i="14" s="1"/>
  <c r="H11" i="14" s="1"/>
  <c r="G11" i="14" s="1"/>
  <c r="F11" i="14" s="1"/>
  <c r="E11" i="14" s="1"/>
  <c r="D11" i="14" s="1"/>
  <c r="AI31" i="14"/>
  <c r="AH31" i="14" s="1"/>
  <c r="AG31" i="14" s="1"/>
  <c r="AF31" i="14" s="1"/>
  <c r="AE31" i="14" s="1"/>
  <c r="AD31" i="14" s="1"/>
  <c r="AC31" i="14" s="1"/>
  <c r="AB31" i="14" s="1"/>
  <c r="AA31" i="14" s="1"/>
  <c r="Z31" i="14" s="1"/>
  <c r="Y31" i="14" s="1"/>
  <c r="X31" i="14" s="1"/>
  <c r="W31" i="14" s="1"/>
  <c r="V31" i="14" s="1"/>
  <c r="U31" i="14" s="1"/>
  <c r="T31" i="14" s="1"/>
  <c r="S31" i="14" s="1"/>
  <c r="R31" i="14" s="1"/>
  <c r="Q31" i="14" s="1"/>
  <c r="P31" i="14" s="1"/>
  <c r="O31" i="14" s="1"/>
  <c r="N31" i="14" s="1"/>
  <c r="M31" i="14" s="1"/>
  <c r="L31" i="14" s="1"/>
  <c r="K31" i="14" s="1"/>
  <c r="J31" i="14" s="1"/>
  <c r="I31" i="14" s="1"/>
  <c r="H31" i="14" s="1"/>
  <c r="G31" i="14" s="1"/>
  <c r="F31" i="14" s="1"/>
  <c r="E31" i="14" s="1"/>
  <c r="D31" i="14" s="1"/>
  <c r="AM39" i="14"/>
  <c r="AL39" i="14" s="1"/>
  <c r="AK39" i="14" s="1"/>
  <c r="AJ39" i="14" s="1"/>
  <c r="AI39" i="14" s="1"/>
  <c r="AH39" i="14" s="1"/>
  <c r="AG39" i="14" s="1"/>
  <c r="AF39" i="14" s="1"/>
  <c r="AE39" i="14" s="1"/>
  <c r="AD39" i="14" s="1"/>
  <c r="AC39" i="14" s="1"/>
  <c r="AB39" i="14" s="1"/>
  <c r="AA39" i="14" s="1"/>
  <c r="Z39" i="14" s="1"/>
  <c r="Y39" i="14" s="1"/>
  <c r="X39" i="14" s="1"/>
  <c r="W39" i="14" s="1"/>
  <c r="V39" i="14" s="1"/>
  <c r="U39" i="14" s="1"/>
  <c r="T39" i="14" s="1"/>
  <c r="S39" i="14" s="1"/>
  <c r="R39" i="14" s="1"/>
  <c r="Q39" i="14" s="1"/>
  <c r="P39" i="14" s="1"/>
  <c r="O39" i="14" s="1"/>
  <c r="N39" i="14" s="1"/>
  <c r="M39" i="14" s="1"/>
  <c r="L39" i="14" s="1"/>
  <c r="K39" i="14" s="1"/>
  <c r="J39" i="14" s="1"/>
  <c r="I39" i="14" s="1"/>
  <c r="H39" i="14" s="1"/>
  <c r="G39" i="14" s="1"/>
  <c r="F39" i="14" s="1"/>
  <c r="E39" i="14" s="1"/>
  <c r="D39" i="14" s="1"/>
  <c r="U86" i="14"/>
  <c r="T86" i="14" s="1"/>
  <c r="S86" i="14" s="1"/>
  <c r="R86" i="14" s="1"/>
  <c r="Q86" i="14" s="1"/>
  <c r="P86" i="14" s="1"/>
  <c r="O86" i="14" s="1"/>
  <c r="N86" i="14" s="1"/>
  <c r="M86" i="14" s="1"/>
  <c r="L86" i="14" s="1"/>
  <c r="K86" i="14" s="1"/>
  <c r="J86" i="14" s="1"/>
  <c r="I86" i="14" s="1"/>
  <c r="H86" i="14" s="1"/>
  <c r="G86" i="14" s="1"/>
  <c r="F86" i="14" s="1"/>
  <c r="E86" i="14" s="1"/>
  <c r="D86" i="14" s="1"/>
  <c r="AF9" i="14"/>
  <c r="AE9" i="14" s="1"/>
  <c r="AD9" i="14" s="1"/>
  <c r="AC9" i="14" s="1"/>
  <c r="AB9" i="14" s="1"/>
  <c r="AA9" i="14" s="1"/>
  <c r="Z9" i="14" s="1"/>
  <c r="Y9" i="14" s="1"/>
  <c r="X9" i="14" s="1"/>
  <c r="W9" i="14" s="1"/>
  <c r="V9" i="14" s="1"/>
  <c r="U9" i="14" s="1"/>
  <c r="T9" i="14" s="1"/>
  <c r="S9" i="14" s="1"/>
  <c r="R9" i="14" s="1"/>
  <c r="Q9" i="14" s="1"/>
  <c r="P9" i="14" s="1"/>
  <c r="O9" i="14" s="1"/>
  <c r="N9" i="14" s="1"/>
  <c r="M9" i="14" s="1"/>
  <c r="L9" i="14" s="1"/>
  <c r="K9" i="14" s="1"/>
  <c r="J9" i="14" s="1"/>
  <c r="I9" i="14" s="1"/>
  <c r="H9" i="14" s="1"/>
  <c r="G9" i="14" s="1"/>
  <c r="F9" i="14" s="1"/>
  <c r="E9" i="14" s="1"/>
  <c r="D9" i="14" s="1"/>
  <c r="AC65" i="14"/>
  <c r="AB65" i="14" s="1"/>
  <c r="AA65" i="14" s="1"/>
  <c r="Z65" i="14" s="1"/>
  <c r="Y65" i="14" s="1"/>
  <c r="X65" i="14" s="1"/>
  <c r="W65" i="14" s="1"/>
  <c r="V65" i="14" s="1"/>
  <c r="U65" i="14" s="1"/>
  <c r="T65" i="14" s="1"/>
  <c r="S65" i="14" s="1"/>
  <c r="R65" i="14" s="1"/>
  <c r="Q65" i="14" s="1"/>
  <c r="P65" i="14" s="1"/>
  <c r="O65" i="14" s="1"/>
  <c r="N65" i="14" s="1"/>
  <c r="M65" i="14" s="1"/>
  <c r="L65" i="14" s="1"/>
  <c r="K65" i="14" s="1"/>
  <c r="J65" i="14" s="1"/>
  <c r="I65" i="14" s="1"/>
  <c r="H65" i="14" s="1"/>
  <c r="G65" i="14" s="1"/>
  <c r="F65" i="14" s="1"/>
  <c r="E65" i="14" s="1"/>
  <c r="D65" i="14" s="1"/>
  <c r="AB101" i="14"/>
  <c r="AA101" i="14" s="1"/>
  <c r="Z101" i="14" s="1"/>
  <c r="Y101" i="14" s="1"/>
  <c r="X101" i="14" s="1"/>
  <c r="W101" i="14" s="1"/>
  <c r="V101" i="14" s="1"/>
  <c r="U101" i="14" s="1"/>
  <c r="T101" i="14" s="1"/>
  <c r="S101" i="14" s="1"/>
  <c r="R101" i="14" s="1"/>
  <c r="Q101" i="14" s="1"/>
  <c r="P101" i="14" s="1"/>
  <c r="O101" i="14" s="1"/>
  <c r="N101" i="14" s="1"/>
  <c r="M101" i="14" s="1"/>
  <c r="L101" i="14" s="1"/>
  <c r="K101" i="14" s="1"/>
  <c r="J101" i="14" s="1"/>
  <c r="I101" i="14" s="1"/>
  <c r="H101" i="14" s="1"/>
  <c r="G101" i="14" s="1"/>
  <c r="F101" i="14" s="1"/>
  <c r="E101" i="14" s="1"/>
  <c r="D101" i="14" s="1"/>
  <c r="AC135" i="14"/>
  <c r="AB135" i="14" s="1"/>
  <c r="U132" i="14"/>
  <c r="AM191" i="14"/>
  <c r="AM186" i="14"/>
  <c r="AM139" i="14"/>
  <c r="AM150" i="14"/>
  <c r="AM152" i="14"/>
  <c r="AM194" i="14"/>
  <c r="AI183" i="14"/>
  <c r="AI112" i="14"/>
  <c r="AM153" i="14"/>
  <c r="AM113" i="14"/>
  <c r="AM164" i="14"/>
  <c r="AM168" i="14"/>
  <c r="AM177" i="14"/>
  <c r="AM195" i="14"/>
  <c r="AI115" i="14"/>
  <c r="AH146" i="14"/>
  <c r="AM144" i="14"/>
  <c r="AM158" i="14"/>
  <c r="AM155" i="14"/>
  <c r="AM137" i="14"/>
  <c r="AM151" i="14"/>
  <c r="AM157" i="14"/>
  <c r="AM159" i="14"/>
  <c r="AM178" i="14"/>
  <c r="AI108" i="14"/>
  <c r="AB118" i="14"/>
  <c r="AI125" i="14"/>
  <c r="AI134" i="14"/>
  <c r="AI156" i="14"/>
  <c r="AM190" i="14"/>
  <c r="AM128" i="14"/>
  <c r="AM129" i="14"/>
  <c r="AM130" i="14"/>
  <c r="AM117" i="14"/>
  <c r="AM119" i="14"/>
  <c r="AM133" i="14"/>
  <c r="AM138" i="14"/>
  <c r="AM143" i="14"/>
  <c r="AM148" i="14"/>
  <c r="AM163" i="14"/>
  <c r="AM166" i="14"/>
  <c r="AM173" i="14"/>
  <c r="AM184" i="14"/>
  <c r="AI189" i="14"/>
  <c r="AC107" i="14"/>
  <c r="Y161" i="14"/>
  <c r="AI167" i="14"/>
  <c r="S57" i="14"/>
  <c r="R57" i="14" s="1"/>
  <c r="Q57" i="14" s="1"/>
  <c r="P57" i="14" s="1"/>
  <c r="O57" i="14" s="1"/>
  <c r="N57" i="14" s="1"/>
  <c r="M57" i="14" s="1"/>
  <c r="L57" i="14" s="1"/>
  <c r="K57" i="14" s="1"/>
  <c r="J57" i="14" s="1"/>
  <c r="I57" i="14" s="1"/>
  <c r="H57" i="14" s="1"/>
  <c r="G57" i="14" s="1"/>
  <c r="F57" i="14" s="1"/>
  <c r="E57" i="14" s="1"/>
  <c r="D57" i="14" s="1"/>
  <c r="AF47" i="14"/>
  <c r="AE47" i="14" s="1"/>
  <c r="AD47" i="14" s="1"/>
  <c r="AC47" i="14" s="1"/>
  <c r="AB47" i="14" s="1"/>
  <c r="AA47" i="14" s="1"/>
  <c r="Z47" i="14" s="1"/>
  <c r="Y47" i="14" s="1"/>
  <c r="X47" i="14" s="1"/>
  <c r="W47" i="14" s="1"/>
  <c r="V47" i="14" s="1"/>
  <c r="U47" i="14" s="1"/>
  <c r="T47" i="14" s="1"/>
  <c r="S47" i="14" s="1"/>
  <c r="R47" i="14" s="1"/>
  <c r="Q47" i="14" s="1"/>
  <c r="P47" i="14" s="1"/>
  <c r="O47" i="14" s="1"/>
  <c r="N47" i="14" s="1"/>
  <c r="M47" i="14" s="1"/>
  <c r="L47" i="14" s="1"/>
  <c r="K47" i="14" s="1"/>
  <c r="J47" i="14" s="1"/>
  <c r="I47" i="14" s="1"/>
  <c r="H47" i="14" s="1"/>
  <c r="G47" i="14" s="1"/>
  <c r="F47" i="14" s="1"/>
  <c r="E47" i="14" s="1"/>
  <c r="D47" i="14" s="1"/>
  <c r="N77" i="14"/>
  <c r="M77" i="14" s="1"/>
  <c r="L77" i="14" s="1"/>
  <c r="K77" i="14" s="1"/>
  <c r="J77" i="14" s="1"/>
  <c r="I77" i="14" s="1"/>
  <c r="H77" i="14" s="1"/>
  <c r="G77" i="14" s="1"/>
  <c r="F77" i="14" s="1"/>
  <c r="E77" i="14" s="1"/>
  <c r="D77" i="14" s="1"/>
  <c r="N169" i="14"/>
  <c r="Q71" i="14"/>
  <c r="P71" i="14" s="1"/>
  <c r="O71" i="14" s="1"/>
  <c r="N71" i="14" s="1"/>
  <c r="M71" i="14" s="1"/>
  <c r="L71" i="14" s="1"/>
  <c r="K71" i="14" s="1"/>
  <c r="J71" i="14" s="1"/>
  <c r="I71" i="14" s="1"/>
  <c r="H71" i="14" s="1"/>
  <c r="G71" i="14" s="1"/>
  <c r="F71" i="14" s="1"/>
  <c r="E71" i="14" s="1"/>
  <c r="D71" i="14" s="1"/>
  <c r="O21" i="14"/>
  <c r="N21" i="14" s="1"/>
  <c r="M21" i="14" s="1"/>
  <c r="L21" i="14" s="1"/>
  <c r="K21" i="14" s="1"/>
  <c r="J21" i="14" s="1"/>
  <c r="I21" i="14" s="1"/>
  <c r="H21" i="14" s="1"/>
  <c r="G21" i="14" s="1"/>
  <c r="F21" i="14" s="1"/>
  <c r="E21" i="14" s="1"/>
  <c r="D21" i="14" s="1"/>
  <c r="M32" i="14"/>
  <c r="L32" i="14" s="1"/>
  <c r="K32" i="14" s="1"/>
  <c r="J32" i="14" s="1"/>
  <c r="I32" i="14" s="1"/>
  <c r="H32" i="14" s="1"/>
  <c r="G32" i="14" s="1"/>
  <c r="F32" i="14" s="1"/>
  <c r="E32" i="14" s="1"/>
  <c r="D32" i="14" s="1"/>
  <c r="L111" i="14"/>
  <c r="N162" i="14"/>
  <c r="O97" i="14"/>
  <c r="N97" i="14" s="1"/>
  <c r="M97" i="14" s="1"/>
  <c r="L97" i="14" s="1"/>
  <c r="K97" i="14" s="1"/>
  <c r="J97" i="14" s="1"/>
  <c r="I97" i="14" s="1"/>
  <c r="H97" i="14" s="1"/>
  <c r="G97" i="14" s="1"/>
  <c r="F97" i="14" s="1"/>
  <c r="E97" i="14" s="1"/>
  <c r="D97" i="14" s="1"/>
  <c r="M26" i="14"/>
  <c r="L26" i="14" s="1"/>
  <c r="K26" i="14" s="1"/>
  <c r="J26" i="14" s="1"/>
  <c r="I26" i="14" s="1"/>
  <c r="H26" i="14" s="1"/>
  <c r="G26" i="14" s="1"/>
  <c r="F26" i="14" s="1"/>
  <c r="E26" i="14" s="1"/>
  <c r="D26" i="14" s="1"/>
  <c r="L40" i="14"/>
  <c r="K40" i="14" s="1"/>
  <c r="J40" i="14" s="1"/>
  <c r="I40" i="14" s="1"/>
  <c r="H40" i="14" s="1"/>
  <c r="G40" i="14" s="1"/>
  <c r="F40" i="14" s="1"/>
  <c r="E40" i="14" s="1"/>
  <c r="D40" i="14" s="1"/>
  <c r="P179" i="14"/>
  <c r="L27" i="14"/>
  <c r="K27" i="14" s="1"/>
  <c r="J27" i="14" s="1"/>
  <c r="I27" i="14" s="1"/>
  <c r="H27" i="14" s="1"/>
  <c r="G27" i="14" s="1"/>
  <c r="F27" i="14" s="1"/>
  <c r="E27" i="14" s="1"/>
  <c r="D27" i="14" s="1"/>
  <c r="J46" i="14"/>
  <c r="I46" i="14" s="1"/>
  <c r="H46" i="14" s="1"/>
  <c r="G46" i="14" s="1"/>
  <c r="F46" i="14" s="1"/>
  <c r="E46" i="14" s="1"/>
  <c r="D46" i="14" s="1"/>
  <c r="P79" i="14"/>
  <c r="O79" i="14" s="1"/>
  <c r="N79" i="14" s="1"/>
  <c r="M79" i="14" s="1"/>
  <c r="L79" i="14" s="1"/>
  <c r="K79" i="14" s="1"/>
  <c r="J79" i="14" s="1"/>
  <c r="I79" i="14" s="1"/>
  <c r="H79" i="14" s="1"/>
  <c r="G79" i="14" s="1"/>
  <c r="F79" i="14" s="1"/>
  <c r="E79" i="14" s="1"/>
  <c r="D79" i="14" s="1"/>
  <c r="M110" i="14"/>
  <c r="Z175" i="14"/>
  <c r="O29" i="14"/>
  <c r="N29" i="14" s="1"/>
  <c r="M29" i="14" s="1"/>
  <c r="L29" i="14" s="1"/>
  <c r="K29" i="14" s="1"/>
  <c r="J29" i="14" s="1"/>
  <c r="I29" i="14" s="1"/>
  <c r="H29" i="14" s="1"/>
  <c r="G29" i="14" s="1"/>
  <c r="F29" i="14" s="1"/>
  <c r="E29" i="14" s="1"/>
  <c r="D29" i="14" s="1"/>
  <c r="O60" i="14"/>
  <c r="N60" i="14" s="1"/>
  <c r="M60" i="14" s="1"/>
  <c r="L60" i="14" s="1"/>
  <c r="K60" i="14" s="1"/>
  <c r="J60" i="14" s="1"/>
  <c r="I60" i="14" s="1"/>
  <c r="H60" i="14" s="1"/>
  <c r="G60" i="14" s="1"/>
  <c r="F60" i="14" s="1"/>
  <c r="E60" i="14" s="1"/>
  <c r="D60" i="14" s="1"/>
  <c r="K81" i="14"/>
  <c r="J81" i="14" s="1"/>
  <c r="I81" i="14" s="1"/>
  <c r="H81" i="14" s="1"/>
  <c r="G81" i="14" s="1"/>
  <c r="F81" i="14" s="1"/>
  <c r="E81" i="14" s="1"/>
  <c r="D81" i="14" s="1"/>
  <c r="AP176" i="14"/>
  <c r="AO176" i="14" s="1"/>
  <c r="AN176" i="14" s="1"/>
  <c r="AM176" i="14" s="1"/>
  <c r="AL176" i="14" s="1"/>
  <c r="AJ176" i="14" s="1"/>
  <c r="AQ193" i="14"/>
  <c r="AR193" i="14" s="1"/>
  <c r="AS193" i="14" s="1"/>
  <c r="AT193" i="14" s="1"/>
  <c r="AU193" i="14" s="1"/>
  <c r="AV193" i="14" s="1"/>
  <c r="AW193" i="14" s="1"/>
  <c r="AX193" i="14" s="1"/>
  <c r="L188" i="14"/>
  <c r="J192" i="14"/>
  <c r="AU5" i="14"/>
  <c r="AW5" i="14" s="1"/>
  <c r="AX5" i="14" s="1"/>
  <c r="X161" i="14" l="1"/>
  <c r="AB107" i="14"/>
  <c r="AN184" i="14"/>
  <c r="AN166" i="14"/>
  <c r="AN148" i="14"/>
  <c r="AN138" i="14"/>
  <c r="AN119" i="14"/>
  <c r="AN130" i="14"/>
  <c r="AN128" i="14"/>
  <c r="K188" i="14"/>
  <c r="M162" i="14"/>
  <c r="AH156" i="14"/>
  <c r="AH125" i="14"/>
  <c r="AN158" i="14"/>
  <c r="AG146" i="14"/>
  <c r="AN195" i="14"/>
  <c r="AN168" i="14"/>
  <c r="AN113" i="14"/>
  <c r="AN153" i="14"/>
  <c r="AN194" i="14"/>
  <c r="AN150" i="14"/>
  <c r="AN186" i="14"/>
  <c r="T132" i="14"/>
  <c r="Y175" i="14"/>
  <c r="O179" i="14"/>
  <c r="AN163" i="14"/>
  <c r="AH108" i="14"/>
  <c r="AN159" i="14"/>
  <c r="AN151" i="14"/>
  <c r="AI176" i="14"/>
  <c r="L110" i="14"/>
  <c r="K111" i="14"/>
  <c r="O184" i="14"/>
  <c r="AH167" i="14"/>
  <c r="AH189" i="14"/>
  <c r="AN173" i="14"/>
  <c r="AN143" i="14"/>
  <c r="AN133" i="14"/>
  <c r="AN117" i="14"/>
  <c r="AN129" i="14"/>
  <c r="AN190" i="14"/>
  <c r="I192" i="14"/>
  <c r="M169" i="14"/>
  <c r="AA135" i="14"/>
  <c r="AH134" i="14"/>
  <c r="AA118" i="14"/>
  <c r="AN155" i="14"/>
  <c r="AN144" i="14"/>
  <c r="AH115" i="14"/>
  <c r="AN177" i="14"/>
  <c r="AN164" i="14"/>
  <c r="AH112" i="14"/>
  <c r="AH183" i="14"/>
  <c r="AN152" i="14"/>
  <c r="AN139" i="14"/>
  <c r="AN191" i="14"/>
  <c r="AN178" i="14"/>
  <c r="AN157" i="14"/>
  <c r="AN137" i="14"/>
  <c r="AM193" i="14"/>
  <c r="AL193" i="14" s="1"/>
  <c r="AJ193" i="14" s="1"/>
  <c r="AM1" i="14" l="1"/>
  <c r="AO137" i="14"/>
  <c r="AO178" i="14"/>
  <c r="AI193" i="14"/>
  <c r="AO139" i="14"/>
  <c r="AG183" i="14"/>
  <c r="AO164" i="14"/>
  <c r="AG115" i="14"/>
  <c r="AO155" i="14"/>
  <c r="AG134" i="14"/>
  <c r="L169" i="14"/>
  <c r="N184" i="14"/>
  <c r="K110" i="14"/>
  <c r="AO151" i="14"/>
  <c r="AO113" i="14"/>
  <c r="AN1" i="14"/>
  <c r="AO195" i="14"/>
  <c r="AO158" i="14"/>
  <c r="AO128" i="14"/>
  <c r="AO119" i="14"/>
  <c r="AO148" i="14"/>
  <c r="AO157" i="14"/>
  <c r="AO190" i="14"/>
  <c r="AO117" i="14"/>
  <c r="AO143" i="14"/>
  <c r="AG189" i="14"/>
  <c r="AG108" i="14"/>
  <c r="N179" i="14"/>
  <c r="S132" i="14"/>
  <c r="AO150" i="14"/>
  <c r="AO153" i="14"/>
  <c r="AG156" i="14"/>
  <c r="AA107" i="14"/>
  <c r="W161" i="14"/>
  <c r="AO191" i="14"/>
  <c r="AG112" i="14"/>
  <c r="K144" i="14"/>
  <c r="J111" i="14"/>
  <c r="AH176" i="14"/>
  <c r="AO159" i="14"/>
  <c r="AO168" i="14"/>
  <c r="AF146" i="14"/>
  <c r="J188" i="14"/>
  <c r="AO130" i="14"/>
  <c r="AO138" i="14"/>
  <c r="AO166" i="14"/>
  <c r="AO152" i="14"/>
  <c r="AO177" i="14"/>
  <c r="Z118" i="14"/>
  <c r="Z135" i="14"/>
  <c r="H192" i="14"/>
  <c r="AO129" i="14"/>
  <c r="AO133" i="14"/>
  <c r="AO173" i="14"/>
  <c r="AG167" i="14"/>
  <c r="AO163" i="14"/>
  <c r="X175" i="14"/>
  <c r="AO186" i="14"/>
  <c r="AO194" i="14"/>
  <c r="AG125" i="14"/>
  <c r="L162" i="14"/>
  <c r="A1" i="1"/>
  <c r="G192" i="14" l="1"/>
  <c r="Y118" i="14"/>
  <c r="AP130" i="14"/>
  <c r="AE146" i="14"/>
  <c r="AP159" i="14"/>
  <c r="I111" i="14"/>
  <c r="AF112" i="14"/>
  <c r="AP153" i="14"/>
  <c r="AF189" i="14"/>
  <c r="AP117" i="14"/>
  <c r="AP195" i="14"/>
  <c r="AP113" i="14"/>
  <c r="AO1" i="14"/>
  <c r="AF183" i="14"/>
  <c r="AH193" i="14"/>
  <c r="AF125" i="14"/>
  <c r="AP186" i="14"/>
  <c r="AP163" i="14"/>
  <c r="AP173" i="14"/>
  <c r="AP152" i="14"/>
  <c r="AP138" i="14"/>
  <c r="J144" i="14"/>
  <c r="V161" i="14"/>
  <c r="R132" i="14"/>
  <c r="AP157" i="14"/>
  <c r="AP119" i="14"/>
  <c r="AP158" i="14"/>
  <c r="J110" i="14"/>
  <c r="K169" i="14"/>
  <c r="AP155" i="14"/>
  <c r="AP129" i="14"/>
  <c r="Y135" i="14"/>
  <c r="AP177" i="14"/>
  <c r="I188" i="14"/>
  <c r="AP168" i="14"/>
  <c r="AG176" i="14"/>
  <c r="Z107" i="14"/>
  <c r="AF156" i="14"/>
  <c r="AF108" i="14"/>
  <c r="AP164" i="14"/>
  <c r="AP139" i="14"/>
  <c r="AP137" i="14"/>
  <c r="K162" i="14"/>
  <c r="AP194" i="14"/>
  <c r="W175" i="14"/>
  <c r="AF167" i="14"/>
  <c r="AP133" i="14"/>
  <c r="AP166" i="14"/>
  <c r="AP191" i="14"/>
  <c r="AP150" i="14"/>
  <c r="M179" i="14"/>
  <c r="AP190" i="14"/>
  <c r="AP148" i="14"/>
  <c r="AP128" i="14"/>
  <c r="AP151" i="14"/>
  <c r="M184" i="14"/>
  <c r="AF134" i="14"/>
  <c r="AF115" i="14"/>
  <c r="AP178" i="14"/>
  <c r="AE156" i="14" l="1"/>
  <c r="AE115" i="14"/>
  <c r="L184" i="14"/>
  <c r="AQ148" i="14"/>
  <c r="L179" i="14"/>
  <c r="AQ191" i="14"/>
  <c r="AQ133" i="14"/>
  <c r="V175" i="14"/>
  <c r="J162" i="14"/>
  <c r="AQ139" i="14"/>
  <c r="AF176" i="14"/>
  <c r="H188" i="14"/>
  <c r="X135" i="14"/>
  <c r="AQ155" i="14"/>
  <c r="I110" i="14"/>
  <c r="AQ186" i="14"/>
  <c r="AG193" i="14"/>
  <c r="AE112" i="14"/>
  <c r="AQ159" i="14"/>
  <c r="AQ130" i="14"/>
  <c r="F192" i="14"/>
  <c r="AQ128" i="14"/>
  <c r="AQ119" i="14"/>
  <c r="Q132" i="14"/>
  <c r="I144" i="14"/>
  <c r="AQ152" i="14"/>
  <c r="AQ113" i="14"/>
  <c r="AP1" i="14"/>
  <c r="AQ117" i="14"/>
  <c r="AE108" i="14"/>
  <c r="AQ178" i="14"/>
  <c r="AE134" i="14"/>
  <c r="AQ151" i="14"/>
  <c r="AQ190" i="14"/>
  <c r="AQ150" i="14"/>
  <c r="AQ166" i="14"/>
  <c r="AE167" i="14"/>
  <c r="AQ194" i="14"/>
  <c r="AQ137" i="14"/>
  <c r="AQ164" i="14"/>
  <c r="Y107" i="14"/>
  <c r="AQ168" i="14"/>
  <c r="AQ177" i="14"/>
  <c r="AQ129" i="14"/>
  <c r="J169" i="14"/>
  <c r="AQ158" i="14"/>
  <c r="AQ163" i="14"/>
  <c r="AE125" i="14"/>
  <c r="AE183" i="14"/>
  <c r="AQ153" i="14"/>
  <c r="H111" i="14"/>
  <c r="AD146" i="14"/>
  <c r="X118" i="14"/>
  <c r="AQ157" i="14"/>
  <c r="U161" i="14"/>
  <c r="AQ138" i="14"/>
  <c r="AQ173" i="14"/>
  <c r="AQ195" i="14"/>
  <c r="AE189" i="14"/>
  <c r="M129" i="14"/>
  <c r="W118" i="14" l="1"/>
  <c r="AD183" i="14"/>
  <c r="AR163" i="14"/>
  <c r="AR190" i="14"/>
  <c r="AD134" i="14"/>
  <c r="G188" i="14"/>
  <c r="AR139" i="14"/>
  <c r="H144" i="14"/>
  <c r="AR119" i="14"/>
  <c r="E192" i="14"/>
  <c r="AR138" i="14"/>
  <c r="AR157" i="14"/>
  <c r="AD189" i="14"/>
  <c r="G111" i="14"/>
  <c r="I169" i="14"/>
  <c r="AR177" i="14"/>
  <c r="AR194" i="14"/>
  <c r="AR117" i="14"/>
  <c r="AR113" i="14"/>
  <c r="AQ1" i="14"/>
  <c r="AR130" i="14"/>
  <c r="AD112" i="14"/>
  <c r="AR186" i="14"/>
  <c r="AR155" i="14"/>
  <c r="U175" i="14"/>
  <c r="AR191" i="14"/>
  <c r="AR148" i="14"/>
  <c r="AD115" i="14"/>
  <c r="L129" i="14"/>
  <c r="N195" i="14"/>
  <c r="AR173" i="14"/>
  <c r="T161" i="14"/>
  <c r="X107" i="14"/>
  <c r="AC146" i="14"/>
  <c r="AR153" i="14"/>
  <c r="AD125" i="14"/>
  <c r="AR158" i="14"/>
  <c r="AR168" i="14"/>
  <c r="AR137" i="14"/>
  <c r="AD167" i="14"/>
  <c r="AR150" i="14"/>
  <c r="AR151" i="14"/>
  <c r="AD108" i="14"/>
  <c r="AR159" i="14"/>
  <c r="AF193" i="14"/>
  <c r="H110" i="14"/>
  <c r="W135" i="14"/>
  <c r="AE176" i="14"/>
  <c r="I162" i="14"/>
  <c r="AR133" i="14"/>
  <c r="K179" i="14"/>
  <c r="K184" i="14"/>
  <c r="AD156" i="14"/>
  <c r="AR164" i="14"/>
  <c r="AR178" i="14"/>
  <c r="AR152" i="14"/>
  <c r="P132" i="14"/>
  <c r="AR128" i="14"/>
  <c r="J184" i="14" l="1"/>
  <c r="AS133" i="14"/>
  <c r="AD176" i="14"/>
  <c r="G110" i="14"/>
  <c r="AS159" i="14"/>
  <c r="AC108" i="14"/>
  <c r="AS150" i="14"/>
  <c r="AS137" i="14"/>
  <c r="AS158" i="14"/>
  <c r="AS153" i="14"/>
  <c r="M195" i="14"/>
  <c r="AC115" i="14"/>
  <c r="AS117" i="14"/>
  <c r="AS177" i="14"/>
  <c r="F111" i="14"/>
  <c r="D192" i="14"/>
  <c r="G144" i="14"/>
  <c r="F188" i="14"/>
  <c r="AS190" i="14"/>
  <c r="AC183" i="14"/>
  <c r="O132" i="14"/>
  <c r="AS178" i="14"/>
  <c r="S161" i="14"/>
  <c r="AS191" i="14"/>
  <c r="AS155" i="14"/>
  <c r="AC112" i="14"/>
  <c r="AC156" i="14"/>
  <c r="J179" i="14"/>
  <c r="H162" i="14"/>
  <c r="V135" i="14"/>
  <c r="AE193" i="14"/>
  <c r="AS151" i="14"/>
  <c r="AC167" i="14"/>
  <c r="AS168" i="14"/>
  <c r="AC125" i="14"/>
  <c r="AB146" i="14"/>
  <c r="K129" i="14"/>
  <c r="AS113" i="14"/>
  <c r="AR1" i="14"/>
  <c r="AS194" i="14"/>
  <c r="H169" i="14"/>
  <c r="AC189" i="14"/>
  <c r="AS138" i="14"/>
  <c r="AS119" i="14"/>
  <c r="AS139" i="14"/>
  <c r="AC134" i="14"/>
  <c r="AS163" i="14"/>
  <c r="V118" i="14"/>
  <c r="AS128" i="14"/>
  <c r="AS152" i="14"/>
  <c r="AS164" i="14"/>
  <c r="W107" i="14"/>
  <c r="AS173" i="14"/>
  <c r="AS148" i="14"/>
  <c r="T175" i="14"/>
  <c r="AS186" i="14"/>
  <c r="AS130" i="14"/>
  <c r="AT130" i="14" l="1"/>
  <c r="AT152" i="14"/>
  <c r="AT186" i="14"/>
  <c r="AT148" i="14"/>
  <c r="AT128" i="14"/>
  <c r="AT163" i="14"/>
  <c r="AT139" i="14"/>
  <c r="J129" i="14"/>
  <c r="AB125" i="14"/>
  <c r="AB167" i="14"/>
  <c r="AD193" i="14"/>
  <c r="G162" i="14"/>
  <c r="AB156" i="14"/>
  <c r="R161" i="14"/>
  <c r="AT137" i="14"/>
  <c r="U164" i="14"/>
  <c r="V107" i="14"/>
  <c r="AT138" i="14"/>
  <c r="G169" i="14"/>
  <c r="N132" i="14"/>
  <c r="AT190" i="14"/>
  <c r="F144" i="14"/>
  <c r="E111" i="14"/>
  <c r="AT117" i="14"/>
  <c r="L195" i="14"/>
  <c r="AT158" i="14"/>
  <c r="AB108" i="14"/>
  <c r="F110" i="14"/>
  <c r="AT133" i="14"/>
  <c r="S175" i="14"/>
  <c r="AC173" i="14"/>
  <c r="U118" i="14"/>
  <c r="AB134" i="14"/>
  <c r="AT113" i="14"/>
  <c r="AS1" i="14"/>
  <c r="AA146" i="14"/>
  <c r="AT168" i="14"/>
  <c r="AT151" i="14"/>
  <c r="U135" i="14"/>
  <c r="I179" i="14"/>
  <c r="AB112" i="14"/>
  <c r="AT191" i="14"/>
  <c r="AT150" i="14"/>
  <c r="AT119" i="14"/>
  <c r="AB189" i="14"/>
  <c r="AT194" i="14"/>
  <c r="AT178" i="14"/>
  <c r="AB183" i="14"/>
  <c r="E188" i="14"/>
  <c r="AT177" i="14"/>
  <c r="AB115" i="14"/>
  <c r="AT153" i="14"/>
  <c r="AT159" i="14"/>
  <c r="AC176" i="14"/>
  <c r="I184" i="14"/>
  <c r="T135" i="14" l="1"/>
  <c r="AU168" i="14"/>
  <c r="AB176" i="14"/>
  <c r="AU153" i="14"/>
  <c r="AU177" i="14"/>
  <c r="AA183" i="14"/>
  <c r="AU194" i="14"/>
  <c r="AU119" i="14"/>
  <c r="AU113" i="14"/>
  <c r="AT1" i="14"/>
  <c r="T118" i="14"/>
  <c r="R175" i="14"/>
  <c r="E110" i="14"/>
  <c r="U107" i="14"/>
  <c r="AU137" i="14"/>
  <c r="AA156" i="14"/>
  <c r="AC193" i="14"/>
  <c r="AA125" i="14"/>
  <c r="AU139" i="14"/>
  <c r="AU128" i="14"/>
  <c r="AU191" i="14"/>
  <c r="H179" i="14"/>
  <c r="AU151" i="14"/>
  <c r="Z146" i="14"/>
  <c r="AB173" i="14"/>
  <c r="AU158" i="14"/>
  <c r="AU117" i="14"/>
  <c r="E144" i="14"/>
  <c r="M132" i="14"/>
  <c r="AU138" i="14"/>
  <c r="T164" i="14"/>
  <c r="AU186" i="14"/>
  <c r="H184" i="14"/>
  <c r="AU159" i="14"/>
  <c r="AA115" i="14"/>
  <c r="D188" i="14"/>
  <c r="AU178" i="14"/>
  <c r="AA189" i="14"/>
  <c r="AU150" i="14"/>
  <c r="AA134" i="14"/>
  <c r="AU133" i="14"/>
  <c r="Q161" i="14"/>
  <c r="F162" i="14"/>
  <c r="AA167" i="14"/>
  <c r="I129" i="14"/>
  <c r="AU163" i="14"/>
  <c r="AU130" i="14"/>
  <c r="AA112" i="14"/>
  <c r="AA108" i="14"/>
  <c r="K195" i="14"/>
  <c r="D111" i="14"/>
  <c r="AU190" i="14"/>
  <c r="F169" i="14"/>
  <c r="AU148" i="14"/>
  <c r="AU152" i="14"/>
  <c r="AV152" i="14" l="1"/>
  <c r="AV148" i="14"/>
  <c r="AV190" i="14"/>
  <c r="D110" i="14"/>
  <c r="S118" i="14"/>
  <c r="J195" i="14"/>
  <c r="Z112" i="14"/>
  <c r="AV163" i="14"/>
  <c r="Z167" i="14"/>
  <c r="P161" i="14"/>
  <c r="Z134" i="14"/>
  <c r="Z189" i="14"/>
  <c r="AV159" i="14"/>
  <c r="AV186" i="14"/>
  <c r="AV138" i="14"/>
  <c r="D144" i="14"/>
  <c r="AV158" i="14"/>
  <c r="Y146" i="14"/>
  <c r="G179" i="14"/>
  <c r="AV128" i="14"/>
  <c r="Z125" i="14"/>
  <c r="Z156" i="14"/>
  <c r="AV119" i="14"/>
  <c r="Z183" i="14"/>
  <c r="AV153" i="14"/>
  <c r="AV168" i="14"/>
  <c r="E169" i="14"/>
  <c r="T107" i="14"/>
  <c r="Q175" i="14"/>
  <c r="Z108" i="14"/>
  <c r="AV130" i="14"/>
  <c r="H129" i="14"/>
  <c r="E162" i="14"/>
  <c r="AV133" i="14"/>
  <c r="AV150" i="14"/>
  <c r="AV178" i="14"/>
  <c r="Z115" i="14"/>
  <c r="G184" i="14"/>
  <c r="S164" i="14"/>
  <c r="L132" i="14"/>
  <c r="AV117" i="14"/>
  <c r="AA173" i="14"/>
  <c r="P151" i="14"/>
  <c r="AV191" i="14"/>
  <c r="AV139" i="14"/>
  <c r="AB193" i="14"/>
  <c r="AV137" i="14"/>
  <c r="AV113" i="14"/>
  <c r="AU1" i="14"/>
  <c r="AV194" i="14"/>
  <c r="AV177" i="14"/>
  <c r="AA176" i="14"/>
  <c r="S135" i="14"/>
  <c r="R135" i="14" l="1"/>
  <c r="AW177" i="14"/>
  <c r="AW137" i="14"/>
  <c r="AW139" i="14"/>
  <c r="D162" i="14"/>
  <c r="AW130" i="14"/>
  <c r="S107" i="14"/>
  <c r="AW168" i="14"/>
  <c r="Y183" i="14"/>
  <c r="Y156" i="14"/>
  <c r="AW128" i="14"/>
  <c r="X146" i="14"/>
  <c r="AW186" i="14"/>
  <c r="Y189" i="14"/>
  <c r="O161" i="14"/>
  <c r="AW163" i="14"/>
  <c r="I195" i="14"/>
  <c r="AW148" i="14"/>
  <c r="AA193" i="14"/>
  <c r="AW191" i="14"/>
  <c r="Z173" i="14"/>
  <c r="F184" i="14"/>
  <c r="AW178" i="14"/>
  <c r="AW133" i="14"/>
  <c r="AW113" i="14"/>
  <c r="AV1" i="14"/>
  <c r="Z176" i="14"/>
  <c r="AW194" i="14"/>
  <c r="K132" i="14"/>
  <c r="G129" i="14"/>
  <c r="P175" i="14"/>
  <c r="O151" i="14"/>
  <c r="D169" i="14"/>
  <c r="AW153" i="14"/>
  <c r="AW119" i="14"/>
  <c r="Y125" i="14"/>
  <c r="F179" i="14"/>
  <c r="AW158" i="14"/>
  <c r="AW138" i="14"/>
  <c r="AW159" i="14"/>
  <c r="Y134" i="14"/>
  <c r="Y167" i="14"/>
  <c r="Y112" i="14"/>
  <c r="R118" i="14"/>
  <c r="AW190" i="14"/>
  <c r="R164" i="14"/>
  <c r="Y115" i="14"/>
  <c r="AW150" i="14"/>
  <c r="Y108" i="14"/>
  <c r="AW152" i="14"/>
  <c r="AH59" i="14"/>
  <c r="Y73" i="14"/>
  <c r="X73" i="14" s="1"/>
  <c r="W73" i="14" s="1"/>
  <c r="V73" i="14" s="1"/>
  <c r="U73" i="14" s="1"/>
  <c r="T73" i="14" s="1"/>
  <c r="S73" i="14" s="1"/>
  <c r="R73" i="14" s="1"/>
  <c r="Q73" i="14" s="1"/>
  <c r="P73" i="14" s="1"/>
  <c r="O73" i="14" s="1"/>
  <c r="N73" i="14" s="1"/>
  <c r="M73" i="14" s="1"/>
  <c r="L73" i="14" s="1"/>
  <c r="K73" i="14" s="1"/>
  <c r="J73" i="14" s="1"/>
  <c r="I73" i="14" s="1"/>
  <c r="H73" i="14" s="1"/>
  <c r="G73" i="14" s="1"/>
  <c r="F73" i="14" s="1"/>
  <c r="E73" i="14" s="1"/>
  <c r="D73" i="14" s="1"/>
  <c r="AI59" i="14" l="1"/>
  <c r="AJ59" i="14" s="1"/>
  <c r="AK59" i="14" s="1"/>
  <c r="AX133" i="14"/>
  <c r="E184" i="14"/>
  <c r="AX191" i="14"/>
  <c r="H191" i="14"/>
  <c r="AX148" i="14"/>
  <c r="AB148" i="14"/>
  <c r="AX163" i="14"/>
  <c r="J163" i="14"/>
  <c r="X189" i="14"/>
  <c r="W146" i="14"/>
  <c r="X156" i="14"/>
  <c r="AX168" i="14"/>
  <c r="E179" i="14"/>
  <c r="AX119" i="14"/>
  <c r="M119" i="14"/>
  <c r="AX152" i="14"/>
  <c r="N152" i="14"/>
  <c r="AX150" i="14"/>
  <c r="T150" i="14"/>
  <c r="Q164" i="14"/>
  <c r="Q118" i="14"/>
  <c r="X167" i="14"/>
  <c r="AX159" i="14"/>
  <c r="AX158" i="14"/>
  <c r="X125" i="14"/>
  <c r="AX153" i="14"/>
  <c r="AE153" i="14"/>
  <c r="N151" i="14"/>
  <c r="F129" i="14"/>
  <c r="AX194" i="14"/>
  <c r="AX130" i="14"/>
  <c r="S130" i="14"/>
  <c r="AX139" i="14"/>
  <c r="AX177" i="14"/>
  <c r="AX113" i="14"/>
  <c r="AW1" i="14"/>
  <c r="J113" i="14"/>
  <c r="AX178" i="14"/>
  <c r="N178" i="14"/>
  <c r="Y173" i="14"/>
  <c r="Z193" i="14"/>
  <c r="H195" i="14"/>
  <c r="N161" i="14"/>
  <c r="AX186" i="14"/>
  <c r="AX128" i="14"/>
  <c r="P128" i="14"/>
  <c r="X183" i="14"/>
  <c r="X108" i="14"/>
  <c r="X115" i="14"/>
  <c r="AX190" i="14"/>
  <c r="AJ190" i="14"/>
  <c r="X112" i="14"/>
  <c r="X134" i="14"/>
  <c r="AX138" i="14"/>
  <c r="O175" i="14"/>
  <c r="J132" i="14"/>
  <c r="Y176" i="14"/>
  <c r="R107" i="14"/>
  <c r="AX137" i="14"/>
  <c r="K137" i="14"/>
  <c r="Q135" i="14"/>
  <c r="AF59" i="14" l="1"/>
  <c r="AE59" i="14" s="1"/>
  <c r="AD59" i="14" s="1"/>
  <c r="AC59" i="14" s="1"/>
  <c r="AB59" i="14" s="1"/>
  <c r="AA59" i="14" s="1"/>
  <c r="Z59" i="14" s="1"/>
  <c r="Y59" i="14" s="1"/>
  <c r="X59" i="14" s="1"/>
  <c r="W59" i="14" s="1"/>
  <c r="V59" i="14" s="1"/>
  <c r="U59" i="14" s="1"/>
  <c r="T59" i="14" s="1"/>
  <c r="S59" i="14" s="1"/>
  <c r="R59" i="14" s="1"/>
  <c r="Q59" i="14" s="1"/>
  <c r="P59" i="14" s="1"/>
  <c r="O59" i="14" s="1"/>
  <c r="N59" i="14" s="1"/>
  <c r="M59" i="14" s="1"/>
  <c r="L59" i="14" s="1"/>
  <c r="K59" i="14" s="1"/>
  <c r="J59" i="14" s="1"/>
  <c r="I59" i="14" s="1"/>
  <c r="H59" i="14" s="1"/>
  <c r="G59" i="14" s="1"/>
  <c r="F59" i="14" s="1"/>
  <c r="E59" i="14" s="1"/>
  <c r="D59" i="14" s="1"/>
  <c r="AL59" i="14"/>
  <c r="AL1" i="14" s="1"/>
  <c r="AK1" i="14"/>
  <c r="J137" i="14"/>
  <c r="O128" i="14"/>
  <c r="G195" i="14"/>
  <c r="X173" i="14"/>
  <c r="I113" i="14"/>
  <c r="R130" i="14"/>
  <c r="M151" i="14"/>
  <c r="S150" i="14"/>
  <c r="V146" i="14"/>
  <c r="Q107" i="14"/>
  <c r="I132" i="14"/>
  <c r="W112" i="14"/>
  <c r="W108" i="14"/>
  <c r="M178" i="14"/>
  <c r="AD153" i="14"/>
  <c r="W125" i="14"/>
  <c r="P118" i="14"/>
  <c r="G191" i="14"/>
  <c r="D184" i="14"/>
  <c r="AI190" i="14"/>
  <c r="AJ1" i="14"/>
  <c r="W115" i="14"/>
  <c r="M161" i="14"/>
  <c r="Y193" i="14"/>
  <c r="E129" i="14"/>
  <c r="L119" i="14"/>
  <c r="D179" i="14"/>
  <c r="W156" i="14"/>
  <c r="W189" i="14"/>
  <c r="AA148" i="14"/>
  <c r="P135" i="14"/>
  <c r="X176" i="14"/>
  <c r="N175" i="14"/>
  <c r="W134" i="14"/>
  <c r="W183" i="14"/>
  <c r="AX1" i="14"/>
  <c r="W167" i="14"/>
  <c r="P164" i="14"/>
  <c r="M152" i="14"/>
  <c r="I163" i="14"/>
  <c r="V183" i="14" l="1"/>
  <c r="M175" i="14"/>
  <c r="O135" i="14"/>
  <c r="O118" i="14"/>
  <c r="V112" i="14"/>
  <c r="V189" i="14"/>
  <c r="D129" i="14"/>
  <c r="L161" i="14"/>
  <c r="AC153" i="14"/>
  <c r="P107" i="14"/>
  <c r="R150" i="14"/>
  <c r="Q130" i="14"/>
  <c r="W173" i="14"/>
  <c r="N128" i="14"/>
  <c r="L152" i="14"/>
  <c r="V167" i="14"/>
  <c r="W176" i="14"/>
  <c r="AH190" i="14"/>
  <c r="AI1" i="14"/>
  <c r="F191" i="14"/>
  <c r="V125" i="14"/>
  <c r="V108" i="14"/>
  <c r="H132" i="14"/>
  <c r="V134" i="14"/>
  <c r="H163" i="14"/>
  <c r="O164" i="14"/>
  <c r="Z148" i="14"/>
  <c r="V156" i="14"/>
  <c r="K119" i="14"/>
  <c r="X193" i="14"/>
  <c r="V115" i="14"/>
  <c r="L178" i="14"/>
  <c r="U146" i="14"/>
  <c r="L151" i="14"/>
  <c r="H113" i="14"/>
  <c r="F195" i="14"/>
  <c r="I137" i="14"/>
  <c r="G113" i="14" l="1"/>
  <c r="T146" i="14"/>
  <c r="U115" i="14"/>
  <c r="J119" i="14"/>
  <c r="U108" i="14"/>
  <c r="E191" i="14"/>
  <c r="O107" i="14"/>
  <c r="Y148" i="14"/>
  <c r="G163" i="14"/>
  <c r="G132" i="14"/>
  <c r="V176" i="14"/>
  <c r="K152" i="14"/>
  <c r="V173" i="14"/>
  <c r="Q150" i="14"/>
  <c r="K161" i="14"/>
  <c r="U189" i="14"/>
  <c r="N118" i="14"/>
  <c r="L175" i="14"/>
  <c r="H137" i="14"/>
  <c r="K151" i="14"/>
  <c r="E195" i="14"/>
  <c r="K178" i="14"/>
  <c r="W193" i="14"/>
  <c r="U156" i="14"/>
  <c r="U125" i="14"/>
  <c r="N164" i="14"/>
  <c r="U134" i="14"/>
  <c r="AG190" i="14"/>
  <c r="AH1" i="14"/>
  <c r="U167" i="14"/>
  <c r="M128" i="14"/>
  <c r="P130" i="14"/>
  <c r="AB153" i="14"/>
  <c r="U112" i="14"/>
  <c r="N135" i="14"/>
  <c r="U183" i="14"/>
  <c r="M135" i="14" l="1"/>
  <c r="T134" i="14"/>
  <c r="T125" i="14"/>
  <c r="V193" i="14"/>
  <c r="D195" i="14"/>
  <c r="G137" i="14"/>
  <c r="M118" i="14"/>
  <c r="J161" i="14"/>
  <c r="U173" i="14"/>
  <c r="U176" i="14"/>
  <c r="F163" i="14"/>
  <c r="D191" i="14"/>
  <c r="AA153" i="14"/>
  <c r="L128" i="14"/>
  <c r="I119" i="14"/>
  <c r="S146" i="14"/>
  <c r="T183" i="14"/>
  <c r="T112" i="14"/>
  <c r="AF190" i="14"/>
  <c r="AG1" i="14"/>
  <c r="M164" i="14"/>
  <c r="T156" i="14"/>
  <c r="J178" i="14"/>
  <c r="J151" i="14"/>
  <c r="K175" i="14"/>
  <c r="T189" i="14"/>
  <c r="P150" i="14"/>
  <c r="J152" i="14"/>
  <c r="F132" i="14"/>
  <c r="N107" i="14"/>
  <c r="O130" i="14"/>
  <c r="T167" i="14"/>
  <c r="X148" i="14"/>
  <c r="T108" i="14"/>
  <c r="T115" i="14"/>
  <c r="F113" i="14"/>
  <c r="W148" i="14" l="1"/>
  <c r="N130" i="14"/>
  <c r="S108" i="14"/>
  <c r="S115" i="14"/>
  <c r="S167" i="14"/>
  <c r="S112" i="14"/>
  <c r="R146" i="14"/>
  <c r="K128" i="14"/>
  <c r="E113" i="14"/>
  <c r="M107" i="14"/>
  <c r="I152" i="14"/>
  <c r="S189" i="14"/>
  <c r="I151" i="14"/>
  <c r="S156" i="14"/>
  <c r="T176" i="14"/>
  <c r="I161" i="14"/>
  <c r="F137" i="14"/>
  <c r="U193" i="14"/>
  <c r="S134" i="14"/>
  <c r="AE190" i="14"/>
  <c r="AF1" i="14"/>
  <c r="S183" i="14"/>
  <c r="H119" i="14"/>
  <c r="E132" i="14"/>
  <c r="O150" i="14"/>
  <c r="J175" i="14"/>
  <c r="I178" i="14"/>
  <c r="L164" i="14"/>
  <c r="Z153" i="14"/>
  <c r="E163" i="14"/>
  <c r="T173" i="14"/>
  <c r="L118" i="14"/>
  <c r="S125" i="14"/>
  <c r="L135" i="14"/>
  <c r="R134" i="14" l="1"/>
  <c r="E137" i="14"/>
  <c r="S176" i="14"/>
  <c r="H151" i="14"/>
  <c r="H152" i="14"/>
  <c r="M130" i="14"/>
  <c r="S173" i="14"/>
  <c r="H178" i="14"/>
  <c r="N150" i="14"/>
  <c r="G119" i="14"/>
  <c r="D113" i="14"/>
  <c r="Q146" i="14"/>
  <c r="R167" i="14"/>
  <c r="R125" i="14"/>
  <c r="Y153" i="14"/>
  <c r="K135" i="14"/>
  <c r="K118" i="14"/>
  <c r="D163" i="14"/>
  <c r="AD190" i="14"/>
  <c r="AE1" i="14"/>
  <c r="T193" i="14"/>
  <c r="H161" i="14"/>
  <c r="R156" i="14"/>
  <c r="R189" i="14"/>
  <c r="R108" i="14"/>
  <c r="K164" i="14"/>
  <c r="I175" i="14"/>
  <c r="D132" i="14"/>
  <c r="R183" i="14"/>
  <c r="L107" i="14"/>
  <c r="J128" i="14"/>
  <c r="R112" i="14"/>
  <c r="R115" i="14"/>
  <c r="V148" i="14"/>
  <c r="J135" i="14" l="1"/>
  <c r="K107" i="14"/>
  <c r="J164" i="14"/>
  <c r="Q115" i="14"/>
  <c r="I128" i="14"/>
  <c r="Q189" i="14"/>
  <c r="G161" i="14"/>
  <c r="Q125" i="14"/>
  <c r="P146" i="14"/>
  <c r="F119" i="14"/>
  <c r="G178" i="14"/>
  <c r="L130" i="14"/>
  <c r="G151" i="14"/>
  <c r="D137" i="14"/>
  <c r="Q183" i="14"/>
  <c r="H175" i="14"/>
  <c r="AC190" i="14"/>
  <c r="AD1" i="14"/>
  <c r="J118" i="14"/>
  <c r="U148" i="14"/>
  <c r="Q112" i="14"/>
  <c r="Q108" i="14"/>
  <c r="Q156" i="14"/>
  <c r="S193" i="14"/>
  <c r="X153" i="14"/>
  <c r="Q167" i="14"/>
  <c r="M150" i="14"/>
  <c r="R173" i="14"/>
  <c r="G152" i="14"/>
  <c r="R176" i="14"/>
  <c r="Q134" i="14"/>
  <c r="T148" i="14" l="1"/>
  <c r="P134" i="14"/>
  <c r="F152" i="14"/>
  <c r="L150" i="14"/>
  <c r="P108" i="14"/>
  <c r="G175" i="14"/>
  <c r="K130" i="14"/>
  <c r="E119" i="14"/>
  <c r="P125" i="14"/>
  <c r="P189" i="14"/>
  <c r="P115" i="14"/>
  <c r="J107" i="14"/>
  <c r="W153" i="14"/>
  <c r="P156" i="14"/>
  <c r="Q176" i="14"/>
  <c r="Q173" i="14"/>
  <c r="P167" i="14"/>
  <c r="P112" i="14"/>
  <c r="AB190" i="14"/>
  <c r="AC1" i="14"/>
  <c r="P183" i="14"/>
  <c r="F151" i="14"/>
  <c r="F178" i="14"/>
  <c r="O146" i="14"/>
  <c r="F161" i="14"/>
  <c r="H128" i="14"/>
  <c r="I164" i="14"/>
  <c r="R193" i="14"/>
  <c r="I118" i="14"/>
  <c r="I135" i="14"/>
  <c r="Q193" i="14" l="1"/>
  <c r="H164" i="14"/>
  <c r="E178" i="14"/>
  <c r="O183" i="14"/>
  <c r="V153" i="14"/>
  <c r="K150" i="14"/>
  <c r="O134" i="14"/>
  <c r="H118" i="14"/>
  <c r="E161" i="14"/>
  <c r="O112" i="14"/>
  <c r="P173" i="14"/>
  <c r="O156" i="14"/>
  <c r="O115" i="14"/>
  <c r="O125" i="14"/>
  <c r="J130" i="14"/>
  <c r="H135" i="14"/>
  <c r="G128" i="14"/>
  <c r="N146" i="14"/>
  <c r="E151" i="14"/>
  <c r="O108" i="14"/>
  <c r="E152" i="14"/>
  <c r="AA190" i="14"/>
  <c r="AB1" i="14"/>
  <c r="O167" i="14"/>
  <c r="P176" i="14"/>
  <c r="I107" i="14"/>
  <c r="O189" i="14"/>
  <c r="D119" i="14"/>
  <c r="F175" i="14"/>
  <c r="S148" i="14"/>
  <c r="O176" i="14" l="1"/>
  <c r="Z190" i="14"/>
  <c r="AA1" i="14"/>
  <c r="H107" i="14"/>
  <c r="N167" i="14"/>
  <c r="N108" i="14"/>
  <c r="M146" i="14"/>
  <c r="G135" i="14"/>
  <c r="N125" i="14"/>
  <c r="N156" i="14"/>
  <c r="N112" i="14"/>
  <c r="G118" i="14"/>
  <c r="J150" i="14"/>
  <c r="R148" i="14"/>
  <c r="E175" i="14"/>
  <c r="N189" i="14"/>
  <c r="D152" i="14"/>
  <c r="N183" i="14"/>
  <c r="G164" i="14"/>
  <c r="D151" i="14"/>
  <c r="F128" i="14"/>
  <c r="I130" i="14"/>
  <c r="N115" i="14"/>
  <c r="O173" i="14"/>
  <c r="D161" i="14"/>
  <c r="N134" i="14"/>
  <c r="U153" i="14"/>
  <c r="D178" i="14"/>
  <c r="P193" i="14"/>
  <c r="O193" i="14" l="1"/>
  <c r="Q148" i="14"/>
  <c r="F118" i="14"/>
  <c r="M156" i="14"/>
  <c r="F135" i="14"/>
  <c r="T153" i="14"/>
  <c r="M115" i="14"/>
  <c r="E128" i="14"/>
  <c r="F164" i="14"/>
  <c r="D175" i="14"/>
  <c r="M108" i="14"/>
  <c r="Y190" i="14"/>
  <c r="Z1" i="14"/>
  <c r="I150" i="14"/>
  <c r="M112" i="14"/>
  <c r="M125" i="14"/>
  <c r="L146" i="14"/>
  <c r="G107" i="14"/>
  <c r="M134" i="14"/>
  <c r="N173" i="14"/>
  <c r="H130" i="14"/>
  <c r="M183" i="14"/>
  <c r="M189" i="14"/>
  <c r="M167" i="14"/>
  <c r="N176" i="14"/>
  <c r="H150" i="14" l="1"/>
  <c r="M176" i="14"/>
  <c r="L189" i="14"/>
  <c r="G130" i="14"/>
  <c r="L134" i="14"/>
  <c r="S153" i="14"/>
  <c r="L156" i="14"/>
  <c r="K146" i="14"/>
  <c r="L112" i="14"/>
  <c r="L108" i="14"/>
  <c r="E164" i="14"/>
  <c r="L115" i="14"/>
  <c r="P148" i="14"/>
  <c r="L167" i="14"/>
  <c r="L183" i="14"/>
  <c r="M173" i="14"/>
  <c r="X190" i="14"/>
  <c r="Y1" i="14"/>
  <c r="E135" i="14"/>
  <c r="E118" i="14"/>
  <c r="F107" i="14"/>
  <c r="L125" i="14"/>
  <c r="D128" i="14"/>
  <c r="N193" i="14"/>
  <c r="W190" i="14" l="1"/>
  <c r="X1" i="14"/>
  <c r="K183" i="14"/>
  <c r="K108" i="14"/>
  <c r="J146" i="14"/>
  <c r="E107" i="14"/>
  <c r="D135" i="14"/>
  <c r="O148" i="14"/>
  <c r="D164" i="14"/>
  <c r="R153" i="14"/>
  <c r="F130" i="14"/>
  <c r="L176" i="14"/>
  <c r="M193" i="14"/>
  <c r="K125" i="14"/>
  <c r="L173" i="14"/>
  <c r="K167" i="14"/>
  <c r="K112" i="14"/>
  <c r="K156" i="14"/>
  <c r="D118" i="14"/>
  <c r="K115" i="14"/>
  <c r="K134" i="14"/>
  <c r="K189" i="14"/>
  <c r="G150" i="14"/>
  <c r="F150" i="14" l="1"/>
  <c r="J134" i="14"/>
  <c r="J112" i="14"/>
  <c r="K173" i="14"/>
  <c r="L193" i="14"/>
  <c r="E130" i="14"/>
  <c r="N148" i="14"/>
  <c r="J183" i="14"/>
  <c r="D107" i="14"/>
  <c r="J189" i="14"/>
  <c r="J115" i="14"/>
  <c r="J156" i="14"/>
  <c r="J167" i="14"/>
  <c r="J125" i="14"/>
  <c r="K176" i="14"/>
  <c r="J108" i="14"/>
  <c r="Q153" i="14"/>
  <c r="I146" i="14"/>
  <c r="V190" i="14"/>
  <c r="W1" i="14"/>
  <c r="I183" i="14" l="1"/>
  <c r="P153" i="14"/>
  <c r="H146" i="14"/>
  <c r="J176" i="14"/>
  <c r="I167" i="14"/>
  <c r="I115" i="14"/>
  <c r="D130" i="14"/>
  <c r="J173" i="14"/>
  <c r="I134" i="14"/>
  <c r="U190" i="14"/>
  <c r="V1" i="14"/>
  <c r="I108" i="14"/>
  <c r="I125" i="14"/>
  <c r="I156" i="14"/>
  <c r="I189" i="14"/>
  <c r="M148" i="14"/>
  <c r="K193" i="14"/>
  <c r="I112" i="14"/>
  <c r="E150" i="14"/>
  <c r="D150" i="14" l="1"/>
  <c r="H189" i="14"/>
  <c r="H125" i="14"/>
  <c r="I173" i="14"/>
  <c r="H115" i="14"/>
  <c r="I176" i="14"/>
  <c r="O153" i="14"/>
  <c r="L148" i="14"/>
  <c r="H156" i="14"/>
  <c r="T190" i="14"/>
  <c r="U1" i="14"/>
  <c r="H134" i="14"/>
  <c r="H167" i="14"/>
  <c r="G146" i="14"/>
  <c r="H112" i="14"/>
  <c r="J193" i="14"/>
  <c r="H108" i="14"/>
  <c r="H183" i="14"/>
  <c r="I193" i="14" l="1"/>
  <c r="F146" i="14"/>
  <c r="G134" i="14"/>
  <c r="K148" i="14"/>
  <c r="G183" i="14"/>
  <c r="G156" i="14"/>
  <c r="H176" i="14"/>
  <c r="H173" i="14"/>
  <c r="G189" i="14"/>
  <c r="G108" i="14"/>
  <c r="G112" i="14"/>
  <c r="G167" i="14"/>
  <c r="S190" i="14"/>
  <c r="T1" i="14"/>
  <c r="N153" i="14"/>
  <c r="G115" i="14"/>
  <c r="G125" i="14"/>
  <c r="F108" i="14" l="1"/>
  <c r="G173" i="14"/>
  <c r="F156" i="14"/>
  <c r="R190" i="14"/>
  <c r="S1" i="14"/>
  <c r="F112" i="14"/>
  <c r="J148" i="14"/>
  <c r="E146" i="14"/>
  <c r="F189" i="14"/>
  <c r="F183" i="14"/>
  <c r="F125" i="14"/>
  <c r="M153" i="14"/>
  <c r="G176" i="14"/>
  <c r="F115" i="14"/>
  <c r="F167" i="14"/>
  <c r="F134" i="14"/>
  <c r="H193" i="14"/>
  <c r="L153" i="14" l="1"/>
  <c r="E183" i="14"/>
  <c r="D146" i="14"/>
  <c r="Q190" i="14"/>
  <c r="R1" i="14"/>
  <c r="F173" i="14"/>
  <c r="G193" i="14"/>
  <c r="E167" i="14"/>
  <c r="E112" i="14"/>
  <c r="F176" i="14"/>
  <c r="E125" i="14"/>
  <c r="E189" i="14"/>
  <c r="E156" i="14"/>
  <c r="E134" i="14"/>
  <c r="E115" i="14"/>
  <c r="I148" i="14"/>
  <c r="E108" i="14"/>
  <c r="P190" i="14" l="1"/>
  <c r="Q1" i="14"/>
  <c r="D183" i="14"/>
  <c r="D108" i="14"/>
  <c r="H148" i="14"/>
  <c r="D134" i="14"/>
  <c r="D189" i="14"/>
  <c r="E176" i="14"/>
  <c r="D167" i="14"/>
  <c r="E173" i="14"/>
  <c r="D115" i="14"/>
  <c r="D156" i="14"/>
  <c r="D125" i="14"/>
  <c r="D112" i="14"/>
  <c r="F193" i="14"/>
  <c r="K153" i="14"/>
  <c r="D173" i="14" l="1"/>
  <c r="D176" i="14"/>
  <c r="J153" i="14"/>
  <c r="E193" i="14"/>
  <c r="G148" i="14"/>
  <c r="O190" i="14"/>
  <c r="P1" i="14"/>
  <c r="F148" i="14" l="1"/>
  <c r="D193" i="14"/>
  <c r="N190" i="14"/>
  <c r="O1" i="14"/>
  <c r="I153" i="14"/>
  <c r="H153" i="14" l="1"/>
  <c r="M190" i="14"/>
  <c r="N1" i="14"/>
  <c r="E148" i="14"/>
  <c r="L190" i="14" l="1"/>
  <c r="M1" i="14"/>
  <c r="D148" i="14"/>
  <c r="G153" i="14"/>
  <c r="F153" i="14" l="1"/>
  <c r="K190" i="14"/>
  <c r="L1" i="14"/>
  <c r="E153" i="14" l="1"/>
  <c r="J190" i="14"/>
  <c r="K1" i="14"/>
  <c r="I190" i="14" l="1"/>
  <c r="J1" i="14"/>
  <c r="D153" i="14"/>
  <c r="H190" i="14" l="1"/>
  <c r="I1" i="14"/>
  <c r="G190" i="14" l="1"/>
  <c r="H1" i="14"/>
  <c r="F190" i="14" l="1"/>
  <c r="G1" i="14"/>
  <c r="E190" i="14" l="1"/>
  <c r="F1" i="14"/>
  <c r="D190" i="14" l="1"/>
  <c r="E1" i="14"/>
  <c r="D1" i="14" l="1"/>
  <c r="BA6" i="15"/>
  <c r="AK6" i="15" s="1"/>
</calcChain>
</file>

<file path=xl/comments1.xml><?xml version="1.0" encoding="utf-8"?>
<comments xmlns="http://schemas.openxmlformats.org/spreadsheetml/2006/main">
  <authors>
    <author>UIS.Stat</author>
  </authors>
  <commentList>
    <comment ref="AE1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7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F24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D4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50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  <comment ref="AE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Q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R55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M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P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Q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11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S11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U130" authorId="0" shapeId="0">
      <text>
        <r>
          <rPr>
            <sz val="9"/>
            <color indexed="81"/>
            <rFont val="Segoe UI"/>
            <family val="2"/>
            <charset val="238"/>
          </rPr>
          <t>n: Magnitude nil or negligible</t>
        </r>
      </text>
    </comment>
    <comment ref="D131" authorId="0" shapeId="0">
      <text>
        <r>
          <rPr>
            <sz val="9"/>
            <color indexed="81"/>
            <rFont val="Segoe UI"/>
            <family val="2"/>
            <charset val="238"/>
          </rPr>
          <t>n: Magnitude nil or negligible</t>
        </r>
      </text>
    </comment>
    <comment ref="AG131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I131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K131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L131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E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3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M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146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P147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  <comment ref="AE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151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E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160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88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E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M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19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E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M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P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Q19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20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203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E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22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E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H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I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J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K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L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M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N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O229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</commentList>
</comments>
</file>

<file path=xl/comments2.xml><?xml version="1.0" encoding="utf-8"?>
<comments xmlns="http://schemas.openxmlformats.org/spreadsheetml/2006/main">
  <authors>
    <author>UIS.Stat</author>
  </authors>
  <commentList>
    <comment ref="AJ14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G21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K44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  <comment ref="V109" authorId="0" shapeId="0">
      <text>
        <r>
          <rPr>
            <sz val="9"/>
            <color indexed="81"/>
            <rFont val="Segoe UI"/>
            <family val="2"/>
            <charset val="238"/>
          </rPr>
          <t>n: Magnitude nil or negligible</t>
        </r>
      </text>
    </comment>
    <comment ref="AH110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J110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L110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M110" authorId="0" shapeId="0">
      <text>
        <r>
          <rPr>
            <sz val="9"/>
            <color indexed="81"/>
            <rFont val="Segoe UI"/>
            <family val="2"/>
            <charset val="238"/>
          </rPr>
          <t>‡: UIS Estimation</t>
        </r>
      </text>
    </comment>
    <comment ref="AQ121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  <comment ref="AG152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F15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  <comment ref="AG157" authorId="0" shapeId="0">
      <text>
        <r>
          <rPr>
            <sz val="9"/>
            <color indexed="81"/>
            <rFont val="Segoe UI"/>
            <family val="2"/>
            <charset val="238"/>
          </rPr>
          <t>a: Category not applicable</t>
        </r>
      </text>
    </comment>
  </commentList>
</comments>
</file>

<file path=xl/comments3.xml><?xml version="1.0" encoding="utf-8"?>
<comments xmlns="http://schemas.openxmlformats.org/spreadsheetml/2006/main">
  <authors>
    <author>UIS.Stat</author>
  </authors>
  <commentList>
    <comment ref="AJ14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</commentList>
</comments>
</file>

<file path=xl/comments4.xml><?xml version="1.0" encoding="utf-8"?>
<comments xmlns="http://schemas.openxmlformats.org/spreadsheetml/2006/main">
  <authors>
    <author>UIS.Stat</author>
  </authors>
  <commentList>
    <comment ref="CM16" authorId="0" shapeId="0">
      <text>
        <r>
          <rPr>
            <sz val="9"/>
            <color indexed="81"/>
            <rFont val="Segoe UI"/>
            <family val="2"/>
            <charset val="238"/>
          </rPr>
          <t>+: National Estimation</t>
        </r>
      </text>
    </comment>
  </commentList>
</comments>
</file>

<file path=xl/comments5.xml><?xml version="1.0" encoding="utf-8"?>
<comments xmlns="http://schemas.openxmlformats.org/spreadsheetml/2006/main">
  <authors>
    <author>Pitlik László4</author>
  </authors>
  <commentList>
    <comment ref="BK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2008 előtt (2007-6-5-4-3) 5 évvel, ill. 2009-10-11-12-13 trendje a nyers adatokon
</t>
        </r>
      </text>
    </comment>
  </commentList>
</comments>
</file>

<file path=xl/sharedStrings.xml><?xml version="1.0" encoding="utf-8"?>
<sst xmlns="http://schemas.openxmlformats.org/spreadsheetml/2006/main" count="17290" uniqueCount="1005">
  <si>
    <t>Sorry, the query is too large to fit into the Excel cell. You will not be able to update your table with the .Stat Populator.</t>
  </si>
  <si>
    <t>Dataset: Education</t>
  </si>
  <si>
    <t>Indicator</t>
  </si>
  <si>
    <t>Percentage of graduates from tertiary education who are female (%)</t>
  </si>
  <si>
    <t>Time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</si>
  <si>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</si>
  <si>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</si>
  <si>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</si>
  <si>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</si>
  <si>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</si>
  <si>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</si>
  <si>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</si>
  <si>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</si>
  <si>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</si>
  <si>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</si>
  <si>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</si>
  <si>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</si>
  <si>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</si>
  <si>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</si>
  <si>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</si>
  <si>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</si>
  <si>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</si>
  <si>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</si>
  <si>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</si>
  <si>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</si>
  <si>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</si>
  <si>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</si>
  <si>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</si>
  <si>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</si>
  <si>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</si>
  <si>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</si>
  <si>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</si>
  <si>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</si>
  <si>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</si>
  <si>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</si>
  <si>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</si>
  <si>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</si>
  <si>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</si>
  <si>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</si>
  <si>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</si>
  <si>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</si>
  <si>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</si>
  <si>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</si>
  <si>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</si>
  <si>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</si>
  <si>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</si>
  <si>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</si>
  <si>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</si>
  <si>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</si>
  <si>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</si>
  <si>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</si>
  <si>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</si>
  <si>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Country</t>
  </si>
  <si>
    <t/>
  </si>
  <si>
    <t>Afghanistan</t>
  </si>
  <si>
    <t>..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</si>
  <si>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</si>
  <si>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</si>
  <si>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</si>
  <si>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</si>
  <si>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</si>
  <si>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</si>
  <si>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</si>
  <si>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</si>
  <si>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</si>
  <si>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</si>
  <si>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</si>
  <si>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</si>
  <si>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</si>
  <si>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</si>
  <si>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</si>
  <si>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</si>
  <si>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</si>
  <si>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</si>
  <si>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</si>
  <si>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</si>
  <si>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</si>
  <si>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</si>
  <si>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</si>
  <si>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</si>
  <si>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</si>
  <si>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</si>
  <si>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</si>
  <si>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</si>
  <si>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</si>
  <si>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</si>
  <si>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</si>
  <si>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</si>
  <si>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</si>
  <si>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</si>
  <si>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</si>
  <si>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</si>
  <si>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Cabo Verde</t>
  </si>
  <si>
    <t>Cayman Islands</t>
  </si>
  <si>
    <t>Central African Republic</t>
  </si>
  <si>
    <t>Chad</t>
  </si>
  <si>
    <t>Channel Islands</t>
  </si>
  <si>
    <t>Chile</t>
  </si>
  <si>
    <t>China</t>
  </si>
  <si>
    <t>China, Hong Kong Special Administrative Region</t>
  </si>
  <si>
    <t>China, Macao Special Administrative Region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</si>
  <si>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</si>
  <si>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</si>
  <si>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</si>
  <si>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</si>
  <si>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</si>
  <si>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</si>
  <si>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</si>
  <si>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</si>
  <si>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</si>
  <si>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</si>
  <si>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</si>
  <si>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</si>
  <si>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</si>
  <si>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</si>
  <si>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</si>
  <si>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</si>
  <si>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</si>
  <si>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</si>
  <si>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</si>
  <si>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</si>
  <si>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</si>
  <si>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</si>
  <si>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</si>
  <si>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</si>
  <si>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</si>
  <si>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</si>
  <si>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</si>
  <si>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</si>
  <si>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</si>
  <si>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</si>
  <si>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</si>
  <si>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</si>
  <si>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</si>
  <si>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</si>
  <si>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</si>
  <si>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</si>
  <si>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</si>
  <si>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</si>
  <si>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</si>
  <si>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</si>
  <si>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</si>
  <si>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</si>
  <si>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</si>
  <si>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</si>
  <si>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</si>
  <si>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</si>
  <si>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</si>
  <si>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</si>
  <si>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</si>
  <si>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</si>
  <si>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</si>
  <si>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</si>
  <si>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</si>
  <si>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</si>
  <si>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</si>
  <si>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</si>
  <si>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</si>
  <si>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</si>
  <si>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</si>
  <si>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</si>
  <si>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</si>
  <si>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</si>
  <si>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</si>
  <si>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</si>
  <si>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</si>
  <si>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</si>
  <si>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</si>
  <si>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</si>
  <si>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</si>
  <si>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</si>
  <si>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</si>
  <si>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</si>
  <si>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</si>
  <si>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</si>
  <si>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</si>
  <si>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</si>
  <si>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</si>
  <si>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</si>
  <si>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</si>
  <si>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</si>
  <si>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</si>
  <si>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</si>
  <si>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</si>
  <si>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</si>
  <si>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</si>
  <si>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</si>
  <si>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</si>
  <si>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</si>
  <si>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</si>
  <si>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</si>
  <si>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</si>
  <si>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</si>
  <si>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</si>
  <si>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</si>
  <si>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</si>
  <si>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</si>
  <si>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</si>
  <si>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</si>
  <si>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</si>
  <si>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</si>
  <si>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</si>
  <si>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</si>
  <si>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</si>
  <si>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</si>
  <si>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</si>
  <si>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</si>
  <si>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</si>
  <si>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</si>
  <si>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</si>
  <si>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</si>
  <si>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</si>
  <si>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</si>
  <si>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</si>
  <si>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</si>
  <si>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</si>
  <si>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</si>
  <si>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</si>
  <si>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</si>
  <si>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</si>
  <si>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</si>
  <si>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</si>
  <si>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</si>
  <si>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</si>
  <si>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</si>
  <si>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</si>
  <si>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</si>
  <si>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</si>
  <si>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Republic of Moldova</t>
  </si>
  <si>
    <t>Réunion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</si>
  <si>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</si>
  <si>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</si>
  <si>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</si>
  <si>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</si>
  <si>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</si>
  <si>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</si>
  <si>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</si>
  <si>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</si>
  <si>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Saint-Barthélemy</t>
  </si>
  <si>
    <t>Saint-Martin (French part)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</si>
  <si>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</si>
  <si>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</si>
  <si>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</si>
  <si>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</si>
  <si>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</si>
  <si>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</si>
  <si>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</si>
  <si>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</si>
  <si>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</si>
  <si>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</si>
  <si>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</si>
  <si>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</si>
  <si>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</si>
  <si>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</si>
  <si>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</si>
  <si>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</si>
  <si>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</si>
  <si>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</si>
  <si>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</si>
  <si>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Sudan (pre-secession)</t>
  </si>
  <si>
    <t>Suriname</t>
  </si>
  <si>
    <t>Svalbard and Jan Mayen Islands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</si>
  <si>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</si>
  <si>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</si>
  <si>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</si>
  <si>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</si>
  <si>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</si>
  <si>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</si>
  <si>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</si>
  <si>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</si>
  <si>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</si>
  <si>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</si>
  <si>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</si>
  <si>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</si>
  <si>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</si>
  <si>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</si>
  <si>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</si>
  <si>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</si>
  <si>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</si>
  <si>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</si>
  <si>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</si>
  <si>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</si>
  <si>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</si>
  <si>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</si>
  <si>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</si>
  <si>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</si>
  <si>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</si>
  <si>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</si>
  <si>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</si>
  <si>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</si>
  <si>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</si>
  <si>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Wallis and Futuna Islands</t>
  </si>
  <si>
    <t>Western Sahara</t>
  </si>
  <si>
    <t>Yemen</t>
  </si>
  <si>
    <t>Zambia</t>
  </si>
  <si>
    <t>Zimbabwe</t>
  </si>
  <si>
    <t>Education For All Regions</t>
  </si>
  <si>
    <t xml:space="preserve">  World</t>
  </si>
  <si>
    <t xml:space="preserve">  Developed countries</t>
  </si>
  <si>
    <t xml:space="preserve">  Developing countries</t>
  </si>
  <si>
    <t xml:space="preserve">  Countries in transition</t>
  </si>
  <si>
    <t xml:space="preserve">  Arab States</t>
  </si>
  <si>
    <t xml:space="preserve">  Central and Eastern Europe</t>
  </si>
  <si>
    <t xml:space="preserve">  Central Asia</t>
  </si>
  <si>
    <t xml:space="preserve">  East Asia and the Pacific</t>
  </si>
  <si>
    <t xml:space="preserve">  Latin America and the Caribbean</t>
  </si>
  <si>
    <t xml:space="preserve">  North America and Western Europe</t>
  </si>
  <si>
    <t xml:space="preserve">  South and West Asia</t>
  </si>
  <si>
    <t xml:space="preserve">  Sub-Saharan Africa</t>
  </si>
  <si>
    <t>UIS Regions</t>
  </si>
  <si>
    <t>Millenium Development Goals Regions</t>
  </si>
  <si>
    <t xml:space="preserve">  Caucasus and Central Asia</t>
  </si>
  <si>
    <t xml:space="preserve">  Latin America &amp; the Caribbean</t>
  </si>
  <si>
    <t xml:space="preserve">  Northern Africa</t>
  </si>
  <si>
    <t xml:space="preserve">  Western Asia</t>
  </si>
  <si>
    <t xml:space="preserve">  Eastern Asia</t>
  </si>
  <si>
    <t xml:space="preserve">  South-Eastern Asia</t>
  </si>
  <si>
    <t xml:space="preserve">  Southern Asia</t>
  </si>
  <si>
    <t xml:space="preserve">  Oceania</t>
  </si>
  <si>
    <t>UNESCO Regions</t>
  </si>
  <si>
    <t xml:space="preserve">  Africa</t>
  </si>
  <si>
    <t xml:space="preserve">  Asia</t>
  </si>
  <si>
    <t xml:space="preserve">  Europe</t>
  </si>
  <si>
    <t xml:space="preserve">  North America</t>
  </si>
  <si>
    <t xml:space="preserve">  South America</t>
  </si>
  <si>
    <t>World Bank Regions</t>
  </si>
  <si>
    <t xml:space="preserve">  Low income countries</t>
  </si>
  <si>
    <t xml:space="preserve">  Lower middle income countries</t>
  </si>
  <si>
    <t xml:space="preserve">  Middle income countries</t>
  </si>
  <si>
    <t xml:space="preserve">  Upper middle income countries</t>
  </si>
  <si>
    <t xml:space="preserve">  High income countries</t>
  </si>
  <si>
    <t>Data extracted on 25 Feb 2017 13:23 UTC (GMT) from UIS.Stat</t>
  </si>
  <si>
    <t>Legend:</t>
  </si>
  <si>
    <t>+:</t>
  </si>
  <si>
    <t>National Estimation</t>
  </si>
  <si>
    <t>a:</t>
  </si>
  <si>
    <t>Category not applicable</t>
  </si>
  <si>
    <t>n:</t>
  </si>
  <si>
    <t>Magnitude nil or negligible</t>
  </si>
  <si>
    <t>‡:</t>
  </si>
  <si>
    <t>UIS Estimation</t>
  </si>
  <si>
    <t>Data is public domain from US government.</t>
  </si>
  <si>
    <t>Compiled by combining information from files at: http://gsociology.icaap.org/dataupload.html</t>
  </si>
  <si>
    <t>Region</t>
  </si>
  <si>
    <t>Population</t>
  </si>
  <si>
    <t>Area</t>
  </si>
  <si>
    <t>Pop. Density</t>
  </si>
  <si>
    <t>Coastline</t>
  </si>
  <si>
    <t>Net migration</t>
  </si>
  <si>
    <t>Infant mortality</t>
  </si>
  <si>
    <t>GDP</t>
  </si>
  <si>
    <t>Literacy</t>
  </si>
  <si>
    <t>Phones</t>
  </si>
  <si>
    <t>Arable</t>
  </si>
  <si>
    <t>Crops</t>
  </si>
  <si>
    <t>Other</t>
  </si>
  <si>
    <t>Climate</t>
  </si>
  <si>
    <t>Birthrate</t>
  </si>
  <si>
    <t>Deathrate</t>
  </si>
  <si>
    <t>Agriculture</t>
  </si>
  <si>
    <t>Industry</t>
  </si>
  <si>
    <t>Service</t>
  </si>
  <si>
    <t>sq. mi.</t>
  </si>
  <si>
    <t>per sq. mi.</t>
  </si>
  <si>
    <t>coast/area ratio</t>
  </si>
  <si>
    <t>per 1000 births</t>
  </si>
  <si>
    <t>$ per capita</t>
  </si>
  <si>
    <t>%</t>
  </si>
  <si>
    <t>per 1000</t>
  </si>
  <si>
    <t xml:space="preserve">Afghanistan </t>
  </si>
  <si>
    <t xml:space="preserve">ASIA (EX. NEAR EAST)         </t>
  </si>
  <si>
    <t xml:space="preserve">Albania </t>
  </si>
  <si>
    <t xml:space="preserve">EASTERN EUROPE                     </t>
  </si>
  <si>
    <t xml:space="preserve">Algeria </t>
  </si>
  <si>
    <t xml:space="preserve">NORTHERN AFRICA                    </t>
  </si>
  <si>
    <t xml:space="preserve">American Samoa </t>
  </si>
  <si>
    <t xml:space="preserve">OCEANIA                            </t>
  </si>
  <si>
    <t xml:space="preserve">Andorra </t>
  </si>
  <si>
    <t xml:space="preserve">WESTERN EUROPE                     </t>
  </si>
  <si>
    <t xml:space="preserve">Angola </t>
  </si>
  <si>
    <t xml:space="preserve">SUB-SAHARAN AFRICA                 </t>
  </si>
  <si>
    <t xml:space="preserve">Anguilla </t>
  </si>
  <si>
    <t xml:space="preserve">LATIN AMER. &amp; CARIB    </t>
  </si>
  <si>
    <t xml:space="preserve">Antigua &amp; Barbuda </t>
  </si>
  <si>
    <t xml:space="preserve">Argentina </t>
  </si>
  <si>
    <t xml:space="preserve">Armenia </t>
  </si>
  <si>
    <t xml:space="preserve">C.W. OF IND. STATES </t>
  </si>
  <si>
    <t xml:space="preserve">Aruba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</si>
  <si>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</si>
  <si>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</si>
  <si>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</si>
  <si>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</si>
  <si>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</si>
  <si>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NEAR EAST                         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</si>
  <si>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</si>
  <si>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</si>
  <si>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</si>
  <si>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</si>
  <si>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</si>
  <si>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</si>
  <si>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</si>
  <si>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NORTHERN AMERICA                  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</si>
  <si>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</si>
  <si>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</si>
  <si>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</si>
  <si>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</si>
  <si>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Brazil </t>
  </si>
  <si>
    <t xml:space="preserve">British Virgin Is.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</si>
  <si>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</si>
  <si>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</si>
  <si>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</si>
  <si>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</si>
  <si>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</si>
  <si>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</si>
  <si>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</si>
  <si>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</si>
  <si>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</si>
  <si>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</si>
  <si>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</si>
  <si>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</si>
  <si>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</si>
  <si>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</si>
  <si>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</si>
  <si>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</si>
  <si>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</si>
  <si>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</si>
  <si>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</si>
  <si>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</si>
  <si>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</si>
  <si>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</si>
  <si>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</si>
  <si>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</si>
  <si>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</si>
  <si>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</si>
  <si>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</si>
  <si>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</si>
  <si>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</si>
  <si>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</si>
  <si>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</si>
  <si>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</si>
  <si>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</si>
  <si>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</si>
  <si>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</si>
  <si>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</si>
  <si>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BALTICS                           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</si>
  <si>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</si>
  <si>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</si>
  <si>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</si>
  <si>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</si>
  <si>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</si>
  <si>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</si>
  <si>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Polynesia </t>
  </si>
  <si>
    <t xml:space="preserve">Gabon </t>
  </si>
  <si>
    <t xml:space="preserve">Gambia, The </t>
  </si>
  <si>
    <t xml:space="preserve">Gaza Strip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</si>
  <si>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</si>
  <si>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</si>
  <si>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</si>
  <si>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</si>
  <si>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</si>
  <si>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</si>
  <si>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</si>
  <si>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</si>
  <si>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</si>
  <si>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</si>
  <si>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Guernsey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</si>
  <si>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</si>
  <si>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</si>
  <si>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</si>
  <si>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</si>
  <si>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</si>
  <si>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</si>
  <si>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</si>
  <si>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</si>
  <si>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</si>
  <si>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</si>
  <si>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</si>
  <si>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</si>
  <si>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</si>
  <si>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Isle of Man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</si>
  <si>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</si>
  <si>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</si>
  <si>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</si>
  <si>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</si>
  <si>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</si>
  <si>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</si>
  <si>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</si>
  <si>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</si>
  <si>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</si>
  <si>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Korea, North </t>
  </si>
  <si>
    <t xml:space="preserve">Korea, South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</si>
  <si>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</si>
  <si>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</si>
  <si>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</si>
  <si>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</si>
  <si>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</si>
  <si>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</si>
  <si>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</si>
  <si>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</si>
  <si>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</si>
  <si>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</si>
  <si>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</si>
  <si>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Macau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</si>
  <si>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</si>
  <si>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</si>
  <si>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</si>
  <si>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</si>
  <si>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</si>
  <si>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</si>
  <si>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</si>
  <si>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</si>
  <si>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</si>
  <si>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</si>
  <si>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</si>
  <si>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Mayotte </t>
  </si>
  <si>
    <t xml:space="preserve">Mexico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</si>
  <si>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</si>
  <si>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</si>
  <si>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</si>
  <si>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</si>
  <si>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Montserrat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</si>
  <si>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</si>
  <si>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</si>
  <si>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</si>
  <si>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</si>
  <si>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</si>
  <si>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</si>
  <si>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</si>
  <si>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</si>
  <si>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</si>
  <si>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</si>
  <si>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</si>
  <si>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</si>
  <si>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N. Mariana Islands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</si>
  <si>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</si>
  <si>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</si>
  <si>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</si>
  <si>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</si>
  <si>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</si>
  <si>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</si>
  <si>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</si>
  <si>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</si>
  <si>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</si>
  <si>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</si>
  <si>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Portugal </t>
  </si>
  <si>
    <t xml:space="preserve">Puerto Rico </t>
  </si>
  <si>
    <t xml:space="preserve">Qatar </t>
  </si>
  <si>
    <t xml:space="preserve">Reunion </t>
  </si>
  <si>
    <t xml:space="preserve">Romania </t>
  </si>
  <si>
    <t xml:space="preserve">Russia </t>
  </si>
  <si>
    <t xml:space="preserve">Rwanda </t>
  </si>
  <si>
    <t xml:space="preserve">Saint Helena </t>
  </si>
  <si>
    <t xml:space="preserve">Saint Kitts &amp; Nevis </t>
  </si>
  <si>
    <t xml:space="preserve">Saint Lucia </t>
  </si>
  <si>
    <t xml:space="preserve">St Pierre &amp; Miquelon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</si>
  <si>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</si>
  <si>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</si>
  <si>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</si>
  <si>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</si>
  <si>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</si>
  <si>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</si>
  <si>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</si>
  <si>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</si>
  <si>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</si>
  <si>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</si>
  <si>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</si>
  <si>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</si>
  <si>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</si>
  <si>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</si>
  <si>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</si>
  <si>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</si>
  <si>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</si>
  <si>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</si>
  <si>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</si>
  <si>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</si>
  <si>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</si>
  <si>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</si>
  <si>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</si>
  <si>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</si>
  <si>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</si>
  <si>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</si>
  <si>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</si>
  <si>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</si>
  <si>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</si>
  <si>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</si>
  <si>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</si>
  <si>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</si>
  <si>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</si>
  <si>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Turks &amp; Caicos Is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</si>
  <si>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</si>
  <si>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</si>
  <si>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</si>
  <si>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</si>
  <si>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</si>
  <si>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</si>
  <si>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</si>
  <si>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</si>
  <si>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</si>
  <si>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</si>
  <si>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</si>
  <si>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Islands </t>
  </si>
  <si>
    <t xml:space="preserve">Wallis and Futuna </t>
  </si>
  <si>
    <t xml:space="preserve">West Bank </t>
  </si>
  <si>
    <t xml:space="preserve">Western Sahara </t>
  </si>
  <si>
    <t xml:space="preserve">Yemen </t>
  </si>
  <si>
    <t xml:space="preserve">Zambia </t>
  </si>
  <si>
    <t xml:space="preserve">Zimbabwe </t>
  </si>
  <si>
    <t xml:space="preserve">South Sudan </t>
  </si>
  <si>
    <t>check</t>
  </si>
  <si>
    <t>arányos</t>
  </si>
  <si>
    <t>utolsó ismert</t>
  </si>
  <si>
    <t>db</t>
  </si>
  <si>
    <t>land</t>
  </si>
  <si>
    <t>eu</t>
  </si>
  <si>
    <t>oc</t>
  </si>
  <si>
    <t>ara</t>
  </si>
  <si>
    <t>da</t>
  </si>
  <si>
    <t>as</t>
  </si>
  <si>
    <t>ea</t>
  </si>
  <si>
    <t>af</t>
  </si>
  <si>
    <t>?</t>
  </si>
  <si>
    <t>csop</t>
  </si>
  <si>
    <t>country</t>
  </si>
  <si>
    <t>c-short</t>
  </si>
  <si>
    <t>region</t>
  </si>
  <si>
    <t>Hong Kong</t>
  </si>
  <si>
    <t>Iran</t>
  </si>
  <si>
    <t>Laos</t>
  </si>
  <si>
    <t>South Korea</t>
  </si>
  <si>
    <t>FYR Macedonia</t>
  </si>
  <si>
    <t>United Kingdom</t>
  </si>
  <si>
    <t>United States</t>
  </si>
  <si>
    <t>Syria</t>
  </si>
  <si>
    <t>Brunei</t>
  </si>
  <si>
    <t>Antigua &amp; Barbuda</t>
  </si>
  <si>
    <t>Bahamas, The</t>
  </si>
  <si>
    <t>Bolivia</t>
  </si>
  <si>
    <t>Bosnia &amp; Herzegovina</t>
  </si>
  <si>
    <t>British Virgin Is.</t>
  </si>
  <si>
    <t>Burma</t>
  </si>
  <si>
    <t>Cape Verde</t>
  </si>
  <si>
    <t>Central African Rep.</t>
  </si>
  <si>
    <t>Congo, Dem. Rep.</t>
  </si>
  <si>
    <t>Congo, Repub. of the</t>
  </si>
  <si>
    <t>Cote d'Ivoire</t>
  </si>
  <si>
    <t>East Timor</t>
  </si>
  <si>
    <t>Faroe Islands</t>
  </si>
  <si>
    <t>Gambia, The</t>
  </si>
  <si>
    <t>Gaza Strip</t>
  </si>
  <si>
    <t>Korea, North</t>
  </si>
  <si>
    <t>Korea, South</t>
  </si>
  <si>
    <t>Macau</t>
  </si>
  <si>
    <t>Macedonia</t>
  </si>
  <si>
    <t>Micronesia, Fed. St.</t>
  </si>
  <si>
    <t>Moldova</t>
  </si>
  <si>
    <t>N. Mariana Islands</t>
  </si>
  <si>
    <t>Reunion</t>
  </si>
  <si>
    <t>Russia</t>
  </si>
  <si>
    <t>Saint Kitts &amp; Nevis</t>
  </si>
  <si>
    <t>St Pierre &amp; Miquelon</t>
  </si>
  <si>
    <t>Sao Tome &amp; Principe</t>
  </si>
  <si>
    <t>Taiwan</t>
  </si>
  <si>
    <t>Tanzania</t>
  </si>
  <si>
    <t>Trinidad &amp; Tobago</t>
  </si>
  <si>
    <t>Turks &amp; Caicos Is</t>
  </si>
  <si>
    <t>Venezuela</t>
  </si>
  <si>
    <t>Vietnam</t>
  </si>
  <si>
    <t>Virgin Islands</t>
  </si>
  <si>
    <t>Wallis and Futuna</t>
  </si>
  <si>
    <t>West Bank</t>
  </si>
  <si>
    <t>ASIA (EX. NEAR EAST)</t>
  </si>
  <si>
    <t>EASTERN EUROPE</t>
  </si>
  <si>
    <t>NORTHERN AFRICA</t>
  </si>
  <si>
    <t>WESTERN EUROPE</t>
  </si>
  <si>
    <t>SUB-SAHARAN AFRICA</t>
  </si>
  <si>
    <t>LATIN AMER. &amp; CARIB</t>
  </si>
  <si>
    <t>C.W. OF IND. STATES</t>
  </si>
  <si>
    <t>NORTHERN AMERICA</t>
  </si>
  <si>
    <t>OCEANIA</t>
  </si>
  <si>
    <t>NEAR EAST</t>
  </si>
  <si>
    <t>BALTICS</t>
  </si>
  <si>
    <t>2003old</t>
  </si>
  <si>
    <t>2003new</t>
  </si>
  <si>
    <t>&lt;&gt;</t>
  </si>
  <si>
    <t>AFRICA</t>
  </si>
  <si>
    <t>AM-OC</t>
  </si>
  <si>
    <t>cutmax-y</t>
  </si>
  <si>
    <t>cutmax-v</t>
  </si>
  <si>
    <t>cutmax-rep</t>
  </si>
  <si>
    <t>c07-v</t>
  </si>
  <si>
    <t>c08-v</t>
  </si>
  <si>
    <t>c09-v</t>
  </si>
  <si>
    <t>c08-%</t>
  </si>
  <si>
    <t>c07-%</t>
  </si>
  <si>
    <t>c09-%</t>
  </si>
  <si>
    <t>pre-mer</t>
  </si>
  <si>
    <t>aft-mer</t>
  </si>
  <si>
    <t>year</t>
  </si>
  <si>
    <t>years</t>
  </si>
  <si>
    <t>count_country</t>
  </si>
  <si>
    <t>c/ASIA</t>
  </si>
  <si>
    <t>c/EEUR</t>
  </si>
  <si>
    <t>c/LATAM</t>
  </si>
  <si>
    <t>c/NEAST</t>
  </si>
  <si>
    <t>c/WEUR</t>
  </si>
  <si>
    <t>ASIA</t>
  </si>
  <si>
    <t>EASTEUR</t>
  </si>
  <si>
    <t>LATAM</t>
  </si>
  <si>
    <t>NEAST</t>
  </si>
  <si>
    <t>WESTEUR</t>
  </si>
  <si>
    <t>abs(dif-mer)</t>
  </si>
  <si>
    <t>dif</t>
  </si>
  <si>
    <t>1970-2016 közötti 47 adatból 20 vagy több</t>
  </si>
  <si>
    <t>db (0)</t>
  </si>
  <si>
    <t>5 db ország pont a válság táján nem tartalmaz érdemi adatmennyiséget</t>
  </si>
  <si>
    <t>sgn</t>
  </si>
  <si>
    <t>total</t>
  </si>
  <si>
    <t>average</t>
  </si>
  <si>
    <t>coco</t>
  </si>
  <si>
    <t>st dev</t>
  </si>
  <si>
    <t>OAM</t>
  </si>
  <si>
    <t>Y0</t>
  </si>
  <si>
    <t>Azonosító:</t>
  </si>
  <si>
    <t>Objektumok:</t>
  </si>
  <si>
    <t>Attribútumok:</t>
  </si>
  <si>
    <t>Lepcsők:</t>
  </si>
  <si>
    <t>Eltolás:</t>
  </si>
  <si>
    <t>Leírás:</t>
  </si>
  <si>
    <t>COCO Y0: 2224012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</si>
  <si>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</si>
  <si>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</si>
  <si>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</si>
  <si>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</si>
  <si>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</si>
  <si>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</si>
  <si>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</si>
  <si>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</si>
  <si>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Y(A8)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</si>
  <si>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</si>
  <si>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</si>
  <si>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</si>
  <si>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</si>
  <si>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</si>
  <si>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</si>
  <si>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</si>
  <si>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</si>
  <si>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</si>
  <si>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</si>
  <si>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</si>
  <si>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</si>
  <si>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</si>
  <si>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</si>
  <si>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</si>
  <si>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</si>
  <si>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</si>
  <si>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</si>
  <si>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</si>
  <si>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</si>
  <si>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</si>
  <si>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</si>
  <si>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</si>
  <si>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</si>
  <si>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</si>
  <si>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</si>
  <si>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</si>
  <si>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</si>
  <si>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</si>
  <si>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</si>
  <si>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</si>
  <si>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</si>
  <si>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</si>
  <si>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</si>
  <si>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</si>
  <si>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</si>
  <si>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</si>
  <si>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</si>
  <si>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</si>
  <si>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</si>
  <si>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</si>
  <si>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</si>
  <si>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</si>
  <si>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</si>
  <si>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</si>
  <si>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</si>
  <si>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</si>
  <si>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</si>
  <si>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</si>
  <si>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</si>
  <si>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</si>
  <si>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</si>
  <si>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</si>
  <si>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</si>
  <si>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</si>
  <si>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Lépcsők(1)</t>
  </si>
  <si>
    <t>S1</t>
  </si>
  <si>
    <t>(89+54)/(2)=71.5</t>
  </si>
  <si>
    <t>(124+54)/(2)=89</t>
  </si>
  <si>
    <t>(54+54)/(2)=54</t>
  </si>
  <si>
    <t>(65+54)/(2)=59.5</t>
  </si>
  <si>
    <t>(207+54)/(2)=130.5</t>
  </si>
  <si>
    <t>(999784.9+999941.9)/(2)=999863.35</t>
  </si>
  <si>
    <t>S2</t>
  </si>
  <si>
    <t>(53+53)/(2)=53</t>
  </si>
  <si>
    <t>(64+53)/(2)=58.5</t>
  </si>
  <si>
    <t>(107+53)/(2)=80</t>
  </si>
  <si>
    <t>(999762.9+999940.9)/(2)=999851.85</t>
  </si>
  <si>
    <t>S3</t>
  </si>
  <si>
    <t>(52+52)/(2)=52</t>
  </si>
  <si>
    <t>(63+52)/(2)=57.5</t>
  </si>
  <si>
    <t>(106+52)/(2)=79</t>
  </si>
  <si>
    <t>(999761.9+999939.9)/(2)=999850.85</t>
  </si>
  <si>
    <t>S4</t>
  </si>
  <si>
    <t>(51+51)/(2)=51</t>
  </si>
  <si>
    <t>(62+51)/(2)=56.5</t>
  </si>
  <si>
    <t>(999760.9+999938.9)/(2)=999849.85</t>
  </si>
  <si>
    <t>S5</t>
  </si>
  <si>
    <t>(50+50)/(2)=50</t>
  </si>
  <si>
    <t>(61+50)/(2)=55.5</t>
  </si>
  <si>
    <t>(999704.9+999937.9)/(2)=999821.35</t>
  </si>
  <si>
    <t>S6</t>
  </si>
  <si>
    <t>(49+49)/(2)=49</t>
  </si>
  <si>
    <t>(60+49)/(2)=54.5</t>
  </si>
  <si>
    <t>(999703.9+999936.9)/(2)=999820.35</t>
  </si>
  <si>
    <t>S7</t>
  </si>
  <si>
    <t>(48+48)/(2)=48</t>
  </si>
  <si>
    <t>(59+48)/(2)=53.5</t>
  </si>
  <si>
    <t>(999702.9+999935.9)/(2)=999819.35</t>
  </si>
  <si>
    <t>S8</t>
  </si>
  <si>
    <t>(47+47)/(2)=47</t>
  </si>
  <si>
    <t>(58+47)/(2)=52.5</t>
  </si>
  <si>
    <t>(999701.9+999934.9)/(2)=999818.35</t>
  </si>
  <si>
    <t>S9</t>
  </si>
  <si>
    <t>(46+46)/(2)=46</t>
  </si>
  <si>
    <t>(57+46)/(2)=51.5</t>
  </si>
  <si>
    <t>(999700.9+999933.9)/(2)=999817.35</t>
  </si>
  <si>
    <t>S10</t>
  </si>
  <si>
    <t>(45+45)/(2)=45</t>
  </si>
  <si>
    <t>(56+45)/(2)=50.5</t>
  </si>
  <si>
    <t>(999699.9+999932.9)/(2)=999816.35</t>
  </si>
  <si>
    <t>S11</t>
  </si>
  <si>
    <t>(44+44)/(2)=44</t>
  </si>
  <si>
    <t>(999698.9+999931.9)/(2)=999815.35</t>
  </si>
  <si>
    <t>S12</t>
  </si>
  <si>
    <t>(43+43)/(2)=43</t>
  </si>
  <si>
    <t>(999697.9+999930.9)/(2)=999814.35</t>
  </si>
  <si>
    <t>S13</t>
  </si>
  <si>
    <t>(42+42)/(2)=42</t>
  </si>
  <si>
    <t>(999696.9+999929.9)/(2)=999813.35</t>
  </si>
  <si>
    <t>S14</t>
  </si>
  <si>
    <t>(41+41)/(2)=41</t>
  </si>
  <si>
    <t>(999695.9+999928.9)/(2)=999812.35</t>
  </si>
  <si>
    <t>S15</t>
  </si>
  <si>
    <t>(40+40)/(2)=40</t>
  </si>
  <si>
    <t>(999694.9+999927.9)/(2)=999811.35</t>
  </si>
  <si>
    <t>S16</t>
  </si>
  <si>
    <t>(39+39)/(2)=39</t>
  </si>
  <si>
    <t>(999693.9+999926.9)/(2)=999810.35</t>
  </si>
  <si>
    <t>S17</t>
  </si>
  <si>
    <t>(38+38)/(2)=38</t>
  </si>
  <si>
    <t>(999692.9+999925.9)/(2)=999809.35</t>
  </si>
  <si>
    <t>S18</t>
  </si>
  <si>
    <t>(37+37)/(2)=37</t>
  </si>
  <si>
    <t>(999691.9+999924.9)/(2)=999808.35</t>
  </si>
  <si>
    <t>S19</t>
  </si>
  <si>
    <t>(36+36)/(2)=36</t>
  </si>
  <si>
    <t>(999690.9+999923.9)/(2)=999807.35</t>
  </si>
  <si>
    <t>S20</t>
  </si>
  <si>
    <t>(35+35)/(2)=35</t>
  </si>
  <si>
    <t>(999689.9+999922.9)/(2)=999806.35</t>
  </si>
  <si>
    <t>S21</t>
  </si>
  <si>
    <t>(34+34)/(2)=34</t>
  </si>
  <si>
    <t>(999688.9+999921.9)/(2)=999805.35</t>
  </si>
  <si>
    <t>S22</t>
  </si>
  <si>
    <t>(33+33)/(2)=33</t>
  </si>
  <si>
    <t>(999687.9+999920.9)/(2)=999804.35</t>
  </si>
  <si>
    <t>S23</t>
  </si>
  <si>
    <t>(32+32)/(2)=32</t>
  </si>
  <si>
    <t>(999686.9+999919.9)/(2)=999803.35</t>
  </si>
  <si>
    <t>S24</t>
  </si>
  <si>
    <t>(31+31)/(2)=31</t>
  </si>
  <si>
    <t>(999685.9+999918.9)/(2)=999802.35</t>
  </si>
  <si>
    <t>S25</t>
  </si>
  <si>
    <t>(30+30)/(2)=30</t>
  </si>
  <si>
    <t>(999684.9+999917.9)/(2)=999801.35</t>
  </si>
  <si>
    <t>S26</t>
  </si>
  <si>
    <t>(29+29)/(2)=29</t>
  </si>
  <si>
    <t>(999683.9+999916.9)/(2)=999800.35</t>
  </si>
  <si>
    <t>S27</t>
  </si>
  <si>
    <t>(28+28)/(2)=28</t>
  </si>
  <si>
    <t>(999682.9+999915.9)/(2)=999799.35</t>
  </si>
  <si>
    <t>S28</t>
  </si>
  <si>
    <t>(27+27)/(2)=27</t>
  </si>
  <si>
    <t>(999681.9+999914.9)/(2)=999798.35</t>
  </si>
  <si>
    <t>S29</t>
  </si>
  <si>
    <t>(26+26)/(2)=26</t>
  </si>
  <si>
    <t>(999680.9+999913.9)/(2)=999797.35</t>
  </si>
  <si>
    <t>S30</t>
  </si>
  <si>
    <t>(25+25)/(2)=25</t>
  </si>
  <si>
    <t>(999679.9+999912.9)/(2)=999796.35</t>
  </si>
  <si>
    <t>S31</t>
  </si>
  <si>
    <t>(24+24)/(2)=24</t>
  </si>
  <si>
    <t>(999678.9+999911.9)/(2)=999795.35</t>
  </si>
  <si>
    <t>S32</t>
  </si>
  <si>
    <t>(23+23)/(2)=23</t>
  </si>
  <si>
    <t>(999677.9+999910.9)/(2)=999794.35</t>
  </si>
  <si>
    <t>S33</t>
  </si>
  <si>
    <t>(22+22)/(2)=22</t>
  </si>
  <si>
    <t>(999676.9+999909.9)/(2)=999793.35</t>
  </si>
  <si>
    <t>S34</t>
  </si>
  <si>
    <t>(21+21)/(2)=21</t>
  </si>
  <si>
    <t>(999675.9+999908.9)/(2)=999792.35</t>
  </si>
  <si>
    <t>S35</t>
  </si>
  <si>
    <t>(20+20)/(2)=20</t>
  </si>
  <si>
    <t>(999674.9+999907.9)/(2)=999791.35</t>
  </si>
  <si>
    <t>S36</t>
  </si>
  <si>
    <t>(19+19)/(2)=19</t>
  </si>
  <si>
    <t>(999673.9+999906.9)/(2)=999790.35</t>
  </si>
  <si>
    <t>S37</t>
  </si>
  <si>
    <t>(18+18)/(2)=18</t>
  </si>
  <si>
    <t>(999672.9+999905.9)/(2)=999789.35</t>
  </si>
  <si>
    <t>S38</t>
  </si>
  <si>
    <t>(17+17)/(2)=17</t>
  </si>
  <si>
    <t>(999671.9+999904.9)/(2)=999788.35</t>
  </si>
  <si>
    <t>S39</t>
  </si>
  <si>
    <t>(16+16)/(2)=16</t>
  </si>
  <si>
    <t>(999670.9+999903.9)/(2)=999787.35</t>
  </si>
  <si>
    <t>S40</t>
  </si>
  <si>
    <t>(15+15)/(2)=15</t>
  </si>
  <si>
    <t>(999669.9+999902.9)/(2)=999786.35</t>
  </si>
  <si>
    <t>S41</t>
  </si>
  <si>
    <t>(14+14)/(2)=14</t>
  </si>
  <si>
    <t>(999668.9+999901.9)/(2)=999785.35</t>
  </si>
  <si>
    <t>S42</t>
  </si>
  <si>
    <t>(13+13)/(2)=13</t>
  </si>
  <si>
    <t>(999667.9+999900.9)/(2)=999784.35</t>
  </si>
  <si>
    <t>S43</t>
  </si>
  <si>
    <t>(12+12)/(2)=12</t>
  </si>
  <si>
    <t>(999666.9+999899.9)/(2)=999783.35</t>
  </si>
  <si>
    <t>S44</t>
  </si>
  <si>
    <t>(11+11)/(2)=11</t>
  </si>
  <si>
    <t>(999665.9+999898.9)/(2)=999782.35</t>
  </si>
  <si>
    <t>S45</t>
  </si>
  <si>
    <t>(10+10)/(2)=10</t>
  </si>
  <si>
    <t>(999664.9+999897.9)/(2)=999781.35</t>
  </si>
  <si>
    <t>S46</t>
  </si>
  <si>
    <t>(9+9)/(2)=9</t>
  </si>
  <si>
    <t>(999663.9+999896.9)/(2)=999780.35</t>
  </si>
  <si>
    <t>S47</t>
  </si>
  <si>
    <t>(8+8)/(2)=8</t>
  </si>
  <si>
    <t>(999662.9+999895.9)/(2)=999779.35</t>
  </si>
  <si>
    <t>S48</t>
  </si>
  <si>
    <t>(7+7)/(2)=7</t>
  </si>
  <si>
    <t>(999661.9+999894.9)/(2)=999778.35</t>
  </si>
  <si>
    <t>S49</t>
  </si>
  <si>
    <t>(6+6)/(2)=6</t>
  </si>
  <si>
    <t>(999660.9+999893.9)/(2)=999777.35</t>
  </si>
  <si>
    <t>S50</t>
  </si>
  <si>
    <t>(5+5)/(2)=5</t>
  </si>
  <si>
    <t>(999659.9+999892.9)/(2)=999776.35</t>
  </si>
  <si>
    <t>S51</t>
  </si>
  <si>
    <t>(4+4)/(2)=4</t>
  </si>
  <si>
    <t>(999658.9+999891.9)/(2)=999775.35</t>
  </si>
  <si>
    <t>S52</t>
  </si>
  <si>
    <t>(3+3)/(2)=3</t>
  </si>
  <si>
    <t>(999657.9+999890.9)/(2)=999774.35</t>
  </si>
  <si>
    <t>S53</t>
  </si>
  <si>
    <t>(2+2)/(2)=2</t>
  </si>
  <si>
    <t>(999656.9+999889.9)/(2)=999773.35</t>
  </si>
  <si>
    <t>S54</t>
  </si>
  <si>
    <t>(1+1)/(2)=1</t>
  </si>
  <si>
    <t>(999655.9+999888.9)/(2)=999772.35</t>
  </si>
  <si>
    <t>S55</t>
  </si>
  <si>
    <t>(0+0)/(2)=0</t>
  </si>
  <si>
    <t>(999654.9+999887.9)/(2)=999771.35</t>
  </si>
  <si>
    <t>Lépcsők(2)</t>
  </si>
  <si>
    <t>COCO:Y0</t>
  </si>
  <si>
    <t>Becslés</t>
  </si>
  <si>
    <t>Tény+0</t>
  </si>
  <si>
    <t>Delta</t>
  </si>
  <si>
    <t>Delta/Tény</t>
  </si>
  <si>
    <t>S1 összeg:</t>
  </si>
  <si>
    <t>S55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</si>
  <si>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</si>
  <si>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</si>
  <si>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</si>
  <si>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</si>
  <si>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</si>
  <si>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</si>
  <si>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</si>
  <si>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1.54 Mb</t>
    </r>
  </si>
  <si>
    <r>
      <t>A futtatás időtartama: </t>
    </r>
    <r>
      <rPr>
        <b/>
        <sz val="6"/>
        <color rgb="FF333333"/>
        <rFont val="Verdana"/>
        <family val="2"/>
        <charset val="238"/>
      </rPr>
      <t>1.11 mp (0.02 p)</t>
    </r>
  </si>
  <si>
    <t>estimation</t>
  </si>
  <si>
    <t>Ländergruppen</t>
  </si>
  <si>
    <t>Durchschnitt</t>
  </si>
  <si>
    <t>Betroffenheits-index</t>
  </si>
  <si>
    <t>modelliert</t>
  </si>
  <si>
    <t>naiv gebildet</t>
  </si>
  <si>
    <t>STD-ABWEICHUNG</t>
  </si>
  <si>
    <t>durch Ähnlichkeitanalyse</t>
  </si>
  <si>
    <t>als Durchschnitt der Länder</t>
  </si>
  <si>
    <t>Anzahl: Länder</t>
  </si>
  <si>
    <t>Insgesamt: 55</t>
  </si>
  <si>
    <t>Durchsch(c07%;c08%;c09%)</t>
  </si>
  <si>
    <t>Rosling integration: Lichtstärkeregelung durch Trennungsstärke</t>
  </si>
  <si>
    <t>Durchschnittliche Trendsteigung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</si>
</sst>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FFFF00"/>
      <name val="Courier New"/>
      <family val="3"/>
    </font>
    <font>
      <sz val="8"/>
      <color rgb="FFFFFF00"/>
      <name val="Arial"/>
      <family val="2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8"/>
      <color rgb="FFFF0000"/>
      <name val="Arial"/>
      <family val="2"/>
    </font>
    <font>
      <sz val="10"/>
      <color theme="0" tint="-0.249977111117893"/>
      <name val="Arial"/>
      <family val="2"/>
      <charset val="238"/>
    </font>
    <font>
      <b/>
      <sz val="9"/>
      <color indexed="81"/>
      <name val="Segoe UI"/>
      <family val="2"/>
      <charset val="238"/>
    </font>
    <font>
      <u/>
      <sz val="10"/>
      <color theme="10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6"/>
      <color rgb="FF000000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6"/>
      <color rgb="FF333333"/>
      <name val="Verdana"/>
      <family val="2"/>
      <charset val="238"/>
    </font>
    <font>
      <b/>
      <sz val="6"/>
      <color rgb="FF333333"/>
      <name val="Verdana"/>
      <family val="2"/>
      <charset val="238"/>
    </font>
    <font>
      <b/>
      <sz val="10"/>
      <color theme="1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fgColor rgb="FFC0C0C0"/>
        <bgColor rgb="FFC0000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/>
      <right/>
      <top/>
      <bottom style="thin">
        <color theme="4" tint="0.3999755851924192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9" fillId="0" borderId="0"/>
    <xf numFmtId="9" fontId="28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01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4" fillId="0" borderId="10" xfId="0" applyNumberFormat="1" applyFont="1" applyBorder="1" applyAlignment="1">
      <alignment horizontal="right"/>
    </xf>
    <xf numFmtId="0" fontId="24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9" fillId="0" borderId="0" xfId="43"/>
    <xf numFmtId="0" fontId="29" fillId="0" borderId="0" xfId="43" applyFont="1"/>
    <xf numFmtId="164" fontId="29" fillId="0" borderId="0" xfId="43" applyNumberFormat="1" applyFont="1"/>
    <xf numFmtId="2" fontId="29" fillId="0" borderId="0" xfId="43" applyNumberFormat="1" applyFont="1"/>
    <xf numFmtId="1" fontId="29" fillId="0" borderId="0" xfId="43" applyNumberFormat="1" applyFont="1"/>
    <xf numFmtId="0" fontId="30" fillId="0" borderId="0" xfId="43" applyFont="1"/>
    <xf numFmtId="0" fontId="29" fillId="0" borderId="0" xfId="43" applyFont="1" applyAlignment="1">
      <alignment horizontal="right"/>
    </xf>
    <xf numFmtId="0" fontId="18" fillId="35" borderId="10" xfId="42" applyFont="1" applyFill="1" applyBorder="1" applyAlignment="1">
      <alignment horizontal="center" vertical="center" wrapText="1"/>
    </xf>
    <xf numFmtId="0" fontId="29" fillId="0" borderId="0" xfId="43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21" fillId="34" borderId="14" xfId="0" applyFont="1" applyFill="1" applyBorder="1" applyAlignment="1">
      <alignment horizontal="center" vertical="top" wrapText="1"/>
    </xf>
    <xf numFmtId="0" fontId="24" fillId="39" borderId="10" xfId="0" applyNumberFormat="1" applyFont="1" applyFill="1" applyBorder="1" applyAlignment="1">
      <alignment horizontal="right"/>
    </xf>
    <xf numFmtId="0" fontId="24" fillId="38" borderId="10" xfId="0" applyNumberFormat="1" applyFont="1" applyFill="1" applyBorder="1" applyAlignment="1">
      <alignment horizontal="right"/>
    </xf>
    <xf numFmtId="0" fontId="24" fillId="40" borderId="10" xfId="0" applyNumberFormat="1" applyFont="1" applyFill="1" applyBorder="1" applyAlignment="1">
      <alignment horizontal="right"/>
    </xf>
    <xf numFmtId="0" fontId="26" fillId="42" borderId="10" xfId="0" applyFont="1" applyFill="1" applyBorder="1" applyAlignment="1">
      <alignment horizontal="center"/>
    </xf>
    <xf numFmtId="0" fontId="31" fillId="42" borderId="10" xfId="0" applyFont="1" applyFill="1" applyBorder="1" applyAlignment="1">
      <alignment horizontal="center"/>
    </xf>
    <xf numFmtId="0" fontId="32" fillId="43" borderId="10" xfId="0" applyNumberFormat="1" applyFont="1" applyFill="1" applyBorder="1" applyAlignment="1">
      <alignment horizontal="right"/>
    </xf>
    <xf numFmtId="0" fontId="24" fillId="41" borderId="10" xfId="0" applyNumberFormat="1" applyFont="1" applyFill="1" applyBorder="1" applyAlignment="1">
      <alignment horizontal="right"/>
    </xf>
    <xf numFmtId="0" fontId="24" fillId="44" borderId="10" xfId="0" applyNumberFormat="1" applyFont="1" applyFill="1" applyBorder="1" applyAlignment="1">
      <alignment horizontal="right"/>
    </xf>
    <xf numFmtId="0" fontId="24" fillId="45" borderId="10" xfId="0" applyNumberFormat="1" applyFont="1" applyFill="1" applyBorder="1" applyAlignment="1">
      <alignment horizontal="right"/>
    </xf>
    <xf numFmtId="0" fontId="32" fillId="45" borderId="10" xfId="0" applyNumberFormat="1" applyFont="1" applyFill="1" applyBorder="1" applyAlignment="1">
      <alignment horizontal="right"/>
    </xf>
    <xf numFmtId="0" fontId="0" fillId="38" borderId="0" xfId="0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5" fillId="38" borderId="0" xfId="0" applyFont="1" applyFill="1"/>
    <xf numFmtId="0" fontId="29" fillId="38" borderId="0" xfId="43" applyFont="1" applyFill="1"/>
    <xf numFmtId="0" fontId="24" fillId="41" borderId="11" xfId="0" applyNumberFormat="1" applyFont="1" applyFill="1" applyBorder="1" applyAlignment="1">
      <alignment horizontal="right"/>
    </xf>
    <xf numFmtId="0" fontId="24" fillId="37" borderId="12" xfId="0" applyNumberFormat="1" applyFont="1" applyFill="1" applyBorder="1" applyAlignment="1">
      <alignment horizontal="right"/>
    </xf>
    <xf numFmtId="0" fontId="32" fillId="43" borderId="16" xfId="0" applyNumberFormat="1" applyFont="1" applyFill="1" applyBorder="1" applyAlignment="1">
      <alignment horizontal="right"/>
    </xf>
    <xf numFmtId="0" fontId="24" fillId="37" borderId="17" xfId="0" applyNumberFormat="1" applyFont="1" applyFill="1" applyBorder="1" applyAlignment="1">
      <alignment horizontal="right"/>
    </xf>
    <xf numFmtId="0" fontId="36" fillId="38" borderId="15" xfId="0" applyNumberFormat="1" applyFont="1" applyFill="1" applyBorder="1" applyAlignment="1">
      <alignment horizontal="right"/>
    </xf>
    <xf numFmtId="0" fontId="20" fillId="35" borderId="12" xfId="0" applyFont="1" applyFill="1" applyBorder="1" applyAlignment="1">
      <alignment wrapText="1"/>
    </xf>
    <xf numFmtId="0" fontId="18" fillId="35" borderId="12" xfId="0" applyFont="1" applyFill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Fill="1"/>
    <xf numFmtId="9" fontId="0" fillId="0" borderId="0" xfId="44" applyFont="1"/>
    <xf numFmtId="9" fontId="0" fillId="38" borderId="0" xfId="44" applyFont="1" applyFill="1"/>
    <xf numFmtId="0" fontId="0" fillId="0" borderId="0" xfId="0" applyAlignment="1">
      <alignment horizontal="center"/>
    </xf>
    <xf numFmtId="9" fontId="0" fillId="0" borderId="19" xfId="44" applyFont="1" applyBorder="1"/>
    <xf numFmtId="9" fontId="0" fillId="0" borderId="20" xfId="44" applyFont="1" applyBorder="1"/>
    <xf numFmtId="9" fontId="0" fillId="0" borderId="24" xfId="44" applyFont="1" applyBorder="1"/>
    <xf numFmtId="9" fontId="0" fillId="0" borderId="25" xfId="44" applyFont="1" applyBorder="1"/>
    <xf numFmtId="9" fontId="0" fillId="0" borderId="0" xfId="44" applyFont="1" applyBorder="1"/>
    <xf numFmtId="9" fontId="0" fillId="0" borderId="22" xfId="44" applyFont="1" applyBorder="1"/>
    <xf numFmtId="9" fontId="0" fillId="38" borderId="0" xfId="44" applyFont="1" applyFill="1" applyBorder="1"/>
    <xf numFmtId="2" fontId="0" fillId="0" borderId="0" xfId="44" applyNumberFormat="1" applyFont="1"/>
    <xf numFmtId="0" fontId="37" fillId="0" borderId="0" xfId="0" applyFont="1"/>
    <xf numFmtId="9" fontId="37" fillId="0" borderId="0" xfId="44" applyFont="1"/>
    <xf numFmtId="2" fontId="37" fillId="0" borderId="0" xfId="44" applyNumberFormat="1" applyFont="1"/>
    <xf numFmtId="0" fontId="33" fillId="38" borderId="0" xfId="0" applyFont="1" applyFill="1"/>
    <xf numFmtId="0" fontId="4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2" fillId="0" borderId="0" xfId="0" applyFont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43" fillId="46" borderId="26" xfId="0" applyFont="1" applyFill="1" applyBorder="1" applyAlignment="1">
      <alignment horizontal="center" vertical="center" wrapText="1"/>
    </xf>
    <xf numFmtId="0" fontId="44" fillId="47" borderId="27" xfId="0" applyFont="1" applyFill="1" applyBorder="1" applyAlignment="1">
      <alignment horizontal="center" vertical="center" wrapText="1"/>
    </xf>
    <xf numFmtId="0" fontId="43" fillId="46" borderId="26" xfId="0" applyFont="1" applyFill="1" applyBorder="1" applyAlignment="1">
      <alignment horizontal="left" vertical="center" wrapText="1"/>
    </xf>
    <xf numFmtId="0" fontId="45" fillId="47" borderId="27" xfId="0" applyFont="1" applyFill="1" applyBorder="1" applyAlignment="1">
      <alignment horizontal="center" vertical="center" wrapText="1"/>
    </xf>
    <xf numFmtId="0" fontId="45" fillId="0" borderId="0" xfId="0" applyFont="1"/>
    <xf numFmtId="0" fontId="39" fillId="0" borderId="0" xfId="45"/>
    <xf numFmtId="9" fontId="0" fillId="0" borderId="0" xfId="0" applyNumberFormat="1"/>
    <xf numFmtId="2" fontId="0" fillId="0" borderId="0" xfId="0" applyNumberFormat="1"/>
    <xf numFmtId="0" fontId="0" fillId="38" borderId="21" xfId="0" applyFill="1" applyBorder="1"/>
    <xf numFmtId="0" fontId="34" fillId="0" borderId="0" xfId="0" applyFont="1" applyAlignment="1">
      <alignment horizontal="center"/>
    </xf>
    <xf numFmtId="0" fontId="34" fillId="0" borderId="0" xfId="0" pivotButton="1" applyFon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47" fillId="48" borderId="28" xfId="0" applyFont="1" applyFill="1" applyBorder="1"/>
    <xf numFmtId="1" fontId="47" fillId="48" borderId="28" xfId="0" applyNumberFormat="1" applyFont="1" applyFill="1" applyBorder="1" applyAlignment="1">
      <alignment horizontal="center"/>
    </xf>
  </cellXfs>
  <cellStyles count="46">
    <cellStyle name="1. jelölőszín" xfId="18" builtinId="29" customBuiltin="1"/>
    <cellStyle name="2. jelölőszín" xfId="22" builtinId="33" customBuiltin="1"/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3. jelölőszín" xfId="26" builtinId="37" customBuiltin="1"/>
    <cellStyle name="4. jelölőszín" xfId="30" builtinId="41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5. jelölőszín" xfId="34" builtinId="45" customBuiltin="1"/>
    <cellStyle name="6. jelölőszín" xfId="38" builtinId="49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5" builtinId="8"/>
    <cellStyle name="Hivatkozott cella" xfId="12" builtinId="24" customBuiltin="1"/>
    <cellStyle name="Jegyzet" xfId="15" builtinId="10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Normál 2" xfId="42"/>
    <cellStyle name="Normál 3" xfId="43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" xfId="44" builtinId="5"/>
  </cellStyles>
  <dxfs count="21">
    <dxf>
      <numFmt numFmtId="2" formatCode="0.00"/>
    </dxf>
    <dxf>
      <alignment horizontal="center" readingOrder="0"/>
    </dxf>
    <dxf>
      <alignment horizontal="center" readingOrder="0"/>
    </dxf>
    <dxf>
      <numFmt numFmtId="168" formatCode="0.000"/>
    </dxf>
    <dxf>
      <numFmt numFmtId="2" formatCode="0.00"/>
    </dxf>
    <dxf>
      <numFmt numFmtId="168" formatCode="0.000"/>
    </dxf>
    <dxf>
      <numFmt numFmtId="167" formatCode="0.0000"/>
    </dxf>
    <dxf>
      <numFmt numFmtId="167" formatCode="0.0000"/>
    </dxf>
    <dxf>
      <numFmt numFmtId="166" formatCode="0.00000"/>
    </dxf>
    <dxf>
      <numFmt numFmtId="166" formatCode="0.00000"/>
    </dxf>
    <dxf>
      <numFmt numFmtId="165" formatCode="0.000000"/>
    </dxf>
    <dxf>
      <numFmt numFmtId="165" formatCode="0.0000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'Munka4 (2)'!$D$16:$AX$16</c:f>
              <c:numCache>
                <c:formatCode>General</c:formatCode>
                <c:ptCount val="47"/>
                <c:pt idx="0">
                  <c:v>23.302969999999998</c:v>
                </c:pt>
                <c:pt idx="1">
                  <c:v>23.302969999999998</c:v>
                </c:pt>
                <c:pt idx="2">
                  <c:v>23.302969999999998</c:v>
                </c:pt>
                <c:pt idx="3">
                  <c:v>24.241949999999999</c:v>
                </c:pt>
                <c:pt idx="4">
                  <c:v>24.364270000000001</c:v>
                </c:pt>
                <c:pt idx="5">
                  <c:v>25.502929999999999</c:v>
                </c:pt>
                <c:pt idx="6">
                  <c:v>26.289709999999999</c:v>
                </c:pt>
                <c:pt idx="7">
                  <c:v>27.513929999999998</c:v>
                </c:pt>
                <c:pt idx="8">
                  <c:v>27.559270000000001</c:v>
                </c:pt>
                <c:pt idx="9">
                  <c:v>29.929120000000001</c:v>
                </c:pt>
                <c:pt idx="10">
                  <c:v>31.310189999999999</c:v>
                </c:pt>
                <c:pt idx="11">
                  <c:v>32.608440000000002</c:v>
                </c:pt>
                <c:pt idx="12">
                  <c:v>33.740609999999997</c:v>
                </c:pt>
                <c:pt idx="13">
                  <c:v>35.881059999999998</c:v>
                </c:pt>
                <c:pt idx="14">
                  <c:v>35.729300000000002</c:v>
                </c:pt>
                <c:pt idx="15">
                  <c:v>36.75273</c:v>
                </c:pt>
                <c:pt idx="16">
                  <c:v>36.767620000000001</c:v>
                </c:pt>
                <c:pt idx="17">
                  <c:v>49.768439999999998</c:v>
                </c:pt>
                <c:pt idx="18">
                  <c:v>45.733400000000003</c:v>
                </c:pt>
                <c:pt idx="19">
                  <c:v>48.679740000000002</c:v>
                </c:pt>
                <c:pt idx="20">
                  <c:v>48.952249999999999</c:v>
                </c:pt>
                <c:pt idx="21">
                  <c:v>47.94529</c:v>
                </c:pt>
                <c:pt idx="22">
                  <c:v>48.117559999999997</c:v>
                </c:pt>
                <c:pt idx="23">
                  <c:v>49.648820000000001</c:v>
                </c:pt>
                <c:pt idx="24">
                  <c:v>50.173479999999998</c:v>
                </c:pt>
                <c:pt idx="25">
                  <c:v>50.54851</c:v>
                </c:pt>
                <c:pt idx="26">
                  <c:v>51.783099999999997</c:v>
                </c:pt>
                <c:pt idx="27">
                  <c:v>51.28219</c:v>
                </c:pt>
                <c:pt idx="28">
                  <c:v>51.28219</c:v>
                </c:pt>
                <c:pt idx="29">
                  <c:v>51.28219</c:v>
                </c:pt>
                <c:pt idx="30">
                  <c:v>47.456069999999997</c:v>
                </c:pt>
                <c:pt idx="31">
                  <c:v>51.533270000000002</c:v>
                </c:pt>
                <c:pt idx="32">
                  <c:v>51.533270000000002</c:v>
                </c:pt>
                <c:pt idx="33">
                  <c:v>50.935699999999997</c:v>
                </c:pt>
                <c:pt idx="34">
                  <c:v>50.572879999999998</c:v>
                </c:pt>
                <c:pt idx="35">
                  <c:v>51.6325</c:v>
                </c:pt>
                <c:pt idx="36">
                  <c:v>51.669780000000003</c:v>
                </c:pt>
                <c:pt idx="37">
                  <c:v>52.458210000000001</c:v>
                </c:pt>
                <c:pt idx="38">
                  <c:v>51.632489999999997</c:v>
                </c:pt>
                <c:pt idx="39">
                  <c:v>52.740760000000002</c:v>
                </c:pt>
                <c:pt idx="40">
                  <c:v>51.499879999999997</c:v>
                </c:pt>
                <c:pt idx="41">
                  <c:v>53.097839999999998</c:v>
                </c:pt>
                <c:pt idx="42">
                  <c:v>54.98883</c:v>
                </c:pt>
                <c:pt idx="43">
                  <c:v>55.988280000000003</c:v>
                </c:pt>
                <c:pt idx="44">
                  <c:v>55.454799999999999</c:v>
                </c:pt>
                <c:pt idx="45">
                  <c:v>55.454799999999999</c:v>
                </c:pt>
                <c:pt idx="46">
                  <c:v>55.454799999999999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594320"/>
        <c:axId val="587595408"/>
      </c:lineChart>
      <c:catAx>
        <c:axId val="587594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87595408"/>
        <c:crosses val="autoZero"/>
        <c:auto val="1"/>
        <c:lblAlgn val="ctr"/>
        <c:lblOffset val="100"/>
        <c:noMultiLvlLbl val="0"/>
      </c:catAx>
      <c:valAx>
        <c:axId val="58759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8759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600"/>
              <a:t>Frauenanteil im Hochschulbereich (Ungarn)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dPt>
            <c:idx val="38"/>
            <c:invertIfNegative val="0"/>
            <c:bubble3D val="0"/>
            <c:spPr>
              <a:solidFill>
                <a:srgbClr val="FF0000"/>
              </a:solidFill>
            </c:spPr>
          </c:dPt>
          <c:val>
            <c:numRef>
              <c:f>'db-cut'!$D$39:$AX$39</c:f>
              <c:numCache>
                <c:formatCode>General</c:formatCode>
                <c:ptCount val="47"/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1</c:v>
                </c:pt>
                <c:pt idx="29">
                  <c:v>4</c:v>
                </c:pt>
                <c:pt idx="30">
                  <c:v>6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7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412848"/>
        <c:axId val="708407952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'db-cut'!$D$1:$AX$1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'db-cut'!$D$38:$AX$38</c:f>
              <c:numCache>
                <c:formatCode>General</c:formatCode>
                <c:ptCount val="47"/>
                <c:pt idx="0">
                  <c:v>44.289380000000001</c:v>
                </c:pt>
                <c:pt idx="1">
                  <c:v>44.289380000000001</c:v>
                </c:pt>
                <c:pt idx="2">
                  <c:v>44.289380000000001</c:v>
                </c:pt>
                <c:pt idx="3">
                  <c:v>45.403700000000001</c:v>
                </c:pt>
                <c:pt idx="4">
                  <c:v>43.973770000000002</c:v>
                </c:pt>
                <c:pt idx="5">
                  <c:v>46.260770000000001</c:v>
                </c:pt>
                <c:pt idx="6">
                  <c:v>47.118429999999996</c:v>
                </c:pt>
                <c:pt idx="7">
                  <c:v>50.407760000000003</c:v>
                </c:pt>
                <c:pt idx="8">
                  <c:v>51.762169999999998</c:v>
                </c:pt>
                <c:pt idx="9">
                  <c:v>51.762169999999998</c:v>
                </c:pt>
                <c:pt idx="10">
                  <c:v>53.418199999999999</c:v>
                </c:pt>
                <c:pt idx="11">
                  <c:v>55.130130000000001</c:v>
                </c:pt>
                <c:pt idx="12">
                  <c:v>55.280500000000004</c:v>
                </c:pt>
                <c:pt idx="13">
                  <c:v>55.283749999999998</c:v>
                </c:pt>
                <c:pt idx="14">
                  <c:v>54.672699999999999</c:v>
                </c:pt>
                <c:pt idx="15">
                  <c:v>55.862340000000003</c:v>
                </c:pt>
                <c:pt idx="16">
                  <c:v>55.789389999999997</c:v>
                </c:pt>
                <c:pt idx="17">
                  <c:v>57.258220000000001</c:v>
                </c:pt>
                <c:pt idx="18">
                  <c:v>57.505870000000002</c:v>
                </c:pt>
                <c:pt idx="19">
                  <c:v>57.981380000000001</c:v>
                </c:pt>
                <c:pt idx="20">
                  <c:v>57.110309999999998</c:v>
                </c:pt>
                <c:pt idx="21">
                  <c:v>55.743000000000002</c:v>
                </c:pt>
                <c:pt idx="22">
                  <c:v>55.146659999999997</c:v>
                </c:pt>
                <c:pt idx="23">
                  <c:v>54.406289999999998</c:v>
                </c:pt>
                <c:pt idx="24">
                  <c:v>53.465809999999998</c:v>
                </c:pt>
                <c:pt idx="25">
                  <c:v>53.465809999999998</c:v>
                </c:pt>
                <c:pt idx="26">
                  <c:v>53.465809999999998</c:v>
                </c:pt>
                <c:pt idx="27">
                  <c:v>53.465809999999998</c:v>
                </c:pt>
                <c:pt idx="28">
                  <c:v>57.323590000000003</c:v>
                </c:pt>
                <c:pt idx="29">
                  <c:v>57.72871</c:v>
                </c:pt>
                <c:pt idx="30">
                  <c:v>55.272779999999997</c:v>
                </c:pt>
                <c:pt idx="31">
                  <c:v>61.419789999999999</c:v>
                </c:pt>
                <c:pt idx="32">
                  <c:v>60.461350000000003</c:v>
                </c:pt>
                <c:pt idx="33">
                  <c:v>62.155729999999998</c:v>
                </c:pt>
                <c:pt idx="34">
                  <c:v>63.53313</c:v>
                </c:pt>
                <c:pt idx="35">
                  <c:v>64.466099999999997</c:v>
                </c:pt>
                <c:pt idx="36">
                  <c:v>65.654020000000003</c:v>
                </c:pt>
                <c:pt idx="37">
                  <c:v>66.473280000000003</c:v>
                </c:pt>
                <c:pt idx="38">
                  <c:v>66.758780000000002</c:v>
                </c:pt>
                <c:pt idx="39">
                  <c:v>65.778049999999993</c:v>
                </c:pt>
                <c:pt idx="40">
                  <c:v>64.500129999999999</c:v>
                </c:pt>
                <c:pt idx="41">
                  <c:v>63.798870000000001</c:v>
                </c:pt>
                <c:pt idx="42">
                  <c:v>63.951540000000001</c:v>
                </c:pt>
                <c:pt idx="43">
                  <c:v>63.932200000000002</c:v>
                </c:pt>
                <c:pt idx="44">
                  <c:v>62.583320000000001</c:v>
                </c:pt>
                <c:pt idx="45">
                  <c:v>62.583320000000001</c:v>
                </c:pt>
                <c:pt idx="46">
                  <c:v>62.583320000000001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22096"/>
        <c:axId val="708413936"/>
      </c:lineChart>
      <c:catAx>
        <c:axId val="7084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hu-HU"/>
          </a:p>
        </c:txPr>
        <c:crossAx val="708413936"/>
        <c:crosses val="autoZero"/>
        <c:auto val="1"/>
        <c:lblAlgn val="ctr"/>
        <c:lblOffset val="100"/>
        <c:noMultiLvlLbl val="0"/>
      </c:catAx>
      <c:valAx>
        <c:axId val="708413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22096"/>
        <c:crosses val="autoZero"/>
        <c:crossBetween val="between"/>
      </c:valAx>
      <c:valAx>
        <c:axId val="7084079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Trennpunkt-stärke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12848"/>
        <c:crosses val="max"/>
        <c:crossBetween val="between"/>
      </c:valAx>
      <c:catAx>
        <c:axId val="70841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84079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hu-HU" sz="1600"/>
              <a:t>Frauenanteil</a:t>
            </a:r>
            <a:r>
              <a:rPr lang="hu-HU" sz="1600" baseline="0"/>
              <a:t> im Hochschulbereich (Kolumbien)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dPt>
            <c:idx val="38"/>
            <c:invertIfNegative val="0"/>
            <c:bubble3D val="0"/>
            <c:spPr>
              <a:solidFill>
                <a:srgbClr val="FF0000"/>
              </a:solidFill>
            </c:spPr>
          </c:dPt>
          <c:val>
            <c:numRef>
              <c:f>'db-cut'!$D$53:$AX$53</c:f>
              <c:numCache>
                <c:formatCode>General</c:formatCode>
                <c:ptCount val="47"/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4</c:v>
                </c:pt>
                <c:pt idx="37">
                  <c:v>0</c:v>
                </c:pt>
                <c:pt idx="38">
                  <c:v>9</c:v>
                </c:pt>
                <c:pt idx="39">
                  <c:v>4</c:v>
                </c:pt>
                <c:pt idx="4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46416"/>
        <c:axId val="708416112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'db-cut'!$D$1:$AX$1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'db-cut'!$D$52:$AX$52</c:f>
              <c:numCache>
                <c:formatCode>General</c:formatCode>
                <c:ptCount val="47"/>
                <c:pt idx="0">
                  <c:v>46.66152771524969</c:v>
                </c:pt>
                <c:pt idx="1">
                  <c:v>46.874320603913645</c:v>
                </c:pt>
                <c:pt idx="2">
                  <c:v>47.0871134925776</c:v>
                </c:pt>
                <c:pt idx="3">
                  <c:v>47.299906381241556</c:v>
                </c:pt>
                <c:pt idx="4">
                  <c:v>47.512699269905511</c:v>
                </c:pt>
                <c:pt idx="5">
                  <c:v>47.725492158569523</c:v>
                </c:pt>
                <c:pt idx="6">
                  <c:v>47.938285047233421</c:v>
                </c:pt>
                <c:pt idx="7">
                  <c:v>42.183169999999997</c:v>
                </c:pt>
                <c:pt idx="8">
                  <c:v>42.183169999999997</c:v>
                </c:pt>
                <c:pt idx="9">
                  <c:v>42.183169999999997</c:v>
                </c:pt>
                <c:pt idx="10">
                  <c:v>42.183169999999997</c:v>
                </c:pt>
                <c:pt idx="11">
                  <c:v>48.297339999999998</c:v>
                </c:pt>
                <c:pt idx="12">
                  <c:v>49.731900000000003</c:v>
                </c:pt>
                <c:pt idx="13">
                  <c:v>49.731900000000003</c:v>
                </c:pt>
                <c:pt idx="14">
                  <c:v>51.556919999999998</c:v>
                </c:pt>
                <c:pt idx="15">
                  <c:v>51.467089999999999</c:v>
                </c:pt>
                <c:pt idx="16">
                  <c:v>53.127450000000003</c:v>
                </c:pt>
                <c:pt idx="17">
                  <c:v>54.072099999999999</c:v>
                </c:pt>
                <c:pt idx="18">
                  <c:v>54.072099999999999</c:v>
                </c:pt>
                <c:pt idx="19">
                  <c:v>52.81767</c:v>
                </c:pt>
                <c:pt idx="20">
                  <c:v>52.81767</c:v>
                </c:pt>
                <c:pt idx="21">
                  <c:v>53.205080000000002</c:v>
                </c:pt>
                <c:pt idx="22">
                  <c:v>53.205080000000002</c:v>
                </c:pt>
                <c:pt idx="23">
                  <c:v>53.205080000000002</c:v>
                </c:pt>
                <c:pt idx="24">
                  <c:v>53.205080000000002</c:v>
                </c:pt>
                <c:pt idx="25">
                  <c:v>55.170650000000002</c:v>
                </c:pt>
                <c:pt idx="26">
                  <c:v>55.795439999999999</c:v>
                </c:pt>
                <c:pt idx="27">
                  <c:v>55.795439999999999</c:v>
                </c:pt>
                <c:pt idx="28">
                  <c:v>55.795439999999999</c:v>
                </c:pt>
                <c:pt idx="29">
                  <c:v>55.795439999999999</c:v>
                </c:pt>
                <c:pt idx="30">
                  <c:v>55.795439999999999</c:v>
                </c:pt>
                <c:pt idx="31">
                  <c:v>55.795439999999999</c:v>
                </c:pt>
                <c:pt idx="32">
                  <c:v>56.593119999999999</c:v>
                </c:pt>
                <c:pt idx="33">
                  <c:v>56.593119999999999</c:v>
                </c:pt>
                <c:pt idx="34">
                  <c:v>51.983260000000001</c:v>
                </c:pt>
                <c:pt idx="35">
                  <c:v>51.87191</c:v>
                </c:pt>
                <c:pt idx="36">
                  <c:v>49.599960000000003</c:v>
                </c:pt>
                <c:pt idx="37">
                  <c:v>54.32056</c:v>
                </c:pt>
                <c:pt idx="38">
                  <c:v>42.603560000000002</c:v>
                </c:pt>
                <c:pt idx="39">
                  <c:v>52.503500000000003</c:v>
                </c:pt>
                <c:pt idx="40">
                  <c:v>55.823920000000001</c:v>
                </c:pt>
                <c:pt idx="41">
                  <c:v>54.491230000000002</c:v>
                </c:pt>
                <c:pt idx="42">
                  <c:v>53.98986</c:v>
                </c:pt>
                <c:pt idx="43">
                  <c:v>55.3048</c:v>
                </c:pt>
                <c:pt idx="44">
                  <c:v>55.741680000000002</c:v>
                </c:pt>
                <c:pt idx="45">
                  <c:v>54.96266</c:v>
                </c:pt>
                <c:pt idx="46">
                  <c:v>54.96266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13392"/>
        <c:axId val="708414480"/>
      </c:lineChart>
      <c:catAx>
        <c:axId val="708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14480"/>
        <c:crosses val="autoZero"/>
        <c:auto val="1"/>
        <c:lblAlgn val="ctr"/>
        <c:lblOffset val="100"/>
        <c:noMultiLvlLbl val="0"/>
      </c:catAx>
      <c:valAx>
        <c:axId val="708414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13392"/>
        <c:crosses val="autoZero"/>
        <c:crossBetween val="between"/>
      </c:valAx>
      <c:valAx>
        <c:axId val="7084161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Trennpunkt-stärke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46416"/>
        <c:crosses val="max"/>
        <c:crossBetween val="between"/>
      </c:valAx>
      <c:catAx>
        <c:axId val="70944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7084161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Frauenanteil im Hochschulbereich (Malaysia)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dPt>
            <c:idx val="38"/>
            <c:invertIfNegative val="0"/>
            <c:bubble3D val="0"/>
            <c:spPr>
              <a:solidFill>
                <a:srgbClr val="FF0000"/>
              </a:solidFill>
            </c:spPr>
          </c:dPt>
          <c:val>
            <c:numRef>
              <c:f>'db-cut'!$D$21:$AX$21</c:f>
              <c:numCache>
                <c:formatCode>General</c:formatCode>
                <c:ptCount val="47"/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11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22</c:v>
                </c:pt>
                <c:pt idx="15">
                  <c:v>24</c:v>
                </c:pt>
                <c:pt idx="16">
                  <c:v>0</c:v>
                </c:pt>
                <c:pt idx="17">
                  <c:v>21</c:v>
                </c:pt>
                <c:pt idx="18">
                  <c:v>7</c:v>
                </c:pt>
                <c:pt idx="19">
                  <c:v>12</c:v>
                </c:pt>
                <c:pt idx="20">
                  <c:v>9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3</c:v>
                </c:pt>
                <c:pt idx="28">
                  <c:v>7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17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46960"/>
        <c:axId val="709443696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'db-cut'!$D$1:$AX$1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'db-cut'!$D$20:$AX$20</c:f>
              <c:numCache>
                <c:formatCode>General</c:formatCode>
                <c:ptCount val="47"/>
                <c:pt idx="0">
                  <c:v>32.772918115220591</c:v>
                </c:pt>
                <c:pt idx="1">
                  <c:v>33.357906543385525</c:v>
                </c:pt>
                <c:pt idx="2">
                  <c:v>33.942894971550459</c:v>
                </c:pt>
                <c:pt idx="3">
                  <c:v>34.52788339971562</c:v>
                </c:pt>
                <c:pt idx="4">
                  <c:v>35.112871827880554</c:v>
                </c:pt>
                <c:pt idx="5">
                  <c:v>35.697860256045487</c:v>
                </c:pt>
                <c:pt idx="6">
                  <c:v>36.282848684210649</c:v>
                </c:pt>
                <c:pt idx="7">
                  <c:v>36.867837112375582</c:v>
                </c:pt>
                <c:pt idx="8">
                  <c:v>37.452825540540516</c:v>
                </c:pt>
                <c:pt idx="9">
                  <c:v>38.91724</c:v>
                </c:pt>
                <c:pt idx="10">
                  <c:v>40.551699999999997</c:v>
                </c:pt>
                <c:pt idx="11">
                  <c:v>40.551699999999997</c:v>
                </c:pt>
                <c:pt idx="12">
                  <c:v>38.989319999999999</c:v>
                </c:pt>
                <c:pt idx="13">
                  <c:v>41.431910000000002</c:v>
                </c:pt>
                <c:pt idx="14">
                  <c:v>37.421700000000001</c:v>
                </c:pt>
                <c:pt idx="15">
                  <c:v>47.571719999999999</c:v>
                </c:pt>
                <c:pt idx="16">
                  <c:v>47.571719999999999</c:v>
                </c:pt>
                <c:pt idx="17">
                  <c:v>34.373150000000003</c:v>
                </c:pt>
                <c:pt idx="18">
                  <c:v>44.277540000000002</c:v>
                </c:pt>
                <c:pt idx="19">
                  <c:v>42.848199999999999</c:v>
                </c:pt>
                <c:pt idx="20">
                  <c:v>46.34684</c:v>
                </c:pt>
                <c:pt idx="21">
                  <c:v>46.34684</c:v>
                </c:pt>
                <c:pt idx="22">
                  <c:v>46.34684</c:v>
                </c:pt>
                <c:pt idx="23">
                  <c:v>46.34684</c:v>
                </c:pt>
                <c:pt idx="24">
                  <c:v>46.34684</c:v>
                </c:pt>
                <c:pt idx="25">
                  <c:v>46.34684</c:v>
                </c:pt>
                <c:pt idx="26">
                  <c:v>46.34684</c:v>
                </c:pt>
                <c:pt idx="27">
                  <c:v>46.34684</c:v>
                </c:pt>
                <c:pt idx="28">
                  <c:v>46.34684</c:v>
                </c:pt>
                <c:pt idx="29">
                  <c:v>51.325629999999997</c:v>
                </c:pt>
                <c:pt idx="30">
                  <c:v>51.325629999999997</c:v>
                </c:pt>
                <c:pt idx="31">
                  <c:v>51.325629999999997</c:v>
                </c:pt>
                <c:pt idx="32">
                  <c:v>51.882089999999998</c:v>
                </c:pt>
                <c:pt idx="33">
                  <c:v>55.123959999999997</c:v>
                </c:pt>
                <c:pt idx="34">
                  <c:v>55.452500000000001</c:v>
                </c:pt>
                <c:pt idx="35">
                  <c:v>56.791890000000002</c:v>
                </c:pt>
                <c:pt idx="36">
                  <c:v>56.672310000000003</c:v>
                </c:pt>
                <c:pt idx="37">
                  <c:v>56.909990000000001</c:v>
                </c:pt>
                <c:pt idx="38">
                  <c:v>58.63458</c:v>
                </c:pt>
                <c:pt idx="39">
                  <c:v>59.370040000000003</c:v>
                </c:pt>
                <c:pt idx="40">
                  <c:v>59.750419999999998</c:v>
                </c:pt>
                <c:pt idx="41">
                  <c:v>58.351320000000001</c:v>
                </c:pt>
                <c:pt idx="42">
                  <c:v>56.597499999999997</c:v>
                </c:pt>
                <c:pt idx="43">
                  <c:v>59.268940000000001</c:v>
                </c:pt>
                <c:pt idx="44">
                  <c:v>59.056040000000003</c:v>
                </c:pt>
                <c:pt idx="45">
                  <c:v>58.069279999999999</c:v>
                </c:pt>
                <c:pt idx="46">
                  <c:v>58.069279999999999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52400"/>
        <c:axId val="709449680"/>
      </c:lineChart>
      <c:catAx>
        <c:axId val="7094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49680"/>
        <c:crosses val="autoZero"/>
        <c:auto val="1"/>
        <c:lblAlgn val="ctr"/>
        <c:lblOffset val="100"/>
        <c:noMultiLvlLbl val="0"/>
      </c:catAx>
      <c:valAx>
        <c:axId val="70944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2400"/>
        <c:crosses val="autoZero"/>
        <c:crossBetween val="between"/>
      </c:valAx>
      <c:valAx>
        <c:axId val="7094436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Trennpunkt-stärke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46960"/>
        <c:crosses val="max"/>
        <c:crossBetween val="between"/>
      </c:valAx>
      <c:catAx>
        <c:axId val="70944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70944369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Frauenanteil im Hochschulbereich (</a:t>
            </a:r>
            <a:r>
              <a:rPr lang="hu-HU"/>
              <a:t>Österreich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dPt>
            <c:idx val="38"/>
            <c:invertIfNegative val="0"/>
            <c:bubble3D val="0"/>
            <c:spPr>
              <a:solidFill>
                <a:srgbClr val="FF0000"/>
              </a:solidFill>
            </c:spPr>
          </c:dPt>
          <c:val>
            <c:numRef>
              <c:f>'db-cut'!$E$79:$AY$79</c:f>
              <c:numCache>
                <c:formatCode>General</c:formatCode>
                <c:ptCount val="47"/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54032"/>
        <c:axId val="709456752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'db-cut'!$D$1:$AX$1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'db-cut'!$D$78:$AX$78</c:f>
              <c:numCache>
                <c:formatCode>General</c:formatCode>
                <c:ptCount val="47"/>
                <c:pt idx="0">
                  <c:v>23.302969999999998</c:v>
                </c:pt>
                <c:pt idx="1">
                  <c:v>23.302969999999998</c:v>
                </c:pt>
                <c:pt idx="2">
                  <c:v>23.302969999999998</c:v>
                </c:pt>
                <c:pt idx="3">
                  <c:v>24.241949999999999</c:v>
                </c:pt>
                <c:pt idx="4">
                  <c:v>24.364270000000001</c:v>
                </c:pt>
                <c:pt idx="5">
                  <c:v>25.502929999999999</c:v>
                </c:pt>
                <c:pt idx="6">
                  <c:v>26.289709999999999</c:v>
                </c:pt>
                <c:pt idx="7">
                  <c:v>27.513929999999998</c:v>
                </c:pt>
                <c:pt idx="8">
                  <c:v>27.559270000000001</c:v>
                </c:pt>
                <c:pt idx="9">
                  <c:v>29.929120000000001</c:v>
                </c:pt>
                <c:pt idx="10">
                  <c:v>31.310189999999999</c:v>
                </c:pt>
                <c:pt idx="11">
                  <c:v>32.608440000000002</c:v>
                </c:pt>
                <c:pt idx="12">
                  <c:v>33.740609999999997</c:v>
                </c:pt>
                <c:pt idx="13">
                  <c:v>35.881059999999998</c:v>
                </c:pt>
                <c:pt idx="14">
                  <c:v>35.729300000000002</c:v>
                </c:pt>
                <c:pt idx="15">
                  <c:v>36.75273</c:v>
                </c:pt>
                <c:pt idx="16">
                  <c:v>36.767620000000001</c:v>
                </c:pt>
                <c:pt idx="17">
                  <c:v>49.768439999999998</c:v>
                </c:pt>
                <c:pt idx="18">
                  <c:v>45.733400000000003</c:v>
                </c:pt>
                <c:pt idx="19">
                  <c:v>48.679740000000002</c:v>
                </c:pt>
                <c:pt idx="20">
                  <c:v>48.952249999999999</c:v>
                </c:pt>
                <c:pt idx="21">
                  <c:v>47.94529</c:v>
                </c:pt>
                <c:pt idx="22">
                  <c:v>48.117559999999997</c:v>
                </c:pt>
                <c:pt idx="23">
                  <c:v>49.648820000000001</c:v>
                </c:pt>
                <c:pt idx="24">
                  <c:v>50.173479999999998</c:v>
                </c:pt>
                <c:pt idx="25">
                  <c:v>50.54851</c:v>
                </c:pt>
                <c:pt idx="26">
                  <c:v>51.783099999999997</c:v>
                </c:pt>
                <c:pt idx="27">
                  <c:v>51.28219</c:v>
                </c:pt>
                <c:pt idx="28">
                  <c:v>51.28219</c:v>
                </c:pt>
                <c:pt idx="29">
                  <c:v>51.28219</c:v>
                </c:pt>
                <c:pt idx="30">
                  <c:v>47.456069999999997</c:v>
                </c:pt>
                <c:pt idx="31">
                  <c:v>51.533270000000002</c:v>
                </c:pt>
                <c:pt idx="32">
                  <c:v>51.533270000000002</c:v>
                </c:pt>
                <c:pt idx="33">
                  <c:v>50.935699999999997</c:v>
                </c:pt>
                <c:pt idx="34">
                  <c:v>50.572879999999998</c:v>
                </c:pt>
                <c:pt idx="35">
                  <c:v>51.6325</c:v>
                </c:pt>
                <c:pt idx="36">
                  <c:v>51.669780000000003</c:v>
                </c:pt>
                <c:pt idx="37">
                  <c:v>52.458210000000001</c:v>
                </c:pt>
                <c:pt idx="38">
                  <c:v>51.632489999999997</c:v>
                </c:pt>
                <c:pt idx="39">
                  <c:v>52.740760000000002</c:v>
                </c:pt>
                <c:pt idx="40">
                  <c:v>51.499879999999997</c:v>
                </c:pt>
                <c:pt idx="41">
                  <c:v>53.097839999999998</c:v>
                </c:pt>
                <c:pt idx="42">
                  <c:v>54.98883</c:v>
                </c:pt>
                <c:pt idx="43">
                  <c:v>55.988280000000003</c:v>
                </c:pt>
                <c:pt idx="44">
                  <c:v>55.454799999999999</c:v>
                </c:pt>
                <c:pt idx="45">
                  <c:v>55.454799999999999</c:v>
                </c:pt>
                <c:pt idx="46">
                  <c:v>55.454799999999999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51856"/>
        <c:axId val="709452944"/>
      </c:lineChart>
      <c:catAx>
        <c:axId val="7094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52944"/>
        <c:crosses val="autoZero"/>
        <c:auto val="1"/>
        <c:lblAlgn val="ctr"/>
        <c:lblOffset val="100"/>
        <c:noMultiLvlLbl val="0"/>
      </c:catAx>
      <c:valAx>
        <c:axId val="709452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1856"/>
        <c:crosses val="autoZero"/>
        <c:crossBetween val="between"/>
      </c:valAx>
      <c:valAx>
        <c:axId val="7094567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Trennpunkt-sttärke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4032"/>
        <c:crosses val="max"/>
        <c:crossBetween val="between"/>
      </c:valAx>
      <c:catAx>
        <c:axId val="70945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7094567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Frauenanteil im Hochschulbereich (Portugal)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val>
            <c:numRef>
              <c:f>'db-cut'!$D$103:$AX$103</c:f>
              <c:numCache>
                <c:formatCode>General</c:formatCode>
                <c:ptCount val="47"/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11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0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11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7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57840"/>
        <c:axId val="709450224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'db-cut'!$D$1:$AX$1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'db-cut'!$D$102:$AX$102</c:f>
              <c:numCache>
                <c:formatCode>General</c:formatCode>
                <c:ptCount val="47"/>
                <c:pt idx="0">
                  <c:v>53.347360000000002</c:v>
                </c:pt>
                <c:pt idx="1">
                  <c:v>53.347360000000002</c:v>
                </c:pt>
                <c:pt idx="2">
                  <c:v>53.347360000000002</c:v>
                </c:pt>
                <c:pt idx="3">
                  <c:v>53.347360000000002</c:v>
                </c:pt>
                <c:pt idx="4">
                  <c:v>53.347360000000002</c:v>
                </c:pt>
                <c:pt idx="5">
                  <c:v>53.347360000000002</c:v>
                </c:pt>
                <c:pt idx="6">
                  <c:v>53.347360000000002</c:v>
                </c:pt>
                <c:pt idx="7">
                  <c:v>52.140439999999998</c:v>
                </c:pt>
                <c:pt idx="8">
                  <c:v>51.250520000000002</c:v>
                </c:pt>
                <c:pt idx="9">
                  <c:v>46.947270000000003</c:v>
                </c:pt>
                <c:pt idx="10">
                  <c:v>49.22533</c:v>
                </c:pt>
                <c:pt idx="11">
                  <c:v>54.1661</c:v>
                </c:pt>
                <c:pt idx="12">
                  <c:v>49.936030000000002</c:v>
                </c:pt>
                <c:pt idx="13">
                  <c:v>50.090809999999998</c:v>
                </c:pt>
                <c:pt idx="14">
                  <c:v>58.095239999999997</c:v>
                </c:pt>
                <c:pt idx="15">
                  <c:v>60.48368</c:v>
                </c:pt>
                <c:pt idx="16">
                  <c:v>57.74241</c:v>
                </c:pt>
                <c:pt idx="17">
                  <c:v>65.363259999999997</c:v>
                </c:pt>
                <c:pt idx="18">
                  <c:v>52.327750000000002</c:v>
                </c:pt>
                <c:pt idx="19">
                  <c:v>52.327750000000002</c:v>
                </c:pt>
                <c:pt idx="20">
                  <c:v>52.327750000000002</c:v>
                </c:pt>
                <c:pt idx="21">
                  <c:v>58.32573</c:v>
                </c:pt>
                <c:pt idx="22">
                  <c:v>58.32573</c:v>
                </c:pt>
                <c:pt idx="23">
                  <c:v>58.32573</c:v>
                </c:pt>
                <c:pt idx="24">
                  <c:v>58.32573</c:v>
                </c:pt>
                <c:pt idx="25">
                  <c:v>63.04072</c:v>
                </c:pt>
                <c:pt idx="26">
                  <c:v>63.137540000000001</c:v>
                </c:pt>
                <c:pt idx="27">
                  <c:v>64.175780000000003</c:v>
                </c:pt>
                <c:pt idx="28">
                  <c:v>64.175780000000003</c:v>
                </c:pt>
                <c:pt idx="29">
                  <c:v>64.175780000000003</c:v>
                </c:pt>
                <c:pt idx="30">
                  <c:v>65.035240000000002</c:v>
                </c:pt>
                <c:pt idx="31">
                  <c:v>65.035240000000002</c:v>
                </c:pt>
                <c:pt idx="32">
                  <c:v>67.158100000000005</c:v>
                </c:pt>
                <c:pt idx="33">
                  <c:v>67.171700000000001</c:v>
                </c:pt>
                <c:pt idx="34">
                  <c:v>65.853089999999995</c:v>
                </c:pt>
                <c:pt idx="35">
                  <c:v>65.21857</c:v>
                </c:pt>
                <c:pt idx="36">
                  <c:v>65.417389999999997</c:v>
                </c:pt>
                <c:pt idx="37">
                  <c:v>61.417459999999998</c:v>
                </c:pt>
                <c:pt idx="38">
                  <c:v>59.647179999999999</c:v>
                </c:pt>
                <c:pt idx="39">
                  <c:v>59.270969999999998</c:v>
                </c:pt>
                <c:pt idx="40">
                  <c:v>60.113979999999998</c:v>
                </c:pt>
                <c:pt idx="41">
                  <c:v>60.356479999999998</c:v>
                </c:pt>
                <c:pt idx="42">
                  <c:v>60.503480000000003</c:v>
                </c:pt>
                <c:pt idx="43">
                  <c:v>59.784750000000003</c:v>
                </c:pt>
                <c:pt idx="44">
                  <c:v>59.349400000000003</c:v>
                </c:pt>
                <c:pt idx="45">
                  <c:v>59.349400000000003</c:v>
                </c:pt>
                <c:pt idx="46">
                  <c:v>59.349400000000003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58928"/>
        <c:axId val="709456208"/>
      </c:lineChart>
      <c:catAx>
        <c:axId val="7094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56208"/>
        <c:crosses val="autoZero"/>
        <c:auto val="1"/>
        <c:lblAlgn val="ctr"/>
        <c:lblOffset val="100"/>
        <c:noMultiLvlLbl val="0"/>
      </c:catAx>
      <c:valAx>
        <c:axId val="70945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8928"/>
        <c:crosses val="autoZero"/>
        <c:crossBetween val="between"/>
      </c:valAx>
      <c:valAx>
        <c:axId val="7094502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Trennpunkt-stärke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7840"/>
        <c:crosses val="max"/>
        <c:crossBetween val="between"/>
      </c:valAx>
      <c:catAx>
        <c:axId val="70945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7094502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Distribution der Trennpunkte mit maximaler Stärke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dist!$F$2:$F$48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dist!$G$2:$G$48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58384"/>
        <c:axId val="709444784"/>
      </c:barChart>
      <c:catAx>
        <c:axId val="7094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hu-HU"/>
          </a:p>
        </c:txPr>
        <c:crossAx val="709444784"/>
        <c:crosses val="autoZero"/>
        <c:auto val="1"/>
        <c:lblAlgn val="ctr"/>
        <c:lblOffset val="100"/>
        <c:noMultiLvlLbl val="0"/>
      </c:catAx>
      <c:valAx>
        <c:axId val="709444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de</a:t>
                </a:r>
                <a:r>
                  <a:rPr lang="hu-HU"/>
                  <a:t>r</a:t>
                </a:r>
                <a:r>
                  <a:rPr lang="en-US"/>
                  <a:t> Staaten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Frauenanteil im Hochschulbereich (Iran)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invertIfNegative val="0"/>
          <c:val>
            <c:numRef>
              <c:f>'Iran-chart'!$D$4:$AX$4</c:f>
              <c:numCache>
                <c:formatCode>General</c:formatCode>
                <c:ptCount val="47"/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11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48592"/>
        <c:axId val="709448048"/>
      </c:barChart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numRef>
              <c:f>'Iran-chart'!$D$2:$AX$2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'Iran-chart'!$D$3:$AX$3</c:f>
              <c:numCache>
                <c:formatCode>General</c:formatCode>
                <c:ptCount val="47"/>
                <c:pt idx="0">
                  <c:v>27.39359</c:v>
                </c:pt>
                <c:pt idx="1">
                  <c:v>27.39359</c:v>
                </c:pt>
                <c:pt idx="2">
                  <c:v>27.39359</c:v>
                </c:pt>
                <c:pt idx="3">
                  <c:v>32.943339999999999</c:v>
                </c:pt>
                <c:pt idx="4">
                  <c:v>37.401249999999997</c:v>
                </c:pt>
                <c:pt idx="5">
                  <c:v>34.812280000000001</c:v>
                </c:pt>
                <c:pt idx="6">
                  <c:v>32.923740000000002</c:v>
                </c:pt>
                <c:pt idx="7">
                  <c:v>29.798110000000001</c:v>
                </c:pt>
                <c:pt idx="8">
                  <c:v>28.922229999999999</c:v>
                </c:pt>
                <c:pt idx="9">
                  <c:v>28.922229999999999</c:v>
                </c:pt>
                <c:pt idx="10">
                  <c:v>28.922229999999999</c:v>
                </c:pt>
                <c:pt idx="11">
                  <c:v>28.922229999999999</c:v>
                </c:pt>
                <c:pt idx="12">
                  <c:v>28.922229999999999</c:v>
                </c:pt>
                <c:pt idx="13">
                  <c:v>28.922229999999999</c:v>
                </c:pt>
                <c:pt idx="14">
                  <c:v>39.357849999999999</c:v>
                </c:pt>
                <c:pt idx="15">
                  <c:v>29.226089999999999</c:v>
                </c:pt>
                <c:pt idx="16">
                  <c:v>33.664259999999999</c:v>
                </c:pt>
                <c:pt idx="17">
                  <c:v>32.302199999999999</c:v>
                </c:pt>
                <c:pt idx="18">
                  <c:v>31.34029</c:v>
                </c:pt>
                <c:pt idx="19">
                  <c:v>33.893219999999999</c:v>
                </c:pt>
                <c:pt idx="20">
                  <c:v>33.893219999999999</c:v>
                </c:pt>
                <c:pt idx="21">
                  <c:v>27.64284</c:v>
                </c:pt>
                <c:pt idx="22">
                  <c:v>27.309419999999999</c:v>
                </c:pt>
                <c:pt idx="23">
                  <c:v>31.661989999999999</c:v>
                </c:pt>
                <c:pt idx="24">
                  <c:v>29.659020000000002</c:v>
                </c:pt>
                <c:pt idx="25">
                  <c:v>30.615659999999998</c:v>
                </c:pt>
                <c:pt idx="26">
                  <c:v>30.615659999999998</c:v>
                </c:pt>
                <c:pt idx="27">
                  <c:v>29.579339999999998</c:v>
                </c:pt>
                <c:pt idx="28">
                  <c:v>29.579339999999998</c:v>
                </c:pt>
                <c:pt idx="29">
                  <c:v>29.579339999999998</c:v>
                </c:pt>
                <c:pt idx="30">
                  <c:v>29.579339999999998</c:v>
                </c:pt>
                <c:pt idx="31">
                  <c:v>29.579339999999998</c:v>
                </c:pt>
                <c:pt idx="32">
                  <c:v>29.579339999999998</c:v>
                </c:pt>
                <c:pt idx="33">
                  <c:v>45.154539999999997</c:v>
                </c:pt>
                <c:pt idx="34">
                  <c:v>46.575110000000002</c:v>
                </c:pt>
                <c:pt idx="35">
                  <c:v>50.34563</c:v>
                </c:pt>
                <c:pt idx="36">
                  <c:v>49.914149999999999</c:v>
                </c:pt>
                <c:pt idx="37">
                  <c:v>50.34563</c:v>
                </c:pt>
                <c:pt idx="38">
                  <c:v>50.34563</c:v>
                </c:pt>
                <c:pt idx="39">
                  <c:v>51.975200000000001</c:v>
                </c:pt>
                <c:pt idx="40">
                  <c:v>51.975200000000001</c:v>
                </c:pt>
                <c:pt idx="41">
                  <c:v>40.184739999999998</c:v>
                </c:pt>
                <c:pt idx="42">
                  <c:v>38.480719999999998</c:v>
                </c:pt>
                <c:pt idx="43">
                  <c:v>45.629779999999997</c:v>
                </c:pt>
                <c:pt idx="44">
                  <c:v>45.07882</c:v>
                </c:pt>
                <c:pt idx="45">
                  <c:v>44.018500000000003</c:v>
                </c:pt>
                <c:pt idx="46">
                  <c:v>44.018500000000003</c:v>
                </c:pt>
              </c:numCache>
            </c:numRef>
          </c:val>
          <c:smooth val="0"/>
        </c:ser>
        <c:ser>
          <c:idx val="2"/>
          <c:order val="2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'Iran-chart'!$D$2:$AX$2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'Iran-chart'!$D$7:$AX$7</c:f>
              <c:numCache>
                <c:formatCode>General</c:formatCode>
                <c:ptCount val="47"/>
                <c:pt idx="32">
                  <c:v>44.349900000000005</c:v>
                </c:pt>
                <c:pt idx="33">
                  <c:v>45.722000000000001</c:v>
                </c:pt>
                <c:pt idx="34">
                  <c:v>47.094100000000005</c:v>
                </c:pt>
                <c:pt idx="35">
                  <c:v>48.466200000000001</c:v>
                </c:pt>
                <c:pt idx="36">
                  <c:v>49.838300000000004</c:v>
                </c:pt>
                <c:pt idx="37">
                  <c:v>51.2104</c:v>
                </c:pt>
                <c:pt idx="38">
                  <c:v>52.582500000000003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'Iran-chart'!$D$2:$AX$2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'Iran-chart'!$D$8:$AX$8</c:f>
              <c:numCache>
                <c:formatCode>General</c:formatCode>
                <c:ptCount val="47"/>
                <c:pt idx="38">
                  <c:v>53.508499999999998</c:v>
                </c:pt>
                <c:pt idx="39">
                  <c:v>50.889999999999986</c:v>
                </c:pt>
                <c:pt idx="40">
                  <c:v>48.271499999999989</c:v>
                </c:pt>
                <c:pt idx="41">
                  <c:v>45.652999999999992</c:v>
                </c:pt>
                <c:pt idx="42">
                  <c:v>43.034499999999994</c:v>
                </c:pt>
                <c:pt idx="43">
                  <c:v>40.415999999999997</c:v>
                </c:pt>
                <c:pt idx="44">
                  <c:v>37.797499999999999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51312"/>
        <c:axId val="709453488"/>
      </c:lineChart>
      <c:catAx>
        <c:axId val="7094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53488"/>
        <c:crosses val="autoZero"/>
        <c:auto val="1"/>
        <c:lblAlgn val="ctr"/>
        <c:lblOffset val="100"/>
        <c:noMultiLvlLbl val="0"/>
      </c:catAx>
      <c:valAx>
        <c:axId val="70945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51312"/>
        <c:crosses val="autoZero"/>
        <c:crossBetween val="between"/>
      </c:valAx>
      <c:valAx>
        <c:axId val="7094480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Trennpunkt</a:t>
                </a:r>
                <a:r>
                  <a:rPr lang="hu-HU"/>
                  <a:t>s</a:t>
                </a:r>
                <a:r>
                  <a:rPr lang="en-US"/>
                  <a:t>stärke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9448592"/>
        <c:crosses val="max"/>
        <c:crossBetween val="between"/>
      </c:valAx>
      <c:catAx>
        <c:axId val="70944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7094480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'Munka4 (2)'!$D$69:$AX$69</c:f>
              <c:numCache>
                <c:formatCode>General</c:formatCode>
                <c:ptCount val="47"/>
                <c:pt idx="0">
                  <c:v>49.972769999999997</c:v>
                </c:pt>
                <c:pt idx="1">
                  <c:v>49.972769999999997</c:v>
                </c:pt>
                <c:pt idx="2">
                  <c:v>49.972769999999997</c:v>
                </c:pt>
                <c:pt idx="3">
                  <c:v>50.218249999999998</c:v>
                </c:pt>
                <c:pt idx="4">
                  <c:v>49.207479999999997</c:v>
                </c:pt>
                <c:pt idx="5">
                  <c:v>49.936790000000002</c:v>
                </c:pt>
                <c:pt idx="6">
                  <c:v>52.482529999999997</c:v>
                </c:pt>
                <c:pt idx="7">
                  <c:v>51.995010000000001</c:v>
                </c:pt>
                <c:pt idx="8">
                  <c:v>49.708629999999999</c:v>
                </c:pt>
                <c:pt idx="9">
                  <c:v>51.847749999999998</c:v>
                </c:pt>
                <c:pt idx="10">
                  <c:v>52.52149</c:v>
                </c:pt>
                <c:pt idx="11">
                  <c:v>51.22043</c:v>
                </c:pt>
                <c:pt idx="12">
                  <c:v>51.362029999999997</c:v>
                </c:pt>
                <c:pt idx="13">
                  <c:v>52.476640000000003</c:v>
                </c:pt>
                <c:pt idx="14">
                  <c:v>53.270539999999997</c:v>
                </c:pt>
                <c:pt idx="15">
                  <c:v>54.145269999999996</c:v>
                </c:pt>
                <c:pt idx="16">
                  <c:v>51.272640000000003</c:v>
                </c:pt>
                <c:pt idx="17">
                  <c:v>51.587870000000002</c:v>
                </c:pt>
                <c:pt idx="18">
                  <c:v>54.038670000000003</c:v>
                </c:pt>
                <c:pt idx="19">
                  <c:v>54.758789999999998</c:v>
                </c:pt>
                <c:pt idx="20">
                  <c:v>52.627310000000001</c:v>
                </c:pt>
                <c:pt idx="21">
                  <c:v>52.920250000000003</c:v>
                </c:pt>
                <c:pt idx="22">
                  <c:v>56.98113</c:v>
                </c:pt>
                <c:pt idx="23">
                  <c:v>58.473089999999999</c:v>
                </c:pt>
                <c:pt idx="24">
                  <c:v>59.224780000000003</c:v>
                </c:pt>
                <c:pt idx="25">
                  <c:v>57.645380000000003</c:v>
                </c:pt>
                <c:pt idx="26">
                  <c:v>57.602130000000002</c:v>
                </c:pt>
                <c:pt idx="27">
                  <c:v>58.148470000000003</c:v>
                </c:pt>
                <c:pt idx="28">
                  <c:v>61.225900000000003</c:v>
                </c:pt>
                <c:pt idx="29">
                  <c:v>60.002630000000003</c:v>
                </c:pt>
                <c:pt idx="30">
                  <c:v>61.697240000000001</c:v>
                </c:pt>
                <c:pt idx="31">
                  <c:v>61.062930000000001</c:v>
                </c:pt>
                <c:pt idx="32">
                  <c:v>61.528100000000002</c:v>
                </c:pt>
                <c:pt idx="33">
                  <c:v>61.974379999999996</c:v>
                </c:pt>
                <c:pt idx="34">
                  <c:v>62.15551</c:v>
                </c:pt>
                <c:pt idx="35">
                  <c:v>62.15551</c:v>
                </c:pt>
                <c:pt idx="36">
                  <c:v>62.593890000000002</c:v>
                </c:pt>
                <c:pt idx="37">
                  <c:v>63.417340000000003</c:v>
                </c:pt>
                <c:pt idx="38">
                  <c:v>63.417340000000003</c:v>
                </c:pt>
                <c:pt idx="39">
                  <c:v>62.812429999999999</c:v>
                </c:pt>
                <c:pt idx="40">
                  <c:v>60.10089</c:v>
                </c:pt>
                <c:pt idx="41">
                  <c:v>61.256590000000003</c:v>
                </c:pt>
                <c:pt idx="42">
                  <c:v>60.982059999999997</c:v>
                </c:pt>
                <c:pt idx="43">
                  <c:v>60.130859999999998</c:v>
                </c:pt>
                <c:pt idx="44">
                  <c:v>60.408700000000003</c:v>
                </c:pt>
                <c:pt idx="45">
                  <c:v>60.408700000000003</c:v>
                </c:pt>
                <c:pt idx="46">
                  <c:v>60.408700000000003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587248"/>
        <c:axId val="587588880"/>
      </c:lineChart>
      <c:catAx>
        <c:axId val="58758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87588880"/>
        <c:crosses val="autoZero"/>
        <c:auto val="1"/>
        <c:lblAlgn val="ctr"/>
        <c:lblOffset val="100"/>
        <c:noMultiLvlLbl val="0"/>
      </c:catAx>
      <c:valAx>
        <c:axId val="5875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8758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Frauenanteil im Hochschulbereich (ASIA)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repair!$B$6</c:f>
              <c:strCache>
                <c:ptCount val="1"/>
                <c:pt idx="0">
                  <c:v>Brunei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repair!$D$6:$AX$6</c:f>
              <c:numCache>
                <c:formatCode>General</c:formatCode>
                <c:ptCount val="47"/>
                <c:pt idx="0">
                  <c:v>37.776058472758223</c:v>
                </c:pt>
                <c:pt idx="1">
                  <c:v>38.43634320506203</c:v>
                </c:pt>
                <c:pt idx="2">
                  <c:v>39.096627937365838</c:v>
                </c:pt>
                <c:pt idx="3">
                  <c:v>39.756912669669646</c:v>
                </c:pt>
                <c:pt idx="4">
                  <c:v>40.417197401973453</c:v>
                </c:pt>
                <c:pt idx="5">
                  <c:v>41.077482134277261</c:v>
                </c:pt>
                <c:pt idx="6">
                  <c:v>41.737766866580614</c:v>
                </c:pt>
                <c:pt idx="7">
                  <c:v>42.398051598884422</c:v>
                </c:pt>
                <c:pt idx="8">
                  <c:v>43.058336331188229</c:v>
                </c:pt>
                <c:pt idx="9">
                  <c:v>43.718621063492037</c:v>
                </c:pt>
                <c:pt idx="10">
                  <c:v>50.450449999999996</c:v>
                </c:pt>
                <c:pt idx="11">
                  <c:v>53.982300000000002</c:v>
                </c:pt>
                <c:pt idx="12">
                  <c:v>65.476190000000003</c:v>
                </c:pt>
                <c:pt idx="13">
                  <c:v>65.476190000000003</c:v>
                </c:pt>
                <c:pt idx="14">
                  <c:v>46.391750000000002</c:v>
                </c:pt>
                <c:pt idx="15">
                  <c:v>46.391750000000002</c:v>
                </c:pt>
                <c:pt idx="16">
                  <c:v>46.391750000000002</c:v>
                </c:pt>
                <c:pt idx="17">
                  <c:v>39.597320000000003</c:v>
                </c:pt>
                <c:pt idx="18">
                  <c:v>39.597320000000003</c:v>
                </c:pt>
                <c:pt idx="19">
                  <c:v>39.597320000000003</c:v>
                </c:pt>
                <c:pt idx="20">
                  <c:v>39.597320000000003</c:v>
                </c:pt>
                <c:pt idx="21">
                  <c:v>39.597320000000003</c:v>
                </c:pt>
                <c:pt idx="22">
                  <c:v>39.597320000000003</c:v>
                </c:pt>
                <c:pt idx="23">
                  <c:v>39.597320000000003</c:v>
                </c:pt>
                <c:pt idx="24">
                  <c:v>39.597320000000003</c:v>
                </c:pt>
                <c:pt idx="25">
                  <c:v>39.597320000000003</c:v>
                </c:pt>
                <c:pt idx="26">
                  <c:v>57.619050000000001</c:v>
                </c:pt>
                <c:pt idx="27">
                  <c:v>57.619050000000001</c:v>
                </c:pt>
                <c:pt idx="28">
                  <c:v>61.360120000000002</c:v>
                </c:pt>
                <c:pt idx="29">
                  <c:v>66.666669999999996</c:v>
                </c:pt>
                <c:pt idx="30">
                  <c:v>63.532510000000002</c:v>
                </c:pt>
                <c:pt idx="31">
                  <c:v>67.409469999999999</c:v>
                </c:pt>
                <c:pt idx="32">
                  <c:v>67.409469999999999</c:v>
                </c:pt>
                <c:pt idx="33">
                  <c:v>63.840719999999997</c:v>
                </c:pt>
                <c:pt idx="34">
                  <c:v>63.760809999999999</c:v>
                </c:pt>
                <c:pt idx="35">
                  <c:v>65.273690000000002</c:v>
                </c:pt>
                <c:pt idx="36">
                  <c:v>66.589190000000002</c:v>
                </c:pt>
                <c:pt idx="37">
                  <c:v>65.902050000000003</c:v>
                </c:pt>
                <c:pt idx="38">
                  <c:v>66.515540000000001</c:v>
                </c:pt>
                <c:pt idx="39">
                  <c:v>67.676770000000005</c:v>
                </c:pt>
                <c:pt idx="40">
                  <c:v>62.328360000000004</c:v>
                </c:pt>
                <c:pt idx="41">
                  <c:v>64.202979999999997</c:v>
                </c:pt>
                <c:pt idx="42">
                  <c:v>65.291390000000007</c:v>
                </c:pt>
                <c:pt idx="43">
                  <c:v>64.054339999999996</c:v>
                </c:pt>
                <c:pt idx="44">
                  <c:v>62.192239999999998</c:v>
                </c:pt>
                <c:pt idx="45">
                  <c:v>63.439309999999999</c:v>
                </c:pt>
                <c:pt idx="46">
                  <c:v>63.439309999999999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repair!$B$8</c:f>
              <c:strCache>
                <c:ptCount val="1"/>
                <c:pt idx="0">
                  <c:v>Iran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repair!$D$8:$AX$8</c:f>
              <c:numCache>
                <c:formatCode>General</c:formatCode>
                <c:ptCount val="47"/>
                <c:pt idx="0">
                  <c:v>27.39359</c:v>
                </c:pt>
                <c:pt idx="1">
                  <c:v>27.39359</c:v>
                </c:pt>
                <c:pt idx="2">
                  <c:v>27.39359</c:v>
                </c:pt>
                <c:pt idx="3">
                  <c:v>32.943339999999999</c:v>
                </c:pt>
                <c:pt idx="4">
                  <c:v>37.401249999999997</c:v>
                </c:pt>
                <c:pt idx="5">
                  <c:v>34.812280000000001</c:v>
                </c:pt>
                <c:pt idx="6">
                  <c:v>32.923740000000002</c:v>
                </c:pt>
                <c:pt idx="7">
                  <c:v>29.798110000000001</c:v>
                </c:pt>
                <c:pt idx="8">
                  <c:v>28.922229999999999</c:v>
                </c:pt>
                <c:pt idx="9">
                  <c:v>28.922229999999999</c:v>
                </c:pt>
                <c:pt idx="10">
                  <c:v>28.922229999999999</c:v>
                </c:pt>
                <c:pt idx="11">
                  <c:v>28.922229999999999</c:v>
                </c:pt>
                <c:pt idx="12">
                  <c:v>28.922229999999999</c:v>
                </c:pt>
                <c:pt idx="13">
                  <c:v>28.922229999999999</c:v>
                </c:pt>
                <c:pt idx="14">
                  <c:v>39.357849999999999</c:v>
                </c:pt>
                <c:pt idx="15">
                  <c:v>29.226089999999999</c:v>
                </c:pt>
                <c:pt idx="16">
                  <c:v>33.664259999999999</c:v>
                </c:pt>
                <c:pt idx="17">
                  <c:v>32.302199999999999</c:v>
                </c:pt>
                <c:pt idx="18">
                  <c:v>31.34029</c:v>
                </c:pt>
                <c:pt idx="19">
                  <c:v>33.893219999999999</c:v>
                </c:pt>
                <c:pt idx="20">
                  <c:v>33.893219999999999</c:v>
                </c:pt>
                <c:pt idx="21">
                  <c:v>27.64284</c:v>
                </c:pt>
                <c:pt idx="22">
                  <c:v>27.309419999999999</c:v>
                </c:pt>
                <c:pt idx="23">
                  <c:v>31.661989999999999</c:v>
                </c:pt>
                <c:pt idx="24">
                  <c:v>29.659020000000002</c:v>
                </c:pt>
                <c:pt idx="25">
                  <c:v>30.615659999999998</c:v>
                </c:pt>
                <c:pt idx="26">
                  <c:v>30.615659999999998</c:v>
                </c:pt>
                <c:pt idx="27">
                  <c:v>29.579339999999998</c:v>
                </c:pt>
                <c:pt idx="28">
                  <c:v>29.579339999999998</c:v>
                </c:pt>
                <c:pt idx="29">
                  <c:v>29.579339999999998</c:v>
                </c:pt>
                <c:pt idx="30">
                  <c:v>29.579339999999998</c:v>
                </c:pt>
                <c:pt idx="31">
                  <c:v>29.579339999999998</c:v>
                </c:pt>
                <c:pt idx="32">
                  <c:v>29.579339999999998</c:v>
                </c:pt>
                <c:pt idx="33">
                  <c:v>45.154539999999997</c:v>
                </c:pt>
                <c:pt idx="34">
                  <c:v>46.575110000000002</c:v>
                </c:pt>
                <c:pt idx="35">
                  <c:v>50.34563</c:v>
                </c:pt>
                <c:pt idx="36">
                  <c:v>49.914149999999999</c:v>
                </c:pt>
                <c:pt idx="37">
                  <c:v>50.34563</c:v>
                </c:pt>
                <c:pt idx="38">
                  <c:v>50.34563</c:v>
                </c:pt>
                <c:pt idx="39">
                  <c:v>51.975200000000001</c:v>
                </c:pt>
                <c:pt idx="40">
                  <c:v>51.975200000000001</c:v>
                </c:pt>
                <c:pt idx="41">
                  <c:v>40.184739999999998</c:v>
                </c:pt>
                <c:pt idx="42">
                  <c:v>38.480719999999998</c:v>
                </c:pt>
                <c:pt idx="43">
                  <c:v>45.629779999999997</c:v>
                </c:pt>
                <c:pt idx="44">
                  <c:v>45.07882</c:v>
                </c:pt>
                <c:pt idx="45">
                  <c:v>44.018500000000003</c:v>
                </c:pt>
                <c:pt idx="46">
                  <c:v>44.018500000000003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repair!$B$9</c:f>
              <c:strCache>
                <c:ptCount val="1"/>
                <c:pt idx="0">
                  <c:v>Japan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repair!$D$9:$AX$9</c:f>
              <c:numCache>
                <c:formatCode>General</c:formatCode>
                <c:ptCount val="47"/>
                <c:pt idx="0">
                  <c:v>39.775919999999999</c:v>
                </c:pt>
                <c:pt idx="1">
                  <c:v>39.775919999999999</c:v>
                </c:pt>
                <c:pt idx="2">
                  <c:v>39.775919999999999</c:v>
                </c:pt>
                <c:pt idx="3">
                  <c:v>37.772440000000003</c:v>
                </c:pt>
                <c:pt idx="4">
                  <c:v>37.035670000000003</c:v>
                </c:pt>
                <c:pt idx="5">
                  <c:v>37.626089999999998</c:v>
                </c:pt>
                <c:pt idx="6">
                  <c:v>38.74042</c:v>
                </c:pt>
                <c:pt idx="7">
                  <c:v>40.533610000000003</c:v>
                </c:pt>
                <c:pt idx="8">
                  <c:v>42.085810000000002</c:v>
                </c:pt>
                <c:pt idx="9">
                  <c:v>43.171239999999997</c:v>
                </c:pt>
                <c:pt idx="10">
                  <c:v>43.72063</c:v>
                </c:pt>
                <c:pt idx="11">
                  <c:v>43.749789999999997</c:v>
                </c:pt>
                <c:pt idx="12">
                  <c:v>43.343150000000001</c:v>
                </c:pt>
                <c:pt idx="13">
                  <c:v>43.309939999999997</c:v>
                </c:pt>
                <c:pt idx="14">
                  <c:v>44.080640000000002</c:v>
                </c:pt>
                <c:pt idx="15">
                  <c:v>44.149299999999997</c:v>
                </c:pt>
                <c:pt idx="16">
                  <c:v>44.615479999999998</c:v>
                </c:pt>
                <c:pt idx="17">
                  <c:v>44.194209999999998</c:v>
                </c:pt>
                <c:pt idx="18">
                  <c:v>43.887979999999999</c:v>
                </c:pt>
                <c:pt idx="19">
                  <c:v>46.625230000000002</c:v>
                </c:pt>
                <c:pt idx="20">
                  <c:v>47.738329999999998</c:v>
                </c:pt>
                <c:pt idx="21">
                  <c:v>47.738329999999998</c:v>
                </c:pt>
                <c:pt idx="22">
                  <c:v>47.738329999999998</c:v>
                </c:pt>
                <c:pt idx="23">
                  <c:v>47.814399999999999</c:v>
                </c:pt>
                <c:pt idx="24">
                  <c:v>50.628320000000002</c:v>
                </c:pt>
                <c:pt idx="25">
                  <c:v>50.91666</c:v>
                </c:pt>
                <c:pt idx="26">
                  <c:v>50.602849999999997</c:v>
                </c:pt>
                <c:pt idx="27">
                  <c:v>50.395740000000004</c:v>
                </c:pt>
                <c:pt idx="28">
                  <c:v>50.145989999999998</c:v>
                </c:pt>
                <c:pt idx="29">
                  <c:v>50.118470000000002</c:v>
                </c:pt>
                <c:pt idx="30">
                  <c:v>49.704979999999999</c:v>
                </c:pt>
                <c:pt idx="31">
                  <c:v>49.407699999999998</c:v>
                </c:pt>
                <c:pt idx="32">
                  <c:v>48.8431</c:v>
                </c:pt>
                <c:pt idx="33">
                  <c:v>49.0137</c:v>
                </c:pt>
                <c:pt idx="34">
                  <c:v>49.313110000000002</c:v>
                </c:pt>
                <c:pt idx="35">
                  <c:v>49.402479999999997</c:v>
                </c:pt>
                <c:pt idx="36">
                  <c:v>49.260300000000001</c:v>
                </c:pt>
                <c:pt idx="37">
                  <c:v>48.845210000000002</c:v>
                </c:pt>
                <c:pt idx="38">
                  <c:v>48.49812</c:v>
                </c:pt>
                <c:pt idx="39">
                  <c:v>48.293990000000001</c:v>
                </c:pt>
                <c:pt idx="40">
                  <c:v>48.51728</c:v>
                </c:pt>
                <c:pt idx="41">
                  <c:v>48.423369999999998</c:v>
                </c:pt>
                <c:pt idx="42">
                  <c:v>48.30462</c:v>
                </c:pt>
                <c:pt idx="43">
                  <c:v>48.78942</c:v>
                </c:pt>
                <c:pt idx="44">
                  <c:v>48.94894</c:v>
                </c:pt>
                <c:pt idx="45">
                  <c:v>48.94894</c:v>
                </c:pt>
                <c:pt idx="46">
                  <c:v>48.94894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repair!$B$10</c:f>
              <c:strCache>
                <c:ptCount val="1"/>
                <c:pt idx="0">
                  <c:v>Laos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repair!$D$10:$AX$10</c:f>
              <c:numCache>
                <c:formatCode>General</c:formatCode>
                <c:ptCount val="47"/>
                <c:pt idx="0">
                  <c:v>24.46809</c:v>
                </c:pt>
                <c:pt idx="1">
                  <c:v>24.46809</c:v>
                </c:pt>
                <c:pt idx="2">
                  <c:v>24.46809</c:v>
                </c:pt>
                <c:pt idx="3">
                  <c:v>24.46809</c:v>
                </c:pt>
                <c:pt idx="4">
                  <c:v>24.761900000000001</c:v>
                </c:pt>
                <c:pt idx="5">
                  <c:v>27.884620000000002</c:v>
                </c:pt>
                <c:pt idx="6">
                  <c:v>20.12987</c:v>
                </c:pt>
                <c:pt idx="7">
                  <c:v>20.12987</c:v>
                </c:pt>
                <c:pt idx="8">
                  <c:v>20.12987</c:v>
                </c:pt>
                <c:pt idx="9">
                  <c:v>20.12987</c:v>
                </c:pt>
                <c:pt idx="10">
                  <c:v>20.12987</c:v>
                </c:pt>
                <c:pt idx="11">
                  <c:v>19.650659999999998</c:v>
                </c:pt>
                <c:pt idx="12">
                  <c:v>19.650659999999998</c:v>
                </c:pt>
                <c:pt idx="13">
                  <c:v>28.05556</c:v>
                </c:pt>
                <c:pt idx="14">
                  <c:v>32.13729</c:v>
                </c:pt>
                <c:pt idx="15">
                  <c:v>32.13729</c:v>
                </c:pt>
                <c:pt idx="16">
                  <c:v>43.456029999999998</c:v>
                </c:pt>
                <c:pt idx="17">
                  <c:v>51.096670000000003</c:v>
                </c:pt>
                <c:pt idx="18">
                  <c:v>51.096670000000003</c:v>
                </c:pt>
                <c:pt idx="19">
                  <c:v>51.096670000000003</c:v>
                </c:pt>
                <c:pt idx="20">
                  <c:v>51.096670000000003</c:v>
                </c:pt>
                <c:pt idx="21">
                  <c:v>51.096670000000003</c:v>
                </c:pt>
                <c:pt idx="22">
                  <c:v>51.096670000000003</c:v>
                </c:pt>
                <c:pt idx="23">
                  <c:v>51.096670000000003</c:v>
                </c:pt>
                <c:pt idx="24">
                  <c:v>34.049869999999999</c:v>
                </c:pt>
                <c:pt idx="25">
                  <c:v>32.705170000000003</c:v>
                </c:pt>
                <c:pt idx="26">
                  <c:v>32.705170000000003</c:v>
                </c:pt>
                <c:pt idx="27">
                  <c:v>28.683</c:v>
                </c:pt>
                <c:pt idx="28">
                  <c:v>28.683</c:v>
                </c:pt>
                <c:pt idx="29">
                  <c:v>32.495809999999999</c:v>
                </c:pt>
                <c:pt idx="30">
                  <c:v>32.026479999999999</c:v>
                </c:pt>
                <c:pt idx="31">
                  <c:v>34.131329999999998</c:v>
                </c:pt>
                <c:pt idx="32">
                  <c:v>34.131329999999998</c:v>
                </c:pt>
                <c:pt idx="33">
                  <c:v>34.381059999999998</c:v>
                </c:pt>
                <c:pt idx="34">
                  <c:v>37.425150000000002</c:v>
                </c:pt>
                <c:pt idx="35">
                  <c:v>33.639850000000003</c:v>
                </c:pt>
                <c:pt idx="36">
                  <c:v>37.720489999999998</c:v>
                </c:pt>
                <c:pt idx="37">
                  <c:v>37.720489999999998</c:v>
                </c:pt>
                <c:pt idx="38">
                  <c:v>37.720489999999998</c:v>
                </c:pt>
                <c:pt idx="39">
                  <c:v>42.321469999999998</c:v>
                </c:pt>
                <c:pt idx="40">
                  <c:v>42.321469999999998</c:v>
                </c:pt>
                <c:pt idx="41">
                  <c:v>42.99888</c:v>
                </c:pt>
                <c:pt idx="42">
                  <c:v>44.361190000000001</c:v>
                </c:pt>
                <c:pt idx="43">
                  <c:v>45.388399999999997</c:v>
                </c:pt>
                <c:pt idx="44">
                  <c:v>46.985819999999997</c:v>
                </c:pt>
                <c:pt idx="45">
                  <c:v>48.71537</c:v>
                </c:pt>
                <c:pt idx="46">
                  <c:v>48.71537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repair!$B$11</c:f>
              <c:strCache>
                <c:ptCount val="1"/>
                <c:pt idx="0">
                  <c:v>Malaysia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repair!$D$11:$AX$11</c:f>
              <c:numCache>
                <c:formatCode>General</c:formatCode>
                <c:ptCount val="47"/>
                <c:pt idx="0">
                  <c:v>32.772918115220591</c:v>
                </c:pt>
                <c:pt idx="1">
                  <c:v>33.357906543385525</c:v>
                </c:pt>
                <c:pt idx="2">
                  <c:v>33.942894971550459</c:v>
                </c:pt>
                <c:pt idx="3">
                  <c:v>34.52788339971562</c:v>
                </c:pt>
                <c:pt idx="4">
                  <c:v>35.112871827880554</c:v>
                </c:pt>
                <c:pt idx="5">
                  <c:v>35.697860256045487</c:v>
                </c:pt>
                <c:pt idx="6">
                  <c:v>36.282848684210649</c:v>
                </c:pt>
                <c:pt idx="7">
                  <c:v>36.867837112375582</c:v>
                </c:pt>
                <c:pt idx="8">
                  <c:v>37.452825540540516</c:v>
                </c:pt>
                <c:pt idx="9">
                  <c:v>38.91724</c:v>
                </c:pt>
                <c:pt idx="10">
                  <c:v>40.551699999999997</c:v>
                </c:pt>
                <c:pt idx="11">
                  <c:v>40.551699999999997</c:v>
                </c:pt>
                <c:pt idx="12">
                  <c:v>38.989319999999999</c:v>
                </c:pt>
                <c:pt idx="13">
                  <c:v>41.431910000000002</c:v>
                </c:pt>
                <c:pt idx="14">
                  <c:v>37.421700000000001</c:v>
                </c:pt>
                <c:pt idx="15">
                  <c:v>47.571719999999999</c:v>
                </c:pt>
                <c:pt idx="16">
                  <c:v>47.571719999999999</c:v>
                </c:pt>
                <c:pt idx="17">
                  <c:v>34.373150000000003</c:v>
                </c:pt>
                <c:pt idx="18">
                  <c:v>44.277540000000002</c:v>
                </c:pt>
                <c:pt idx="19">
                  <c:v>42.848199999999999</c:v>
                </c:pt>
                <c:pt idx="20">
                  <c:v>46.34684</c:v>
                </c:pt>
                <c:pt idx="21">
                  <c:v>46.34684</c:v>
                </c:pt>
                <c:pt idx="22">
                  <c:v>46.34684</c:v>
                </c:pt>
                <c:pt idx="23">
                  <c:v>46.34684</c:v>
                </c:pt>
                <c:pt idx="24">
                  <c:v>46.34684</c:v>
                </c:pt>
                <c:pt idx="25">
                  <c:v>46.34684</c:v>
                </c:pt>
                <c:pt idx="26">
                  <c:v>46.34684</c:v>
                </c:pt>
                <c:pt idx="27">
                  <c:v>46.34684</c:v>
                </c:pt>
                <c:pt idx="28">
                  <c:v>46.34684</c:v>
                </c:pt>
                <c:pt idx="29">
                  <c:v>51.325629999999997</c:v>
                </c:pt>
                <c:pt idx="30">
                  <c:v>51.325629999999997</c:v>
                </c:pt>
                <c:pt idx="31">
                  <c:v>51.325629999999997</c:v>
                </c:pt>
                <c:pt idx="32">
                  <c:v>51.882089999999998</c:v>
                </c:pt>
                <c:pt idx="33">
                  <c:v>55.123959999999997</c:v>
                </c:pt>
                <c:pt idx="34">
                  <c:v>55.452500000000001</c:v>
                </c:pt>
                <c:pt idx="35">
                  <c:v>56.791890000000002</c:v>
                </c:pt>
                <c:pt idx="36">
                  <c:v>56.672310000000003</c:v>
                </c:pt>
                <c:pt idx="37">
                  <c:v>56.909990000000001</c:v>
                </c:pt>
                <c:pt idx="38">
                  <c:v>58.63458</c:v>
                </c:pt>
                <c:pt idx="39">
                  <c:v>59.370040000000003</c:v>
                </c:pt>
                <c:pt idx="40">
                  <c:v>59.750419999999998</c:v>
                </c:pt>
                <c:pt idx="41">
                  <c:v>58.351320000000001</c:v>
                </c:pt>
                <c:pt idx="42">
                  <c:v>56.597499999999997</c:v>
                </c:pt>
                <c:pt idx="43">
                  <c:v>59.268940000000001</c:v>
                </c:pt>
                <c:pt idx="44">
                  <c:v>59.056040000000003</c:v>
                </c:pt>
                <c:pt idx="45">
                  <c:v>58.069279999999999</c:v>
                </c:pt>
                <c:pt idx="46">
                  <c:v>58.069279999999999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repair!$B$12</c:f>
              <c:strCache>
                <c:ptCount val="1"/>
                <c:pt idx="0">
                  <c:v>Philippines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repair!$D$12:$AX$12</c:f>
              <c:numCache>
                <c:formatCode>General</c:formatCode>
                <c:ptCount val="47"/>
                <c:pt idx="0">
                  <c:v>65.915030000000002</c:v>
                </c:pt>
                <c:pt idx="1">
                  <c:v>65.915030000000002</c:v>
                </c:pt>
                <c:pt idx="2">
                  <c:v>65.915030000000002</c:v>
                </c:pt>
                <c:pt idx="3">
                  <c:v>65.076779999999999</c:v>
                </c:pt>
                <c:pt idx="4">
                  <c:v>65.076779999999999</c:v>
                </c:pt>
                <c:pt idx="5">
                  <c:v>65.076779999999999</c:v>
                </c:pt>
                <c:pt idx="6">
                  <c:v>65.076779999999999</c:v>
                </c:pt>
                <c:pt idx="7">
                  <c:v>65.076779999999999</c:v>
                </c:pt>
                <c:pt idx="8">
                  <c:v>65.076779999999999</c:v>
                </c:pt>
                <c:pt idx="9">
                  <c:v>65.076779999999999</c:v>
                </c:pt>
                <c:pt idx="10">
                  <c:v>65.076779999999999</c:v>
                </c:pt>
                <c:pt idx="11">
                  <c:v>54.267150000000001</c:v>
                </c:pt>
                <c:pt idx="12">
                  <c:v>57.50526</c:v>
                </c:pt>
                <c:pt idx="13">
                  <c:v>57.50526</c:v>
                </c:pt>
                <c:pt idx="14">
                  <c:v>57.50526</c:v>
                </c:pt>
                <c:pt idx="15">
                  <c:v>33.163980000000002</c:v>
                </c:pt>
                <c:pt idx="16">
                  <c:v>55.821719999999999</c:v>
                </c:pt>
                <c:pt idx="17">
                  <c:v>55.821719999999999</c:v>
                </c:pt>
                <c:pt idx="18">
                  <c:v>55.821719999999999</c:v>
                </c:pt>
                <c:pt idx="19">
                  <c:v>55.821719999999999</c:v>
                </c:pt>
                <c:pt idx="20">
                  <c:v>55.821719999999999</c:v>
                </c:pt>
                <c:pt idx="21">
                  <c:v>55.821719999999999</c:v>
                </c:pt>
                <c:pt idx="22">
                  <c:v>58.344810000000003</c:v>
                </c:pt>
                <c:pt idx="23">
                  <c:v>66.454449999999994</c:v>
                </c:pt>
                <c:pt idx="24">
                  <c:v>56.305300000000003</c:v>
                </c:pt>
                <c:pt idx="25">
                  <c:v>56.305300000000003</c:v>
                </c:pt>
                <c:pt idx="26">
                  <c:v>61.86956</c:v>
                </c:pt>
                <c:pt idx="27">
                  <c:v>62.742330000000003</c:v>
                </c:pt>
                <c:pt idx="28">
                  <c:v>62.742330000000003</c:v>
                </c:pt>
                <c:pt idx="29">
                  <c:v>62.742330000000003</c:v>
                </c:pt>
                <c:pt idx="30">
                  <c:v>62.742330000000003</c:v>
                </c:pt>
                <c:pt idx="31">
                  <c:v>60.648629999999997</c:v>
                </c:pt>
                <c:pt idx="32">
                  <c:v>61.03481</c:v>
                </c:pt>
                <c:pt idx="33">
                  <c:v>59.984900000000003</c:v>
                </c:pt>
                <c:pt idx="34">
                  <c:v>59.309629999999999</c:v>
                </c:pt>
                <c:pt idx="35">
                  <c:v>60.714579999999998</c:v>
                </c:pt>
                <c:pt idx="36">
                  <c:v>60.752760000000002</c:v>
                </c:pt>
                <c:pt idx="37">
                  <c:v>60.752760000000002</c:v>
                </c:pt>
                <c:pt idx="38">
                  <c:v>60.752760000000002</c:v>
                </c:pt>
                <c:pt idx="39">
                  <c:v>57.435470000000002</c:v>
                </c:pt>
                <c:pt idx="40">
                  <c:v>56.018830000000001</c:v>
                </c:pt>
                <c:pt idx="41">
                  <c:v>57.332639999999998</c:v>
                </c:pt>
                <c:pt idx="42">
                  <c:v>55.905050000000003</c:v>
                </c:pt>
                <c:pt idx="43">
                  <c:v>56.837040000000002</c:v>
                </c:pt>
                <c:pt idx="44">
                  <c:v>57.519889999999997</c:v>
                </c:pt>
                <c:pt idx="45">
                  <c:v>57.519889999999997</c:v>
                </c:pt>
                <c:pt idx="46">
                  <c:v>57.519889999999997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repair!$B$13</c:f>
              <c:strCache>
                <c:ptCount val="1"/>
                <c:pt idx="0">
                  <c:v>South Korea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repair!$D$13:$AX$13</c:f>
              <c:numCache>
                <c:formatCode>General</c:formatCode>
                <c:ptCount val="47"/>
                <c:pt idx="0">
                  <c:v>29.904489999999999</c:v>
                </c:pt>
                <c:pt idx="1">
                  <c:v>29.904489999999999</c:v>
                </c:pt>
                <c:pt idx="2">
                  <c:v>29.904489999999999</c:v>
                </c:pt>
                <c:pt idx="3">
                  <c:v>30.529299999999999</c:v>
                </c:pt>
                <c:pt idx="4">
                  <c:v>30.49437</c:v>
                </c:pt>
                <c:pt idx="5">
                  <c:v>31.67512</c:v>
                </c:pt>
                <c:pt idx="6">
                  <c:v>32.580350000000003</c:v>
                </c:pt>
                <c:pt idx="7">
                  <c:v>33.064149999999998</c:v>
                </c:pt>
                <c:pt idx="8">
                  <c:v>33.064149999999998</c:v>
                </c:pt>
                <c:pt idx="9">
                  <c:v>32.183810000000001</c:v>
                </c:pt>
                <c:pt idx="10">
                  <c:v>29.9636</c:v>
                </c:pt>
                <c:pt idx="11">
                  <c:v>29.958410000000001</c:v>
                </c:pt>
                <c:pt idx="12">
                  <c:v>29.99071</c:v>
                </c:pt>
                <c:pt idx="13">
                  <c:v>29.40607</c:v>
                </c:pt>
                <c:pt idx="14">
                  <c:v>31.924610000000001</c:v>
                </c:pt>
                <c:pt idx="15">
                  <c:v>31.250070000000001</c:v>
                </c:pt>
                <c:pt idx="16">
                  <c:v>31.250070000000001</c:v>
                </c:pt>
                <c:pt idx="17">
                  <c:v>37.644620000000003</c:v>
                </c:pt>
                <c:pt idx="18">
                  <c:v>38.817079999999997</c:v>
                </c:pt>
                <c:pt idx="19">
                  <c:v>40.240870000000001</c:v>
                </c:pt>
                <c:pt idx="20">
                  <c:v>38.98592</c:v>
                </c:pt>
                <c:pt idx="21">
                  <c:v>39.659559999999999</c:v>
                </c:pt>
                <c:pt idx="22">
                  <c:v>39.732500000000002</c:v>
                </c:pt>
                <c:pt idx="23">
                  <c:v>40.146889999999999</c:v>
                </c:pt>
                <c:pt idx="24">
                  <c:v>41.879359999999998</c:v>
                </c:pt>
                <c:pt idx="25">
                  <c:v>42.603839999999998</c:v>
                </c:pt>
                <c:pt idx="26">
                  <c:v>44.591940000000001</c:v>
                </c:pt>
                <c:pt idx="27">
                  <c:v>42.747230000000002</c:v>
                </c:pt>
                <c:pt idx="28">
                  <c:v>46.599339999999998</c:v>
                </c:pt>
                <c:pt idx="29">
                  <c:v>46.338120000000004</c:v>
                </c:pt>
                <c:pt idx="30">
                  <c:v>48.573169999999998</c:v>
                </c:pt>
                <c:pt idx="31">
                  <c:v>48.63653</c:v>
                </c:pt>
                <c:pt idx="32">
                  <c:v>49.748109999999997</c:v>
                </c:pt>
                <c:pt idx="33">
                  <c:v>49.628459999999997</c:v>
                </c:pt>
                <c:pt idx="34">
                  <c:v>49.316160000000004</c:v>
                </c:pt>
                <c:pt idx="35">
                  <c:v>49.430410000000002</c:v>
                </c:pt>
                <c:pt idx="36">
                  <c:v>49.040089999999999</c:v>
                </c:pt>
                <c:pt idx="37">
                  <c:v>48.556199999999997</c:v>
                </c:pt>
                <c:pt idx="38">
                  <c:v>49.043579999999999</c:v>
                </c:pt>
                <c:pt idx="39">
                  <c:v>50.554220000000001</c:v>
                </c:pt>
                <c:pt idx="40">
                  <c:v>50.554220000000001</c:v>
                </c:pt>
                <c:pt idx="41">
                  <c:v>49.972529999999999</c:v>
                </c:pt>
                <c:pt idx="42">
                  <c:v>50.540289999999999</c:v>
                </c:pt>
                <c:pt idx="43">
                  <c:v>51.036929999999998</c:v>
                </c:pt>
                <c:pt idx="44">
                  <c:v>51.270130000000002</c:v>
                </c:pt>
                <c:pt idx="45">
                  <c:v>51.270130000000002</c:v>
                </c:pt>
                <c:pt idx="46">
                  <c:v>51.270130000000002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repair!$B$15</c:f>
              <c:strCache>
                <c:ptCount val="1"/>
                <c:pt idx="0">
                  <c:v>Thailand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repair!$D$15:$AX$15</c:f>
              <c:numCache>
                <c:formatCode>General</c:formatCode>
                <c:ptCount val="47"/>
                <c:pt idx="0">
                  <c:v>45.336419999999997</c:v>
                </c:pt>
                <c:pt idx="1">
                  <c:v>45.336419999999997</c:v>
                </c:pt>
                <c:pt idx="2">
                  <c:v>45.336419999999997</c:v>
                </c:pt>
                <c:pt idx="3">
                  <c:v>45.154730000000001</c:v>
                </c:pt>
                <c:pt idx="4">
                  <c:v>47.853560000000002</c:v>
                </c:pt>
                <c:pt idx="5">
                  <c:v>45.855849999999997</c:v>
                </c:pt>
                <c:pt idx="6">
                  <c:v>44.685650000000003</c:v>
                </c:pt>
                <c:pt idx="7">
                  <c:v>45.140349999999998</c:v>
                </c:pt>
                <c:pt idx="8">
                  <c:v>43.502049999999997</c:v>
                </c:pt>
                <c:pt idx="9">
                  <c:v>43.502049999999997</c:v>
                </c:pt>
                <c:pt idx="10">
                  <c:v>43.502049999999997</c:v>
                </c:pt>
                <c:pt idx="11">
                  <c:v>43.502049999999997</c:v>
                </c:pt>
                <c:pt idx="12">
                  <c:v>43.502049999999997</c:v>
                </c:pt>
                <c:pt idx="13">
                  <c:v>43.502049999999997</c:v>
                </c:pt>
                <c:pt idx="14">
                  <c:v>43.502049999999997</c:v>
                </c:pt>
                <c:pt idx="15">
                  <c:v>43.502049999999997</c:v>
                </c:pt>
                <c:pt idx="16">
                  <c:v>43.502049999999997</c:v>
                </c:pt>
                <c:pt idx="17">
                  <c:v>43.502049999999997</c:v>
                </c:pt>
                <c:pt idx="18">
                  <c:v>43.502049999999997</c:v>
                </c:pt>
                <c:pt idx="19">
                  <c:v>43.502049999999997</c:v>
                </c:pt>
                <c:pt idx="20">
                  <c:v>43.502049999999997</c:v>
                </c:pt>
                <c:pt idx="21">
                  <c:v>43.502049999999997</c:v>
                </c:pt>
                <c:pt idx="22">
                  <c:v>43.502049999999997</c:v>
                </c:pt>
                <c:pt idx="23">
                  <c:v>43.502049999999997</c:v>
                </c:pt>
                <c:pt idx="24">
                  <c:v>56.068019999999997</c:v>
                </c:pt>
                <c:pt idx="25">
                  <c:v>56.068019999999997</c:v>
                </c:pt>
                <c:pt idx="26">
                  <c:v>56.068019999999997</c:v>
                </c:pt>
                <c:pt idx="27">
                  <c:v>56.068019999999997</c:v>
                </c:pt>
                <c:pt idx="28">
                  <c:v>56.068019999999997</c:v>
                </c:pt>
                <c:pt idx="29">
                  <c:v>53.645150000000001</c:v>
                </c:pt>
                <c:pt idx="30">
                  <c:v>54.41724</c:v>
                </c:pt>
                <c:pt idx="31">
                  <c:v>55.738520000000001</c:v>
                </c:pt>
                <c:pt idx="32">
                  <c:v>54.302759999999999</c:v>
                </c:pt>
                <c:pt idx="33">
                  <c:v>51.01737</c:v>
                </c:pt>
                <c:pt idx="34">
                  <c:v>50.162790000000001</c:v>
                </c:pt>
                <c:pt idx="35">
                  <c:v>51.089820000000003</c:v>
                </c:pt>
                <c:pt idx="36">
                  <c:v>49.1447</c:v>
                </c:pt>
                <c:pt idx="37">
                  <c:v>55.030940000000001</c:v>
                </c:pt>
                <c:pt idx="38">
                  <c:v>54.962110000000003</c:v>
                </c:pt>
                <c:pt idx="39">
                  <c:v>56.349229999999999</c:v>
                </c:pt>
                <c:pt idx="40">
                  <c:v>56.851790000000001</c:v>
                </c:pt>
                <c:pt idx="41">
                  <c:v>56.851790000000001</c:v>
                </c:pt>
                <c:pt idx="42">
                  <c:v>57.083089999999999</c:v>
                </c:pt>
                <c:pt idx="43">
                  <c:v>57.083089999999999</c:v>
                </c:pt>
                <c:pt idx="44">
                  <c:v>54.360959999999999</c:v>
                </c:pt>
                <c:pt idx="45">
                  <c:v>56.389940000000003</c:v>
                </c:pt>
                <c:pt idx="46">
                  <c:v>56.389940000000003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595952"/>
        <c:axId val="587583984"/>
      </c:lineChart>
      <c:catAx>
        <c:axId val="5875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7583984"/>
        <c:crosses val="autoZero"/>
        <c:auto val="1"/>
        <c:lblAlgn val="ctr"/>
        <c:lblOffset val="100"/>
        <c:noMultiLvlLbl val="0"/>
      </c:catAx>
      <c:valAx>
        <c:axId val="58758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59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(OSTEUROPA)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repair!$B$16</c:f>
              <c:strCache>
                <c:ptCount val="1"/>
                <c:pt idx="0">
                  <c:v>Estonia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repair!$D$16:$AX$16</c:f>
              <c:numCache>
                <c:formatCode>General</c:formatCode>
                <c:ptCount val="47"/>
                <c:pt idx="0">
                  <c:v>50.276137628458514</c:v>
                </c:pt>
                <c:pt idx="1">
                  <c:v>50.736378260869515</c:v>
                </c:pt>
                <c:pt idx="2">
                  <c:v>51.196618893280629</c:v>
                </c:pt>
                <c:pt idx="3">
                  <c:v>51.65685952569163</c:v>
                </c:pt>
                <c:pt idx="4">
                  <c:v>52.11710015810263</c:v>
                </c:pt>
                <c:pt idx="5">
                  <c:v>52.577340790513858</c:v>
                </c:pt>
                <c:pt idx="6">
                  <c:v>53.037581422924859</c:v>
                </c:pt>
                <c:pt idx="7">
                  <c:v>53.497822055335973</c:v>
                </c:pt>
                <c:pt idx="8">
                  <c:v>53.958062687747088</c:v>
                </c:pt>
                <c:pt idx="9">
                  <c:v>54.418303320158088</c:v>
                </c:pt>
                <c:pt idx="10">
                  <c:v>54.878543952569089</c:v>
                </c:pt>
                <c:pt idx="11">
                  <c:v>55.338784584980203</c:v>
                </c:pt>
                <c:pt idx="12">
                  <c:v>55.799025217391318</c:v>
                </c:pt>
                <c:pt idx="13">
                  <c:v>56.259265849802318</c:v>
                </c:pt>
                <c:pt idx="14">
                  <c:v>56.719506482213433</c:v>
                </c:pt>
                <c:pt idx="15">
                  <c:v>57.179747114624433</c:v>
                </c:pt>
                <c:pt idx="16">
                  <c:v>57.639987747035548</c:v>
                </c:pt>
                <c:pt idx="17">
                  <c:v>58.100228379446662</c:v>
                </c:pt>
                <c:pt idx="18">
                  <c:v>58.560469011857549</c:v>
                </c:pt>
                <c:pt idx="19">
                  <c:v>59.020709644268663</c:v>
                </c:pt>
                <c:pt idx="20">
                  <c:v>59.480950276679778</c:v>
                </c:pt>
                <c:pt idx="21">
                  <c:v>59.941190909090892</c:v>
                </c:pt>
                <c:pt idx="22">
                  <c:v>60.401431541502006</c:v>
                </c:pt>
                <c:pt idx="23">
                  <c:v>60.374830000000003</c:v>
                </c:pt>
                <c:pt idx="24">
                  <c:v>51.332700000000003</c:v>
                </c:pt>
                <c:pt idx="25">
                  <c:v>58.143819999999998</c:v>
                </c:pt>
                <c:pt idx="26">
                  <c:v>64.905789999999996</c:v>
                </c:pt>
                <c:pt idx="27">
                  <c:v>61.401539999999997</c:v>
                </c:pt>
                <c:pt idx="28">
                  <c:v>61.401539999999997</c:v>
                </c:pt>
                <c:pt idx="29">
                  <c:v>63.93723</c:v>
                </c:pt>
                <c:pt idx="30">
                  <c:v>66.018450000000001</c:v>
                </c:pt>
                <c:pt idx="31">
                  <c:v>65.289469999999994</c:v>
                </c:pt>
                <c:pt idx="32">
                  <c:v>68.199380000000005</c:v>
                </c:pt>
                <c:pt idx="33">
                  <c:v>69.53528</c:v>
                </c:pt>
                <c:pt idx="34">
                  <c:v>71.597459999999998</c:v>
                </c:pt>
                <c:pt idx="35">
                  <c:v>70.185699999999997</c:v>
                </c:pt>
                <c:pt idx="36">
                  <c:v>71.366709999999998</c:v>
                </c:pt>
                <c:pt idx="37">
                  <c:v>68.8947</c:v>
                </c:pt>
                <c:pt idx="38">
                  <c:v>69.308070000000001</c:v>
                </c:pt>
                <c:pt idx="39">
                  <c:v>70.371660000000006</c:v>
                </c:pt>
                <c:pt idx="40">
                  <c:v>70.180959999999999</c:v>
                </c:pt>
                <c:pt idx="41">
                  <c:v>68.134929999999997</c:v>
                </c:pt>
                <c:pt idx="42">
                  <c:v>67.465239999999994</c:v>
                </c:pt>
                <c:pt idx="43">
                  <c:v>65.436639999999997</c:v>
                </c:pt>
                <c:pt idx="44">
                  <c:v>66.388620000000003</c:v>
                </c:pt>
                <c:pt idx="45">
                  <c:v>66.388620000000003</c:v>
                </c:pt>
                <c:pt idx="46">
                  <c:v>66.388620000000003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repair!$B$17</c:f>
              <c:strCache>
                <c:ptCount val="1"/>
                <c:pt idx="0">
                  <c:v>Albania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repair!$D$17:$AX$17</c:f>
              <c:numCache>
                <c:formatCode>General</c:formatCode>
                <c:ptCount val="47"/>
                <c:pt idx="0">
                  <c:v>30.889759999999999</c:v>
                </c:pt>
                <c:pt idx="1">
                  <c:v>30.889759999999999</c:v>
                </c:pt>
                <c:pt idx="2">
                  <c:v>30.889759999999999</c:v>
                </c:pt>
                <c:pt idx="3">
                  <c:v>30.889759999999999</c:v>
                </c:pt>
                <c:pt idx="4">
                  <c:v>30.889759999999999</c:v>
                </c:pt>
                <c:pt idx="5">
                  <c:v>30.889759999999999</c:v>
                </c:pt>
                <c:pt idx="6">
                  <c:v>30.889759999999999</c:v>
                </c:pt>
                <c:pt idx="7">
                  <c:v>30.889759999999999</c:v>
                </c:pt>
                <c:pt idx="8">
                  <c:v>30.889759999999999</c:v>
                </c:pt>
                <c:pt idx="9">
                  <c:v>39.713900000000002</c:v>
                </c:pt>
                <c:pt idx="10">
                  <c:v>39.713900000000002</c:v>
                </c:pt>
                <c:pt idx="11">
                  <c:v>39.713900000000002</c:v>
                </c:pt>
                <c:pt idx="12">
                  <c:v>39.713900000000002</c:v>
                </c:pt>
                <c:pt idx="13">
                  <c:v>39.713900000000002</c:v>
                </c:pt>
                <c:pt idx="14">
                  <c:v>51.31579</c:v>
                </c:pt>
                <c:pt idx="15">
                  <c:v>51.31579</c:v>
                </c:pt>
                <c:pt idx="16">
                  <c:v>51.139159999999997</c:v>
                </c:pt>
                <c:pt idx="17">
                  <c:v>44.879930000000002</c:v>
                </c:pt>
                <c:pt idx="18">
                  <c:v>46.548819999999999</c:v>
                </c:pt>
                <c:pt idx="19">
                  <c:v>46.62921</c:v>
                </c:pt>
                <c:pt idx="20">
                  <c:v>49.035559999999997</c:v>
                </c:pt>
                <c:pt idx="21">
                  <c:v>56.367429999999999</c:v>
                </c:pt>
                <c:pt idx="22">
                  <c:v>56.367429999999999</c:v>
                </c:pt>
                <c:pt idx="23">
                  <c:v>57.8125</c:v>
                </c:pt>
                <c:pt idx="24">
                  <c:v>54.656489999999998</c:v>
                </c:pt>
                <c:pt idx="25">
                  <c:v>53.141559999999998</c:v>
                </c:pt>
                <c:pt idx="26">
                  <c:v>53.141559999999998</c:v>
                </c:pt>
                <c:pt idx="27">
                  <c:v>52.743819999999999</c:v>
                </c:pt>
                <c:pt idx="28">
                  <c:v>63.610460000000003</c:v>
                </c:pt>
                <c:pt idx="29">
                  <c:v>65.349010000000007</c:v>
                </c:pt>
                <c:pt idx="30">
                  <c:v>66.948260000000005</c:v>
                </c:pt>
                <c:pt idx="31">
                  <c:v>68.601129999999998</c:v>
                </c:pt>
                <c:pt idx="32">
                  <c:v>69.318179999999998</c:v>
                </c:pt>
                <c:pt idx="33">
                  <c:v>72.395229999999998</c:v>
                </c:pt>
                <c:pt idx="34">
                  <c:v>69.13073</c:v>
                </c:pt>
                <c:pt idx="35">
                  <c:v>70.87227</c:v>
                </c:pt>
                <c:pt idx="36">
                  <c:v>71.815119999999993</c:v>
                </c:pt>
                <c:pt idx="37">
                  <c:v>69.151219999999995</c:v>
                </c:pt>
                <c:pt idx="38">
                  <c:v>64.422160000000005</c:v>
                </c:pt>
                <c:pt idx="39">
                  <c:v>57.565339999999999</c:v>
                </c:pt>
                <c:pt idx="40">
                  <c:v>64.473569999999995</c:v>
                </c:pt>
                <c:pt idx="41">
                  <c:v>63.34722</c:v>
                </c:pt>
                <c:pt idx="42">
                  <c:v>63.34722</c:v>
                </c:pt>
                <c:pt idx="43">
                  <c:v>64.956360000000004</c:v>
                </c:pt>
                <c:pt idx="44">
                  <c:v>65.773700000000005</c:v>
                </c:pt>
                <c:pt idx="45">
                  <c:v>64.329390000000004</c:v>
                </c:pt>
                <c:pt idx="46">
                  <c:v>64.329390000000004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repair!$B$18</c:f>
              <c:strCache>
                <c:ptCount val="1"/>
                <c:pt idx="0">
                  <c:v>Bulgaria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repair!$D$18:$AX$18</c:f>
              <c:numCache>
                <c:formatCode>General</c:formatCode>
                <c:ptCount val="47"/>
                <c:pt idx="0">
                  <c:v>50.30247</c:v>
                </c:pt>
                <c:pt idx="1">
                  <c:v>50.30247</c:v>
                </c:pt>
                <c:pt idx="2">
                  <c:v>50.30247</c:v>
                </c:pt>
                <c:pt idx="3">
                  <c:v>52.063200000000002</c:v>
                </c:pt>
                <c:pt idx="4">
                  <c:v>52.063200000000002</c:v>
                </c:pt>
                <c:pt idx="5">
                  <c:v>54.970529999999997</c:v>
                </c:pt>
                <c:pt idx="6">
                  <c:v>60.721589999999999</c:v>
                </c:pt>
                <c:pt idx="7">
                  <c:v>65.039490000000001</c:v>
                </c:pt>
                <c:pt idx="8">
                  <c:v>70.186000000000007</c:v>
                </c:pt>
                <c:pt idx="9">
                  <c:v>67.860069999999993</c:v>
                </c:pt>
                <c:pt idx="10">
                  <c:v>63.018909999999998</c:v>
                </c:pt>
                <c:pt idx="11">
                  <c:v>61.99044</c:v>
                </c:pt>
                <c:pt idx="12">
                  <c:v>61.488590000000002</c:v>
                </c:pt>
                <c:pt idx="13">
                  <c:v>57.111249999999998</c:v>
                </c:pt>
                <c:pt idx="14">
                  <c:v>57.181080000000001</c:v>
                </c:pt>
                <c:pt idx="15">
                  <c:v>57.489809999999999</c:v>
                </c:pt>
                <c:pt idx="16">
                  <c:v>58.026209999999999</c:v>
                </c:pt>
                <c:pt idx="17">
                  <c:v>56.385590000000001</c:v>
                </c:pt>
                <c:pt idx="18">
                  <c:v>56.385590000000001</c:v>
                </c:pt>
                <c:pt idx="19">
                  <c:v>55.490029999999997</c:v>
                </c:pt>
                <c:pt idx="20">
                  <c:v>57.904809999999998</c:v>
                </c:pt>
                <c:pt idx="21">
                  <c:v>59.028219999999997</c:v>
                </c:pt>
                <c:pt idx="22">
                  <c:v>59.028219999999997</c:v>
                </c:pt>
                <c:pt idx="23">
                  <c:v>57.708620000000003</c:v>
                </c:pt>
                <c:pt idx="24">
                  <c:v>59.55686</c:v>
                </c:pt>
                <c:pt idx="25">
                  <c:v>60.60568</c:v>
                </c:pt>
                <c:pt idx="26">
                  <c:v>59.921720000000001</c:v>
                </c:pt>
                <c:pt idx="27">
                  <c:v>59.158830000000002</c:v>
                </c:pt>
                <c:pt idx="28">
                  <c:v>59.158830000000002</c:v>
                </c:pt>
                <c:pt idx="29">
                  <c:v>66.147909999999996</c:v>
                </c:pt>
                <c:pt idx="30">
                  <c:v>64.444109999999995</c:v>
                </c:pt>
                <c:pt idx="31">
                  <c:v>62.521050000000002</c:v>
                </c:pt>
                <c:pt idx="32">
                  <c:v>57.716560000000001</c:v>
                </c:pt>
                <c:pt idx="33">
                  <c:v>58.518940000000001</c:v>
                </c:pt>
                <c:pt idx="34">
                  <c:v>58.337139999999998</c:v>
                </c:pt>
                <c:pt idx="35">
                  <c:v>58.886139999999997</c:v>
                </c:pt>
                <c:pt idx="36">
                  <c:v>58.886139999999997</c:v>
                </c:pt>
                <c:pt idx="37">
                  <c:v>60.0732</c:v>
                </c:pt>
                <c:pt idx="38">
                  <c:v>61.4114</c:v>
                </c:pt>
                <c:pt idx="39">
                  <c:v>60.604120000000002</c:v>
                </c:pt>
                <c:pt idx="40">
                  <c:v>60.603409999999997</c:v>
                </c:pt>
                <c:pt idx="41">
                  <c:v>61.096449999999997</c:v>
                </c:pt>
                <c:pt idx="42">
                  <c:v>60.832250000000002</c:v>
                </c:pt>
                <c:pt idx="43">
                  <c:v>60.69735</c:v>
                </c:pt>
                <c:pt idx="44">
                  <c:v>59.982959999999999</c:v>
                </c:pt>
                <c:pt idx="45">
                  <c:v>59.982959999999999</c:v>
                </c:pt>
                <c:pt idx="46">
                  <c:v>59.982959999999999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repair!$B$19</c:f>
              <c:strCache>
                <c:ptCount val="1"/>
                <c:pt idx="0">
                  <c:v>Czech Republic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repair!$D$19:$AX$19</c:f>
              <c:numCache>
                <c:formatCode>General</c:formatCode>
                <c:ptCount val="47"/>
                <c:pt idx="0">
                  <c:v>41.983649999999997</c:v>
                </c:pt>
                <c:pt idx="1">
                  <c:v>41.983649999999997</c:v>
                </c:pt>
                <c:pt idx="2">
                  <c:v>42.583390000000001</c:v>
                </c:pt>
                <c:pt idx="3">
                  <c:v>40.85615</c:v>
                </c:pt>
                <c:pt idx="4">
                  <c:v>39.582680000000003</c:v>
                </c:pt>
                <c:pt idx="5">
                  <c:v>38.613779999999998</c:v>
                </c:pt>
                <c:pt idx="6">
                  <c:v>38.664909999999999</c:v>
                </c:pt>
                <c:pt idx="7">
                  <c:v>36.979680000000002</c:v>
                </c:pt>
                <c:pt idx="8">
                  <c:v>36.797620000000002</c:v>
                </c:pt>
                <c:pt idx="9">
                  <c:v>39.592709999999997</c:v>
                </c:pt>
                <c:pt idx="10">
                  <c:v>42.323399999999999</c:v>
                </c:pt>
                <c:pt idx="11">
                  <c:v>41.226309999999998</c:v>
                </c:pt>
                <c:pt idx="12">
                  <c:v>41.28</c:v>
                </c:pt>
                <c:pt idx="13">
                  <c:v>40.675330000000002</c:v>
                </c:pt>
                <c:pt idx="14">
                  <c:v>40.917439999999999</c:v>
                </c:pt>
                <c:pt idx="15">
                  <c:v>41.06841</c:v>
                </c:pt>
                <c:pt idx="16">
                  <c:v>44.179090000000002</c:v>
                </c:pt>
                <c:pt idx="17">
                  <c:v>44.124369999999999</c:v>
                </c:pt>
                <c:pt idx="18">
                  <c:v>43.478470000000002</c:v>
                </c:pt>
                <c:pt idx="19">
                  <c:v>42.973370000000003</c:v>
                </c:pt>
                <c:pt idx="20">
                  <c:v>42.723280000000003</c:v>
                </c:pt>
                <c:pt idx="21">
                  <c:v>34.839820000000003</c:v>
                </c:pt>
                <c:pt idx="22">
                  <c:v>37.279420000000002</c:v>
                </c:pt>
                <c:pt idx="23">
                  <c:v>47.087000000000003</c:v>
                </c:pt>
                <c:pt idx="24">
                  <c:v>51.21508</c:v>
                </c:pt>
                <c:pt idx="25">
                  <c:v>54.436059999999998</c:v>
                </c:pt>
                <c:pt idx="26">
                  <c:v>56.438090000000003</c:v>
                </c:pt>
                <c:pt idx="27">
                  <c:v>55.644089999999998</c:v>
                </c:pt>
                <c:pt idx="28">
                  <c:v>55.644089999999998</c:v>
                </c:pt>
                <c:pt idx="29">
                  <c:v>53.958660000000002</c:v>
                </c:pt>
                <c:pt idx="30">
                  <c:v>55.490409999999997</c:v>
                </c:pt>
                <c:pt idx="31">
                  <c:v>55.277450000000002</c:v>
                </c:pt>
                <c:pt idx="32">
                  <c:v>56.522539999999999</c:v>
                </c:pt>
                <c:pt idx="33">
                  <c:v>55.176139999999997</c:v>
                </c:pt>
                <c:pt idx="34">
                  <c:v>58.016970000000001</c:v>
                </c:pt>
                <c:pt idx="35">
                  <c:v>56.518030000000003</c:v>
                </c:pt>
                <c:pt idx="36">
                  <c:v>56.90645</c:v>
                </c:pt>
                <c:pt idx="37">
                  <c:v>57.08043</c:v>
                </c:pt>
                <c:pt idx="38">
                  <c:v>58.073619999999998</c:v>
                </c:pt>
                <c:pt idx="39">
                  <c:v>60.09854</c:v>
                </c:pt>
                <c:pt idx="40">
                  <c:v>60.141109999999998</c:v>
                </c:pt>
                <c:pt idx="41">
                  <c:v>62.203360000000004</c:v>
                </c:pt>
                <c:pt idx="42">
                  <c:v>62.189050000000002</c:v>
                </c:pt>
                <c:pt idx="43">
                  <c:v>61.765000000000001</c:v>
                </c:pt>
                <c:pt idx="44">
                  <c:v>60.130310000000001</c:v>
                </c:pt>
                <c:pt idx="45">
                  <c:v>60.130310000000001</c:v>
                </c:pt>
                <c:pt idx="46">
                  <c:v>60.130310000000001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repair!$B$20</c:f>
              <c:strCache>
                <c:ptCount val="1"/>
                <c:pt idx="0">
                  <c:v>Hungary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repair!$D$20:$AX$20</c:f>
              <c:numCache>
                <c:formatCode>General</c:formatCode>
                <c:ptCount val="47"/>
                <c:pt idx="0">
                  <c:v>44.289380000000001</c:v>
                </c:pt>
                <c:pt idx="1">
                  <c:v>44.289380000000001</c:v>
                </c:pt>
                <c:pt idx="2">
                  <c:v>44.289380000000001</c:v>
                </c:pt>
                <c:pt idx="3">
                  <c:v>45.403700000000001</c:v>
                </c:pt>
                <c:pt idx="4">
                  <c:v>43.973770000000002</c:v>
                </c:pt>
                <c:pt idx="5">
                  <c:v>46.260770000000001</c:v>
                </c:pt>
                <c:pt idx="6">
                  <c:v>47.118429999999996</c:v>
                </c:pt>
                <c:pt idx="7">
                  <c:v>50.407760000000003</c:v>
                </c:pt>
                <c:pt idx="8">
                  <c:v>51.762169999999998</c:v>
                </c:pt>
                <c:pt idx="9">
                  <c:v>51.762169999999998</c:v>
                </c:pt>
                <c:pt idx="10">
                  <c:v>53.418199999999999</c:v>
                </c:pt>
                <c:pt idx="11">
                  <c:v>55.130130000000001</c:v>
                </c:pt>
                <c:pt idx="12">
                  <c:v>55.280500000000004</c:v>
                </c:pt>
                <c:pt idx="13">
                  <c:v>55.283749999999998</c:v>
                </c:pt>
                <c:pt idx="14">
                  <c:v>54.672699999999999</c:v>
                </c:pt>
                <c:pt idx="15">
                  <c:v>55.862340000000003</c:v>
                </c:pt>
                <c:pt idx="16">
                  <c:v>55.789389999999997</c:v>
                </c:pt>
                <c:pt idx="17">
                  <c:v>57.258220000000001</c:v>
                </c:pt>
                <c:pt idx="18">
                  <c:v>57.505870000000002</c:v>
                </c:pt>
                <c:pt idx="19">
                  <c:v>57.981380000000001</c:v>
                </c:pt>
                <c:pt idx="20">
                  <c:v>57.110309999999998</c:v>
                </c:pt>
                <c:pt idx="21">
                  <c:v>55.743000000000002</c:v>
                </c:pt>
                <c:pt idx="22">
                  <c:v>55.146659999999997</c:v>
                </c:pt>
                <c:pt idx="23">
                  <c:v>54.406289999999998</c:v>
                </c:pt>
                <c:pt idx="24">
                  <c:v>53.465809999999998</c:v>
                </c:pt>
                <c:pt idx="25">
                  <c:v>53.465809999999998</c:v>
                </c:pt>
                <c:pt idx="26">
                  <c:v>53.465809999999998</c:v>
                </c:pt>
                <c:pt idx="27">
                  <c:v>53.465809999999998</c:v>
                </c:pt>
                <c:pt idx="28">
                  <c:v>57.323590000000003</c:v>
                </c:pt>
                <c:pt idx="29">
                  <c:v>57.72871</c:v>
                </c:pt>
                <c:pt idx="30">
                  <c:v>55.272779999999997</c:v>
                </c:pt>
                <c:pt idx="31">
                  <c:v>61.419789999999999</c:v>
                </c:pt>
                <c:pt idx="32">
                  <c:v>60.461350000000003</c:v>
                </c:pt>
                <c:pt idx="33">
                  <c:v>62.155729999999998</c:v>
                </c:pt>
                <c:pt idx="34">
                  <c:v>63.53313</c:v>
                </c:pt>
                <c:pt idx="35">
                  <c:v>64.466099999999997</c:v>
                </c:pt>
                <c:pt idx="36">
                  <c:v>65.654020000000003</c:v>
                </c:pt>
                <c:pt idx="37">
                  <c:v>66.473280000000003</c:v>
                </c:pt>
                <c:pt idx="38">
                  <c:v>66.758780000000002</c:v>
                </c:pt>
                <c:pt idx="39">
                  <c:v>65.778049999999993</c:v>
                </c:pt>
                <c:pt idx="40">
                  <c:v>64.500129999999999</c:v>
                </c:pt>
                <c:pt idx="41">
                  <c:v>63.798870000000001</c:v>
                </c:pt>
                <c:pt idx="42">
                  <c:v>63.951540000000001</c:v>
                </c:pt>
                <c:pt idx="43">
                  <c:v>63.932200000000002</c:v>
                </c:pt>
                <c:pt idx="44">
                  <c:v>62.583320000000001</c:v>
                </c:pt>
                <c:pt idx="45">
                  <c:v>62.583320000000001</c:v>
                </c:pt>
                <c:pt idx="46">
                  <c:v>62.583320000000001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repair!$B$21</c:f>
              <c:strCache>
                <c:ptCount val="1"/>
                <c:pt idx="0">
                  <c:v>Poland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repair!$D$21:$AX$21</c:f>
              <c:numCache>
                <c:formatCode>General</c:formatCode>
                <c:ptCount val="47"/>
                <c:pt idx="0">
                  <c:v>57.039760000000001</c:v>
                </c:pt>
                <c:pt idx="1">
                  <c:v>57.039760000000001</c:v>
                </c:pt>
                <c:pt idx="2">
                  <c:v>57.039760000000001</c:v>
                </c:pt>
                <c:pt idx="3">
                  <c:v>49.7331</c:v>
                </c:pt>
                <c:pt idx="4">
                  <c:v>52.113549999999996</c:v>
                </c:pt>
                <c:pt idx="5">
                  <c:v>55.21414</c:v>
                </c:pt>
                <c:pt idx="6">
                  <c:v>57.639029999999998</c:v>
                </c:pt>
                <c:pt idx="7">
                  <c:v>58.627279999999999</c:v>
                </c:pt>
                <c:pt idx="8">
                  <c:v>63.11016</c:v>
                </c:pt>
                <c:pt idx="9">
                  <c:v>61.744149999999998</c:v>
                </c:pt>
                <c:pt idx="10">
                  <c:v>61.835659999999997</c:v>
                </c:pt>
                <c:pt idx="11">
                  <c:v>60.961590000000001</c:v>
                </c:pt>
                <c:pt idx="12">
                  <c:v>58.94115</c:v>
                </c:pt>
                <c:pt idx="13">
                  <c:v>62.141539999999999</c:v>
                </c:pt>
                <c:pt idx="14">
                  <c:v>58.902329999999999</c:v>
                </c:pt>
                <c:pt idx="15">
                  <c:v>60.891629999999999</c:v>
                </c:pt>
                <c:pt idx="16">
                  <c:v>61.01155</c:v>
                </c:pt>
                <c:pt idx="17">
                  <c:v>60.217320000000001</c:v>
                </c:pt>
                <c:pt idx="18">
                  <c:v>60.205480000000001</c:v>
                </c:pt>
                <c:pt idx="19">
                  <c:v>61.901470000000003</c:v>
                </c:pt>
                <c:pt idx="20">
                  <c:v>61.09131</c:v>
                </c:pt>
                <c:pt idx="21">
                  <c:v>61.09131</c:v>
                </c:pt>
                <c:pt idx="22">
                  <c:v>62.745950000000001</c:v>
                </c:pt>
                <c:pt idx="23">
                  <c:v>63.003830000000001</c:v>
                </c:pt>
                <c:pt idx="24">
                  <c:v>64.873429999999999</c:v>
                </c:pt>
                <c:pt idx="25">
                  <c:v>61.843310000000002</c:v>
                </c:pt>
                <c:pt idx="26">
                  <c:v>61.843310000000002</c:v>
                </c:pt>
                <c:pt idx="27">
                  <c:v>61.843310000000002</c:v>
                </c:pt>
                <c:pt idx="28">
                  <c:v>61.843310000000002</c:v>
                </c:pt>
                <c:pt idx="29">
                  <c:v>61.843310000000002</c:v>
                </c:pt>
                <c:pt idx="30">
                  <c:v>61.843310000000002</c:v>
                </c:pt>
                <c:pt idx="31">
                  <c:v>65.909149999999997</c:v>
                </c:pt>
                <c:pt idx="32">
                  <c:v>64.909719999999993</c:v>
                </c:pt>
                <c:pt idx="33">
                  <c:v>65.139970000000005</c:v>
                </c:pt>
                <c:pt idx="34">
                  <c:v>65.499790000000004</c:v>
                </c:pt>
                <c:pt idx="35">
                  <c:v>65.914760000000001</c:v>
                </c:pt>
                <c:pt idx="36">
                  <c:v>65.555869999999999</c:v>
                </c:pt>
                <c:pt idx="37">
                  <c:v>65.180629999999994</c:v>
                </c:pt>
                <c:pt idx="38">
                  <c:v>65.834919999999997</c:v>
                </c:pt>
                <c:pt idx="39">
                  <c:v>65.163520000000005</c:v>
                </c:pt>
                <c:pt idx="40">
                  <c:v>65.819249999999997</c:v>
                </c:pt>
                <c:pt idx="41">
                  <c:v>66.033990000000003</c:v>
                </c:pt>
                <c:pt idx="42">
                  <c:v>65.978930000000005</c:v>
                </c:pt>
                <c:pt idx="43">
                  <c:v>66.361660000000001</c:v>
                </c:pt>
                <c:pt idx="44">
                  <c:v>66.030559999999994</c:v>
                </c:pt>
                <c:pt idx="45">
                  <c:v>66.030559999999994</c:v>
                </c:pt>
                <c:pt idx="46">
                  <c:v>66.030559999999994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repair!$B$22</c:f>
              <c:strCache>
                <c:ptCount val="1"/>
                <c:pt idx="0">
                  <c:v>Romania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repair!$D$22:$AX$22</c:f>
              <c:numCache>
                <c:formatCode>General</c:formatCode>
                <c:ptCount val="47"/>
                <c:pt idx="0">
                  <c:v>44.497680000000003</c:v>
                </c:pt>
                <c:pt idx="1">
                  <c:v>44.497680000000003</c:v>
                </c:pt>
                <c:pt idx="2">
                  <c:v>44.497680000000003</c:v>
                </c:pt>
                <c:pt idx="3">
                  <c:v>46.092750000000002</c:v>
                </c:pt>
                <c:pt idx="4">
                  <c:v>45.289149999999999</c:v>
                </c:pt>
                <c:pt idx="5">
                  <c:v>43.089970000000001</c:v>
                </c:pt>
                <c:pt idx="6">
                  <c:v>41.618029999999997</c:v>
                </c:pt>
                <c:pt idx="7">
                  <c:v>41.618029999999997</c:v>
                </c:pt>
                <c:pt idx="8">
                  <c:v>41.618029999999997</c:v>
                </c:pt>
                <c:pt idx="9">
                  <c:v>41.618029999999997</c:v>
                </c:pt>
                <c:pt idx="10">
                  <c:v>41.618029999999997</c:v>
                </c:pt>
                <c:pt idx="11">
                  <c:v>41.618029999999997</c:v>
                </c:pt>
                <c:pt idx="12">
                  <c:v>41.618029999999997</c:v>
                </c:pt>
                <c:pt idx="13">
                  <c:v>41.618029999999997</c:v>
                </c:pt>
                <c:pt idx="14">
                  <c:v>41.618029999999997</c:v>
                </c:pt>
                <c:pt idx="15">
                  <c:v>41.618029999999997</c:v>
                </c:pt>
                <c:pt idx="16">
                  <c:v>41.618029999999997</c:v>
                </c:pt>
                <c:pt idx="17">
                  <c:v>41.618029999999997</c:v>
                </c:pt>
                <c:pt idx="18">
                  <c:v>41.618029999999997</c:v>
                </c:pt>
                <c:pt idx="19">
                  <c:v>45.521560000000001</c:v>
                </c:pt>
                <c:pt idx="20">
                  <c:v>45.521560000000001</c:v>
                </c:pt>
                <c:pt idx="21">
                  <c:v>45.521560000000001</c:v>
                </c:pt>
                <c:pt idx="22">
                  <c:v>45.521560000000001</c:v>
                </c:pt>
                <c:pt idx="23">
                  <c:v>48.082000000000001</c:v>
                </c:pt>
                <c:pt idx="24">
                  <c:v>48.082000000000001</c:v>
                </c:pt>
                <c:pt idx="25">
                  <c:v>49.836449999999999</c:v>
                </c:pt>
                <c:pt idx="26">
                  <c:v>49.836449999999999</c:v>
                </c:pt>
                <c:pt idx="27">
                  <c:v>53.579140000000002</c:v>
                </c:pt>
                <c:pt idx="28">
                  <c:v>53.579140000000002</c:v>
                </c:pt>
                <c:pt idx="29">
                  <c:v>52.290089999999999</c:v>
                </c:pt>
                <c:pt idx="30">
                  <c:v>52.502209999999998</c:v>
                </c:pt>
                <c:pt idx="31">
                  <c:v>54.81438</c:v>
                </c:pt>
                <c:pt idx="32">
                  <c:v>57.372120000000002</c:v>
                </c:pt>
                <c:pt idx="33">
                  <c:v>56.508699999999997</c:v>
                </c:pt>
                <c:pt idx="34">
                  <c:v>57.287059999999997</c:v>
                </c:pt>
                <c:pt idx="35">
                  <c:v>57.14432</c:v>
                </c:pt>
                <c:pt idx="36">
                  <c:v>59.212569999999999</c:v>
                </c:pt>
                <c:pt idx="37">
                  <c:v>59.796120000000002</c:v>
                </c:pt>
                <c:pt idx="38">
                  <c:v>63.680230000000002</c:v>
                </c:pt>
                <c:pt idx="39">
                  <c:v>59.930329999999998</c:v>
                </c:pt>
                <c:pt idx="40">
                  <c:v>63.215220000000002</c:v>
                </c:pt>
                <c:pt idx="41">
                  <c:v>61.591320000000003</c:v>
                </c:pt>
                <c:pt idx="42">
                  <c:v>59.771320000000003</c:v>
                </c:pt>
                <c:pt idx="43">
                  <c:v>59.71508</c:v>
                </c:pt>
                <c:pt idx="44">
                  <c:v>58.653550000000003</c:v>
                </c:pt>
                <c:pt idx="45">
                  <c:v>58.653550000000003</c:v>
                </c:pt>
                <c:pt idx="46">
                  <c:v>58.653550000000003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repair!$B$23</c:f>
              <c:strCache>
                <c:ptCount val="1"/>
                <c:pt idx="0">
                  <c:v>Slovakia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repair!$D$23:$AX$23</c:f>
              <c:numCache>
                <c:formatCode>General</c:formatCode>
                <c:ptCount val="47"/>
                <c:pt idx="0">
                  <c:v>31.188882905138371</c:v>
                </c:pt>
                <c:pt idx="1">
                  <c:v>31.937087934782539</c:v>
                </c:pt>
                <c:pt idx="2">
                  <c:v>32.685292964426708</c:v>
                </c:pt>
                <c:pt idx="3">
                  <c:v>33.433497994071104</c:v>
                </c:pt>
                <c:pt idx="4">
                  <c:v>34.181703023715272</c:v>
                </c:pt>
                <c:pt idx="5">
                  <c:v>34.929908053359441</c:v>
                </c:pt>
                <c:pt idx="6">
                  <c:v>35.678113083003836</c:v>
                </c:pt>
                <c:pt idx="7">
                  <c:v>36.426318112648232</c:v>
                </c:pt>
                <c:pt idx="8">
                  <c:v>37.174523142292628</c:v>
                </c:pt>
                <c:pt idx="9">
                  <c:v>37.922728171936569</c:v>
                </c:pt>
                <c:pt idx="10">
                  <c:v>38.670933201580965</c:v>
                </c:pt>
                <c:pt idx="11">
                  <c:v>39.419138231225133</c:v>
                </c:pt>
                <c:pt idx="12">
                  <c:v>40.167343260869302</c:v>
                </c:pt>
                <c:pt idx="13">
                  <c:v>40.915548290513698</c:v>
                </c:pt>
                <c:pt idx="14">
                  <c:v>41.663753320158094</c:v>
                </c:pt>
                <c:pt idx="15">
                  <c:v>42.411958349802262</c:v>
                </c:pt>
                <c:pt idx="16">
                  <c:v>43.160163379446431</c:v>
                </c:pt>
                <c:pt idx="17">
                  <c:v>43.908368409090826</c:v>
                </c:pt>
                <c:pt idx="18">
                  <c:v>44.656573438735222</c:v>
                </c:pt>
                <c:pt idx="19">
                  <c:v>45.404778468379391</c:v>
                </c:pt>
                <c:pt idx="20">
                  <c:v>46.152983498023559</c:v>
                </c:pt>
                <c:pt idx="21">
                  <c:v>46.901188527667955</c:v>
                </c:pt>
                <c:pt idx="22">
                  <c:v>47.649393557312123</c:v>
                </c:pt>
                <c:pt idx="23">
                  <c:v>48.589109999999998</c:v>
                </c:pt>
                <c:pt idx="24">
                  <c:v>49.381839999999997</c:v>
                </c:pt>
                <c:pt idx="25">
                  <c:v>51.27657</c:v>
                </c:pt>
                <c:pt idx="26">
                  <c:v>54.982149999999997</c:v>
                </c:pt>
                <c:pt idx="27">
                  <c:v>53.558869999999999</c:v>
                </c:pt>
                <c:pt idx="28">
                  <c:v>53.558869999999999</c:v>
                </c:pt>
                <c:pt idx="29">
                  <c:v>56.566600000000001</c:v>
                </c:pt>
                <c:pt idx="30">
                  <c:v>54.923119999999997</c:v>
                </c:pt>
                <c:pt idx="31">
                  <c:v>54.15652</c:v>
                </c:pt>
                <c:pt idx="32">
                  <c:v>55.319220000000001</c:v>
                </c:pt>
                <c:pt idx="33">
                  <c:v>55.817529999999998</c:v>
                </c:pt>
                <c:pt idx="34">
                  <c:v>56.653759999999998</c:v>
                </c:pt>
                <c:pt idx="35">
                  <c:v>57.079560000000001</c:v>
                </c:pt>
                <c:pt idx="36">
                  <c:v>59.497390000000003</c:v>
                </c:pt>
                <c:pt idx="37">
                  <c:v>61.741309999999999</c:v>
                </c:pt>
                <c:pt idx="38">
                  <c:v>64.243530000000007</c:v>
                </c:pt>
                <c:pt idx="39">
                  <c:v>64.19511</c:v>
                </c:pt>
                <c:pt idx="40">
                  <c:v>64.259609999999995</c:v>
                </c:pt>
                <c:pt idx="41">
                  <c:v>63.921080000000003</c:v>
                </c:pt>
                <c:pt idx="42">
                  <c:v>63.999499999999998</c:v>
                </c:pt>
                <c:pt idx="43">
                  <c:v>63.58184</c:v>
                </c:pt>
                <c:pt idx="44">
                  <c:v>63.182459999999999</c:v>
                </c:pt>
                <c:pt idx="45">
                  <c:v>63.182459999999999</c:v>
                </c:pt>
                <c:pt idx="46">
                  <c:v>63.182459999999999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repair!$B$24</c:f>
              <c:strCache>
                <c:ptCount val="1"/>
                <c:pt idx="0">
                  <c:v>Slovenia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repair!$D$24:$AX$24</c:f>
              <c:numCache>
                <c:formatCode>General</c:formatCode>
                <c:ptCount val="47"/>
                <c:pt idx="0">
                  <c:v>50.453639411764698</c:v>
                </c:pt>
                <c:pt idx="1">
                  <c:v>50.684806932773029</c:v>
                </c:pt>
                <c:pt idx="2">
                  <c:v>50.915974453781473</c:v>
                </c:pt>
                <c:pt idx="3">
                  <c:v>51.147141974789918</c:v>
                </c:pt>
                <c:pt idx="4">
                  <c:v>51.378309495798305</c:v>
                </c:pt>
                <c:pt idx="5">
                  <c:v>51.609477016806693</c:v>
                </c:pt>
                <c:pt idx="6">
                  <c:v>51.840644537815137</c:v>
                </c:pt>
                <c:pt idx="7">
                  <c:v>52.071812058823468</c:v>
                </c:pt>
                <c:pt idx="8">
                  <c:v>52.302979579831913</c:v>
                </c:pt>
                <c:pt idx="9">
                  <c:v>52.5341471008403</c:v>
                </c:pt>
                <c:pt idx="10">
                  <c:v>52.765314621848745</c:v>
                </c:pt>
                <c:pt idx="11">
                  <c:v>48.566369999999999</c:v>
                </c:pt>
                <c:pt idx="12">
                  <c:v>50.695680000000003</c:v>
                </c:pt>
                <c:pt idx="13">
                  <c:v>52.116720000000001</c:v>
                </c:pt>
                <c:pt idx="14">
                  <c:v>54.783000000000001</c:v>
                </c:pt>
                <c:pt idx="15">
                  <c:v>53.026400000000002</c:v>
                </c:pt>
                <c:pt idx="16">
                  <c:v>56.884120000000003</c:v>
                </c:pt>
                <c:pt idx="17">
                  <c:v>55.507669999999997</c:v>
                </c:pt>
                <c:pt idx="18">
                  <c:v>54.105939999999997</c:v>
                </c:pt>
                <c:pt idx="19">
                  <c:v>57.345649999999999</c:v>
                </c:pt>
                <c:pt idx="20">
                  <c:v>56.856999999999999</c:v>
                </c:pt>
                <c:pt idx="21">
                  <c:v>57.173450000000003</c:v>
                </c:pt>
                <c:pt idx="22">
                  <c:v>56.930689999999998</c:v>
                </c:pt>
                <c:pt idx="23">
                  <c:v>56.930689999999998</c:v>
                </c:pt>
                <c:pt idx="24">
                  <c:v>57.89714</c:v>
                </c:pt>
                <c:pt idx="25">
                  <c:v>59.927109999999999</c:v>
                </c:pt>
                <c:pt idx="26">
                  <c:v>57.703470000000003</c:v>
                </c:pt>
                <c:pt idx="27">
                  <c:v>57.954230000000003</c:v>
                </c:pt>
                <c:pt idx="28">
                  <c:v>57.954230000000003</c:v>
                </c:pt>
                <c:pt idx="29">
                  <c:v>56.900149999999996</c:v>
                </c:pt>
                <c:pt idx="30">
                  <c:v>56.900149999999996</c:v>
                </c:pt>
                <c:pt idx="31">
                  <c:v>59.361190000000001</c:v>
                </c:pt>
                <c:pt idx="32">
                  <c:v>59.350050000000003</c:v>
                </c:pt>
                <c:pt idx="33">
                  <c:v>60.97193</c:v>
                </c:pt>
                <c:pt idx="34">
                  <c:v>60.424500000000002</c:v>
                </c:pt>
                <c:pt idx="35">
                  <c:v>61.759680000000003</c:v>
                </c:pt>
                <c:pt idx="36">
                  <c:v>61.907260000000001</c:v>
                </c:pt>
                <c:pt idx="37">
                  <c:v>61.768590000000003</c:v>
                </c:pt>
                <c:pt idx="38">
                  <c:v>62.760579999999997</c:v>
                </c:pt>
                <c:pt idx="39">
                  <c:v>61.180700000000002</c:v>
                </c:pt>
                <c:pt idx="40">
                  <c:v>61.759929999999997</c:v>
                </c:pt>
                <c:pt idx="41">
                  <c:v>60.339179999999999</c:v>
                </c:pt>
                <c:pt idx="42">
                  <c:v>60.268979999999999</c:v>
                </c:pt>
                <c:pt idx="43">
                  <c:v>61.084330000000001</c:v>
                </c:pt>
                <c:pt idx="44">
                  <c:v>59.853279999999998</c:v>
                </c:pt>
                <c:pt idx="45">
                  <c:v>59.853279999999998</c:v>
                </c:pt>
                <c:pt idx="46">
                  <c:v>59.853279999999998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repair!$B$25</c:f>
              <c:strCache>
                <c:ptCount val="1"/>
                <c:pt idx="0">
                  <c:v>FYR Macedonia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repair!$D$25:$AX$25</c:f>
              <c:numCache>
                <c:formatCode>General</c:formatCode>
                <c:ptCount val="47"/>
                <c:pt idx="0">
                  <c:v>52.937772312252946</c:v>
                </c:pt>
                <c:pt idx="1">
                  <c:v>53.04898184782607</c:v>
                </c:pt>
                <c:pt idx="2">
                  <c:v>53.160191383399194</c:v>
                </c:pt>
                <c:pt idx="3">
                  <c:v>53.271400918972319</c:v>
                </c:pt>
                <c:pt idx="4">
                  <c:v>53.382610454545443</c:v>
                </c:pt>
                <c:pt idx="5">
                  <c:v>53.493819990118567</c:v>
                </c:pt>
                <c:pt idx="6">
                  <c:v>53.605029525691691</c:v>
                </c:pt>
                <c:pt idx="7">
                  <c:v>53.716239061264815</c:v>
                </c:pt>
                <c:pt idx="8">
                  <c:v>53.827448596837939</c:v>
                </c:pt>
                <c:pt idx="9">
                  <c:v>53.938658132411035</c:v>
                </c:pt>
                <c:pt idx="10">
                  <c:v>54.049867667984188</c:v>
                </c:pt>
                <c:pt idx="11">
                  <c:v>54.161077203557312</c:v>
                </c:pt>
                <c:pt idx="12">
                  <c:v>54.272286739130436</c:v>
                </c:pt>
                <c:pt idx="13">
                  <c:v>54.383496274703589</c:v>
                </c:pt>
                <c:pt idx="14">
                  <c:v>54.494705810276685</c:v>
                </c:pt>
                <c:pt idx="15">
                  <c:v>54.605915345849809</c:v>
                </c:pt>
                <c:pt idx="16">
                  <c:v>54.717124881422933</c:v>
                </c:pt>
                <c:pt idx="17">
                  <c:v>54.828334416996029</c:v>
                </c:pt>
                <c:pt idx="18">
                  <c:v>54.939543952569181</c:v>
                </c:pt>
                <c:pt idx="19">
                  <c:v>55.050753488142277</c:v>
                </c:pt>
                <c:pt idx="20">
                  <c:v>55.161963023715401</c:v>
                </c:pt>
                <c:pt idx="21">
                  <c:v>55.273172559288525</c:v>
                </c:pt>
                <c:pt idx="22">
                  <c:v>55.384382094861678</c:v>
                </c:pt>
                <c:pt idx="23">
                  <c:v>52.240499999999997</c:v>
                </c:pt>
                <c:pt idx="24">
                  <c:v>52.240499999999997</c:v>
                </c:pt>
                <c:pt idx="25">
                  <c:v>56.123869999999997</c:v>
                </c:pt>
                <c:pt idx="26">
                  <c:v>55.323740000000001</c:v>
                </c:pt>
                <c:pt idx="27">
                  <c:v>57.181939999999997</c:v>
                </c:pt>
                <c:pt idx="28">
                  <c:v>57.181939999999997</c:v>
                </c:pt>
                <c:pt idx="29">
                  <c:v>57.659100000000002</c:v>
                </c:pt>
                <c:pt idx="30">
                  <c:v>60.103230000000003</c:v>
                </c:pt>
                <c:pt idx="31">
                  <c:v>61.825049999999997</c:v>
                </c:pt>
                <c:pt idx="32">
                  <c:v>61.673310000000001</c:v>
                </c:pt>
                <c:pt idx="33">
                  <c:v>60.897440000000003</c:v>
                </c:pt>
                <c:pt idx="34">
                  <c:v>63.543469999999999</c:v>
                </c:pt>
                <c:pt idx="35">
                  <c:v>65.500259999999997</c:v>
                </c:pt>
                <c:pt idx="36">
                  <c:v>64.467010000000002</c:v>
                </c:pt>
                <c:pt idx="37">
                  <c:v>61.394660000000002</c:v>
                </c:pt>
                <c:pt idx="38">
                  <c:v>59.703490000000002</c:v>
                </c:pt>
                <c:pt idx="39">
                  <c:v>57.665179999999999</c:v>
                </c:pt>
                <c:pt idx="40">
                  <c:v>56.27317</c:v>
                </c:pt>
                <c:pt idx="41">
                  <c:v>55.999290000000002</c:v>
                </c:pt>
                <c:pt idx="42">
                  <c:v>55.423380000000002</c:v>
                </c:pt>
                <c:pt idx="43">
                  <c:v>56.279150000000001</c:v>
                </c:pt>
                <c:pt idx="44">
                  <c:v>56.071109999999997</c:v>
                </c:pt>
                <c:pt idx="45">
                  <c:v>56.071109999999997</c:v>
                </c:pt>
                <c:pt idx="46">
                  <c:v>56.071109999999997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582352"/>
        <c:axId val="587582896"/>
      </c:lineChart>
      <c:catAx>
        <c:axId val="5875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7582896"/>
        <c:crosses val="autoZero"/>
        <c:auto val="1"/>
        <c:lblAlgn val="ctr"/>
        <c:lblOffset val="100"/>
        <c:noMultiLvlLbl val="0"/>
      </c:catAx>
      <c:valAx>
        <c:axId val="58758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582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(SÜDAMERIKA)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repair!$B$26</c:f>
              <c:strCache>
                <c:ptCount val="1"/>
                <c:pt idx="0">
                  <c:v>Brazil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repair!$D$26:$AX$26</c:f>
              <c:numCache>
                <c:formatCode>General</c:formatCode>
                <c:ptCount val="47"/>
                <c:pt idx="0">
                  <c:v>41.207509999999999</c:v>
                </c:pt>
                <c:pt idx="1">
                  <c:v>44.500079999999997</c:v>
                </c:pt>
                <c:pt idx="2">
                  <c:v>46.085839999999997</c:v>
                </c:pt>
                <c:pt idx="3">
                  <c:v>51.036050000000003</c:v>
                </c:pt>
                <c:pt idx="4">
                  <c:v>51.036050000000003</c:v>
                </c:pt>
                <c:pt idx="5">
                  <c:v>51.036050000000003</c:v>
                </c:pt>
                <c:pt idx="6">
                  <c:v>51.036050000000003</c:v>
                </c:pt>
                <c:pt idx="7">
                  <c:v>51.036050000000003</c:v>
                </c:pt>
                <c:pt idx="8">
                  <c:v>51.036050000000003</c:v>
                </c:pt>
                <c:pt idx="9">
                  <c:v>51.036050000000003</c:v>
                </c:pt>
                <c:pt idx="10">
                  <c:v>51.036050000000003</c:v>
                </c:pt>
                <c:pt idx="11">
                  <c:v>51.036050000000003</c:v>
                </c:pt>
                <c:pt idx="12">
                  <c:v>59.707830000000001</c:v>
                </c:pt>
                <c:pt idx="13">
                  <c:v>59.707830000000001</c:v>
                </c:pt>
                <c:pt idx="14">
                  <c:v>59.707830000000001</c:v>
                </c:pt>
                <c:pt idx="15">
                  <c:v>59.707830000000001</c:v>
                </c:pt>
                <c:pt idx="16">
                  <c:v>59.707830000000001</c:v>
                </c:pt>
                <c:pt idx="17">
                  <c:v>57.608150000000002</c:v>
                </c:pt>
                <c:pt idx="18">
                  <c:v>59.337020000000003</c:v>
                </c:pt>
                <c:pt idx="19">
                  <c:v>59.704230000000003</c:v>
                </c:pt>
                <c:pt idx="20">
                  <c:v>59.72007</c:v>
                </c:pt>
                <c:pt idx="21">
                  <c:v>59.928939999999997</c:v>
                </c:pt>
                <c:pt idx="22">
                  <c:v>59.949719999999999</c:v>
                </c:pt>
                <c:pt idx="23">
                  <c:v>60.07517</c:v>
                </c:pt>
                <c:pt idx="24">
                  <c:v>60.07517</c:v>
                </c:pt>
                <c:pt idx="25">
                  <c:v>60.07517</c:v>
                </c:pt>
                <c:pt idx="26">
                  <c:v>60.07517</c:v>
                </c:pt>
                <c:pt idx="27">
                  <c:v>60.07517</c:v>
                </c:pt>
                <c:pt idx="28">
                  <c:v>57.939959999999999</c:v>
                </c:pt>
                <c:pt idx="29">
                  <c:v>60.818930000000002</c:v>
                </c:pt>
                <c:pt idx="30">
                  <c:v>60.776829999999997</c:v>
                </c:pt>
                <c:pt idx="31">
                  <c:v>61.61121</c:v>
                </c:pt>
                <c:pt idx="32">
                  <c:v>62.125450000000001</c:v>
                </c:pt>
                <c:pt idx="33">
                  <c:v>61.911999999999999</c:v>
                </c:pt>
                <c:pt idx="34">
                  <c:v>62.173609999999996</c:v>
                </c:pt>
                <c:pt idx="35">
                  <c:v>61.79092</c:v>
                </c:pt>
                <c:pt idx="36">
                  <c:v>61.79092</c:v>
                </c:pt>
                <c:pt idx="37">
                  <c:v>59.74615</c:v>
                </c:pt>
                <c:pt idx="38">
                  <c:v>60.346890000000002</c:v>
                </c:pt>
                <c:pt idx="39">
                  <c:v>60.770699999999998</c:v>
                </c:pt>
                <c:pt idx="40">
                  <c:v>60.483260000000001</c:v>
                </c:pt>
                <c:pt idx="41">
                  <c:v>60.724519999999998</c:v>
                </c:pt>
                <c:pt idx="42">
                  <c:v>60.822000000000003</c:v>
                </c:pt>
                <c:pt idx="43">
                  <c:v>60.822000000000003</c:v>
                </c:pt>
                <c:pt idx="44">
                  <c:v>60.633949999999999</c:v>
                </c:pt>
                <c:pt idx="45">
                  <c:v>60.633949999999999</c:v>
                </c:pt>
                <c:pt idx="46">
                  <c:v>60.633949999999999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repair!$B$27</c:f>
              <c:strCache>
                <c:ptCount val="1"/>
                <c:pt idx="0">
                  <c:v>Chile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repair!$D$27:$AX$27</c:f>
              <c:numCache>
                <c:formatCode>General</c:formatCode>
                <c:ptCount val="47"/>
                <c:pt idx="0">
                  <c:v>44.348880000000001</c:v>
                </c:pt>
                <c:pt idx="1">
                  <c:v>44.348880000000001</c:v>
                </c:pt>
                <c:pt idx="2">
                  <c:v>44.348880000000001</c:v>
                </c:pt>
                <c:pt idx="3">
                  <c:v>44.348880000000001</c:v>
                </c:pt>
                <c:pt idx="4">
                  <c:v>44.348880000000001</c:v>
                </c:pt>
                <c:pt idx="5">
                  <c:v>48.915970000000002</c:v>
                </c:pt>
                <c:pt idx="6">
                  <c:v>48.915970000000002</c:v>
                </c:pt>
                <c:pt idx="7">
                  <c:v>51.837780000000002</c:v>
                </c:pt>
                <c:pt idx="8">
                  <c:v>49.508200000000002</c:v>
                </c:pt>
                <c:pt idx="9">
                  <c:v>52.967179999999999</c:v>
                </c:pt>
                <c:pt idx="10">
                  <c:v>51.82047</c:v>
                </c:pt>
                <c:pt idx="11">
                  <c:v>54.144829999999999</c:v>
                </c:pt>
                <c:pt idx="12">
                  <c:v>35.640799999999999</c:v>
                </c:pt>
                <c:pt idx="13">
                  <c:v>47.860700000000001</c:v>
                </c:pt>
                <c:pt idx="14">
                  <c:v>49.096559999999997</c:v>
                </c:pt>
                <c:pt idx="15">
                  <c:v>49.096559999999997</c:v>
                </c:pt>
                <c:pt idx="16">
                  <c:v>51.436019999999999</c:v>
                </c:pt>
                <c:pt idx="17">
                  <c:v>51.436019999999999</c:v>
                </c:pt>
                <c:pt idx="18">
                  <c:v>51.436019999999999</c:v>
                </c:pt>
                <c:pt idx="19">
                  <c:v>51.436019999999999</c:v>
                </c:pt>
                <c:pt idx="20">
                  <c:v>51.436019999999999</c:v>
                </c:pt>
                <c:pt idx="21">
                  <c:v>51.436019999999999</c:v>
                </c:pt>
                <c:pt idx="22">
                  <c:v>51.436019999999999</c:v>
                </c:pt>
                <c:pt idx="23">
                  <c:v>51.436019999999999</c:v>
                </c:pt>
                <c:pt idx="24">
                  <c:v>51.436019999999999</c:v>
                </c:pt>
                <c:pt idx="25">
                  <c:v>51.765000000000001</c:v>
                </c:pt>
                <c:pt idx="26">
                  <c:v>51.765000000000001</c:v>
                </c:pt>
                <c:pt idx="27">
                  <c:v>52.889670000000002</c:v>
                </c:pt>
                <c:pt idx="28">
                  <c:v>49.52863</c:v>
                </c:pt>
                <c:pt idx="29">
                  <c:v>49.381799999999998</c:v>
                </c:pt>
                <c:pt idx="30">
                  <c:v>46.193159999999999</c:v>
                </c:pt>
                <c:pt idx="31">
                  <c:v>46.193159999999999</c:v>
                </c:pt>
                <c:pt idx="32">
                  <c:v>46.193159999999999</c:v>
                </c:pt>
                <c:pt idx="33">
                  <c:v>51.301969999999997</c:v>
                </c:pt>
                <c:pt idx="34">
                  <c:v>51.301969999999997</c:v>
                </c:pt>
                <c:pt idx="35">
                  <c:v>51.301969999999997</c:v>
                </c:pt>
                <c:pt idx="36">
                  <c:v>51.420020000000001</c:v>
                </c:pt>
                <c:pt idx="37">
                  <c:v>52.80791</c:v>
                </c:pt>
                <c:pt idx="38">
                  <c:v>54.001950000000001</c:v>
                </c:pt>
                <c:pt idx="39">
                  <c:v>55.041629999999998</c:v>
                </c:pt>
                <c:pt idx="40">
                  <c:v>55.151870000000002</c:v>
                </c:pt>
                <c:pt idx="41">
                  <c:v>55.151870000000002</c:v>
                </c:pt>
                <c:pt idx="42">
                  <c:v>56.043750000000003</c:v>
                </c:pt>
                <c:pt idx="43">
                  <c:v>56.602519999999998</c:v>
                </c:pt>
                <c:pt idx="44">
                  <c:v>55.671990000000001</c:v>
                </c:pt>
                <c:pt idx="45">
                  <c:v>55.671990000000001</c:v>
                </c:pt>
                <c:pt idx="46">
                  <c:v>55.671990000000001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repair!$B$28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repair!$D$28:$AX$28</c:f>
              <c:numCache>
                <c:formatCode>General</c:formatCode>
                <c:ptCount val="47"/>
                <c:pt idx="0">
                  <c:v>46.66152771524969</c:v>
                </c:pt>
                <c:pt idx="1">
                  <c:v>46.874320603913645</c:v>
                </c:pt>
                <c:pt idx="2">
                  <c:v>47.0871134925776</c:v>
                </c:pt>
                <c:pt idx="3">
                  <c:v>47.299906381241556</c:v>
                </c:pt>
                <c:pt idx="4">
                  <c:v>47.512699269905511</c:v>
                </c:pt>
                <c:pt idx="5">
                  <c:v>47.725492158569523</c:v>
                </c:pt>
                <c:pt idx="6">
                  <c:v>47.938285047233421</c:v>
                </c:pt>
                <c:pt idx="7">
                  <c:v>42.183169999999997</c:v>
                </c:pt>
                <c:pt idx="8">
                  <c:v>42.183169999999997</c:v>
                </c:pt>
                <c:pt idx="9">
                  <c:v>42.183169999999997</c:v>
                </c:pt>
                <c:pt idx="10">
                  <c:v>42.183169999999997</c:v>
                </c:pt>
                <c:pt idx="11">
                  <c:v>48.297339999999998</c:v>
                </c:pt>
                <c:pt idx="12">
                  <c:v>49.731900000000003</c:v>
                </c:pt>
                <c:pt idx="13">
                  <c:v>49.731900000000003</c:v>
                </c:pt>
                <c:pt idx="14">
                  <c:v>51.556919999999998</c:v>
                </c:pt>
                <c:pt idx="15">
                  <c:v>51.467089999999999</c:v>
                </c:pt>
                <c:pt idx="16">
                  <c:v>53.127450000000003</c:v>
                </c:pt>
                <c:pt idx="17">
                  <c:v>54.072099999999999</c:v>
                </c:pt>
                <c:pt idx="18">
                  <c:v>54.072099999999999</c:v>
                </c:pt>
                <c:pt idx="19">
                  <c:v>52.81767</c:v>
                </c:pt>
                <c:pt idx="20">
                  <c:v>52.81767</c:v>
                </c:pt>
                <c:pt idx="21">
                  <c:v>53.205080000000002</c:v>
                </c:pt>
                <c:pt idx="22">
                  <c:v>53.205080000000002</c:v>
                </c:pt>
                <c:pt idx="23">
                  <c:v>53.205080000000002</c:v>
                </c:pt>
                <c:pt idx="24">
                  <c:v>53.205080000000002</c:v>
                </c:pt>
                <c:pt idx="25">
                  <c:v>55.170650000000002</c:v>
                </c:pt>
                <c:pt idx="26">
                  <c:v>55.795439999999999</c:v>
                </c:pt>
                <c:pt idx="27">
                  <c:v>55.795439999999999</c:v>
                </c:pt>
                <c:pt idx="28">
                  <c:v>55.795439999999999</c:v>
                </c:pt>
                <c:pt idx="29">
                  <c:v>55.795439999999999</c:v>
                </c:pt>
                <c:pt idx="30">
                  <c:v>55.795439999999999</c:v>
                </c:pt>
                <c:pt idx="31">
                  <c:v>55.795439999999999</c:v>
                </c:pt>
                <c:pt idx="32">
                  <c:v>56.593119999999999</c:v>
                </c:pt>
                <c:pt idx="33">
                  <c:v>56.593119999999999</c:v>
                </c:pt>
                <c:pt idx="34">
                  <c:v>51.983260000000001</c:v>
                </c:pt>
                <c:pt idx="35">
                  <c:v>51.87191</c:v>
                </c:pt>
                <c:pt idx="36">
                  <c:v>49.599960000000003</c:v>
                </c:pt>
                <c:pt idx="37">
                  <c:v>54.32056</c:v>
                </c:pt>
                <c:pt idx="38">
                  <c:v>42.603560000000002</c:v>
                </c:pt>
                <c:pt idx="39">
                  <c:v>52.503500000000003</c:v>
                </c:pt>
                <c:pt idx="40">
                  <c:v>55.823920000000001</c:v>
                </c:pt>
                <c:pt idx="41">
                  <c:v>54.491230000000002</c:v>
                </c:pt>
                <c:pt idx="42">
                  <c:v>53.98986</c:v>
                </c:pt>
                <c:pt idx="43">
                  <c:v>55.3048</c:v>
                </c:pt>
                <c:pt idx="44">
                  <c:v>55.741680000000002</c:v>
                </c:pt>
                <c:pt idx="45">
                  <c:v>54.96266</c:v>
                </c:pt>
                <c:pt idx="46">
                  <c:v>54.96266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repair!$B$29</c:f>
              <c:strCache>
                <c:ptCount val="1"/>
                <c:pt idx="0">
                  <c:v>Cuba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repair!$D$29:$AX$29</c:f>
              <c:numCache>
                <c:formatCode>General</c:formatCode>
                <c:ptCount val="47"/>
                <c:pt idx="0">
                  <c:v>37.056469999999997</c:v>
                </c:pt>
                <c:pt idx="1">
                  <c:v>37.056469999999997</c:v>
                </c:pt>
                <c:pt idx="2">
                  <c:v>37.056469999999997</c:v>
                </c:pt>
                <c:pt idx="3">
                  <c:v>37.056469999999997</c:v>
                </c:pt>
                <c:pt idx="4">
                  <c:v>37.056469999999997</c:v>
                </c:pt>
                <c:pt idx="5">
                  <c:v>37.056469999999997</c:v>
                </c:pt>
                <c:pt idx="6">
                  <c:v>37.056469999999997</c:v>
                </c:pt>
                <c:pt idx="7">
                  <c:v>37.056469999999997</c:v>
                </c:pt>
                <c:pt idx="8">
                  <c:v>31.22495</c:v>
                </c:pt>
                <c:pt idx="9">
                  <c:v>31.22495</c:v>
                </c:pt>
                <c:pt idx="10">
                  <c:v>31.22495</c:v>
                </c:pt>
                <c:pt idx="11">
                  <c:v>31.22495</c:v>
                </c:pt>
                <c:pt idx="12">
                  <c:v>31.22495</c:v>
                </c:pt>
                <c:pt idx="13">
                  <c:v>31.22495</c:v>
                </c:pt>
                <c:pt idx="14">
                  <c:v>31.22495</c:v>
                </c:pt>
                <c:pt idx="15">
                  <c:v>31.22495</c:v>
                </c:pt>
                <c:pt idx="16">
                  <c:v>54.042729999999999</c:v>
                </c:pt>
                <c:pt idx="17">
                  <c:v>52.008139999999997</c:v>
                </c:pt>
                <c:pt idx="18">
                  <c:v>56.522370000000002</c:v>
                </c:pt>
                <c:pt idx="19">
                  <c:v>54.993000000000002</c:v>
                </c:pt>
                <c:pt idx="20">
                  <c:v>54.959490000000002</c:v>
                </c:pt>
                <c:pt idx="21">
                  <c:v>56.10915</c:v>
                </c:pt>
                <c:pt idx="22">
                  <c:v>56.10915</c:v>
                </c:pt>
                <c:pt idx="23">
                  <c:v>56.641219999999997</c:v>
                </c:pt>
                <c:pt idx="24">
                  <c:v>56.641219999999997</c:v>
                </c:pt>
                <c:pt idx="25">
                  <c:v>58.529739999999997</c:v>
                </c:pt>
                <c:pt idx="26">
                  <c:v>59.080300000000001</c:v>
                </c:pt>
                <c:pt idx="27">
                  <c:v>56.599519999999998</c:v>
                </c:pt>
                <c:pt idx="28">
                  <c:v>56.599519999999998</c:v>
                </c:pt>
                <c:pt idx="29">
                  <c:v>56.599519999999998</c:v>
                </c:pt>
                <c:pt idx="30">
                  <c:v>56.599519999999998</c:v>
                </c:pt>
                <c:pt idx="31">
                  <c:v>56.599519999999998</c:v>
                </c:pt>
                <c:pt idx="32">
                  <c:v>62.185690000000001</c:v>
                </c:pt>
                <c:pt idx="33">
                  <c:v>59.806399999999996</c:v>
                </c:pt>
                <c:pt idx="34">
                  <c:v>19.61684</c:v>
                </c:pt>
                <c:pt idx="35">
                  <c:v>58.880159999999997</c:v>
                </c:pt>
                <c:pt idx="36">
                  <c:v>46.77122</c:v>
                </c:pt>
                <c:pt idx="37">
                  <c:v>53.955509999999997</c:v>
                </c:pt>
                <c:pt idx="38">
                  <c:v>47.865769999999998</c:v>
                </c:pt>
                <c:pt idx="39">
                  <c:v>51.825470000000003</c:v>
                </c:pt>
                <c:pt idx="40">
                  <c:v>57.452269999999999</c:v>
                </c:pt>
                <c:pt idx="41">
                  <c:v>60.874699999999997</c:v>
                </c:pt>
                <c:pt idx="42">
                  <c:v>62.194459999999999</c:v>
                </c:pt>
                <c:pt idx="43">
                  <c:v>62.572119999999998</c:v>
                </c:pt>
                <c:pt idx="44">
                  <c:v>63.605370000000001</c:v>
                </c:pt>
                <c:pt idx="45">
                  <c:v>60.814839999999997</c:v>
                </c:pt>
                <c:pt idx="46">
                  <c:v>60.814839999999997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repair!$B$30</c:f>
              <c:strCache>
                <c:ptCount val="1"/>
                <c:pt idx="0">
                  <c:v>El Salvador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repair!$D$30:$AX$30</c:f>
              <c:numCache>
                <c:formatCode>General</c:formatCode>
                <c:ptCount val="47"/>
                <c:pt idx="0">
                  <c:v>25.70093</c:v>
                </c:pt>
                <c:pt idx="1">
                  <c:v>15.541600000000001</c:v>
                </c:pt>
                <c:pt idx="2">
                  <c:v>15.541600000000001</c:v>
                </c:pt>
                <c:pt idx="3">
                  <c:v>26.927779999999998</c:v>
                </c:pt>
                <c:pt idx="4">
                  <c:v>26.927779999999998</c:v>
                </c:pt>
                <c:pt idx="5">
                  <c:v>26.927779999999998</c:v>
                </c:pt>
                <c:pt idx="6">
                  <c:v>26.927779999999998</c:v>
                </c:pt>
                <c:pt idx="7">
                  <c:v>27.81513</c:v>
                </c:pt>
                <c:pt idx="8">
                  <c:v>27.81513</c:v>
                </c:pt>
                <c:pt idx="9">
                  <c:v>27.81513</c:v>
                </c:pt>
                <c:pt idx="10">
                  <c:v>27.81513</c:v>
                </c:pt>
                <c:pt idx="11">
                  <c:v>29.86185</c:v>
                </c:pt>
                <c:pt idx="12">
                  <c:v>29.86185</c:v>
                </c:pt>
                <c:pt idx="13">
                  <c:v>46.862090000000002</c:v>
                </c:pt>
                <c:pt idx="14">
                  <c:v>51.632649999999998</c:v>
                </c:pt>
                <c:pt idx="15">
                  <c:v>50.71895</c:v>
                </c:pt>
                <c:pt idx="16">
                  <c:v>51.845939999999999</c:v>
                </c:pt>
                <c:pt idx="17">
                  <c:v>52.748800000000003</c:v>
                </c:pt>
                <c:pt idx="18">
                  <c:v>52.748800000000003</c:v>
                </c:pt>
                <c:pt idx="19">
                  <c:v>54.392189999999999</c:v>
                </c:pt>
                <c:pt idx="20">
                  <c:v>54.102620000000002</c:v>
                </c:pt>
                <c:pt idx="21">
                  <c:v>54.102620000000002</c:v>
                </c:pt>
                <c:pt idx="22">
                  <c:v>54.102620000000002</c:v>
                </c:pt>
                <c:pt idx="23">
                  <c:v>54.102620000000002</c:v>
                </c:pt>
                <c:pt idx="24">
                  <c:v>54.102620000000002</c:v>
                </c:pt>
                <c:pt idx="25">
                  <c:v>54.102620000000002</c:v>
                </c:pt>
                <c:pt idx="26">
                  <c:v>54.102620000000002</c:v>
                </c:pt>
                <c:pt idx="27">
                  <c:v>54.102620000000002</c:v>
                </c:pt>
                <c:pt idx="28">
                  <c:v>49.921349999999997</c:v>
                </c:pt>
                <c:pt idx="29">
                  <c:v>49.316279999999999</c:v>
                </c:pt>
                <c:pt idx="30">
                  <c:v>49.168140000000001</c:v>
                </c:pt>
                <c:pt idx="31">
                  <c:v>49.168140000000001</c:v>
                </c:pt>
                <c:pt idx="32">
                  <c:v>55.178170000000001</c:v>
                </c:pt>
                <c:pt idx="33">
                  <c:v>58.06297</c:v>
                </c:pt>
                <c:pt idx="34">
                  <c:v>58.06297</c:v>
                </c:pt>
                <c:pt idx="35">
                  <c:v>58.165019999999998</c:v>
                </c:pt>
                <c:pt idx="36">
                  <c:v>58.587629999999997</c:v>
                </c:pt>
                <c:pt idx="37">
                  <c:v>58.220239999999997</c:v>
                </c:pt>
                <c:pt idx="38">
                  <c:v>58.211509999999997</c:v>
                </c:pt>
                <c:pt idx="39">
                  <c:v>58.145719999999997</c:v>
                </c:pt>
                <c:pt idx="40">
                  <c:v>58.739539999999998</c:v>
                </c:pt>
                <c:pt idx="41">
                  <c:v>58.731020000000001</c:v>
                </c:pt>
                <c:pt idx="42">
                  <c:v>58.224870000000003</c:v>
                </c:pt>
                <c:pt idx="43">
                  <c:v>56.581569999999999</c:v>
                </c:pt>
                <c:pt idx="44">
                  <c:v>56.380569999999999</c:v>
                </c:pt>
                <c:pt idx="45">
                  <c:v>56.380569999999999</c:v>
                </c:pt>
                <c:pt idx="46">
                  <c:v>56.380569999999999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repair!$B$31</c:f>
              <c:strCache>
                <c:ptCount val="1"/>
                <c:pt idx="0">
                  <c:v>Guyana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repair!$D$31:$AX$31</c:f>
              <c:numCache>
                <c:formatCode>General</c:formatCode>
                <c:ptCount val="47"/>
                <c:pt idx="0">
                  <c:v>16.875</c:v>
                </c:pt>
                <c:pt idx="1">
                  <c:v>16.875</c:v>
                </c:pt>
                <c:pt idx="2">
                  <c:v>16.875</c:v>
                </c:pt>
                <c:pt idx="3">
                  <c:v>19.56522</c:v>
                </c:pt>
                <c:pt idx="4">
                  <c:v>26.923079999999999</c:v>
                </c:pt>
                <c:pt idx="5">
                  <c:v>26.923079999999999</c:v>
                </c:pt>
                <c:pt idx="6">
                  <c:v>26.923079999999999</c:v>
                </c:pt>
                <c:pt idx="7">
                  <c:v>32.853720000000003</c:v>
                </c:pt>
                <c:pt idx="8">
                  <c:v>32.853720000000003</c:v>
                </c:pt>
                <c:pt idx="9">
                  <c:v>32.853720000000003</c:v>
                </c:pt>
                <c:pt idx="10">
                  <c:v>49.015540000000001</c:v>
                </c:pt>
                <c:pt idx="11">
                  <c:v>44.106090000000002</c:v>
                </c:pt>
                <c:pt idx="12">
                  <c:v>32.317070000000001</c:v>
                </c:pt>
                <c:pt idx="13">
                  <c:v>33.659489999999998</c:v>
                </c:pt>
                <c:pt idx="14">
                  <c:v>52.212389999999999</c:v>
                </c:pt>
                <c:pt idx="15">
                  <c:v>52.212389999999999</c:v>
                </c:pt>
                <c:pt idx="16">
                  <c:v>56.116210000000002</c:v>
                </c:pt>
                <c:pt idx="17">
                  <c:v>46.132210000000001</c:v>
                </c:pt>
                <c:pt idx="18">
                  <c:v>46.132210000000001</c:v>
                </c:pt>
                <c:pt idx="19">
                  <c:v>46.132210000000001</c:v>
                </c:pt>
                <c:pt idx="20">
                  <c:v>46.132210000000001</c:v>
                </c:pt>
                <c:pt idx="21">
                  <c:v>45.200369999999999</c:v>
                </c:pt>
                <c:pt idx="22">
                  <c:v>45.200369999999999</c:v>
                </c:pt>
                <c:pt idx="23">
                  <c:v>45.200369999999999</c:v>
                </c:pt>
                <c:pt idx="24">
                  <c:v>45.200369999999999</c:v>
                </c:pt>
                <c:pt idx="25">
                  <c:v>45.200369999999999</c:v>
                </c:pt>
                <c:pt idx="26">
                  <c:v>53.925350000000002</c:v>
                </c:pt>
                <c:pt idx="27">
                  <c:v>53.925350000000002</c:v>
                </c:pt>
                <c:pt idx="28">
                  <c:v>53.925350000000002</c:v>
                </c:pt>
                <c:pt idx="29">
                  <c:v>53.925350000000002</c:v>
                </c:pt>
                <c:pt idx="30">
                  <c:v>53.925350000000002</c:v>
                </c:pt>
                <c:pt idx="31">
                  <c:v>53.925350000000002</c:v>
                </c:pt>
                <c:pt idx="32">
                  <c:v>53.925350000000002</c:v>
                </c:pt>
                <c:pt idx="33">
                  <c:v>53.925350000000002</c:v>
                </c:pt>
                <c:pt idx="34">
                  <c:v>61.086379999999998</c:v>
                </c:pt>
                <c:pt idx="35">
                  <c:v>66.514290000000003</c:v>
                </c:pt>
                <c:pt idx="36">
                  <c:v>71.216409999999996</c:v>
                </c:pt>
                <c:pt idx="37">
                  <c:v>70.805160000000001</c:v>
                </c:pt>
                <c:pt idx="38">
                  <c:v>69.988550000000004</c:v>
                </c:pt>
                <c:pt idx="39">
                  <c:v>69.262299999999996</c:v>
                </c:pt>
                <c:pt idx="40">
                  <c:v>73.674589999999995</c:v>
                </c:pt>
                <c:pt idx="41">
                  <c:v>75.720160000000007</c:v>
                </c:pt>
                <c:pt idx="42">
                  <c:v>74.863979999999998</c:v>
                </c:pt>
                <c:pt idx="43">
                  <c:v>74.863979999999998</c:v>
                </c:pt>
                <c:pt idx="44">
                  <c:v>74.863979999999998</c:v>
                </c:pt>
                <c:pt idx="45">
                  <c:v>74.863979999999998</c:v>
                </c:pt>
                <c:pt idx="46">
                  <c:v>74.863979999999998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repair!$B$32</c:f>
              <c:strCache>
                <c:ptCount val="1"/>
                <c:pt idx="0">
                  <c:v>Panama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repair!$D$32:$AX$32</c:f>
              <c:numCache>
                <c:formatCode>General</c:formatCode>
                <c:ptCount val="47"/>
                <c:pt idx="0">
                  <c:v>58.213430000000002</c:v>
                </c:pt>
                <c:pt idx="1">
                  <c:v>58.213430000000002</c:v>
                </c:pt>
                <c:pt idx="2">
                  <c:v>58.213430000000002</c:v>
                </c:pt>
                <c:pt idx="3">
                  <c:v>58.213430000000002</c:v>
                </c:pt>
                <c:pt idx="4">
                  <c:v>58.213430000000002</c:v>
                </c:pt>
                <c:pt idx="5">
                  <c:v>58.213430000000002</c:v>
                </c:pt>
                <c:pt idx="6">
                  <c:v>58.213430000000002</c:v>
                </c:pt>
                <c:pt idx="7">
                  <c:v>54.898159999999997</c:v>
                </c:pt>
                <c:pt idx="8">
                  <c:v>53.916449999999998</c:v>
                </c:pt>
                <c:pt idx="9">
                  <c:v>58.578989999999997</c:v>
                </c:pt>
                <c:pt idx="10">
                  <c:v>55.648699999999998</c:v>
                </c:pt>
                <c:pt idx="11">
                  <c:v>55</c:v>
                </c:pt>
                <c:pt idx="12">
                  <c:v>54.618119999999998</c:v>
                </c:pt>
                <c:pt idx="13">
                  <c:v>55.439540000000001</c:v>
                </c:pt>
                <c:pt idx="14">
                  <c:v>56.05968</c:v>
                </c:pt>
                <c:pt idx="15">
                  <c:v>60.335369999999998</c:v>
                </c:pt>
                <c:pt idx="16">
                  <c:v>63.330640000000002</c:v>
                </c:pt>
                <c:pt idx="17">
                  <c:v>63.330640000000002</c:v>
                </c:pt>
                <c:pt idx="18">
                  <c:v>63.330640000000002</c:v>
                </c:pt>
                <c:pt idx="19">
                  <c:v>63.330640000000002</c:v>
                </c:pt>
                <c:pt idx="20">
                  <c:v>63.330640000000002</c:v>
                </c:pt>
                <c:pt idx="21">
                  <c:v>63.330640000000002</c:v>
                </c:pt>
                <c:pt idx="22">
                  <c:v>63.330640000000002</c:v>
                </c:pt>
                <c:pt idx="23">
                  <c:v>63.330640000000002</c:v>
                </c:pt>
                <c:pt idx="24">
                  <c:v>64.937330000000003</c:v>
                </c:pt>
                <c:pt idx="25">
                  <c:v>64.937330000000003</c:v>
                </c:pt>
                <c:pt idx="26">
                  <c:v>64.937330000000003</c:v>
                </c:pt>
                <c:pt idx="27">
                  <c:v>64.937330000000003</c:v>
                </c:pt>
                <c:pt idx="28">
                  <c:v>64.937330000000003</c:v>
                </c:pt>
                <c:pt idx="29">
                  <c:v>64.937330000000003</c:v>
                </c:pt>
                <c:pt idx="30">
                  <c:v>64.937330000000003</c:v>
                </c:pt>
                <c:pt idx="31">
                  <c:v>64.937330000000003</c:v>
                </c:pt>
                <c:pt idx="32">
                  <c:v>66.413359999999997</c:v>
                </c:pt>
                <c:pt idx="33">
                  <c:v>48.047759999999997</c:v>
                </c:pt>
                <c:pt idx="34">
                  <c:v>70.008039999999994</c:v>
                </c:pt>
                <c:pt idx="35">
                  <c:v>67.919359999999998</c:v>
                </c:pt>
                <c:pt idx="36">
                  <c:v>66.878399999999999</c:v>
                </c:pt>
                <c:pt idx="37">
                  <c:v>66.58408</c:v>
                </c:pt>
                <c:pt idx="38">
                  <c:v>66.031999999999996</c:v>
                </c:pt>
                <c:pt idx="39">
                  <c:v>65.848150000000004</c:v>
                </c:pt>
                <c:pt idx="40">
                  <c:v>64.364599999999996</c:v>
                </c:pt>
                <c:pt idx="41">
                  <c:v>63.607250000000001</c:v>
                </c:pt>
                <c:pt idx="42">
                  <c:v>65.382249999999999</c:v>
                </c:pt>
                <c:pt idx="43">
                  <c:v>64.714550000000003</c:v>
                </c:pt>
                <c:pt idx="44">
                  <c:v>64.714550000000003</c:v>
                </c:pt>
                <c:pt idx="45">
                  <c:v>64.714550000000003</c:v>
                </c:pt>
                <c:pt idx="46">
                  <c:v>64.714550000000003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repair!$B$33</c:f>
              <c:strCache>
                <c:ptCount val="1"/>
                <c:pt idx="0">
                  <c:v>Uruguay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repair!$D$33:$AX$33</c:f>
              <c:numCache>
                <c:formatCode>General</c:formatCode>
                <c:ptCount val="47"/>
                <c:pt idx="0">
                  <c:v>38.572150597439531</c:v>
                </c:pt>
                <c:pt idx="1">
                  <c:v>39.14190108582261</c:v>
                </c:pt>
                <c:pt idx="2">
                  <c:v>39.711651574205689</c:v>
                </c:pt>
                <c:pt idx="3">
                  <c:v>40.281402062588995</c:v>
                </c:pt>
                <c:pt idx="4">
                  <c:v>40.851152550972301</c:v>
                </c:pt>
                <c:pt idx="5">
                  <c:v>41.420903039355153</c:v>
                </c:pt>
                <c:pt idx="6">
                  <c:v>41.990653527738459</c:v>
                </c:pt>
                <c:pt idx="7">
                  <c:v>42.560404016121311</c:v>
                </c:pt>
                <c:pt idx="8">
                  <c:v>43.130154504504389</c:v>
                </c:pt>
                <c:pt idx="9">
                  <c:v>52.390540000000001</c:v>
                </c:pt>
                <c:pt idx="10">
                  <c:v>49.411760000000001</c:v>
                </c:pt>
                <c:pt idx="11">
                  <c:v>34.65211</c:v>
                </c:pt>
                <c:pt idx="12">
                  <c:v>54.427349999999997</c:v>
                </c:pt>
                <c:pt idx="13">
                  <c:v>54.318049999999999</c:v>
                </c:pt>
                <c:pt idx="14">
                  <c:v>56.27854</c:v>
                </c:pt>
                <c:pt idx="15">
                  <c:v>57.560789999999997</c:v>
                </c:pt>
                <c:pt idx="16">
                  <c:v>60.808489999999999</c:v>
                </c:pt>
                <c:pt idx="17">
                  <c:v>59.258000000000003</c:v>
                </c:pt>
                <c:pt idx="18">
                  <c:v>56.373019999999997</c:v>
                </c:pt>
                <c:pt idx="19">
                  <c:v>38.416420000000002</c:v>
                </c:pt>
                <c:pt idx="20">
                  <c:v>38.416420000000002</c:v>
                </c:pt>
                <c:pt idx="21">
                  <c:v>38.416420000000002</c:v>
                </c:pt>
                <c:pt idx="22">
                  <c:v>38.416420000000002</c:v>
                </c:pt>
                <c:pt idx="23">
                  <c:v>38.416420000000002</c:v>
                </c:pt>
                <c:pt idx="24">
                  <c:v>38.416420000000002</c:v>
                </c:pt>
                <c:pt idx="25">
                  <c:v>38.416420000000002</c:v>
                </c:pt>
                <c:pt idx="26">
                  <c:v>38.416420000000002</c:v>
                </c:pt>
                <c:pt idx="27">
                  <c:v>38.416420000000002</c:v>
                </c:pt>
                <c:pt idx="28">
                  <c:v>38.416420000000002</c:v>
                </c:pt>
                <c:pt idx="29">
                  <c:v>64.359620000000007</c:v>
                </c:pt>
                <c:pt idx="30">
                  <c:v>64.359620000000007</c:v>
                </c:pt>
                <c:pt idx="31">
                  <c:v>70.986220000000003</c:v>
                </c:pt>
                <c:pt idx="32">
                  <c:v>66.787049999999994</c:v>
                </c:pt>
                <c:pt idx="33">
                  <c:v>65.35342</c:v>
                </c:pt>
                <c:pt idx="34">
                  <c:v>66.702169999999995</c:v>
                </c:pt>
                <c:pt idx="35">
                  <c:v>68.585589999999996</c:v>
                </c:pt>
                <c:pt idx="36">
                  <c:v>65.833820000000003</c:v>
                </c:pt>
                <c:pt idx="37">
                  <c:v>68.782300000000006</c:v>
                </c:pt>
                <c:pt idx="38">
                  <c:v>65.110879999999995</c:v>
                </c:pt>
                <c:pt idx="39">
                  <c:v>65.86627</c:v>
                </c:pt>
                <c:pt idx="40">
                  <c:v>64.123959999999997</c:v>
                </c:pt>
                <c:pt idx="41">
                  <c:v>64.123959999999997</c:v>
                </c:pt>
                <c:pt idx="42">
                  <c:v>64.123959999999997</c:v>
                </c:pt>
                <c:pt idx="43">
                  <c:v>64.123959999999997</c:v>
                </c:pt>
                <c:pt idx="44">
                  <c:v>64.123959999999997</c:v>
                </c:pt>
                <c:pt idx="45">
                  <c:v>64.123959999999997</c:v>
                </c:pt>
                <c:pt idx="46">
                  <c:v>64.123959999999997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588336"/>
        <c:axId val="708408496"/>
      </c:lineChart>
      <c:catAx>
        <c:axId val="5875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08496"/>
        <c:crosses val="autoZero"/>
        <c:auto val="1"/>
        <c:lblAlgn val="ctr"/>
        <c:lblOffset val="100"/>
        <c:noMultiLvlLbl val="0"/>
      </c:catAx>
      <c:valAx>
        <c:axId val="708408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588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(NAHER OSTEN)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repair!$B$34</c:f>
              <c:strCache>
                <c:ptCount val="1"/>
                <c:pt idx="0">
                  <c:v>Bahrain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repair!$D$34:$AX$34</c:f>
              <c:numCache>
                <c:formatCode>General</c:formatCode>
                <c:ptCount val="47"/>
                <c:pt idx="0">
                  <c:v>54.166670000000003</c:v>
                </c:pt>
                <c:pt idx="1">
                  <c:v>54.166670000000003</c:v>
                </c:pt>
                <c:pt idx="2">
                  <c:v>54.166670000000003</c:v>
                </c:pt>
                <c:pt idx="3">
                  <c:v>51.533740000000002</c:v>
                </c:pt>
                <c:pt idx="4">
                  <c:v>56.338030000000003</c:v>
                </c:pt>
                <c:pt idx="5">
                  <c:v>55.508470000000003</c:v>
                </c:pt>
                <c:pt idx="6">
                  <c:v>58.52713</c:v>
                </c:pt>
                <c:pt idx="7">
                  <c:v>73.271889999999999</c:v>
                </c:pt>
                <c:pt idx="8">
                  <c:v>79.617829999999998</c:v>
                </c:pt>
                <c:pt idx="9">
                  <c:v>62.76596</c:v>
                </c:pt>
                <c:pt idx="10">
                  <c:v>62.76596</c:v>
                </c:pt>
                <c:pt idx="11">
                  <c:v>31.94444</c:v>
                </c:pt>
                <c:pt idx="12">
                  <c:v>28.723400000000002</c:v>
                </c:pt>
                <c:pt idx="13">
                  <c:v>27.619050000000001</c:v>
                </c:pt>
                <c:pt idx="14">
                  <c:v>27.619050000000001</c:v>
                </c:pt>
                <c:pt idx="15">
                  <c:v>27.619050000000001</c:v>
                </c:pt>
                <c:pt idx="16">
                  <c:v>58.552630000000001</c:v>
                </c:pt>
                <c:pt idx="17">
                  <c:v>58.552630000000001</c:v>
                </c:pt>
                <c:pt idx="18">
                  <c:v>58.552630000000001</c:v>
                </c:pt>
                <c:pt idx="19">
                  <c:v>57.253599999999999</c:v>
                </c:pt>
                <c:pt idx="20">
                  <c:v>57.253599999999999</c:v>
                </c:pt>
                <c:pt idx="21">
                  <c:v>57.253599999999999</c:v>
                </c:pt>
                <c:pt idx="22">
                  <c:v>47.514449999999997</c:v>
                </c:pt>
                <c:pt idx="23">
                  <c:v>49.468290000000003</c:v>
                </c:pt>
                <c:pt idx="24">
                  <c:v>49.468290000000003</c:v>
                </c:pt>
                <c:pt idx="25">
                  <c:v>59.768450000000001</c:v>
                </c:pt>
                <c:pt idx="26">
                  <c:v>59.768450000000001</c:v>
                </c:pt>
                <c:pt idx="27">
                  <c:v>59.768450000000001</c:v>
                </c:pt>
                <c:pt idx="28">
                  <c:v>59.768450000000001</c:v>
                </c:pt>
                <c:pt idx="29">
                  <c:v>59.768450000000001</c:v>
                </c:pt>
                <c:pt idx="30">
                  <c:v>59.768450000000001</c:v>
                </c:pt>
                <c:pt idx="31">
                  <c:v>59.768450000000001</c:v>
                </c:pt>
                <c:pt idx="32">
                  <c:v>59.768450000000001</c:v>
                </c:pt>
                <c:pt idx="33">
                  <c:v>69.549899999999994</c:v>
                </c:pt>
                <c:pt idx="34">
                  <c:v>69.549899999999994</c:v>
                </c:pt>
                <c:pt idx="35">
                  <c:v>67.870599999999996</c:v>
                </c:pt>
                <c:pt idx="36">
                  <c:v>67.858379999999997</c:v>
                </c:pt>
                <c:pt idx="37">
                  <c:v>67.858379999999997</c:v>
                </c:pt>
                <c:pt idx="38">
                  <c:v>67.858379999999997</c:v>
                </c:pt>
                <c:pt idx="39">
                  <c:v>67.858379999999997</c:v>
                </c:pt>
                <c:pt idx="40">
                  <c:v>67.858379999999997</c:v>
                </c:pt>
                <c:pt idx="41">
                  <c:v>67.858379999999997</c:v>
                </c:pt>
                <c:pt idx="42">
                  <c:v>67.858379999999997</c:v>
                </c:pt>
                <c:pt idx="43">
                  <c:v>67.858379999999997</c:v>
                </c:pt>
                <c:pt idx="44">
                  <c:v>60.775700000000001</c:v>
                </c:pt>
                <c:pt idx="45">
                  <c:v>60.797750000000001</c:v>
                </c:pt>
                <c:pt idx="46">
                  <c:v>60.797750000000001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repair!$B$35</c:f>
              <c:strCache>
                <c:ptCount val="1"/>
                <c:pt idx="0">
                  <c:v>Cyprus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repair!$D$35:$AX$35</c:f>
              <c:numCache>
                <c:formatCode>General</c:formatCode>
                <c:ptCount val="47"/>
                <c:pt idx="0">
                  <c:v>43.859650000000002</c:v>
                </c:pt>
                <c:pt idx="1">
                  <c:v>43.859650000000002</c:v>
                </c:pt>
                <c:pt idx="2">
                  <c:v>43.859650000000002</c:v>
                </c:pt>
                <c:pt idx="3">
                  <c:v>51.773049999999998</c:v>
                </c:pt>
                <c:pt idx="4">
                  <c:v>48.22222</c:v>
                </c:pt>
                <c:pt idx="5">
                  <c:v>48.067630000000001</c:v>
                </c:pt>
                <c:pt idx="6">
                  <c:v>43.445689999999999</c:v>
                </c:pt>
                <c:pt idx="7">
                  <c:v>43.445689999999999</c:v>
                </c:pt>
                <c:pt idx="8">
                  <c:v>43.445689999999999</c:v>
                </c:pt>
                <c:pt idx="9">
                  <c:v>54.188479999999998</c:v>
                </c:pt>
                <c:pt idx="10">
                  <c:v>42.176870000000001</c:v>
                </c:pt>
                <c:pt idx="11">
                  <c:v>42.176870000000001</c:v>
                </c:pt>
                <c:pt idx="12">
                  <c:v>39.367820000000002</c:v>
                </c:pt>
                <c:pt idx="13">
                  <c:v>31.341460000000001</c:v>
                </c:pt>
                <c:pt idx="14">
                  <c:v>40.449440000000003</c:v>
                </c:pt>
                <c:pt idx="15">
                  <c:v>43.914679999999997</c:v>
                </c:pt>
                <c:pt idx="16">
                  <c:v>50.04936</c:v>
                </c:pt>
                <c:pt idx="17">
                  <c:v>58.417380000000001</c:v>
                </c:pt>
                <c:pt idx="18">
                  <c:v>51.664360000000002</c:v>
                </c:pt>
                <c:pt idx="19">
                  <c:v>60.051879999999997</c:v>
                </c:pt>
                <c:pt idx="20">
                  <c:v>57.295920000000002</c:v>
                </c:pt>
                <c:pt idx="21">
                  <c:v>62.847349999999999</c:v>
                </c:pt>
                <c:pt idx="22">
                  <c:v>52.551879999999997</c:v>
                </c:pt>
                <c:pt idx="23">
                  <c:v>57.976649999999999</c:v>
                </c:pt>
                <c:pt idx="24">
                  <c:v>54.88608</c:v>
                </c:pt>
                <c:pt idx="25">
                  <c:v>54.609099999999998</c:v>
                </c:pt>
                <c:pt idx="26">
                  <c:v>59.24821</c:v>
                </c:pt>
                <c:pt idx="27">
                  <c:v>60.072519999999997</c:v>
                </c:pt>
                <c:pt idx="28">
                  <c:v>60.072519999999997</c:v>
                </c:pt>
                <c:pt idx="29">
                  <c:v>65.999229999999997</c:v>
                </c:pt>
                <c:pt idx="30">
                  <c:v>65.999229999999997</c:v>
                </c:pt>
                <c:pt idx="31">
                  <c:v>65.999229999999997</c:v>
                </c:pt>
                <c:pt idx="32">
                  <c:v>62.204999999999998</c:v>
                </c:pt>
                <c:pt idx="33">
                  <c:v>54.662379999999999</c:v>
                </c:pt>
                <c:pt idx="34">
                  <c:v>59.740630000000003</c:v>
                </c:pt>
                <c:pt idx="35">
                  <c:v>60.9086</c:v>
                </c:pt>
                <c:pt idx="36">
                  <c:v>61.50855</c:v>
                </c:pt>
                <c:pt idx="37">
                  <c:v>58.942630000000001</c:v>
                </c:pt>
                <c:pt idx="38">
                  <c:v>61.636710000000001</c:v>
                </c:pt>
                <c:pt idx="39">
                  <c:v>59.5533</c:v>
                </c:pt>
                <c:pt idx="40">
                  <c:v>59.964379999999998</c:v>
                </c:pt>
                <c:pt idx="41">
                  <c:v>57.207889999999999</c:v>
                </c:pt>
                <c:pt idx="42">
                  <c:v>60.343429999999998</c:v>
                </c:pt>
                <c:pt idx="43">
                  <c:v>61.063899999999997</c:v>
                </c:pt>
                <c:pt idx="44">
                  <c:v>62.939590000000003</c:v>
                </c:pt>
                <c:pt idx="45">
                  <c:v>62.939590000000003</c:v>
                </c:pt>
                <c:pt idx="46">
                  <c:v>62.939590000000003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repair!$B$36</c:f>
              <c:strCache>
                <c:ptCount val="1"/>
                <c:pt idx="0">
                  <c:v>Jordan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repair!$D$36:$AX$36</c:f>
              <c:numCache>
                <c:formatCode>General</c:formatCode>
                <c:ptCount val="47"/>
                <c:pt idx="0">
                  <c:v>24.873100000000001</c:v>
                </c:pt>
                <c:pt idx="1">
                  <c:v>24.873100000000001</c:v>
                </c:pt>
                <c:pt idx="2">
                  <c:v>24.873100000000001</c:v>
                </c:pt>
                <c:pt idx="3">
                  <c:v>25.722539999999999</c:v>
                </c:pt>
                <c:pt idx="4">
                  <c:v>31.505320000000001</c:v>
                </c:pt>
                <c:pt idx="5">
                  <c:v>31.383859999999999</c:v>
                </c:pt>
                <c:pt idx="6">
                  <c:v>33.638150000000003</c:v>
                </c:pt>
                <c:pt idx="7">
                  <c:v>33.638150000000003</c:v>
                </c:pt>
                <c:pt idx="8">
                  <c:v>31.385179999999998</c:v>
                </c:pt>
                <c:pt idx="9">
                  <c:v>37.629629999999999</c:v>
                </c:pt>
                <c:pt idx="10">
                  <c:v>36.569420000000001</c:v>
                </c:pt>
                <c:pt idx="11">
                  <c:v>45.404179999999997</c:v>
                </c:pt>
                <c:pt idx="12">
                  <c:v>45.404179999999997</c:v>
                </c:pt>
                <c:pt idx="13">
                  <c:v>45.404179999999997</c:v>
                </c:pt>
                <c:pt idx="14">
                  <c:v>48.438009999999998</c:v>
                </c:pt>
                <c:pt idx="15">
                  <c:v>37.348230000000001</c:v>
                </c:pt>
                <c:pt idx="16">
                  <c:v>47.538310000000003</c:v>
                </c:pt>
                <c:pt idx="17">
                  <c:v>50.533389999999997</c:v>
                </c:pt>
                <c:pt idx="18">
                  <c:v>46.659019999999998</c:v>
                </c:pt>
                <c:pt idx="19">
                  <c:v>46.659019999999998</c:v>
                </c:pt>
                <c:pt idx="20">
                  <c:v>54.961039999999997</c:v>
                </c:pt>
                <c:pt idx="21">
                  <c:v>58.191670000000002</c:v>
                </c:pt>
                <c:pt idx="22">
                  <c:v>54.185720000000003</c:v>
                </c:pt>
                <c:pt idx="23">
                  <c:v>56.308050000000001</c:v>
                </c:pt>
                <c:pt idx="24">
                  <c:v>55.597850000000001</c:v>
                </c:pt>
                <c:pt idx="25">
                  <c:v>55.207479999999997</c:v>
                </c:pt>
                <c:pt idx="26">
                  <c:v>55.207479999999997</c:v>
                </c:pt>
                <c:pt idx="27">
                  <c:v>53.230629999999998</c:v>
                </c:pt>
                <c:pt idx="28">
                  <c:v>53.230629999999998</c:v>
                </c:pt>
                <c:pt idx="29">
                  <c:v>53.230629999999998</c:v>
                </c:pt>
                <c:pt idx="30">
                  <c:v>53.634010000000004</c:v>
                </c:pt>
                <c:pt idx="31">
                  <c:v>53.634010000000004</c:v>
                </c:pt>
                <c:pt idx="32">
                  <c:v>53.634010000000004</c:v>
                </c:pt>
                <c:pt idx="33">
                  <c:v>57.143630000000002</c:v>
                </c:pt>
                <c:pt idx="34">
                  <c:v>52.21414</c:v>
                </c:pt>
                <c:pt idx="35">
                  <c:v>56.386249999999997</c:v>
                </c:pt>
                <c:pt idx="36">
                  <c:v>53.66377</c:v>
                </c:pt>
                <c:pt idx="37">
                  <c:v>54.837209999999999</c:v>
                </c:pt>
                <c:pt idx="38">
                  <c:v>54.837209999999999</c:v>
                </c:pt>
                <c:pt idx="39">
                  <c:v>54.837209999999999</c:v>
                </c:pt>
                <c:pt idx="40">
                  <c:v>54.837209999999999</c:v>
                </c:pt>
                <c:pt idx="41">
                  <c:v>48.408200000000001</c:v>
                </c:pt>
                <c:pt idx="42">
                  <c:v>46.795780000000001</c:v>
                </c:pt>
                <c:pt idx="43">
                  <c:v>46.795780000000001</c:v>
                </c:pt>
                <c:pt idx="44">
                  <c:v>46.795780000000001</c:v>
                </c:pt>
                <c:pt idx="45">
                  <c:v>46.795780000000001</c:v>
                </c:pt>
                <c:pt idx="46">
                  <c:v>46.795780000000001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repair!$B$37</c:f>
              <c:strCache>
                <c:ptCount val="1"/>
                <c:pt idx="0">
                  <c:v>Qatar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repair!$D$37:$AX$37</c:f>
              <c:numCache>
                <c:formatCode>General</c:formatCode>
                <c:ptCount val="47"/>
                <c:pt idx="0">
                  <c:v>64.357930773607563</c:v>
                </c:pt>
                <c:pt idx="1">
                  <c:v>64.218846096947118</c:v>
                </c:pt>
                <c:pt idx="2">
                  <c:v>64.079761420286673</c:v>
                </c:pt>
                <c:pt idx="3">
                  <c:v>63.94067674362617</c:v>
                </c:pt>
                <c:pt idx="4">
                  <c:v>63.801592066965668</c:v>
                </c:pt>
                <c:pt idx="5">
                  <c:v>63.662507390305223</c:v>
                </c:pt>
                <c:pt idx="6">
                  <c:v>63.523422713644777</c:v>
                </c:pt>
                <c:pt idx="7">
                  <c:v>63.384338036984332</c:v>
                </c:pt>
                <c:pt idx="8">
                  <c:v>52.551020000000001</c:v>
                </c:pt>
                <c:pt idx="9">
                  <c:v>52.551020000000001</c:v>
                </c:pt>
                <c:pt idx="10">
                  <c:v>52.551020000000001</c:v>
                </c:pt>
                <c:pt idx="11">
                  <c:v>65.217389999999995</c:v>
                </c:pt>
                <c:pt idx="12">
                  <c:v>62.745100000000001</c:v>
                </c:pt>
                <c:pt idx="13">
                  <c:v>66.803280000000001</c:v>
                </c:pt>
                <c:pt idx="14">
                  <c:v>59.552239999999998</c:v>
                </c:pt>
                <c:pt idx="15">
                  <c:v>66.290319999999994</c:v>
                </c:pt>
                <c:pt idx="16">
                  <c:v>60.07752</c:v>
                </c:pt>
                <c:pt idx="17">
                  <c:v>53.690480000000001</c:v>
                </c:pt>
                <c:pt idx="18">
                  <c:v>53.690480000000001</c:v>
                </c:pt>
                <c:pt idx="19">
                  <c:v>53.690480000000001</c:v>
                </c:pt>
                <c:pt idx="20">
                  <c:v>71.19914</c:v>
                </c:pt>
                <c:pt idx="21">
                  <c:v>69.52055</c:v>
                </c:pt>
                <c:pt idx="22">
                  <c:v>69.52055</c:v>
                </c:pt>
                <c:pt idx="23">
                  <c:v>72.227490000000003</c:v>
                </c:pt>
                <c:pt idx="24">
                  <c:v>73.979590000000002</c:v>
                </c:pt>
                <c:pt idx="25">
                  <c:v>74.351590000000002</c:v>
                </c:pt>
                <c:pt idx="26">
                  <c:v>73.889880000000005</c:v>
                </c:pt>
                <c:pt idx="27">
                  <c:v>73.469390000000004</c:v>
                </c:pt>
                <c:pt idx="28">
                  <c:v>73.469390000000004</c:v>
                </c:pt>
                <c:pt idx="29">
                  <c:v>73.469390000000004</c:v>
                </c:pt>
                <c:pt idx="30">
                  <c:v>72.893770000000004</c:v>
                </c:pt>
                <c:pt idx="31">
                  <c:v>73.257580000000004</c:v>
                </c:pt>
                <c:pt idx="32">
                  <c:v>75.468620000000001</c:v>
                </c:pt>
                <c:pt idx="33">
                  <c:v>72.943719999999999</c:v>
                </c:pt>
                <c:pt idx="34">
                  <c:v>72.943719999999999</c:v>
                </c:pt>
                <c:pt idx="35">
                  <c:v>72.943719999999999</c:v>
                </c:pt>
                <c:pt idx="36">
                  <c:v>72.943719999999999</c:v>
                </c:pt>
                <c:pt idx="37">
                  <c:v>67.722369999999998</c:v>
                </c:pt>
                <c:pt idx="38">
                  <c:v>66.685299999999998</c:v>
                </c:pt>
                <c:pt idx="39">
                  <c:v>62.308160000000001</c:v>
                </c:pt>
                <c:pt idx="40">
                  <c:v>63.474519999999998</c:v>
                </c:pt>
                <c:pt idx="41">
                  <c:v>58.809519999999999</c:v>
                </c:pt>
                <c:pt idx="42">
                  <c:v>60.233620000000002</c:v>
                </c:pt>
                <c:pt idx="43">
                  <c:v>60.770580000000002</c:v>
                </c:pt>
                <c:pt idx="44">
                  <c:v>62.826000000000001</c:v>
                </c:pt>
                <c:pt idx="45">
                  <c:v>58.225110000000001</c:v>
                </c:pt>
                <c:pt idx="46">
                  <c:v>58.225110000000001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repair!$B$38</c:f>
              <c:strCache>
                <c:ptCount val="1"/>
                <c:pt idx="0">
                  <c:v>Saudi Arabia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repair!$D$38:$AX$38</c:f>
              <c:numCache>
                <c:formatCode>General</c:formatCode>
                <c:ptCount val="47"/>
                <c:pt idx="0">
                  <c:v>3.2412999999999998</c:v>
                </c:pt>
                <c:pt idx="1">
                  <c:v>3.2412999999999998</c:v>
                </c:pt>
                <c:pt idx="2">
                  <c:v>3.2412999999999998</c:v>
                </c:pt>
                <c:pt idx="3">
                  <c:v>3.40611</c:v>
                </c:pt>
                <c:pt idx="4">
                  <c:v>6.25495</c:v>
                </c:pt>
                <c:pt idx="5">
                  <c:v>6.25495</c:v>
                </c:pt>
                <c:pt idx="6">
                  <c:v>9.4451499999999999</c:v>
                </c:pt>
                <c:pt idx="7">
                  <c:v>8.7476099999999999</c:v>
                </c:pt>
                <c:pt idx="8">
                  <c:v>13.406739999999999</c:v>
                </c:pt>
                <c:pt idx="9">
                  <c:v>13.406739999999999</c:v>
                </c:pt>
                <c:pt idx="10">
                  <c:v>19.40775</c:v>
                </c:pt>
                <c:pt idx="11">
                  <c:v>20.11307</c:v>
                </c:pt>
                <c:pt idx="12">
                  <c:v>22.471910000000001</c:v>
                </c:pt>
                <c:pt idx="13">
                  <c:v>24.11223</c:v>
                </c:pt>
                <c:pt idx="14">
                  <c:v>24.11223</c:v>
                </c:pt>
                <c:pt idx="15">
                  <c:v>24.11223</c:v>
                </c:pt>
                <c:pt idx="16">
                  <c:v>34.508499999999998</c:v>
                </c:pt>
                <c:pt idx="17">
                  <c:v>46.582050000000002</c:v>
                </c:pt>
                <c:pt idx="18">
                  <c:v>46.582050000000002</c:v>
                </c:pt>
                <c:pt idx="19">
                  <c:v>34.873240000000003</c:v>
                </c:pt>
                <c:pt idx="20">
                  <c:v>34.873240000000003</c:v>
                </c:pt>
                <c:pt idx="21">
                  <c:v>45.90466</c:v>
                </c:pt>
                <c:pt idx="22">
                  <c:v>45.90466</c:v>
                </c:pt>
                <c:pt idx="23">
                  <c:v>45.90466</c:v>
                </c:pt>
                <c:pt idx="24">
                  <c:v>32.088160000000002</c:v>
                </c:pt>
                <c:pt idx="25">
                  <c:v>42.316859999999998</c:v>
                </c:pt>
                <c:pt idx="26">
                  <c:v>44.179200000000002</c:v>
                </c:pt>
                <c:pt idx="27">
                  <c:v>49.76914</c:v>
                </c:pt>
                <c:pt idx="28">
                  <c:v>54.633209999999998</c:v>
                </c:pt>
                <c:pt idx="29">
                  <c:v>54.130549999999999</c:v>
                </c:pt>
                <c:pt idx="30">
                  <c:v>58.280349999999999</c:v>
                </c:pt>
                <c:pt idx="31">
                  <c:v>56.80744</c:v>
                </c:pt>
                <c:pt idx="32">
                  <c:v>57.675890000000003</c:v>
                </c:pt>
                <c:pt idx="33">
                  <c:v>55.591180000000001</c:v>
                </c:pt>
                <c:pt idx="34">
                  <c:v>52.628869999999999</c:v>
                </c:pt>
                <c:pt idx="35">
                  <c:v>52.329450000000001</c:v>
                </c:pt>
                <c:pt idx="36">
                  <c:v>57.867710000000002</c:v>
                </c:pt>
                <c:pt idx="37">
                  <c:v>56.8673</c:v>
                </c:pt>
                <c:pt idx="38">
                  <c:v>57.373449999999998</c:v>
                </c:pt>
                <c:pt idx="39">
                  <c:v>56.989379999999997</c:v>
                </c:pt>
                <c:pt idx="40">
                  <c:v>51.773040000000002</c:v>
                </c:pt>
                <c:pt idx="41">
                  <c:v>54.980130000000003</c:v>
                </c:pt>
                <c:pt idx="42">
                  <c:v>52.94088</c:v>
                </c:pt>
                <c:pt idx="43">
                  <c:v>51.054560000000002</c:v>
                </c:pt>
                <c:pt idx="44">
                  <c:v>49.54616</c:v>
                </c:pt>
                <c:pt idx="45">
                  <c:v>49.628889999999998</c:v>
                </c:pt>
                <c:pt idx="46">
                  <c:v>49.628889999999998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repair!$B$39</c:f>
              <c:strCache>
                <c:ptCount val="1"/>
                <c:pt idx="0">
                  <c:v>Syria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repair!$D$39:$AX$39</c:f>
              <c:numCache>
                <c:formatCode>General</c:formatCode>
                <c:ptCount val="47"/>
                <c:pt idx="0">
                  <c:v>24.500589999999999</c:v>
                </c:pt>
                <c:pt idx="1">
                  <c:v>24.500589999999999</c:v>
                </c:pt>
                <c:pt idx="2">
                  <c:v>24.500589999999999</c:v>
                </c:pt>
                <c:pt idx="3">
                  <c:v>19.975390000000001</c:v>
                </c:pt>
                <c:pt idx="4">
                  <c:v>19.975390000000001</c:v>
                </c:pt>
                <c:pt idx="5">
                  <c:v>19.975390000000001</c:v>
                </c:pt>
                <c:pt idx="6">
                  <c:v>19.693020000000001</c:v>
                </c:pt>
                <c:pt idx="7">
                  <c:v>23.09478</c:v>
                </c:pt>
                <c:pt idx="8">
                  <c:v>20.074480000000001</c:v>
                </c:pt>
                <c:pt idx="9">
                  <c:v>21.1692</c:v>
                </c:pt>
                <c:pt idx="10">
                  <c:v>22.883179999999999</c:v>
                </c:pt>
                <c:pt idx="11">
                  <c:v>22.70346</c:v>
                </c:pt>
                <c:pt idx="12">
                  <c:v>23.169920000000001</c:v>
                </c:pt>
                <c:pt idx="13">
                  <c:v>26.415089999999999</c:v>
                </c:pt>
                <c:pt idx="14">
                  <c:v>28.882110000000001</c:v>
                </c:pt>
                <c:pt idx="15">
                  <c:v>41.907240000000002</c:v>
                </c:pt>
                <c:pt idx="16">
                  <c:v>44.001040000000003</c:v>
                </c:pt>
                <c:pt idx="17">
                  <c:v>43.821249999999999</c:v>
                </c:pt>
                <c:pt idx="18">
                  <c:v>42.459769999999999</c:v>
                </c:pt>
                <c:pt idx="19">
                  <c:v>41.3872</c:v>
                </c:pt>
                <c:pt idx="20">
                  <c:v>45.957349999999998</c:v>
                </c:pt>
                <c:pt idx="21">
                  <c:v>41.072650000000003</c:v>
                </c:pt>
                <c:pt idx="22">
                  <c:v>42.641640000000002</c:v>
                </c:pt>
                <c:pt idx="23">
                  <c:v>38.546590000000002</c:v>
                </c:pt>
                <c:pt idx="24">
                  <c:v>40.993259999999999</c:v>
                </c:pt>
                <c:pt idx="25">
                  <c:v>40.14273</c:v>
                </c:pt>
                <c:pt idx="26">
                  <c:v>43.289810000000003</c:v>
                </c:pt>
                <c:pt idx="27">
                  <c:v>43.289810000000003</c:v>
                </c:pt>
                <c:pt idx="28">
                  <c:v>43.289810000000003</c:v>
                </c:pt>
                <c:pt idx="29">
                  <c:v>43.289810000000003</c:v>
                </c:pt>
                <c:pt idx="30">
                  <c:v>43.289810000000003</c:v>
                </c:pt>
                <c:pt idx="31">
                  <c:v>43.289810000000003</c:v>
                </c:pt>
                <c:pt idx="32">
                  <c:v>47.012340000000002</c:v>
                </c:pt>
                <c:pt idx="33">
                  <c:v>47.732700000000001</c:v>
                </c:pt>
                <c:pt idx="34">
                  <c:v>48.2744</c:v>
                </c:pt>
                <c:pt idx="35">
                  <c:v>49.092790000000001</c:v>
                </c:pt>
                <c:pt idx="36">
                  <c:v>50.737070000000003</c:v>
                </c:pt>
                <c:pt idx="37">
                  <c:v>50.69896</c:v>
                </c:pt>
                <c:pt idx="38">
                  <c:v>51.472110000000001</c:v>
                </c:pt>
                <c:pt idx="39">
                  <c:v>51.415590000000002</c:v>
                </c:pt>
                <c:pt idx="40">
                  <c:v>50.376489999999997</c:v>
                </c:pt>
                <c:pt idx="41">
                  <c:v>51.667099999999998</c:v>
                </c:pt>
                <c:pt idx="42">
                  <c:v>53.683399999999999</c:v>
                </c:pt>
                <c:pt idx="43">
                  <c:v>56.152250000000002</c:v>
                </c:pt>
                <c:pt idx="44">
                  <c:v>55.959249999999997</c:v>
                </c:pt>
                <c:pt idx="45">
                  <c:v>54.7669</c:v>
                </c:pt>
                <c:pt idx="46">
                  <c:v>54.7669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repair!$B$40</c:f>
              <c:strCache>
                <c:ptCount val="1"/>
                <c:pt idx="0">
                  <c:v>Turkey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repair!$D$40:$AX$40</c:f>
              <c:numCache>
                <c:formatCode>General</c:formatCode>
                <c:ptCount val="47"/>
                <c:pt idx="0">
                  <c:v>19.320969999999999</c:v>
                </c:pt>
                <c:pt idx="1">
                  <c:v>19.320969999999999</c:v>
                </c:pt>
                <c:pt idx="2">
                  <c:v>19.320969999999999</c:v>
                </c:pt>
                <c:pt idx="3">
                  <c:v>19.869710000000001</c:v>
                </c:pt>
                <c:pt idx="4">
                  <c:v>21.450410000000002</c:v>
                </c:pt>
                <c:pt idx="5">
                  <c:v>23.028580000000002</c:v>
                </c:pt>
                <c:pt idx="6">
                  <c:v>22.76857</c:v>
                </c:pt>
                <c:pt idx="7">
                  <c:v>25.210419999999999</c:v>
                </c:pt>
                <c:pt idx="8">
                  <c:v>24.095189999999999</c:v>
                </c:pt>
                <c:pt idx="9">
                  <c:v>25.165030000000002</c:v>
                </c:pt>
                <c:pt idx="10">
                  <c:v>25.823640000000001</c:v>
                </c:pt>
                <c:pt idx="11">
                  <c:v>22.406400000000001</c:v>
                </c:pt>
                <c:pt idx="12">
                  <c:v>26.776319999999998</c:v>
                </c:pt>
                <c:pt idx="13">
                  <c:v>27.79175</c:v>
                </c:pt>
                <c:pt idx="14">
                  <c:v>31.37968</c:v>
                </c:pt>
                <c:pt idx="15">
                  <c:v>31.93281</c:v>
                </c:pt>
                <c:pt idx="16">
                  <c:v>33.34404</c:v>
                </c:pt>
                <c:pt idx="17">
                  <c:v>34.81456</c:v>
                </c:pt>
                <c:pt idx="18">
                  <c:v>34.674979999999998</c:v>
                </c:pt>
                <c:pt idx="19">
                  <c:v>35.21123</c:v>
                </c:pt>
                <c:pt idx="20">
                  <c:v>36.118819999999999</c:v>
                </c:pt>
                <c:pt idx="21">
                  <c:v>35.233669999999996</c:v>
                </c:pt>
                <c:pt idx="22">
                  <c:v>35.019770000000001</c:v>
                </c:pt>
                <c:pt idx="23">
                  <c:v>35.517449999999997</c:v>
                </c:pt>
                <c:pt idx="24">
                  <c:v>38.780740000000002</c:v>
                </c:pt>
                <c:pt idx="25">
                  <c:v>41.050449999999998</c:v>
                </c:pt>
                <c:pt idx="26">
                  <c:v>41.050449999999998</c:v>
                </c:pt>
                <c:pt idx="27">
                  <c:v>41.050449999999998</c:v>
                </c:pt>
                <c:pt idx="28">
                  <c:v>41.050449999999998</c:v>
                </c:pt>
                <c:pt idx="29">
                  <c:v>42.061050000000002</c:v>
                </c:pt>
                <c:pt idx="30">
                  <c:v>41.749789999999997</c:v>
                </c:pt>
                <c:pt idx="31">
                  <c:v>42.801409999999997</c:v>
                </c:pt>
                <c:pt idx="32">
                  <c:v>42.37209</c:v>
                </c:pt>
                <c:pt idx="33">
                  <c:v>43.663150000000002</c:v>
                </c:pt>
                <c:pt idx="34">
                  <c:v>43.984349999999999</c:v>
                </c:pt>
                <c:pt idx="35">
                  <c:v>43.715260000000001</c:v>
                </c:pt>
                <c:pt idx="36">
                  <c:v>44.651090000000003</c:v>
                </c:pt>
                <c:pt idx="37">
                  <c:v>45.49239</c:v>
                </c:pt>
                <c:pt idx="38">
                  <c:v>45.969270000000002</c:v>
                </c:pt>
                <c:pt idx="39">
                  <c:v>46.023859999999999</c:v>
                </c:pt>
                <c:pt idx="40">
                  <c:v>46.014629999999997</c:v>
                </c:pt>
                <c:pt idx="41">
                  <c:v>45.730119999999999</c:v>
                </c:pt>
                <c:pt idx="42">
                  <c:v>47.143250000000002</c:v>
                </c:pt>
                <c:pt idx="43">
                  <c:v>47.143250000000002</c:v>
                </c:pt>
                <c:pt idx="44">
                  <c:v>49.239600000000003</c:v>
                </c:pt>
                <c:pt idx="45">
                  <c:v>49.239600000000003</c:v>
                </c:pt>
                <c:pt idx="46">
                  <c:v>49.239600000000003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09584"/>
        <c:axId val="708407408"/>
      </c:lineChart>
      <c:catAx>
        <c:axId val="7084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07408"/>
        <c:crosses val="autoZero"/>
        <c:auto val="1"/>
        <c:lblAlgn val="ctr"/>
        <c:lblOffset val="100"/>
        <c:noMultiLvlLbl val="0"/>
      </c:catAx>
      <c:valAx>
        <c:axId val="70840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09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(N.AMERIKA--OZEANIEN)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repair!$B$43</c:f>
              <c:strCache>
                <c:ptCount val="1"/>
                <c:pt idx="0">
                  <c:v>Canada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repair!$D$43:$AX$43</c:f>
              <c:numCache>
                <c:formatCode>General</c:formatCode>
                <c:ptCount val="47"/>
                <c:pt idx="0">
                  <c:v>35.377400000000002</c:v>
                </c:pt>
                <c:pt idx="1">
                  <c:v>35.377400000000002</c:v>
                </c:pt>
                <c:pt idx="2">
                  <c:v>35.377400000000002</c:v>
                </c:pt>
                <c:pt idx="3">
                  <c:v>36.846780000000003</c:v>
                </c:pt>
                <c:pt idx="4">
                  <c:v>36.846780000000003</c:v>
                </c:pt>
                <c:pt idx="5">
                  <c:v>36.846780000000003</c:v>
                </c:pt>
                <c:pt idx="6">
                  <c:v>36.846780000000003</c:v>
                </c:pt>
                <c:pt idx="7">
                  <c:v>42.389249999999997</c:v>
                </c:pt>
                <c:pt idx="8">
                  <c:v>44.52196</c:v>
                </c:pt>
                <c:pt idx="9">
                  <c:v>49.423969999999997</c:v>
                </c:pt>
                <c:pt idx="10">
                  <c:v>49.601309999999998</c:v>
                </c:pt>
                <c:pt idx="11">
                  <c:v>50.288200000000003</c:v>
                </c:pt>
                <c:pt idx="12">
                  <c:v>51.360669999999999</c:v>
                </c:pt>
                <c:pt idx="13">
                  <c:v>52.021320000000003</c:v>
                </c:pt>
                <c:pt idx="14">
                  <c:v>52.341140000000003</c:v>
                </c:pt>
                <c:pt idx="15">
                  <c:v>52.381999999999998</c:v>
                </c:pt>
                <c:pt idx="16">
                  <c:v>52.472189999999998</c:v>
                </c:pt>
                <c:pt idx="17">
                  <c:v>53.035809999999998</c:v>
                </c:pt>
                <c:pt idx="18">
                  <c:v>53.771990000000002</c:v>
                </c:pt>
                <c:pt idx="19">
                  <c:v>54.558770000000003</c:v>
                </c:pt>
                <c:pt idx="20">
                  <c:v>55.281059999999997</c:v>
                </c:pt>
                <c:pt idx="21">
                  <c:v>55.281059999999997</c:v>
                </c:pt>
                <c:pt idx="22">
                  <c:v>56.329439999999998</c:v>
                </c:pt>
                <c:pt idx="23">
                  <c:v>56.329439999999998</c:v>
                </c:pt>
                <c:pt idx="24">
                  <c:v>50.36524</c:v>
                </c:pt>
                <c:pt idx="25">
                  <c:v>50.12735</c:v>
                </c:pt>
                <c:pt idx="26">
                  <c:v>50.820239999999998</c:v>
                </c:pt>
                <c:pt idx="27">
                  <c:v>51.41478</c:v>
                </c:pt>
                <c:pt idx="28">
                  <c:v>57.193750000000001</c:v>
                </c:pt>
                <c:pt idx="29">
                  <c:v>57.413910000000001</c:v>
                </c:pt>
                <c:pt idx="30">
                  <c:v>57.413910000000001</c:v>
                </c:pt>
                <c:pt idx="31">
                  <c:v>57.413910000000001</c:v>
                </c:pt>
                <c:pt idx="32">
                  <c:v>58.37406</c:v>
                </c:pt>
                <c:pt idx="33">
                  <c:v>58.37406</c:v>
                </c:pt>
                <c:pt idx="34">
                  <c:v>58.37406</c:v>
                </c:pt>
                <c:pt idx="35">
                  <c:v>58.37406</c:v>
                </c:pt>
                <c:pt idx="36">
                  <c:v>58.37406</c:v>
                </c:pt>
                <c:pt idx="37">
                  <c:v>58.37406</c:v>
                </c:pt>
                <c:pt idx="38">
                  <c:v>58.37406</c:v>
                </c:pt>
                <c:pt idx="39">
                  <c:v>58.37406</c:v>
                </c:pt>
                <c:pt idx="40">
                  <c:v>58.37406</c:v>
                </c:pt>
                <c:pt idx="41">
                  <c:v>58.37406</c:v>
                </c:pt>
                <c:pt idx="42">
                  <c:v>58.37406</c:v>
                </c:pt>
                <c:pt idx="43">
                  <c:v>58.37406</c:v>
                </c:pt>
                <c:pt idx="44">
                  <c:v>58.37406</c:v>
                </c:pt>
                <c:pt idx="45">
                  <c:v>58.37406</c:v>
                </c:pt>
                <c:pt idx="46">
                  <c:v>58.37406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repair!$B$44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repair!$D$44:$AX$44</c:f>
              <c:numCache>
                <c:formatCode>General</c:formatCode>
                <c:ptCount val="47"/>
                <c:pt idx="0">
                  <c:v>40.89716</c:v>
                </c:pt>
                <c:pt idx="1">
                  <c:v>40.89716</c:v>
                </c:pt>
                <c:pt idx="2">
                  <c:v>40.89716</c:v>
                </c:pt>
                <c:pt idx="3">
                  <c:v>41.287269999999999</c:v>
                </c:pt>
                <c:pt idx="4">
                  <c:v>41.287269999999999</c:v>
                </c:pt>
                <c:pt idx="5">
                  <c:v>45.711709999999997</c:v>
                </c:pt>
                <c:pt idx="6">
                  <c:v>44.345149999999997</c:v>
                </c:pt>
                <c:pt idx="7">
                  <c:v>44.66187</c:v>
                </c:pt>
                <c:pt idx="8">
                  <c:v>45.634889999999999</c:v>
                </c:pt>
                <c:pt idx="9">
                  <c:v>45.634889999999999</c:v>
                </c:pt>
                <c:pt idx="10">
                  <c:v>45.634889999999999</c:v>
                </c:pt>
                <c:pt idx="11">
                  <c:v>49.083750000000002</c:v>
                </c:pt>
                <c:pt idx="12">
                  <c:v>49.663629999999998</c:v>
                </c:pt>
                <c:pt idx="13">
                  <c:v>50.20232</c:v>
                </c:pt>
                <c:pt idx="14">
                  <c:v>50.339750000000002</c:v>
                </c:pt>
                <c:pt idx="15">
                  <c:v>50.44641</c:v>
                </c:pt>
                <c:pt idx="16">
                  <c:v>50.44641</c:v>
                </c:pt>
                <c:pt idx="17">
                  <c:v>50.752290000000002</c:v>
                </c:pt>
                <c:pt idx="18">
                  <c:v>50.752290000000002</c:v>
                </c:pt>
                <c:pt idx="19">
                  <c:v>52.817309999999999</c:v>
                </c:pt>
                <c:pt idx="20">
                  <c:v>53.528129999999997</c:v>
                </c:pt>
                <c:pt idx="21">
                  <c:v>54.203099999999999</c:v>
                </c:pt>
                <c:pt idx="22">
                  <c:v>54.177030000000002</c:v>
                </c:pt>
                <c:pt idx="23">
                  <c:v>54.177030000000002</c:v>
                </c:pt>
                <c:pt idx="24">
                  <c:v>54.66583</c:v>
                </c:pt>
                <c:pt idx="25">
                  <c:v>54.98048</c:v>
                </c:pt>
                <c:pt idx="26">
                  <c:v>55.186860000000003</c:v>
                </c:pt>
                <c:pt idx="27">
                  <c:v>55.186860000000003</c:v>
                </c:pt>
                <c:pt idx="28">
                  <c:v>55.186860000000003</c:v>
                </c:pt>
                <c:pt idx="29">
                  <c:v>56.34395</c:v>
                </c:pt>
                <c:pt idx="30">
                  <c:v>56.996940000000002</c:v>
                </c:pt>
                <c:pt idx="31">
                  <c:v>57.099029999999999</c:v>
                </c:pt>
                <c:pt idx="32">
                  <c:v>57.30012</c:v>
                </c:pt>
                <c:pt idx="33">
                  <c:v>57.457830000000001</c:v>
                </c:pt>
                <c:pt idx="34">
                  <c:v>57.70879</c:v>
                </c:pt>
                <c:pt idx="35">
                  <c:v>57.964449999999999</c:v>
                </c:pt>
                <c:pt idx="36">
                  <c:v>58.343519999999998</c:v>
                </c:pt>
                <c:pt idx="37">
                  <c:v>58.47204</c:v>
                </c:pt>
                <c:pt idx="38">
                  <c:v>58.451619999999998</c:v>
                </c:pt>
                <c:pt idx="39">
                  <c:v>58.447220000000002</c:v>
                </c:pt>
                <c:pt idx="40">
                  <c:v>58.51784</c:v>
                </c:pt>
                <c:pt idx="41">
                  <c:v>58.437710000000003</c:v>
                </c:pt>
                <c:pt idx="42">
                  <c:v>58.380009999999999</c:v>
                </c:pt>
                <c:pt idx="43">
                  <c:v>58.568530000000003</c:v>
                </c:pt>
                <c:pt idx="44">
                  <c:v>58.430750000000003</c:v>
                </c:pt>
                <c:pt idx="45">
                  <c:v>58.430750000000003</c:v>
                </c:pt>
                <c:pt idx="46">
                  <c:v>58.430750000000003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repair!$B$45</c:f>
              <c:strCache>
                <c:ptCount val="1"/>
                <c:pt idx="0">
                  <c:v>Australia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repair!$D$45:$AX$45</c:f>
              <c:numCache>
                <c:formatCode>General</c:formatCode>
                <c:ptCount val="47"/>
                <c:pt idx="0">
                  <c:v>41.261620000000001</c:v>
                </c:pt>
                <c:pt idx="1">
                  <c:v>42.701740000000001</c:v>
                </c:pt>
                <c:pt idx="2">
                  <c:v>43.999510000000001</c:v>
                </c:pt>
                <c:pt idx="3">
                  <c:v>42.892769999999999</c:v>
                </c:pt>
                <c:pt idx="4">
                  <c:v>42.892769999999999</c:v>
                </c:pt>
                <c:pt idx="5">
                  <c:v>42.892769999999999</c:v>
                </c:pt>
                <c:pt idx="6">
                  <c:v>42.892769999999999</c:v>
                </c:pt>
                <c:pt idx="7">
                  <c:v>42.892769999999999</c:v>
                </c:pt>
                <c:pt idx="8">
                  <c:v>42.892769999999999</c:v>
                </c:pt>
                <c:pt idx="9">
                  <c:v>42.892769999999999</c:v>
                </c:pt>
                <c:pt idx="10">
                  <c:v>42.892769999999999</c:v>
                </c:pt>
                <c:pt idx="11">
                  <c:v>42.892769999999999</c:v>
                </c:pt>
                <c:pt idx="12">
                  <c:v>49.54907</c:v>
                </c:pt>
                <c:pt idx="13">
                  <c:v>55.273719999999997</c:v>
                </c:pt>
                <c:pt idx="14">
                  <c:v>28.287330000000001</c:v>
                </c:pt>
                <c:pt idx="15">
                  <c:v>50.239930000000001</c:v>
                </c:pt>
                <c:pt idx="16">
                  <c:v>50.239930000000001</c:v>
                </c:pt>
                <c:pt idx="17">
                  <c:v>53.233989999999999</c:v>
                </c:pt>
                <c:pt idx="18">
                  <c:v>54.284100000000002</c:v>
                </c:pt>
                <c:pt idx="19">
                  <c:v>55.416550000000001</c:v>
                </c:pt>
                <c:pt idx="20">
                  <c:v>55.906309999999998</c:v>
                </c:pt>
                <c:pt idx="21">
                  <c:v>56.74362</c:v>
                </c:pt>
                <c:pt idx="22">
                  <c:v>57.081009999999999</c:v>
                </c:pt>
                <c:pt idx="23">
                  <c:v>57.263280000000002</c:v>
                </c:pt>
                <c:pt idx="24">
                  <c:v>57.263280000000002</c:v>
                </c:pt>
                <c:pt idx="25">
                  <c:v>57.465699999999998</c:v>
                </c:pt>
                <c:pt idx="26">
                  <c:v>57.332039999999999</c:v>
                </c:pt>
                <c:pt idx="27">
                  <c:v>57.332039999999999</c:v>
                </c:pt>
                <c:pt idx="28">
                  <c:v>57.332039999999999</c:v>
                </c:pt>
                <c:pt idx="29">
                  <c:v>56.12332</c:v>
                </c:pt>
                <c:pt idx="30">
                  <c:v>56.170340000000003</c:v>
                </c:pt>
                <c:pt idx="31">
                  <c:v>55.148899999999998</c:v>
                </c:pt>
                <c:pt idx="32">
                  <c:v>55.270769999999999</c:v>
                </c:pt>
                <c:pt idx="33">
                  <c:v>55.50365</c:v>
                </c:pt>
                <c:pt idx="34">
                  <c:v>55.50365</c:v>
                </c:pt>
                <c:pt idx="35">
                  <c:v>56.041339999999998</c:v>
                </c:pt>
                <c:pt idx="36">
                  <c:v>55.829859999999996</c:v>
                </c:pt>
                <c:pt idx="37">
                  <c:v>55.890630000000002</c:v>
                </c:pt>
                <c:pt idx="38">
                  <c:v>55.924550000000004</c:v>
                </c:pt>
                <c:pt idx="39">
                  <c:v>56.44961</c:v>
                </c:pt>
                <c:pt idx="40">
                  <c:v>56.569400000000002</c:v>
                </c:pt>
                <c:pt idx="41">
                  <c:v>57.282119999999999</c:v>
                </c:pt>
                <c:pt idx="42">
                  <c:v>57.282119999999999</c:v>
                </c:pt>
                <c:pt idx="43">
                  <c:v>57.639420000000001</c:v>
                </c:pt>
                <c:pt idx="44">
                  <c:v>57.960889999999999</c:v>
                </c:pt>
                <c:pt idx="45">
                  <c:v>57.960889999999999</c:v>
                </c:pt>
                <c:pt idx="46">
                  <c:v>57.960889999999999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repair!$B$46</c:f>
              <c:strCache>
                <c:ptCount val="1"/>
                <c:pt idx="0">
                  <c:v>New Zealand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repair!$D$46:$AX$46</c:f>
              <c:numCache>
                <c:formatCode>General</c:formatCode>
                <c:ptCount val="47"/>
                <c:pt idx="0">
                  <c:v>27.396319999999999</c:v>
                </c:pt>
                <c:pt idx="1">
                  <c:v>27.474150000000002</c:v>
                </c:pt>
                <c:pt idx="2">
                  <c:v>28.547249999999998</c:v>
                </c:pt>
                <c:pt idx="3">
                  <c:v>30.66779</c:v>
                </c:pt>
                <c:pt idx="4">
                  <c:v>31.556799999999999</c:v>
                </c:pt>
                <c:pt idx="5">
                  <c:v>31.556799999999999</c:v>
                </c:pt>
                <c:pt idx="6">
                  <c:v>32.18486</c:v>
                </c:pt>
                <c:pt idx="7">
                  <c:v>32.18486</c:v>
                </c:pt>
                <c:pt idx="8">
                  <c:v>48.143560000000001</c:v>
                </c:pt>
                <c:pt idx="9">
                  <c:v>44.144840000000002</c:v>
                </c:pt>
                <c:pt idx="10">
                  <c:v>45.128740000000001</c:v>
                </c:pt>
                <c:pt idx="11">
                  <c:v>45.141820000000003</c:v>
                </c:pt>
                <c:pt idx="12">
                  <c:v>46.073160000000001</c:v>
                </c:pt>
                <c:pt idx="13">
                  <c:v>44.753839999999997</c:v>
                </c:pt>
                <c:pt idx="14">
                  <c:v>44.538910000000001</c:v>
                </c:pt>
                <c:pt idx="15">
                  <c:v>44.73124</c:v>
                </c:pt>
                <c:pt idx="16">
                  <c:v>46.524830000000001</c:v>
                </c:pt>
                <c:pt idx="17">
                  <c:v>47.939230000000002</c:v>
                </c:pt>
                <c:pt idx="18">
                  <c:v>51.325299999999999</c:v>
                </c:pt>
                <c:pt idx="19">
                  <c:v>50.980260000000001</c:v>
                </c:pt>
                <c:pt idx="20">
                  <c:v>47.079659999999997</c:v>
                </c:pt>
                <c:pt idx="21">
                  <c:v>49.026339999999998</c:v>
                </c:pt>
                <c:pt idx="22">
                  <c:v>54.509349999999998</c:v>
                </c:pt>
                <c:pt idx="23">
                  <c:v>54.99971</c:v>
                </c:pt>
                <c:pt idx="24">
                  <c:v>55.286140000000003</c:v>
                </c:pt>
                <c:pt idx="25">
                  <c:v>57.594200000000001</c:v>
                </c:pt>
                <c:pt idx="26">
                  <c:v>58.091619999999999</c:v>
                </c:pt>
                <c:pt idx="27">
                  <c:v>58.86083</c:v>
                </c:pt>
                <c:pt idx="28">
                  <c:v>59.984070000000003</c:v>
                </c:pt>
                <c:pt idx="29">
                  <c:v>61.184699999999999</c:v>
                </c:pt>
                <c:pt idx="30">
                  <c:v>61.896189999999997</c:v>
                </c:pt>
                <c:pt idx="31">
                  <c:v>61.368569999999998</c:v>
                </c:pt>
                <c:pt idx="32">
                  <c:v>60.777529999999999</c:v>
                </c:pt>
                <c:pt idx="33">
                  <c:v>61.29927</c:v>
                </c:pt>
                <c:pt idx="34">
                  <c:v>60.702060000000003</c:v>
                </c:pt>
                <c:pt idx="35">
                  <c:v>60.618029999999997</c:v>
                </c:pt>
                <c:pt idx="36">
                  <c:v>60.753540000000001</c:v>
                </c:pt>
                <c:pt idx="37">
                  <c:v>61.017040000000001</c:v>
                </c:pt>
                <c:pt idx="38">
                  <c:v>60.859580000000001</c:v>
                </c:pt>
                <c:pt idx="39">
                  <c:v>58.84404</c:v>
                </c:pt>
                <c:pt idx="40">
                  <c:v>59.273040000000002</c:v>
                </c:pt>
                <c:pt idx="41">
                  <c:v>59.23039</c:v>
                </c:pt>
                <c:pt idx="42">
                  <c:v>59.377740000000003</c:v>
                </c:pt>
                <c:pt idx="43">
                  <c:v>59.488579999999999</c:v>
                </c:pt>
                <c:pt idx="44">
                  <c:v>58.249090000000002</c:v>
                </c:pt>
                <c:pt idx="45">
                  <c:v>58.249090000000002</c:v>
                </c:pt>
                <c:pt idx="46">
                  <c:v>58.249090000000002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17744"/>
        <c:axId val="708415024"/>
      </c:lineChart>
      <c:catAx>
        <c:axId val="7084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15024"/>
        <c:crosses val="autoZero"/>
        <c:auto val="1"/>
        <c:lblAlgn val="ctr"/>
        <c:lblOffset val="100"/>
        <c:noMultiLvlLbl val="0"/>
      </c:catAx>
      <c:valAx>
        <c:axId val="708415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1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(WESTEUROPA Teil 1)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repair!$B$48</c:f>
              <c:strCache>
                <c:ptCount val="1"/>
                <c:pt idx="0">
                  <c:v>Austria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repair!$D$48:$AX$48</c:f>
              <c:numCache>
                <c:formatCode>General</c:formatCode>
                <c:ptCount val="47"/>
                <c:pt idx="0">
                  <c:v>23.302969999999998</c:v>
                </c:pt>
                <c:pt idx="1">
                  <c:v>23.302969999999998</c:v>
                </c:pt>
                <c:pt idx="2">
                  <c:v>23.302969999999998</c:v>
                </c:pt>
                <c:pt idx="3">
                  <c:v>24.241949999999999</c:v>
                </c:pt>
                <c:pt idx="4">
                  <c:v>24.364270000000001</c:v>
                </c:pt>
                <c:pt idx="5">
                  <c:v>25.502929999999999</c:v>
                </c:pt>
                <c:pt idx="6">
                  <c:v>26.289709999999999</c:v>
                </c:pt>
                <c:pt idx="7">
                  <c:v>27.513929999999998</c:v>
                </c:pt>
                <c:pt idx="8">
                  <c:v>27.559270000000001</c:v>
                </c:pt>
                <c:pt idx="9">
                  <c:v>29.929120000000001</c:v>
                </c:pt>
                <c:pt idx="10">
                  <c:v>31.310189999999999</c:v>
                </c:pt>
                <c:pt idx="11">
                  <c:v>32.608440000000002</c:v>
                </c:pt>
                <c:pt idx="12">
                  <c:v>33.740609999999997</c:v>
                </c:pt>
                <c:pt idx="13">
                  <c:v>35.881059999999998</c:v>
                </c:pt>
                <c:pt idx="14">
                  <c:v>35.729300000000002</c:v>
                </c:pt>
                <c:pt idx="15">
                  <c:v>36.75273</c:v>
                </c:pt>
                <c:pt idx="16">
                  <c:v>36.767620000000001</c:v>
                </c:pt>
                <c:pt idx="17">
                  <c:v>49.768439999999998</c:v>
                </c:pt>
                <c:pt idx="18">
                  <c:v>45.733400000000003</c:v>
                </c:pt>
                <c:pt idx="19">
                  <c:v>48.679740000000002</c:v>
                </c:pt>
                <c:pt idx="20">
                  <c:v>48.952249999999999</c:v>
                </c:pt>
                <c:pt idx="21">
                  <c:v>47.94529</c:v>
                </c:pt>
                <c:pt idx="22">
                  <c:v>48.117559999999997</c:v>
                </c:pt>
                <c:pt idx="23">
                  <c:v>49.648820000000001</c:v>
                </c:pt>
                <c:pt idx="24">
                  <c:v>50.173479999999998</c:v>
                </c:pt>
                <c:pt idx="25">
                  <c:v>50.54851</c:v>
                </c:pt>
                <c:pt idx="26">
                  <c:v>51.783099999999997</c:v>
                </c:pt>
                <c:pt idx="27">
                  <c:v>51.28219</c:v>
                </c:pt>
                <c:pt idx="28">
                  <c:v>51.28219</c:v>
                </c:pt>
                <c:pt idx="29">
                  <c:v>51.28219</c:v>
                </c:pt>
                <c:pt idx="30">
                  <c:v>47.456069999999997</c:v>
                </c:pt>
                <c:pt idx="31">
                  <c:v>51.533270000000002</c:v>
                </c:pt>
                <c:pt idx="32">
                  <c:v>51.533270000000002</c:v>
                </c:pt>
                <c:pt idx="33">
                  <c:v>50.935699999999997</c:v>
                </c:pt>
                <c:pt idx="34">
                  <c:v>50.572879999999998</c:v>
                </c:pt>
                <c:pt idx="35">
                  <c:v>51.6325</c:v>
                </c:pt>
                <c:pt idx="36">
                  <c:v>51.669780000000003</c:v>
                </c:pt>
                <c:pt idx="37">
                  <c:v>52.458210000000001</c:v>
                </c:pt>
                <c:pt idx="38">
                  <c:v>51.632489999999997</c:v>
                </c:pt>
                <c:pt idx="39">
                  <c:v>52.740760000000002</c:v>
                </c:pt>
                <c:pt idx="40">
                  <c:v>51.499879999999997</c:v>
                </c:pt>
                <c:pt idx="41">
                  <c:v>53.097839999999998</c:v>
                </c:pt>
                <c:pt idx="42">
                  <c:v>54.98883</c:v>
                </c:pt>
                <c:pt idx="43">
                  <c:v>55.988280000000003</c:v>
                </c:pt>
                <c:pt idx="44">
                  <c:v>55.454799999999999</c:v>
                </c:pt>
                <c:pt idx="45">
                  <c:v>55.454799999999999</c:v>
                </c:pt>
                <c:pt idx="46">
                  <c:v>55.454799999999999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repair!$B$49</c:f>
              <c:strCache>
                <c:ptCount val="1"/>
                <c:pt idx="0">
                  <c:v>Belgium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repair!$D$49:$AX$49</c:f>
              <c:numCache>
                <c:formatCode>General</c:formatCode>
                <c:ptCount val="47"/>
                <c:pt idx="0">
                  <c:v>29.817910000000001</c:v>
                </c:pt>
                <c:pt idx="1">
                  <c:v>29.817910000000001</c:v>
                </c:pt>
                <c:pt idx="2">
                  <c:v>29.817910000000001</c:v>
                </c:pt>
                <c:pt idx="3">
                  <c:v>30.910160000000001</c:v>
                </c:pt>
                <c:pt idx="4">
                  <c:v>33.465249999999997</c:v>
                </c:pt>
                <c:pt idx="5">
                  <c:v>33.887509999999999</c:v>
                </c:pt>
                <c:pt idx="6">
                  <c:v>47.037039999999998</c:v>
                </c:pt>
                <c:pt idx="7">
                  <c:v>45.130600000000001</c:v>
                </c:pt>
                <c:pt idx="8">
                  <c:v>48.61157</c:v>
                </c:pt>
                <c:pt idx="9">
                  <c:v>46.618020000000001</c:v>
                </c:pt>
                <c:pt idx="10">
                  <c:v>49.161499999999997</c:v>
                </c:pt>
                <c:pt idx="11">
                  <c:v>39.671799999999998</c:v>
                </c:pt>
                <c:pt idx="12">
                  <c:v>40.196190000000001</c:v>
                </c:pt>
                <c:pt idx="13">
                  <c:v>39.560989999999997</c:v>
                </c:pt>
                <c:pt idx="14">
                  <c:v>41.152470000000001</c:v>
                </c:pt>
                <c:pt idx="15">
                  <c:v>45.646329999999999</c:v>
                </c:pt>
                <c:pt idx="16">
                  <c:v>50.446249999999999</c:v>
                </c:pt>
                <c:pt idx="17">
                  <c:v>46.882330000000003</c:v>
                </c:pt>
                <c:pt idx="18">
                  <c:v>50.328879999999998</c:v>
                </c:pt>
                <c:pt idx="19">
                  <c:v>49.783029999999997</c:v>
                </c:pt>
                <c:pt idx="20">
                  <c:v>53.120480000000001</c:v>
                </c:pt>
                <c:pt idx="21">
                  <c:v>51.612789999999997</c:v>
                </c:pt>
                <c:pt idx="22">
                  <c:v>51.612789999999997</c:v>
                </c:pt>
                <c:pt idx="23">
                  <c:v>51.612789999999997</c:v>
                </c:pt>
                <c:pt idx="24">
                  <c:v>51.172069999999998</c:v>
                </c:pt>
                <c:pt idx="25">
                  <c:v>51.172069999999998</c:v>
                </c:pt>
                <c:pt idx="26">
                  <c:v>51.172069999999998</c:v>
                </c:pt>
                <c:pt idx="27">
                  <c:v>51.172069999999998</c:v>
                </c:pt>
                <c:pt idx="28">
                  <c:v>51.172069999999998</c:v>
                </c:pt>
                <c:pt idx="29">
                  <c:v>51.172069999999998</c:v>
                </c:pt>
                <c:pt idx="30">
                  <c:v>55.875410000000002</c:v>
                </c:pt>
                <c:pt idx="31">
                  <c:v>56.110939999999999</c:v>
                </c:pt>
                <c:pt idx="32">
                  <c:v>56.707659999999997</c:v>
                </c:pt>
                <c:pt idx="33">
                  <c:v>56.707659999999997</c:v>
                </c:pt>
                <c:pt idx="34">
                  <c:v>56.707659999999997</c:v>
                </c:pt>
                <c:pt idx="35">
                  <c:v>56.707659999999997</c:v>
                </c:pt>
                <c:pt idx="36">
                  <c:v>58.779089999999997</c:v>
                </c:pt>
                <c:pt idx="37">
                  <c:v>58.779089999999997</c:v>
                </c:pt>
                <c:pt idx="38">
                  <c:v>58.669589999999999</c:v>
                </c:pt>
                <c:pt idx="39">
                  <c:v>58.691049999999997</c:v>
                </c:pt>
                <c:pt idx="40">
                  <c:v>58.853090000000002</c:v>
                </c:pt>
                <c:pt idx="41">
                  <c:v>59.019100000000002</c:v>
                </c:pt>
                <c:pt idx="42">
                  <c:v>59.305010000000003</c:v>
                </c:pt>
                <c:pt idx="43">
                  <c:v>59.090319999999998</c:v>
                </c:pt>
                <c:pt idx="44">
                  <c:v>59.80809</c:v>
                </c:pt>
                <c:pt idx="45">
                  <c:v>59.80809</c:v>
                </c:pt>
                <c:pt idx="46">
                  <c:v>59.80809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repair!$B$50</c:f>
              <c:strCache>
                <c:ptCount val="1"/>
                <c:pt idx="0">
                  <c:v>Denmark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repair!$D$50:$AX$50</c:f>
              <c:numCache>
                <c:formatCode>General</c:formatCode>
                <c:ptCount val="47"/>
                <c:pt idx="0">
                  <c:v>39.990400000000001</c:v>
                </c:pt>
                <c:pt idx="1">
                  <c:v>39.990400000000001</c:v>
                </c:pt>
                <c:pt idx="2">
                  <c:v>39.990400000000001</c:v>
                </c:pt>
                <c:pt idx="3">
                  <c:v>35.429070000000003</c:v>
                </c:pt>
                <c:pt idx="4">
                  <c:v>48.74147</c:v>
                </c:pt>
                <c:pt idx="5">
                  <c:v>47.822890000000001</c:v>
                </c:pt>
                <c:pt idx="6">
                  <c:v>51.456449999999997</c:v>
                </c:pt>
                <c:pt idx="7">
                  <c:v>49.353499999999997</c:v>
                </c:pt>
                <c:pt idx="8">
                  <c:v>52.683959999999999</c:v>
                </c:pt>
                <c:pt idx="9">
                  <c:v>53.385240000000003</c:v>
                </c:pt>
                <c:pt idx="10">
                  <c:v>54.30856</c:v>
                </c:pt>
                <c:pt idx="11">
                  <c:v>54.482280000000003</c:v>
                </c:pt>
                <c:pt idx="12">
                  <c:v>54.342260000000003</c:v>
                </c:pt>
                <c:pt idx="13">
                  <c:v>53.150829999999999</c:v>
                </c:pt>
                <c:pt idx="14">
                  <c:v>53.667850000000001</c:v>
                </c:pt>
                <c:pt idx="15">
                  <c:v>54.371279999999999</c:v>
                </c:pt>
                <c:pt idx="16">
                  <c:v>53.935890000000001</c:v>
                </c:pt>
                <c:pt idx="17">
                  <c:v>54.274520000000003</c:v>
                </c:pt>
                <c:pt idx="18">
                  <c:v>51.095579999999998</c:v>
                </c:pt>
                <c:pt idx="19">
                  <c:v>51.813330000000001</c:v>
                </c:pt>
                <c:pt idx="20">
                  <c:v>51.743679999999998</c:v>
                </c:pt>
                <c:pt idx="21">
                  <c:v>52.20129</c:v>
                </c:pt>
                <c:pt idx="22">
                  <c:v>52.745840000000001</c:v>
                </c:pt>
                <c:pt idx="23">
                  <c:v>53.699649999999998</c:v>
                </c:pt>
                <c:pt idx="24">
                  <c:v>50.376559999999998</c:v>
                </c:pt>
                <c:pt idx="25">
                  <c:v>51.827539999999999</c:v>
                </c:pt>
                <c:pt idx="26">
                  <c:v>50.616669999999999</c:v>
                </c:pt>
                <c:pt idx="27">
                  <c:v>50.616669999999999</c:v>
                </c:pt>
                <c:pt idx="28">
                  <c:v>50.616669999999999</c:v>
                </c:pt>
                <c:pt idx="29">
                  <c:v>56.283819999999999</c:v>
                </c:pt>
                <c:pt idx="30">
                  <c:v>58.515129999999999</c:v>
                </c:pt>
                <c:pt idx="31">
                  <c:v>56.319040000000001</c:v>
                </c:pt>
                <c:pt idx="32">
                  <c:v>56.53557</c:v>
                </c:pt>
                <c:pt idx="33">
                  <c:v>57.998919999999998</c:v>
                </c:pt>
                <c:pt idx="34">
                  <c:v>58.791679999999999</c:v>
                </c:pt>
                <c:pt idx="35">
                  <c:v>58.94697</c:v>
                </c:pt>
                <c:pt idx="36">
                  <c:v>57.990279999999998</c:v>
                </c:pt>
                <c:pt idx="37">
                  <c:v>57.37379</c:v>
                </c:pt>
                <c:pt idx="38">
                  <c:v>57.810429999999997</c:v>
                </c:pt>
                <c:pt idx="39">
                  <c:v>58.353340000000003</c:v>
                </c:pt>
                <c:pt idx="40">
                  <c:v>58.268689999999999</c:v>
                </c:pt>
                <c:pt idx="41">
                  <c:v>57.87433</c:v>
                </c:pt>
                <c:pt idx="42">
                  <c:v>57.645699999999998</c:v>
                </c:pt>
                <c:pt idx="43">
                  <c:v>57.491689999999998</c:v>
                </c:pt>
                <c:pt idx="44">
                  <c:v>58.309370000000001</c:v>
                </c:pt>
                <c:pt idx="45">
                  <c:v>58.309370000000001</c:v>
                </c:pt>
                <c:pt idx="46">
                  <c:v>58.309370000000001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repair!$B$51</c:f>
              <c:strCache>
                <c:ptCount val="1"/>
                <c:pt idx="0">
                  <c:v>Finland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repair!$D$51:$AX$51</c:f>
              <c:numCache>
                <c:formatCode>General</c:formatCode>
                <c:ptCount val="47"/>
                <c:pt idx="0">
                  <c:v>49.972769999999997</c:v>
                </c:pt>
                <c:pt idx="1">
                  <c:v>49.972769999999997</c:v>
                </c:pt>
                <c:pt idx="2">
                  <c:v>49.972769999999997</c:v>
                </c:pt>
                <c:pt idx="3">
                  <c:v>50.218249999999998</c:v>
                </c:pt>
                <c:pt idx="4">
                  <c:v>49.207479999999997</c:v>
                </c:pt>
                <c:pt idx="5">
                  <c:v>49.936790000000002</c:v>
                </c:pt>
                <c:pt idx="6">
                  <c:v>52.482529999999997</c:v>
                </c:pt>
                <c:pt idx="7">
                  <c:v>51.995010000000001</c:v>
                </c:pt>
                <c:pt idx="8">
                  <c:v>49.708629999999999</c:v>
                </c:pt>
                <c:pt idx="9">
                  <c:v>51.847749999999998</c:v>
                </c:pt>
                <c:pt idx="10">
                  <c:v>52.52149</c:v>
                </c:pt>
                <c:pt idx="11">
                  <c:v>51.22043</c:v>
                </c:pt>
                <c:pt idx="12">
                  <c:v>51.362029999999997</c:v>
                </c:pt>
                <c:pt idx="13">
                  <c:v>52.476640000000003</c:v>
                </c:pt>
                <c:pt idx="14">
                  <c:v>53.270539999999997</c:v>
                </c:pt>
                <c:pt idx="15">
                  <c:v>54.145269999999996</c:v>
                </c:pt>
                <c:pt idx="16">
                  <c:v>51.272640000000003</c:v>
                </c:pt>
                <c:pt idx="17">
                  <c:v>51.587870000000002</c:v>
                </c:pt>
                <c:pt idx="18">
                  <c:v>54.038670000000003</c:v>
                </c:pt>
                <c:pt idx="19">
                  <c:v>54.758789999999998</c:v>
                </c:pt>
                <c:pt idx="20">
                  <c:v>52.627310000000001</c:v>
                </c:pt>
                <c:pt idx="21">
                  <c:v>52.920250000000003</c:v>
                </c:pt>
                <c:pt idx="22">
                  <c:v>56.98113</c:v>
                </c:pt>
                <c:pt idx="23">
                  <c:v>58.473089999999999</c:v>
                </c:pt>
                <c:pt idx="24">
                  <c:v>59.224780000000003</c:v>
                </c:pt>
                <c:pt idx="25">
                  <c:v>57.645380000000003</c:v>
                </c:pt>
                <c:pt idx="26">
                  <c:v>57.602130000000002</c:v>
                </c:pt>
                <c:pt idx="27">
                  <c:v>58.148470000000003</c:v>
                </c:pt>
                <c:pt idx="28">
                  <c:v>61.225900000000003</c:v>
                </c:pt>
                <c:pt idx="29">
                  <c:v>60.002630000000003</c:v>
                </c:pt>
                <c:pt idx="30">
                  <c:v>61.697240000000001</c:v>
                </c:pt>
                <c:pt idx="31">
                  <c:v>61.062930000000001</c:v>
                </c:pt>
                <c:pt idx="32">
                  <c:v>61.528100000000002</c:v>
                </c:pt>
                <c:pt idx="33">
                  <c:v>61.974379999999996</c:v>
                </c:pt>
                <c:pt idx="34">
                  <c:v>62.15551</c:v>
                </c:pt>
                <c:pt idx="35">
                  <c:v>62.15551</c:v>
                </c:pt>
                <c:pt idx="36">
                  <c:v>62.593890000000002</c:v>
                </c:pt>
                <c:pt idx="37">
                  <c:v>63.417340000000003</c:v>
                </c:pt>
                <c:pt idx="38">
                  <c:v>63.417340000000003</c:v>
                </c:pt>
                <c:pt idx="39">
                  <c:v>62.812429999999999</c:v>
                </c:pt>
                <c:pt idx="40">
                  <c:v>60.10089</c:v>
                </c:pt>
                <c:pt idx="41">
                  <c:v>61.256590000000003</c:v>
                </c:pt>
                <c:pt idx="42">
                  <c:v>60.982059999999997</c:v>
                </c:pt>
                <c:pt idx="43">
                  <c:v>60.130859999999998</c:v>
                </c:pt>
                <c:pt idx="44">
                  <c:v>60.408700000000003</c:v>
                </c:pt>
                <c:pt idx="45">
                  <c:v>60.408700000000003</c:v>
                </c:pt>
                <c:pt idx="46">
                  <c:v>60.408700000000003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repair!$B$52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repair!$D$52:$AX$52</c:f>
              <c:numCache>
                <c:formatCode>General</c:formatCode>
                <c:ptCount val="47"/>
                <c:pt idx="0">
                  <c:v>36.957680000000003</c:v>
                </c:pt>
                <c:pt idx="1">
                  <c:v>36.957680000000003</c:v>
                </c:pt>
                <c:pt idx="2">
                  <c:v>36.957680000000003</c:v>
                </c:pt>
                <c:pt idx="3">
                  <c:v>36.957680000000003</c:v>
                </c:pt>
                <c:pt idx="4">
                  <c:v>39.347320000000003</c:v>
                </c:pt>
                <c:pt idx="5">
                  <c:v>39.347320000000003</c:v>
                </c:pt>
                <c:pt idx="6">
                  <c:v>39.347320000000003</c:v>
                </c:pt>
                <c:pt idx="7">
                  <c:v>39.347320000000003</c:v>
                </c:pt>
                <c:pt idx="8">
                  <c:v>39.347320000000003</c:v>
                </c:pt>
                <c:pt idx="9">
                  <c:v>39.347320000000003</c:v>
                </c:pt>
                <c:pt idx="10">
                  <c:v>39.347320000000003</c:v>
                </c:pt>
                <c:pt idx="11">
                  <c:v>39.347320000000003</c:v>
                </c:pt>
                <c:pt idx="12">
                  <c:v>39.347320000000003</c:v>
                </c:pt>
                <c:pt idx="13">
                  <c:v>44.05039</c:v>
                </c:pt>
                <c:pt idx="14">
                  <c:v>44.05039</c:v>
                </c:pt>
                <c:pt idx="15">
                  <c:v>44.05039</c:v>
                </c:pt>
                <c:pt idx="16">
                  <c:v>48.39199</c:v>
                </c:pt>
                <c:pt idx="17">
                  <c:v>49.14481</c:v>
                </c:pt>
                <c:pt idx="18">
                  <c:v>49.777540000000002</c:v>
                </c:pt>
                <c:pt idx="19">
                  <c:v>50.661940000000001</c:v>
                </c:pt>
                <c:pt idx="20">
                  <c:v>50.661940000000001</c:v>
                </c:pt>
                <c:pt idx="21">
                  <c:v>50.661940000000001</c:v>
                </c:pt>
                <c:pt idx="22">
                  <c:v>50.661940000000001</c:v>
                </c:pt>
                <c:pt idx="23">
                  <c:v>50.661940000000001</c:v>
                </c:pt>
                <c:pt idx="24">
                  <c:v>53.754550000000002</c:v>
                </c:pt>
                <c:pt idx="25">
                  <c:v>53.754550000000002</c:v>
                </c:pt>
                <c:pt idx="26">
                  <c:v>53.754550000000002</c:v>
                </c:pt>
                <c:pt idx="27">
                  <c:v>53.754550000000002</c:v>
                </c:pt>
                <c:pt idx="28">
                  <c:v>53.754550000000002</c:v>
                </c:pt>
                <c:pt idx="29">
                  <c:v>55.469160000000002</c:v>
                </c:pt>
                <c:pt idx="30">
                  <c:v>55.407649999999997</c:v>
                </c:pt>
                <c:pt idx="31">
                  <c:v>55.407649999999997</c:v>
                </c:pt>
                <c:pt idx="32">
                  <c:v>55.51728</c:v>
                </c:pt>
                <c:pt idx="33">
                  <c:v>56.552030000000002</c:v>
                </c:pt>
                <c:pt idx="34">
                  <c:v>55.91874</c:v>
                </c:pt>
                <c:pt idx="35">
                  <c:v>55.473399999999998</c:v>
                </c:pt>
                <c:pt idx="36">
                  <c:v>55.082459999999998</c:v>
                </c:pt>
                <c:pt idx="37">
                  <c:v>55.22589</c:v>
                </c:pt>
                <c:pt idx="38">
                  <c:v>54.854170000000003</c:v>
                </c:pt>
                <c:pt idx="39">
                  <c:v>55.217419999999997</c:v>
                </c:pt>
                <c:pt idx="40">
                  <c:v>55.217419999999997</c:v>
                </c:pt>
                <c:pt idx="41">
                  <c:v>55.217419999999997</c:v>
                </c:pt>
                <c:pt idx="42">
                  <c:v>56.248269999999998</c:v>
                </c:pt>
                <c:pt idx="43">
                  <c:v>56.119280000000003</c:v>
                </c:pt>
                <c:pt idx="44">
                  <c:v>55.883459999999999</c:v>
                </c:pt>
                <c:pt idx="45">
                  <c:v>55.883459999999999</c:v>
                </c:pt>
                <c:pt idx="46">
                  <c:v>55.883459999999999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repair!$B$53</c:f>
              <c:strCache>
                <c:ptCount val="1"/>
                <c:pt idx="0">
                  <c:v>Greece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repair!$D$53:$AX$53</c:f>
              <c:numCache>
                <c:formatCode>General</c:formatCode>
                <c:ptCount val="47"/>
                <c:pt idx="0">
                  <c:v>35.424280000000003</c:v>
                </c:pt>
                <c:pt idx="1">
                  <c:v>35.424280000000003</c:v>
                </c:pt>
                <c:pt idx="2">
                  <c:v>35.424280000000003</c:v>
                </c:pt>
                <c:pt idx="3">
                  <c:v>40.430039999999998</c:v>
                </c:pt>
                <c:pt idx="4">
                  <c:v>40.694899999999997</c:v>
                </c:pt>
                <c:pt idx="5">
                  <c:v>37.533920000000002</c:v>
                </c:pt>
                <c:pt idx="6">
                  <c:v>36.956389999999999</c:v>
                </c:pt>
                <c:pt idx="7">
                  <c:v>37.138190000000002</c:v>
                </c:pt>
                <c:pt idx="8">
                  <c:v>38.789870000000001</c:v>
                </c:pt>
                <c:pt idx="9">
                  <c:v>40.994390000000003</c:v>
                </c:pt>
                <c:pt idx="10">
                  <c:v>41.620959999999997</c:v>
                </c:pt>
                <c:pt idx="11">
                  <c:v>40.645769999999999</c:v>
                </c:pt>
                <c:pt idx="12">
                  <c:v>41.811030000000002</c:v>
                </c:pt>
                <c:pt idx="13">
                  <c:v>43.078069999999997</c:v>
                </c:pt>
                <c:pt idx="14">
                  <c:v>44.930210000000002</c:v>
                </c:pt>
                <c:pt idx="15">
                  <c:v>46.086469999999998</c:v>
                </c:pt>
                <c:pt idx="16">
                  <c:v>50.589550000000003</c:v>
                </c:pt>
                <c:pt idx="17">
                  <c:v>55.18327</c:v>
                </c:pt>
                <c:pt idx="18">
                  <c:v>52.24559</c:v>
                </c:pt>
                <c:pt idx="19">
                  <c:v>52.24559</c:v>
                </c:pt>
                <c:pt idx="20">
                  <c:v>53.378590000000003</c:v>
                </c:pt>
                <c:pt idx="21">
                  <c:v>52.921669999999999</c:v>
                </c:pt>
                <c:pt idx="22">
                  <c:v>52.820659999999997</c:v>
                </c:pt>
                <c:pt idx="23">
                  <c:v>53.984340000000003</c:v>
                </c:pt>
                <c:pt idx="24">
                  <c:v>56.64949</c:v>
                </c:pt>
                <c:pt idx="25">
                  <c:v>56.64949</c:v>
                </c:pt>
                <c:pt idx="26">
                  <c:v>56.64949</c:v>
                </c:pt>
                <c:pt idx="27">
                  <c:v>54.615960000000001</c:v>
                </c:pt>
                <c:pt idx="28">
                  <c:v>54.615960000000001</c:v>
                </c:pt>
                <c:pt idx="29">
                  <c:v>54.615960000000001</c:v>
                </c:pt>
                <c:pt idx="30">
                  <c:v>54.615960000000001</c:v>
                </c:pt>
                <c:pt idx="31">
                  <c:v>55.545000000000002</c:v>
                </c:pt>
                <c:pt idx="32">
                  <c:v>55.170439999999999</c:v>
                </c:pt>
                <c:pt idx="33">
                  <c:v>55.170439999999999</c:v>
                </c:pt>
                <c:pt idx="34">
                  <c:v>60.901629999999997</c:v>
                </c:pt>
                <c:pt idx="35">
                  <c:v>61.48283</c:v>
                </c:pt>
                <c:pt idx="36">
                  <c:v>61.48283</c:v>
                </c:pt>
                <c:pt idx="37">
                  <c:v>59.494010000000003</c:v>
                </c:pt>
                <c:pt idx="38">
                  <c:v>59.32105</c:v>
                </c:pt>
                <c:pt idx="39">
                  <c:v>59.32105</c:v>
                </c:pt>
                <c:pt idx="40">
                  <c:v>59.857750000000003</c:v>
                </c:pt>
                <c:pt idx="41">
                  <c:v>59.813760000000002</c:v>
                </c:pt>
                <c:pt idx="42">
                  <c:v>59.056579999999997</c:v>
                </c:pt>
                <c:pt idx="43">
                  <c:v>58.787379999999999</c:v>
                </c:pt>
                <c:pt idx="44">
                  <c:v>57.777450000000002</c:v>
                </c:pt>
                <c:pt idx="45">
                  <c:v>57.777450000000002</c:v>
                </c:pt>
                <c:pt idx="46">
                  <c:v>57.777450000000002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repair!$B$54</c:f>
              <c:strCache>
                <c:ptCount val="1"/>
                <c:pt idx="0">
                  <c:v>Iceland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repair!$D$54:$AX$54</c:f>
              <c:numCache>
                <c:formatCode>General</c:formatCode>
                <c:ptCount val="47"/>
                <c:pt idx="0">
                  <c:v>22.619050000000001</c:v>
                </c:pt>
                <c:pt idx="1">
                  <c:v>22.619050000000001</c:v>
                </c:pt>
                <c:pt idx="2">
                  <c:v>22.619050000000001</c:v>
                </c:pt>
                <c:pt idx="3">
                  <c:v>24.04372</c:v>
                </c:pt>
                <c:pt idx="4">
                  <c:v>20.105820000000001</c:v>
                </c:pt>
                <c:pt idx="5">
                  <c:v>17.21612</c:v>
                </c:pt>
                <c:pt idx="6">
                  <c:v>21.484380000000002</c:v>
                </c:pt>
                <c:pt idx="7">
                  <c:v>21.68675</c:v>
                </c:pt>
                <c:pt idx="8">
                  <c:v>21.68675</c:v>
                </c:pt>
                <c:pt idx="9">
                  <c:v>21.68675</c:v>
                </c:pt>
                <c:pt idx="10">
                  <c:v>21.68675</c:v>
                </c:pt>
                <c:pt idx="11">
                  <c:v>21.68675</c:v>
                </c:pt>
                <c:pt idx="12">
                  <c:v>21.68675</c:v>
                </c:pt>
                <c:pt idx="13">
                  <c:v>21.68675</c:v>
                </c:pt>
                <c:pt idx="14">
                  <c:v>21.68675</c:v>
                </c:pt>
                <c:pt idx="15">
                  <c:v>21.68675</c:v>
                </c:pt>
                <c:pt idx="16">
                  <c:v>21.68675</c:v>
                </c:pt>
                <c:pt idx="17">
                  <c:v>21.68675</c:v>
                </c:pt>
                <c:pt idx="18">
                  <c:v>21.68675</c:v>
                </c:pt>
                <c:pt idx="19">
                  <c:v>21.68675</c:v>
                </c:pt>
                <c:pt idx="20">
                  <c:v>21.68675</c:v>
                </c:pt>
                <c:pt idx="21">
                  <c:v>21.68675</c:v>
                </c:pt>
                <c:pt idx="22">
                  <c:v>21.68675</c:v>
                </c:pt>
                <c:pt idx="23">
                  <c:v>21.68675</c:v>
                </c:pt>
                <c:pt idx="24">
                  <c:v>21.68675</c:v>
                </c:pt>
                <c:pt idx="25">
                  <c:v>21.68675</c:v>
                </c:pt>
                <c:pt idx="26">
                  <c:v>21.68675</c:v>
                </c:pt>
                <c:pt idx="27">
                  <c:v>58.374380000000002</c:v>
                </c:pt>
                <c:pt idx="28">
                  <c:v>58.374380000000002</c:v>
                </c:pt>
                <c:pt idx="29">
                  <c:v>62.453989999999997</c:v>
                </c:pt>
                <c:pt idx="30">
                  <c:v>64.418210000000002</c:v>
                </c:pt>
                <c:pt idx="31">
                  <c:v>62.149079999999998</c:v>
                </c:pt>
                <c:pt idx="32">
                  <c:v>61.457859999999997</c:v>
                </c:pt>
                <c:pt idx="33">
                  <c:v>64.268680000000003</c:v>
                </c:pt>
                <c:pt idx="34">
                  <c:v>66.560959999999994</c:v>
                </c:pt>
                <c:pt idx="35">
                  <c:v>67.570350000000005</c:v>
                </c:pt>
                <c:pt idx="36">
                  <c:v>67.176919999999996</c:v>
                </c:pt>
                <c:pt idx="37">
                  <c:v>67.466819999999998</c:v>
                </c:pt>
                <c:pt idx="38">
                  <c:v>66.170389999999998</c:v>
                </c:pt>
                <c:pt idx="39">
                  <c:v>65.913039999999995</c:v>
                </c:pt>
                <c:pt idx="40">
                  <c:v>66.723510000000005</c:v>
                </c:pt>
                <c:pt idx="41">
                  <c:v>66.723510000000005</c:v>
                </c:pt>
                <c:pt idx="42">
                  <c:v>64.454750000000004</c:v>
                </c:pt>
                <c:pt idx="43">
                  <c:v>64.454750000000004</c:v>
                </c:pt>
                <c:pt idx="44">
                  <c:v>64.454750000000004</c:v>
                </c:pt>
                <c:pt idx="45">
                  <c:v>64.454750000000004</c:v>
                </c:pt>
                <c:pt idx="46">
                  <c:v>64.454750000000004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repair!$B$55</c:f>
              <c:strCache>
                <c:ptCount val="1"/>
                <c:pt idx="0">
                  <c:v>Ireland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repair!$D$55:$AX$55</c:f>
              <c:numCache>
                <c:formatCode>General</c:formatCode>
                <c:ptCount val="47"/>
                <c:pt idx="0">
                  <c:v>41.224879999999999</c:v>
                </c:pt>
                <c:pt idx="1">
                  <c:v>41.224879999999999</c:v>
                </c:pt>
                <c:pt idx="2">
                  <c:v>41.224879999999999</c:v>
                </c:pt>
                <c:pt idx="3">
                  <c:v>41.224879999999999</c:v>
                </c:pt>
                <c:pt idx="4">
                  <c:v>41.224879999999999</c:v>
                </c:pt>
                <c:pt idx="5">
                  <c:v>41.224879999999999</c:v>
                </c:pt>
                <c:pt idx="6">
                  <c:v>41.224879999999999</c:v>
                </c:pt>
                <c:pt idx="7">
                  <c:v>45.469749999999998</c:v>
                </c:pt>
                <c:pt idx="8">
                  <c:v>45.011890000000001</c:v>
                </c:pt>
                <c:pt idx="9">
                  <c:v>46.999400000000001</c:v>
                </c:pt>
                <c:pt idx="10">
                  <c:v>45.64217</c:v>
                </c:pt>
                <c:pt idx="11">
                  <c:v>45.331130000000002</c:v>
                </c:pt>
                <c:pt idx="12">
                  <c:v>45.561450000000001</c:v>
                </c:pt>
                <c:pt idx="13">
                  <c:v>45.36401</c:v>
                </c:pt>
                <c:pt idx="14">
                  <c:v>45.773780000000002</c:v>
                </c:pt>
                <c:pt idx="15">
                  <c:v>42.583150000000003</c:v>
                </c:pt>
                <c:pt idx="16">
                  <c:v>46.854239999999997</c:v>
                </c:pt>
                <c:pt idx="17">
                  <c:v>46.854239999999997</c:v>
                </c:pt>
                <c:pt idx="18">
                  <c:v>29.965160000000001</c:v>
                </c:pt>
                <c:pt idx="19">
                  <c:v>29.314440000000001</c:v>
                </c:pt>
                <c:pt idx="20">
                  <c:v>32.163350000000001</c:v>
                </c:pt>
                <c:pt idx="21">
                  <c:v>32.163350000000001</c:v>
                </c:pt>
                <c:pt idx="22">
                  <c:v>46.70187</c:v>
                </c:pt>
                <c:pt idx="23">
                  <c:v>47.408650000000002</c:v>
                </c:pt>
                <c:pt idx="24">
                  <c:v>48.761600000000001</c:v>
                </c:pt>
                <c:pt idx="25">
                  <c:v>49.048079999999999</c:v>
                </c:pt>
                <c:pt idx="26">
                  <c:v>49.048079999999999</c:v>
                </c:pt>
                <c:pt idx="27">
                  <c:v>48.561430000000001</c:v>
                </c:pt>
                <c:pt idx="28">
                  <c:v>51.958970000000001</c:v>
                </c:pt>
                <c:pt idx="29">
                  <c:v>55.261180000000003</c:v>
                </c:pt>
                <c:pt idx="30">
                  <c:v>55.066769999999998</c:v>
                </c:pt>
                <c:pt idx="31">
                  <c:v>55.984549999999999</c:v>
                </c:pt>
                <c:pt idx="32">
                  <c:v>57.111130000000003</c:v>
                </c:pt>
                <c:pt idx="33">
                  <c:v>57.630839999999999</c:v>
                </c:pt>
                <c:pt idx="34">
                  <c:v>57.013179999999998</c:v>
                </c:pt>
                <c:pt idx="35">
                  <c:v>55.649619999999999</c:v>
                </c:pt>
                <c:pt idx="36">
                  <c:v>56.050620000000002</c:v>
                </c:pt>
                <c:pt idx="37">
                  <c:v>56.569110000000002</c:v>
                </c:pt>
                <c:pt idx="38">
                  <c:v>56.272260000000003</c:v>
                </c:pt>
                <c:pt idx="39">
                  <c:v>56.850639999999999</c:v>
                </c:pt>
                <c:pt idx="40">
                  <c:v>54.815849999999998</c:v>
                </c:pt>
                <c:pt idx="41">
                  <c:v>54.815849999999998</c:v>
                </c:pt>
                <c:pt idx="42">
                  <c:v>54.54833</c:v>
                </c:pt>
                <c:pt idx="43">
                  <c:v>53.622529999999998</c:v>
                </c:pt>
                <c:pt idx="44">
                  <c:v>52.294670000000004</c:v>
                </c:pt>
                <c:pt idx="45">
                  <c:v>52.294670000000004</c:v>
                </c:pt>
                <c:pt idx="46">
                  <c:v>52.294670000000004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repair!$B$56</c:f>
              <c:strCache>
                <c:ptCount val="1"/>
                <c:pt idx="0">
                  <c:v>Italy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repair!$D$56:$AX$56</c:f>
              <c:numCache>
                <c:formatCode>General</c:formatCode>
                <c:ptCount val="47"/>
                <c:pt idx="0">
                  <c:v>43.241999999999997</c:v>
                </c:pt>
                <c:pt idx="1">
                  <c:v>43.241999999999997</c:v>
                </c:pt>
                <c:pt idx="2">
                  <c:v>43.241999999999997</c:v>
                </c:pt>
                <c:pt idx="3">
                  <c:v>45.811430000000001</c:v>
                </c:pt>
                <c:pt idx="4">
                  <c:v>43.761139999999997</c:v>
                </c:pt>
                <c:pt idx="5">
                  <c:v>42.724919999999997</c:v>
                </c:pt>
                <c:pt idx="6">
                  <c:v>42.994399999999999</c:v>
                </c:pt>
                <c:pt idx="7">
                  <c:v>41.411709999999999</c:v>
                </c:pt>
                <c:pt idx="8">
                  <c:v>41.674759999999999</c:v>
                </c:pt>
                <c:pt idx="9">
                  <c:v>41.65748</c:v>
                </c:pt>
                <c:pt idx="10">
                  <c:v>42.037779999999998</c:v>
                </c:pt>
                <c:pt idx="11">
                  <c:v>42.091740000000001</c:v>
                </c:pt>
                <c:pt idx="12">
                  <c:v>42.091740000000001</c:v>
                </c:pt>
                <c:pt idx="13">
                  <c:v>43.211640000000003</c:v>
                </c:pt>
                <c:pt idx="14">
                  <c:v>42.746940000000002</c:v>
                </c:pt>
                <c:pt idx="15">
                  <c:v>43.019469999999998</c:v>
                </c:pt>
                <c:pt idx="16">
                  <c:v>44.289319999999996</c:v>
                </c:pt>
                <c:pt idx="17">
                  <c:v>44.732280000000003</c:v>
                </c:pt>
                <c:pt idx="18">
                  <c:v>45.767699999999998</c:v>
                </c:pt>
                <c:pt idx="19">
                  <c:v>45.826230000000002</c:v>
                </c:pt>
                <c:pt idx="20">
                  <c:v>47.535640000000001</c:v>
                </c:pt>
                <c:pt idx="21">
                  <c:v>42.67454</c:v>
                </c:pt>
                <c:pt idx="22">
                  <c:v>42.67454</c:v>
                </c:pt>
                <c:pt idx="23">
                  <c:v>44.094380000000001</c:v>
                </c:pt>
                <c:pt idx="24">
                  <c:v>50.483530000000002</c:v>
                </c:pt>
                <c:pt idx="25">
                  <c:v>56.39396</c:v>
                </c:pt>
                <c:pt idx="26">
                  <c:v>56.148090000000003</c:v>
                </c:pt>
                <c:pt idx="27">
                  <c:v>55.841679999999997</c:v>
                </c:pt>
                <c:pt idx="28">
                  <c:v>56.219380000000001</c:v>
                </c:pt>
                <c:pt idx="29">
                  <c:v>55.999049999999997</c:v>
                </c:pt>
                <c:pt idx="30">
                  <c:v>55.867019999999997</c:v>
                </c:pt>
                <c:pt idx="31">
                  <c:v>57.275469999999999</c:v>
                </c:pt>
                <c:pt idx="32">
                  <c:v>56.73395</c:v>
                </c:pt>
                <c:pt idx="33">
                  <c:v>56.894680000000001</c:v>
                </c:pt>
                <c:pt idx="34">
                  <c:v>58.052070000000001</c:v>
                </c:pt>
                <c:pt idx="35">
                  <c:v>58.582430000000002</c:v>
                </c:pt>
                <c:pt idx="36">
                  <c:v>59.212940000000003</c:v>
                </c:pt>
                <c:pt idx="37">
                  <c:v>59.614620000000002</c:v>
                </c:pt>
                <c:pt idx="38">
                  <c:v>59.472270000000002</c:v>
                </c:pt>
                <c:pt idx="39">
                  <c:v>59.472270000000002</c:v>
                </c:pt>
                <c:pt idx="40">
                  <c:v>59.472270000000002</c:v>
                </c:pt>
                <c:pt idx="41">
                  <c:v>60.43741</c:v>
                </c:pt>
                <c:pt idx="42">
                  <c:v>62.26126</c:v>
                </c:pt>
                <c:pt idx="43">
                  <c:v>59.501750000000001</c:v>
                </c:pt>
                <c:pt idx="44">
                  <c:v>59.681370000000001</c:v>
                </c:pt>
                <c:pt idx="45">
                  <c:v>59.681370000000001</c:v>
                </c:pt>
                <c:pt idx="46">
                  <c:v>59.681370000000001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20464"/>
        <c:axId val="708421008"/>
      </c:lineChart>
      <c:catAx>
        <c:axId val="7084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21008"/>
        <c:crosses val="autoZero"/>
        <c:auto val="1"/>
        <c:lblAlgn val="ctr"/>
        <c:lblOffset val="100"/>
        <c:noMultiLvlLbl val="0"/>
      </c:catAx>
      <c:valAx>
        <c:axId val="708421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20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Frauenanteil im Hochschulbereich</a:t>
            </a:r>
            <a:r>
              <a:rPr lang="hu-HU" sz="1800" b="1" i="0" u="none" strike="noStrike" baseline="0">
                <a:effectLst/>
              </a:rPr>
              <a:t> (WESTEUROPA Teil 2)</a:t>
            </a:r>
            <a:endParaRPr lang="hu-H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repair!$B$57</c:f>
              <c:strCache>
                <c:ptCount val="1"/>
                <c:pt idx="0">
                  <c:v>Malta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repair!$D$57:$AX$57</c:f>
              <c:numCache>
                <c:formatCode>General</c:formatCode>
                <c:ptCount val="47"/>
                <c:pt idx="0">
                  <c:v>45.429360000000003</c:v>
                </c:pt>
                <c:pt idx="1">
                  <c:v>45.429360000000003</c:v>
                </c:pt>
                <c:pt idx="2">
                  <c:v>45.429360000000003</c:v>
                </c:pt>
                <c:pt idx="3">
                  <c:v>45.429360000000003</c:v>
                </c:pt>
                <c:pt idx="4">
                  <c:v>34.908140000000003</c:v>
                </c:pt>
                <c:pt idx="5">
                  <c:v>47.385620000000003</c:v>
                </c:pt>
                <c:pt idx="6">
                  <c:v>32.526879999999998</c:v>
                </c:pt>
                <c:pt idx="7">
                  <c:v>31.472079999999998</c:v>
                </c:pt>
                <c:pt idx="8">
                  <c:v>34.615380000000002</c:v>
                </c:pt>
                <c:pt idx="9">
                  <c:v>39.493670000000002</c:v>
                </c:pt>
                <c:pt idx="10">
                  <c:v>39.493670000000002</c:v>
                </c:pt>
                <c:pt idx="11">
                  <c:v>30.115829999999999</c:v>
                </c:pt>
                <c:pt idx="12">
                  <c:v>24.01961</c:v>
                </c:pt>
                <c:pt idx="13">
                  <c:v>26.13636</c:v>
                </c:pt>
                <c:pt idx="14">
                  <c:v>28.965520000000001</c:v>
                </c:pt>
                <c:pt idx="15">
                  <c:v>6.0240999999999998</c:v>
                </c:pt>
                <c:pt idx="16">
                  <c:v>17.164180000000002</c:v>
                </c:pt>
                <c:pt idx="17">
                  <c:v>22.685189999999999</c:v>
                </c:pt>
                <c:pt idx="18">
                  <c:v>27.340820000000001</c:v>
                </c:pt>
                <c:pt idx="19">
                  <c:v>25.609760000000001</c:v>
                </c:pt>
                <c:pt idx="20">
                  <c:v>38.580249999999999</c:v>
                </c:pt>
                <c:pt idx="21">
                  <c:v>40.639270000000003</c:v>
                </c:pt>
                <c:pt idx="22">
                  <c:v>43.703699999999998</c:v>
                </c:pt>
                <c:pt idx="23">
                  <c:v>39.042819999999999</c:v>
                </c:pt>
                <c:pt idx="24">
                  <c:v>48.944099999999999</c:v>
                </c:pt>
                <c:pt idx="25">
                  <c:v>46.390659999999997</c:v>
                </c:pt>
                <c:pt idx="26">
                  <c:v>50.37538</c:v>
                </c:pt>
                <c:pt idx="27">
                  <c:v>50.115470000000002</c:v>
                </c:pt>
                <c:pt idx="28">
                  <c:v>49.709299999999999</c:v>
                </c:pt>
                <c:pt idx="29">
                  <c:v>53.932580000000002</c:v>
                </c:pt>
                <c:pt idx="30">
                  <c:v>51.617800000000003</c:v>
                </c:pt>
                <c:pt idx="31">
                  <c:v>52.021970000000003</c:v>
                </c:pt>
                <c:pt idx="32">
                  <c:v>52.034260000000003</c:v>
                </c:pt>
                <c:pt idx="33">
                  <c:v>54.736330000000002</c:v>
                </c:pt>
                <c:pt idx="34">
                  <c:v>57.296039999999998</c:v>
                </c:pt>
                <c:pt idx="35">
                  <c:v>60.634799999999998</c:v>
                </c:pt>
                <c:pt idx="36">
                  <c:v>57.997010000000003</c:v>
                </c:pt>
                <c:pt idx="37">
                  <c:v>57.347009999999997</c:v>
                </c:pt>
                <c:pt idx="38">
                  <c:v>59.383949999999999</c:v>
                </c:pt>
                <c:pt idx="39">
                  <c:v>59.563989999999997</c:v>
                </c:pt>
                <c:pt idx="40">
                  <c:v>58.642180000000003</c:v>
                </c:pt>
                <c:pt idx="41">
                  <c:v>55.054519999999997</c:v>
                </c:pt>
                <c:pt idx="42">
                  <c:v>57.435749999999999</c:v>
                </c:pt>
                <c:pt idx="43">
                  <c:v>55.719169999999998</c:v>
                </c:pt>
                <c:pt idx="44">
                  <c:v>54.791029999999999</c:v>
                </c:pt>
                <c:pt idx="45">
                  <c:v>54.791029999999999</c:v>
                </c:pt>
                <c:pt idx="46">
                  <c:v>54.791029999999999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repair!$B$58</c:f>
              <c:strCache>
                <c:ptCount val="1"/>
                <c:pt idx="0">
                  <c:v>Netherlands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repair!$D$58:$AX$58</c:f>
              <c:numCache>
                <c:formatCode>General</c:formatCode>
                <c:ptCount val="47"/>
                <c:pt idx="0">
                  <c:v>31.655149999999999</c:v>
                </c:pt>
                <c:pt idx="1">
                  <c:v>31.655149999999999</c:v>
                </c:pt>
                <c:pt idx="2">
                  <c:v>31.655149999999999</c:v>
                </c:pt>
                <c:pt idx="3">
                  <c:v>31.655149999999999</c:v>
                </c:pt>
                <c:pt idx="4">
                  <c:v>31.655149999999999</c:v>
                </c:pt>
                <c:pt idx="5">
                  <c:v>33.205950000000001</c:v>
                </c:pt>
                <c:pt idx="6">
                  <c:v>34.970489999999998</c:v>
                </c:pt>
                <c:pt idx="7">
                  <c:v>34.511800000000001</c:v>
                </c:pt>
                <c:pt idx="8">
                  <c:v>35.376899999999999</c:v>
                </c:pt>
                <c:pt idx="9">
                  <c:v>36.216059999999999</c:v>
                </c:pt>
                <c:pt idx="10">
                  <c:v>37.128740000000001</c:v>
                </c:pt>
                <c:pt idx="11">
                  <c:v>42.386490000000002</c:v>
                </c:pt>
                <c:pt idx="12">
                  <c:v>45.922580000000004</c:v>
                </c:pt>
                <c:pt idx="13">
                  <c:v>47.976709999999997</c:v>
                </c:pt>
                <c:pt idx="14">
                  <c:v>44.514899999999997</c:v>
                </c:pt>
                <c:pt idx="15">
                  <c:v>48.313470000000002</c:v>
                </c:pt>
                <c:pt idx="16">
                  <c:v>46.616599999999998</c:v>
                </c:pt>
                <c:pt idx="17">
                  <c:v>44.521630000000002</c:v>
                </c:pt>
                <c:pt idx="18">
                  <c:v>44.650230000000001</c:v>
                </c:pt>
                <c:pt idx="19">
                  <c:v>43.29242</c:v>
                </c:pt>
                <c:pt idx="20">
                  <c:v>44.321820000000002</c:v>
                </c:pt>
                <c:pt idx="21">
                  <c:v>45.337910000000001</c:v>
                </c:pt>
                <c:pt idx="22">
                  <c:v>43.209020000000002</c:v>
                </c:pt>
                <c:pt idx="23">
                  <c:v>46.565049999999999</c:v>
                </c:pt>
                <c:pt idx="24">
                  <c:v>47.147440000000003</c:v>
                </c:pt>
                <c:pt idx="25">
                  <c:v>48.425289999999997</c:v>
                </c:pt>
                <c:pt idx="26">
                  <c:v>49.483730000000001</c:v>
                </c:pt>
                <c:pt idx="27">
                  <c:v>50.469230000000003</c:v>
                </c:pt>
                <c:pt idx="28">
                  <c:v>50.469230000000003</c:v>
                </c:pt>
                <c:pt idx="29">
                  <c:v>52.349580000000003</c:v>
                </c:pt>
                <c:pt idx="30">
                  <c:v>54.152819999999998</c:v>
                </c:pt>
                <c:pt idx="31">
                  <c:v>54.703870000000002</c:v>
                </c:pt>
                <c:pt idx="32">
                  <c:v>55.391640000000002</c:v>
                </c:pt>
                <c:pt idx="33">
                  <c:v>55.998930000000001</c:v>
                </c:pt>
                <c:pt idx="34">
                  <c:v>56.149239999999999</c:v>
                </c:pt>
                <c:pt idx="35">
                  <c:v>56.467700000000001</c:v>
                </c:pt>
                <c:pt idx="36">
                  <c:v>55.903300000000002</c:v>
                </c:pt>
                <c:pt idx="37">
                  <c:v>56.480240000000002</c:v>
                </c:pt>
                <c:pt idx="38">
                  <c:v>56.735199999999999</c:v>
                </c:pt>
                <c:pt idx="39">
                  <c:v>56.540170000000003</c:v>
                </c:pt>
                <c:pt idx="40">
                  <c:v>56.689349999999997</c:v>
                </c:pt>
                <c:pt idx="41">
                  <c:v>56.912779999999998</c:v>
                </c:pt>
                <c:pt idx="42">
                  <c:v>56.531120000000001</c:v>
                </c:pt>
                <c:pt idx="43">
                  <c:v>56.905889999999999</c:v>
                </c:pt>
                <c:pt idx="44">
                  <c:v>56.606499999999997</c:v>
                </c:pt>
                <c:pt idx="45">
                  <c:v>56.606499999999997</c:v>
                </c:pt>
                <c:pt idx="46">
                  <c:v>56.606499999999997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repair!$B$59</c:f>
              <c:strCache>
                <c:ptCount val="1"/>
                <c:pt idx="0">
                  <c:v>Norway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repair!$D$59:$AX$59</c:f>
              <c:numCache>
                <c:formatCode>General</c:formatCode>
                <c:ptCount val="47"/>
                <c:pt idx="0">
                  <c:v>17.71001</c:v>
                </c:pt>
                <c:pt idx="1">
                  <c:v>17.71001</c:v>
                </c:pt>
                <c:pt idx="2">
                  <c:v>17.71001</c:v>
                </c:pt>
                <c:pt idx="3">
                  <c:v>33.91037</c:v>
                </c:pt>
                <c:pt idx="4">
                  <c:v>39.279449999999997</c:v>
                </c:pt>
                <c:pt idx="5">
                  <c:v>41.05733</c:v>
                </c:pt>
                <c:pt idx="6">
                  <c:v>42.346310000000003</c:v>
                </c:pt>
                <c:pt idx="7">
                  <c:v>47.41039</c:v>
                </c:pt>
                <c:pt idx="8">
                  <c:v>47.41039</c:v>
                </c:pt>
                <c:pt idx="9">
                  <c:v>47.41039</c:v>
                </c:pt>
                <c:pt idx="10">
                  <c:v>47.41039</c:v>
                </c:pt>
                <c:pt idx="11">
                  <c:v>47.41039</c:v>
                </c:pt>
                <c:pt idx="12">
                  <c:v>47.41039</c:v>
                </c:pt>
                <c:pt idx="13">
                  <c:v>47.41039</c:v>
                </c:pt>
                <c:pt idx="14">
                  <c:v>47.41039</c:v>
                </c:pt>
                <c:pt idx="15">
                  <c:v>47.41039</c:v>
                </c:pt>
                <c:pt idx="16">
                  <c:v>54.389699999999998</c:v>
                </c:pt>
                <c:pt idx="17">
                  <c:v>55.146059999999999</c:v>
                </c:pt>
                <c:pt idx="18">
                  <c:v>56.205460000000002</c:v>
                </c:pt>
                <c:pt idx="19">
                  <c:v>55.178730000000002</c:v>
                </c:pt>
                <c:pt idx="20">
                  <c:v>56.594760000000001</c:v>
                </c:pt>
                <c:pt idx="21">
                  <c:v>55.369599999999998</c:v>
                </c:pt>
                <c:pt idx="22">
                  <c:v>54.349980000000002</c:v>
                </c:pt>
                <c:pt idx="23">
                  <c:v>54.658909999999999</c:v>
                </c:pt>
                <c:pt idx="24">
                  <c:v>55.892629999999997</c:v>
                </c:pt>
                <c:pt idx="25">
                  <c:v>55.892629999999997</c:v>
                </c:pt>
                <c:pt idx="26">
                  <c:v>54.379550000000002</c:v>
                </c:pt>
                <c:pt idx="27">
                  <c:v>57.788899999999998</c:v>
                </c:pt>
                <c:pt idx="28">
                  <c:v>57.788899999999998</c:v>
                </c:pt>
                <c:pt idx="29">
                  <c:v>59.537210000000002</c:v>
                </c:pt>
                <c:pt idx="30">
                  <c:v>59.963250000000002</c:v>
                </c:pt>
                <c:pt idx="31">
                  <c:v>58.840209999999999</c:v>
                </c:pt>
                <c:pt idx="32">
                  <c:v>60.275869999999998</c:v>
                </c:pt>
                <c:pt idx="33">
                  <c:v>61.051549999999999</c:v>
                </c:pt>
                <c:pt idx="34">
                  <c:v>60.337670000000003</c:v>
                </c:pt>
                <c:pt idx="35">
                  <c:v>61.834069999999997</c:v>
                </c:pt>
                <c:pt idx="36">
                  <c:v>61.370750000000001</c:v>
                </c:pt>
                <c:pt idx="37">
                  <c:v>61.804569999999998</c:v>
                </c:pt>
                <c:pt idx="38">
                  <c:v>60.632129999999997</c:v>
                </c:pt>
                <c:pt idx="39">
                  <c:v>61.306420000000003</c:v>
                </c:pt>
                <c:pt idx="40">
                  <c:v>60.87359</c:v>
                </c:pt>
                <c:pt idx="41">
                  <c:v>60.997050000000002</c:v>
                </c:pt>
                <c:pt idx="42">
                  <c:v>60.970109999999998</c:v>
                </c:pt>
                <c:pt idx="43">
                  <c:v>58.909680000000002</c:v>
                </c:pt>
                <c:pt idx="44">
                  <c:v>58.560600000000001</c:v>
                </c:pt>
                <c:pt idx="45">
                  <c:v>58.560600000000001</c:v>
                </c:pt>
                <c:pt idx="46">
                  <c:v>58.560600000000001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repair!$B$60</c:f>
              <c:strCache>
                <c:ptCount val="1"/>
                <c:pt idx="0">
                  <c:v>Portugal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repair!$D$60:$AX$60</c:f>
              <c:numCache>
                <c:formatCode>General</c:formatCode>
                <c:ptCount val="47"/>
                <c:pt idx="0">
                  <c:v>53.347360000000002</c:v>
                </c:pt>
                <c:pt idx="1">
                  <c:v>53.347360000000002</c:v>
                </c:pt>
                <c:pt idx="2">
                  <c:v>53.347360000000002</c:v>
                </c:pt>
                <c:pt idx="3">
                  <c:v>53.347360000000002</c:v>
                </c:pt>
                <c:pt idx="4">
                  <c:v>53.347360000000002</c:v>
                </c:pt>
                <c:pt idx="5">
                  <c:v>53.347360000000002</c:v>
                </c:pt>
                <c:pt idx="6">
                  <c:v>53.347360000000002</c:v>
                </c:pt>
                <c:pt idx="7">
                  <c:v>52.140439999999998</c:v>
                </c:pt>
                <c:pt idx="8">
                  <c:v>51.250520000000002</c:v>
                </c:pt>
                <c:pt idx="9">
                  <c:v>46.947270000000003</c:v>
                </c:pt>
                <c:pt idx="10">
                  <c:v>49.22533</c:v>
                </c:pt>
                <c:pt idx="11">
                  <c:v>54.1661</c:v>
                </c:pt>
                <c:pt idx="12">
                  <c:v>49.936030000000002</c:v>
                </c:pt>
                <c:pt idx="13">
                  <c:v>50.090809999999998</c:v>
                </c:pt>
                <c:pt idx="14">
                  <c:v>58.095239999999997</c:v>
                </c:pt>
                <c:pt idx="15">
                  <c:v>60.48368</c:v>
                </c:pt>
                <c:pt idx="16">
                  <c:v>57.74241</c:v>
                </c:pt>
                <c:pt idx="17">
                  <c:v>65.363259999999997</c:v>
                </c:pt>
                <c:pt idx="18">
                  <c:v>52.327750000000002</c:v>
                </c:pt>
                <c:pt idx="19">
                  <c:v>52.327750000000002</c:v>
                </c:pt>
                <c:pt idx="20">
                  <c:v>52.327750000000002</c:v>
                </c:pt>
                <c:pt idx="21">
                  <c:v>58.32573</c:v>
                </c:pt>
                <c:pt idx="22">
                  <c:v>58.32573</c:v>
                </c:pt>
                <c:pt idx="23">
                  <c:v>58.32573</c:v>
                </c:pt>
                <c:pt idx="24">
                  <c:v>58.32573</c:v>
                </c:pt>
                <c:pt idx="25">
                  <c:v>63.04072</c:v>
                </c:pt>
                <c:pt idx="26">
                  <c:v>63.137540000000001</c:v>
                </c:pt>
                <c:pt idx="27">
                  <c:v>64.175780000000003</c:v>
                </c:pt>
                <c:pt idx="28">
                  <c:v>64.175780000000003</c:v>
                </c:pt>
                <c:pt idx="29">
                  <c:v>64.175780000000003</c:v>
                </c:pt>
                <c:pt idx="30">
                  <c:v>65.035240000000002</c:v>
                </c:pt>
                <c:pt idx="31">
                  <c:v>65.035240000000002</c:v>
                </c:pt>
                <c:pt idx="32">
                  <c:v>67.158100000000005</c:v>
                </c:pt>
                <c:pt idx="33">
                  <c:v>67.171700000000001</c:v>
                </c:pt>
                <c:pt idx="34">
                  <c:v>65.853089999999995</c:v>
                </c:pt>
                <c:pt idx="35">
                  <c:v>65.21857</c:v>
                </c:pt>
                <c:pt idx="36">
                  <c:v>65.417389999999997</c:v>
                </c:pt>
                <c:pt idx="37">
                  <c:v>61.417459999999998</c:v>
                </c:pt>
                <c:pt idx="38">
                  <c:v>59.647179999999999</c:v>
                </c:pt>
                <c:pt idx="39">
                  <c:v>59.270969999999998</c:v>
                </c:pt>
                <c:pt idx="40">
                  <c:v>60.113979999999998</c:v>
                </c:pt>
                <c:pt idx="41">
                  <c:v>60.356479999999998</c:v>
                </c:pt>
                <c:pt idx="42">
                  <c:v>60.503480000000003</c:v>
                </c:pt>
                <c:pt idx="43">
                  <c:v>59.784750000000003</c:v>
                </c:pt>
                <c:pt idx="44">
                  <c:v>59.349400000000003</c:v>
                </c:pt>
                <c:pt idx="45">
                  <c:v>59.349400000000003</c:v>
                </c:pt>
                <c:pt idx="46">
                  <c:v>59.349400000000003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repair!$B$61</c:f>
              <c:strCache>
                <c:ptCount val="1"/>
                <c:pt idx="0">
                  <c:v>Spain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repair!$D$61:$AX$61</c:f>
              <c:numCache>
                <c:formatCode>General</c:formatCode>
                <c:ptCount val="47"/>
                <c:pt idx="0">
                  <c:v>28.724889999999998</c:v>
                </c:pt>
                <c:pt idx="1">
                  <c:v>28.724889999999998</c:v>
                </c:pt>
                <c:pt idx="2">
                  <c:v>28.724889999999998</c:v>
                </c:pt>
                <c:pt idx="3">
                  <c:v>28.724889999999998</c:v>
                </c:pt>
                <c:pt idx="4">
                  <c:v>28.235199999999999</c:v>
                </c:pt>
                <c:pt idx="5">
                  <c:v>28.807559999999999</c:v>
                </c:pt>
                <c:pt idx="6">
                  <c:v>38.133609999999997</c:v>
                </c:pt>
                <c:pt idx="7">
                  <c:v>37.804400000000001</c:v>
                </c:pt>
                <c:pt idx="8">
                  <c:v>42.941659999999999</c:v>
                </c:pt>
                <c:pt idx="9">
                  <c:v>43.317599999999999</c:v>
                </c:pt>
                <c:pt idx="10">
                  <c:v>45.790489999999998</c:v>
                </c:pt>
                <c:pt idx="11">
                  <c:v>47.86103</c:v>
                </c:pt>
                <c:pt idx="12">
                  <c:v>47.64875</c:v>
                </c:pt>
                <c:pt idx="13">
                  <c:v>52.106079999999999</c:v>
                </c:pt>
                <c:pt idx="14">
                  <c:v>52.860979999999998</c:v>
                </c:pt>
                <c:pt idx="15">
                  <c:v>53.397219999999997</c:v>
                </c:pt>
                <c:pt idx="16">
                  <c:v>52.703020000000002</c:v>
                </c:pt>
                <c:pt idx="17">
                  <c:v>54.146659999999997</c:v>
                </c:pt>
                <c:pt idx="18">
                  <c:v>55.931399999999996</c:v>
                </c:pt>
                <c:pt idx="19">
                  <c:v>56.713299999999997</c:v>
                </c:pt>
                <c:pt idx="20">
                  <c:v>56.976219999999998</c:v>
                </c:pt>
                <c:pt idx="21">
                  <c:v>57.257910000000003</c:v>
                </c:pt>
                <c:pt idx="22">
                  <c:v>56.555120000000002</c:v>
                </c:pt>
                <c:pt idx="23">
                  <c:v>56.401870000000002</c:v>
                </c:pt>
                <c:pt idx="24">
                  <c:v>55.111719999999998</c:v>
                </c:pt>
                <c:pt idx="25">
                  <c:v>56.51173</c:v>
                </c:pt>
                <c:pt idx="26">
                  <c:v>56.999949999999998</c:v>
                </c:pt>
                <c:pt idx="27">
                  <c:v>56.999949999999998</c:v>
                </c:pt>
                <c:pt idx="28">
                  <c:v>56.999949999999998</c:v>
                </c:pt>
                <c:pt idx="29">
                  <c:v>58.064529999999998</c:v>
                </c:pt>
                <c:pt idx="30">
                  <c:v>57.32808</c:v>
                </c:pt>
                <c:pt idx="31">
                  <c:v>57.222340000000003</c:v>
                </c:pt>
                <c:pt idx="32">
                  <c:v>57.1509</c:v>
                </c:pt>
                <c:pt idx="33">
                  <c:v>57.244300000000003</c:v>
                </c:pt>
                <c:pt idx="34">
                  <c:v>57.715580000000003</c:v>
                </c:pt>
                <c:pt idx="35">
                  <c:v>58.006019999999999</c:v>
                </c:pt>
                <c:pt idx="36">
                  <c:v>58.338140000000003</c:v>
                </c:pt>
                <c:pt idx="37">
                  <c:v>58.393340000000002</c:v>
                </c:pt>
                <c:pt idx="38">
                  <c:v>58.357729999999997</c:v>
                </c:pt>
                <c:pt idx="39">
                  <c:v>58.238950000000003</c:v>
                </c:pt>
                <c:pt idx="40">
                  <c:v>57.82696</c:v>
                </c:pt>
                <c:pt idx="41">
                  <c:v>57.398820000000001</c:v>
                </c:pt>
                <c:pt idx="42">
                  <c:v>56.15401</c:v>
                </c:pt>
                <c:pt idx="43">
                  <c:v>55.787199999999999</c:v>
                </c:pt>
                <c:pt idx="44">
                  <c:v>56.091639999999998</c:v>
                </c:pt>
                <c:pt idx="45">
                  <c:v>56.091639999999998</c:v>
                </c:pt>
                <c:pt idx="46">
                  <c:v>56.091639999999998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repair!$B$62</c:f>
              <c:strCache>
                <c:ptCount val="1"/>
                <c:pt idx="0">
                  <c:v>Sweden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repair!$D$62:$AX$62</c:f>
              <c:numCache>
                <c:formatCode>General</c:formatCode>
                <c:ptCount val="47"/>
                <c:pt idx="0">
                  <c:v>46.653680000000001</c:v>
                </c:pt>
                <c:pt idx="1">
                  <c:v>46.653680000000001</c:v>
                </c:pt>
                <c:pt idx="2">
                  <c:v>46.653680000000001</c:v>
                </c:pt>
                <c:pt idx="3">
                  <c:v>52.077910000000003</c:v>
                </c:pt>
                <c:pt idx="4">
                  <c:v>51.709209999999999</c:v>
                </c:pt>
                <c:pt idx="5">
                  <c:v>51.709209999999999</c:v>
                </c:pt>
                <c:pt idx="6">
                  <c:v>40.807549999999999</c:v>
                </c:pt>
                <c:pt idx="7">
                  <c:v>39.631340000000002</c:v>
                </c:pt>
                <c:pt idx="8">
                  <c:v>50.537149999999997</c:v>
                </c:pt>
                <c:pt idx="9">
                  <c:v>52.042839999999998</c:v>
                </c:pt>
                <c:pt idx="10">
                  <c:v>54.352359999999997</c:v>
                </c:pt>
                <c:pt idx="11">
                  <c:v>53.994210000000002</c:v>
                </c:pt>
                <c:pt idx="12">
                  <c:v>53.994210000000002</c:v>
                </c:pt>
                <c:pt idx="13">
                  <c:v>53.994210000000002</c:v>
                </c:pt>
                <c:pt idx="14">
                  <c:v>53.994210000000002</c:v>
                </c:pt>
                <c:pt idx="15">
                  <c:v>53.994210000000002</c:v>
                </c:pt>
                <c:pt idx="16">
                  <c:v>53.994210000000002</c:v>
                </c:pt>
                <c:pt idx="17">
                  <c:v>53.994210000000002</c:v>
                </c:pt>
                <c:pt idx="18">
                  <c:v>53.994210000000002</c:v>
                </c:pt>
                <c:pt idx="19">
                  <c:v>53.251130000000003</c:v>
                </c:pt>
                <c:pt idx="20">
                  <c:v>53.251130000000003</c:v>
                </c:pt>
                <c:pt idx="21">
                  <c:v>54.551020000000001</c:v>
                </c:pt>
                <c:pt idx="22">
                  <c:v>54.998629999999999</c:v>
                </c:pt>
                <c:pt idx="23">
                  <c:v>57.69979</c:v>
                </c:pt>
                <c:pt idx="24">
                  <c:v>61.622369999999997</c:v>
                </c:pt>
                <c:pt idx="25">
                  <c:v>61.396979999999999</c:v>
                </c:pt>
                <c:pt idx="26">
                  <c:v>57.332340000000002</c:v>
                </c:pt>
                <c:pt idx="27">
                  <c:v>56.39864</c:v>
                </c:pt>
                <c:pt idx="28">
                  <c:v>56.39864</c:v>
                </c:pt>
                <c:pt idx="29">
                  <c:v>58.235489999999999</c:v>
                </c:pt>
                <c:pt idx="30">
                  <c:v>58.360460000000003</c:v>
                </c:pt>
                <c:pt idx="31">
                  <c:v>58.545659999999998</c:v>
                </c:pt>
                <c:pt idx="32">
                  <c:v>59.990780000000001</c:v>
                </c:pt>
                <c:pt idx="33">
                  <c:v>61.201740000000001</c:v>
                </c:pt>
                <c:pt idx="34">
                  <c:v>61.463299999999997</c:v>
                </c:pt>
                <c:pt idx="35">
                  <c:v>63.333390000000001</c:v>
                </c:pt>
                <c:pt idx="36">
                  <c:v>63.542230000000004</c:v>
                </c:pt>
                <c:pt idx="37">
                  <c:v>63.67877</c:v>
                </c:pt>
                <c:pt idx="38">
                  <c:v>63.545360000000002</c:v>
                </c:pt>
                <c:pt idx="39">
                  <c:v>63.363120000000002</c:v>
                </c:pt>
                <c:pt idx="40">
                  <c:v>63.157290000000003</c:v>
                </c:pt>
                <c:pt idx="41">
                  <c:v>62.889130000000002</c:v>
                </c:pt>
                <c:pt idx="42">
                  <c:v>61.580849999999998</c:v>
                </c:pt>
                <c:pt idx="43">
                  <c:v>61.689700000000002</c:v>
                </c:pt>
                <c:pt idx="44">
                  <c:v>61.689700000000002</c:v>
                </c:pt>
                <c:pt idx="45">
                  <c:v>61.689700000000002</c:v>
                </c:pt>
                <c:pt idx="46">
                  <c:v>61.689700000000002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repair!$B$63</c:f>
              <c:strCache>
                <c:ptCount val="1"/>
                <c:pt idx="0">
                  <c:v>Switzerland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repair!$D$63:$AX$63</c:f>
              <c:numCache>
                <c:formatCode>General</c:formatCode>
                <c:ptCount val="47"/>
                <c:pt idx="0">
                  <c:v>18.28875</c:v>
                </c:pt>
                <c:pt idx="1">
                  <c:v>18.28875</c:v>
                </c:pt>
                <c:pt idx="2">
                  <c:v>18.28875</c:v>
                </c:pt>
                <c:pt idx="3">
                  <c:v>18.28875</c:v>
                </c:pt>
                <c:pt idx="4">
                  <c:v>18.28875</c:v>
                </c:pt>
                <c:pt idx="5">
                  <c:v>18.28875</c:v>
                </c:pt>
                <c:pt idx="6">
                  <c:v>18.28875</c:v>
                </c:pt>
                <c:pt idx="7">
                  <c:v>20.314250000000001</c:v>
                </c:pt>
                <c:pt idx="8">
                  <c:v>21.361940000000001</c:v>
                </c:pt>
                <c:pt idx="9">
                  <c:v>24.247489999999999</c:v>
                </c:pt>
                <c:pt idx="10">
                  <c:v>24.62294</c:v>
                </c:pt>
                <c:pt idx="11">
                  <c:v>26.2529</c:v>
                </c:pt>
                <c:pt idx="12">
                  <c:v>26.2529</c:v>
                </c:pt>
                <c:pt idx="13">
                  <c:v>26.2529</c:v>
                </c:pt>
                <c:pt idx="14">
                  <c:v>26.2529</c:v>
                </c:pt>
                <c:pt idx="15">
                  <c:v>26.2529</c:v>
                </c:pt>
                <c:pt idx="16">
                  <c:v>30.532250000000001</c:v>
                </c:pt>
                <c:pt idx="17">
                  <c:v>31.644069999999999</c:v>
                </c:pt>
                <c:pt idx="18">
                  <c:v>32.315550000000002</c:v>
                </c:pt>
                <c:pt idx="19">
                  <c:v>33.01972</c:v>
                </c:pt>
                <c:pt idx="20">
                  <c:v>33.575629999999997</c:v>
                </c:pt>
                <c:pt idx="21">
                  <c:v>35.106560000000002</c:v>
                </c:pt>
                <c:pt idx="22">
                  <c:v>33.723689999999998</c:v>
                </c:pt>
                <c:pt idx="23">
                  <c:v>35.231000000000002</c:v>
                </c:pt>
                <c:pt idx="24">
                  <c:v>36.009599999999999</c:v>
                </c:pt>
                <c:pt idx="25">
                  <c:v>35.166150000000002</c:v>
                </c:pt>
                <c:pt idx="26">
                  <c:v>34.325449999999996</c:v>
                </c:pt>
                <c:pt idx="27">
                  <c:v>34.221980000000002</c:v>
                </c:pt>
                <c:pt idx="28">
                  <c:v>34.221980000000002</c:v>
                </c:pt>
                <c:pt idx="29">
                  <c:v>40.020420000000001</c:v>
                </c:pt>
                <c:pt idx="30">
                  <c:v>40.862960000000001</c:v>
                </c:pt>
                <c:pt idx="31">
                  <c:v>40.999070000000003</c:v>
                </c:pt>
                <c:pt idx="32">
                  <c:v>43.168860000000002</c:v>
                </c:pt>
                <c:pt idx="33">
                  <c:v>42.686529999999998</c:v>
                </c:pt>
                <c:pt idx="34">
                  <c:v>44.13344</c:v>
                </c:pt>
                <c:pt idx="35">
                  <c:v>42.57085</c:v>
                </c:pt>
                <c:pt idx="36">
                  <c:v>45.97927</c:v>
                </c:pt>
                <c:pt idx="37">
                  <c:v>47.710509999999999</c:v>
                </c:pt>
                <c:pt idx="38">
                  <c:v>48.626249999999999</c:v>
                </c:pt>
                <c:pt idx="39">
                  <c:v>48.534460000000003</c:v>
                </c:pt>
                <c:pt idx="40">
                  <c:v>49.381509999999999</c:v>
                </c:pt>
                <c:pt idx="41">
                  <c:v>47.77617</c:v>
                </c:pt>
                <c:pt idx="42">
                  <c:v>47.77617</c:v>
                </c:pt>
                <c:pt idx="43">
                  <c:v>48.252330000000001</c:v>
                </c:pt>
                <c:pt idx="44">
                  <c:v>48.257730000000002</c:v>
                </c:pt>
                <c:pt idx="45">
                  <c:v>48.257730000000002</c:v>
                </c:pt>
                <c:pt idx="46">
                  <c:v>48.257730000000002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repair!$B$64</c:f>
              <c:strCache>
                <c:ptCount val="1"/>
                <c:pt idx="0">
                  <c:v>United Kingdom</c:v>
                </c:pt>
              </c:strCache>
            </c:strRef>
          </c:tx>
          <c:marker>
            <c:symbol val="none"/>
          </c:marker>
          <c:cat>
            <c:numRef>
              <c:f>repair!$D$5:$AX$5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repair!$D$64:$AX$64</c:f>
              <c:numCache>
                <c:formatCode>General</c:formatCode>
                <c:ptCount val="47"/>
                <c:pt idx="0">
                  <c:v>29.275639999999999</c:v>
                </c:pt>
                <c:pt idx="1">
                  <c:v>29.275639999999999</c:v>
                </c:pt>
                <c:pt idx="2">
                  <c:v>29.275639999999999</c:v>
                </c:pt>
                <c:pt idx="3">
                  <c:v>30.153700000000001</c:v>
                </c:pt>
                <c:pt idx="4">
                  <c:v>31.177119999999999</c:v>
                </c:pt>
                <c:pt idx="5">
                  <c:v>31.670809999999999</c:v>
                </c:pt>
                <c:pt idx="6">
                  <c:v>31.670809999999999</c:v>
                </c:pt>
                <c:pt idx="7">
                  <c:v>31.670809999999999</c:v>
                </c:pt>
                <c:pt idx="8">
                  <c:v>31.670809999999999</c:v>
                </c:pt>
                <c:pt idx="9">
                  <c:v>31.670809999999999</c:v>
                </c:pt>
                <c:pt idx="10">
                  <c:v>31.670809999999999</c:v>
                </c:pt>
                <c:pt idx="11">
                  <c:v>31.670809999999999</c:v>
                </c:pt>
                <c:pt idx="12">
                  <c:v>31.670809999999999</c:v>
                </c:pt>
                <c:pt idx="13">
                  <c:v>31.670809999999999</c:v>
                </c:pt>
                <c:pt idx="14">
                  <c:v>41.427750000000003</c:v>
                </c:pt>
                <c:pt idx="15">
                  <c:v>45.457610000000003</c:v>
                </c:pt>
                <c:pt idx="16">
                  <c:v>45.310789999999997</c:v>
                </c:pt>
                <c:pt idx="17">
                  <c:v>44.975549999999998</c:v>
                </c:pt>
                <c:pt idx="18">
                  <c:v>47.179479999999998</c:v>
                </c:pt>
                <c:pt idx="19">
                  <c:v>46.746769999999998</c:v>
                </c:pt>
                <c:pt idx="20">
                  <c:v>47.829419999999999</c:v>
                </c:pt>
                <c:pt idx="21">
                  <c:v>48.29045</c:v>
                </c:pt>
                <c:pt idx="22">
                  <c:v>49.262810000000002</c:v>
                </c:pt>
                <c:pt idx="23">
                  <c:v>48.487740000000002</c:v>
                </c:pt>
                <c:pt idx="24">
                  <c:v>48.487740000000002</c:v>
                </c:pt>
                <c:pt idx="25">
                  <c:v>51.200760000000002</c:v>
                </c:pt>
                <c:pt idx="26">
                  <c:v>53.558999999999997</c:v>
                </c:pt>
                <c:pt idx="27">
                  <c:v>53.558999999999997</c:v>
                </c:pt>
                <c:pt idx="28">
                  <c:v>53.208770000000001</c:v>
                </c:pt>
                <c:pt idx="29">
                  <c:v>54.5657</c:v>
                </c:pt>
                <c:pt idx="30">
                  <c:v>54.911940000000001</c:v>
                </c:pt>
                <c:pt idx="31">
                  <c:v>55.917450000000002</c:v>
                </c:pt>
                <c:pt idx="32">
                  <c:v>56.424729999999997</c:v>
                </c:pt>
                <c:pt idx="33">
                  <c:v>56.968580000000003</c:v>
                </c:pt>
                <c:pt idx="34">
                  <c:v>57.743839999999999</c:v>
                </c:pt>
                <c:pt idx="35">
                  <c:v>58.047020000000003</c:v>
                </c:pt>
                <c:pt idx="36">
                  <c:v>58.094079999999998</c:v>
                </c:pt>
                <c:pt idx="37">
                  <c:v>58.10472</c:v>
                </c:pt>
                <c:pt idx="38">
                  <c:v>57.877989999999997</c:v>
                </c:pt>
                <c:pt idx="39">
                  <c:v>57.338920000000002</c:v>
                </c:pt>
                <c:pt idx="40">
                  <c:v>56.454189999999997</c:v>
                </c:pt>
                <c:pt idx="41">
                  <c:v>56.316099999999999</c:v>
                </c:pt>
                <c:pt idx="42">
                  <c:v>56.626010000000001</c:v>
                </c:pt>
                <c:pt idx="43">
                  <c:v>57.0503</c:v>
                </c:pt>
                <c:pt idx="44">
                  <c:v>57.117780000000003</c:v>
                </c:pt>
                <c:pt idx="45">
                  <c:v>57.117780000000003</c:v>
                </c:pt>
                <c:pt idx="46">
                  <c:v>57.117780000000003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19376"/>
        <c:axId val="708419920"/>
      </c:lineChart>
      <c:catAx>
        <c:axId val="7084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419920"/>
        <c:crosses val="autoZero"/>
        <c:auto val="1"/>
        <c:lblAlgn val="ctr"/>
        <c:lblOffset val="100"/>
        <c:noMultiLvlLbl val="0"/>
      </c:catAx>
      <c:valAx>
        <c:axId val="70841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Frauenanteil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419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166689</xdr:colOff>
      <xdr:row>51</xdr:row>
      <xdr:rowOff>62442</xdr:rowOff>
    </xdr:from>
    <xdr:to>
      <xdr:col>59</xdr:col>
      <xdr:colOff>515938</xdr:colOff>
      <xdr:row>63</xdr:row>
      <xdr:rowOff>11642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65425</xdr:colOff>
      <xdr:row>39</xdr:row>
      <xdr:rowOff>264007</xdr:rowOff>
    </xdr:from>
    <xdr:to>
      <xdr:col>59</xdr:col>
      <xdr:colOff>354060</xdr:colOff>
      <xdr:row>48</xdr:row>
      <xdr:rowOff>51571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396586</xdr:colOff>
      <xdr:row>5</xdr:row>
      <xdr:rowOff>128154</xdr:rowOff>
    </xdr:from>
    <xdr:to>
      <xdr:col>15</xdr:col>
      <xdr:colOff>322950</xdr:colOff>
      <xdr:row>30</xdr:row>
      <xdr:rowOff>38291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21646</xdr:colOff>
      <xdr:row>11</xdr:row>
      <xdr:rowOff>160626</xdr:rowOff>
    </xdr:from>
    <xdr:to>
      <xdr:col>17</xdr:col>
      <xdr:colOff>554146</xdr:colOff>
      <xdr:row>34</xdr:row>
      <xdr:rowOff>53444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585355</xdr:colOff>
      <xdr:row>15</xdr:row>
      <xdr:rowOff>339868</xdr:rowOff>
    </xdr:from>
    <xdr:to>
      <xdr:col>19</xdr:col>
      <xdr:colOff>511719</xdr:colOff>
      <xdr:row>37</xdr:row>
      <xdr:rowOff>631004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121227</xdr:colOff>
      <xdr:row>18</xdr:row>
      <xdr:rowOff>157161</xdr:rowOff>
    </xdr:from>
    <xdr:to>
      <xdr:col>22</xdr:col>
      <xdr:colOff>47591</xdr:colOff>
      <xdr:row>43</xdr:row>
      <xdr:rowOff>15343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100444</xdr:colOff>
      <xdr:row>23</xdr:row>
      <xdr:rowOff>154565</xdr:rowOff>
    </xdr:from>
    <xdr:to>
      <xdr:col>24</xdr:col>
      <xdr:colOff>26808</xdr:colOff>
      <xdr:row>48</xdr:row>
      <xdr:rowOff>99337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171450</xdr:colOff>
      <xdr:row>32</xdr:row>
      <xdr:rowOff>415203</xdr:rowOff>
    </xdr:from>
    <xdr:to>
      <xdr:col>26</xdr:col>
      <xdr:colOff>97814</xdr:colOff>
      <xdr:row>57</xdr:row>
      <xdr:rowOff>13612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76199</xdr:colOff>
      <xdr:row>39</xdr:row>
      <xdr:rowOff>25544</xdr:rowOff>
    </xdr:from>
    <xdr:to>
      <xdr:col>28</xdr:col>
      <xdr:colOff>2562</xdr:colOff>
      <xdr:row>61</xdr:row>
      <xdr:rowOff>22272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612320</xdr:colOff>
      <xdr:row>18</xdr:row>
      <xdr:rowOff>94465</xdr:rowOff>
    </xdr:from>
    <xdr:to>
      <xdr:col>50</xdr:col>
      <xdr:colOff>396427</xdr:colOff>
      <xdr:row>35</xdr:row>
      <xdr:rowOff>20258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621187</xdr:colOff>
      <xdr:row>35</xdr:row>
      <xdr:rowOff>31378</xdr:rowOff>
    </xdr:from>
    <xdr:to>
      <xdr:col>50</xdr:col>
      <xdr:colOff>405294</xdr:colOff>
      <xdr:row>51</xdr:row>
      <xdr:rowOff>117157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612329</xdr:colOff>
      <xdr:row>1</xdr:row>
      <xdr:rowOff>159202</xdr:rowOff>
    </xdr:from>
    <xdr:to>
      <xdr:col>50</xdr:col>
      <xdr:colOff>396436</xdr:colOff>
      <xdr:row>18</xdr:row>
      <xdr:rowOff>83345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632731</xdr:colOff>
      <xdr:row>51</xdr:row>
      <xdr:rowOff>112197</xdr:rowOff>
    </xdr:from>
    <xdr:to>
      <xdr:col>50</xdr:col>
      <xdr:colOff>416838</xdr:colOff>
      <xdr:row>68</xdr:row>
      <xdr:rowOff>36340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641802</xdr:colOff>
      <xdr:row>68</xdr:row>
      <xdr:rowOff>28573</xdr:rowOff>
    </xdr:from>
    <xdr:to>
      <xdr:col>50</xdr:col>
      <xdr:colOff>405045</xdr:colOff>
      <xdr:row>84</xdr:row>
      <xdr:rowOff>105116</xdr:rowOff>
    </xdr:to>
    <xdr:graphicFrame macro="">
      <xdr:nvGraphicFramePr>
        <xdr:cNvPr id="33" name="Diagram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0.76717</cdr:x>
      <cdr:y>0.1931</cdr:y>
    </cdr:from>
    <cdr:to>
      <cdr:x>0.76717</cdr:x>
      <cdr:y>0.50652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5478577" y="513500"/>
          <a:ext cx="0" cy="833437"/>
        </a:xfrm>
        <a:prstGeom xmlns:a="http://schemas.openxmlformats.org/drawingml/2006/main" prst="line">
          <a:avLst/>
        </a:prstGeom>
        <a:ln xmlns:a="http://schemas.openxmlformats.org/drawingml/2006/main" w="25400" cap="rnd">
          <a:solidFill>
            <a:srgbClr val="FF0000"/>
          </a:solidFill>
          <a:miter lim="800000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462643</xdr:colOff>
      <xdr:row>2</xdr:row>
      <xdr:rowOff>23132</xdr:rowOff>
    </xdr:from>
    <xdr:to>
      <xdr:col>24</xdr:col>
      <xdr:colOff>314786</xdr:colOff>
      <xdr:row>18</xdr:row>
      <xdr:rowOff>110560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76200</xdr:colOff>
      <xdr:row>3</xdr:row>
      <xdr:rowOff>76200</xdr:rowOff>
    </xdr:to>
    <xdr:pic>
      <xdr:nvPicPr>
        <xdr:cNvPr id="2" name="Kép 1" descr="CO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35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377825</xdr:colOff>
      <xdr:row>9</xdr:row>
      <xdr:rowOff>35454</xdr:rowOff>
    </xdr:from>
    <xdr:to>
      <xdr:col>44</xdr:col>
      <xdr:colOff>262625</xdr:colOff>
      <xdr:row>25</xdr:row>
      <xdr:rowOff>146770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tlik László4" refreshedDate="42984.436795601854" createdVersion="5" refreshedVersion="5" minRefreshableVersion="3" recordCount="55">
  <cacheSource type="worksheet">
    <worksheetSource ref="A1:C56" sheet="model"/>
  </cacheSource>
  <cacheFields count="3">
    <cacheField name="OAM" numFmtId="0">
      <sharedItems count="8">
        <s v="AFRICA"/>
        <s v="AM-OC"/>
        <s v="ASIA (EX. NEAR EAST)"/>
        <s v="EASTERN EUROPE"/>
        <s v="LATIN AMER. &amp; CARIB"/>
        <s v="NEAR EAST"/>
        <s v="WESTERN EUROPE"/>
        <s v="BALTICS" u="1"/>
      </sharedItems>
    </cacheField>
    <cacheField name="OAM2" numFmtId="0">
      <sharedItems/>
    </cacheField>
    <cacheField name="estimation" numFmtId="0">
      <sharedItems containsSemiMixedTypes="0" containsString="0" containsNumber="1" minValue="999891.4" maxValue="1000124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itlik László4" refreshedDate="43032.67239039352" createdVersion="5" refreshedVersion="5" minRefreshableVersion="3" recordCount="109">
  <cacheSource type="worksheet">
    <worksheetSource ref="A1:B110" sheet="directions"/>
  </cacheSource>
  <cacheFields count="2">
    <cacheField name="region" numFmtId="0">
      <sharedItems containsBlank="1" count="9">
        <s v="AFRICA"/>
        <m/>
        <s v="AM-OC"/>
        <s v="ASIA (EX. NEAR EAST)"/>
        <s v="BALTICS"/>
        <s v="EASTERN EUROPE"/>
        <s v="LATIN AMER. &amp; CARIB"/>
        <s v="NEAR EAST"/>
        <s v="WESTERN EUROPE"/>
      </sharedItems>
    </cacheField>
    <cacheField name="dif" numFmtId="0">
      <sharedItems containsString="0" containsBlank="1" containsNumber="1" minValue="-3.990654000000001" maxValue="2.051216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s v="Ethiopia"/>
    <n v="1000124.4"/>
  </r>
  <r>
    <x v="0"/>
    <s v="Tunisia"/>
    <n v="1000017.9"/>
  </r>
  <r>
    <x v="1"/>
    <s v="Australia"/>
    <n v="1000010.4"/>
  </r>
  <r>
    <x v="1"/>
    <s v="New Zealand"/>
    <n v="999970.4"/>
  </r>
  <r>
    <x v="1"/>
    <s v="United States"/>
    <n v="999900.4"/>
  </r>
  <r>
    <x v="2"/>
    <s v="Brunei"/>
    <n v="1000029.4"/>
  </r>
  <r>
    <x v="2"/>
    <s v="Iran"/>
    <n v="1000086.4"/>
  </r>
  <r>
    <x v="2"/>
    <s v="Japan"/>
    <n v="999895.4"/>
  </r>
  <r>
    <x v="2"/>
    <s v="Laos"/>
    <n v="1000058.9"/>
  </r>
  <r>
    <x v="2"/>
    <s v="Malaysia"/>
    <n v="1000083.9"/>
  </r>
  <r>
    <x v="2"/>
    <s v="Philippines"/>
    <n v="999953.4"/>
  </r>
  <r>
    <x v="2"/>
    <s v="South Korea"/>
    <n v="999951.4"/>
  </r>
  <r>
    <x v="2"/>
    <s v="Thailand"/>
    <n v="1000046.4"/>
  </r>
  <r>
    <x v="3"/>
    <s v="Estonia"/>
    <n v="999928.4"/>
  </r>
  <r>
    <x v="3"/>
    <s v="Albania"/>
    <n v="1000075.4"/>
  </r>
  <r>
    <x v="3"/>
    <s v="Bulgaria"/>
    <n v="1000021.4"/>
  </r>
  <r>
    <x v="3"/>
    <s v="Czech Republic"/>
    <n v="1000038.4"/>
  </r>
  <r>
    <x v="3"/>
    <s v="FYR Macedonia"/>
    <n v="999978.4"/>
  </r>
  <r>
    <x v="3"/>
    <s v="Hungary"/>
    <n v="1000113.4"/>
  </r>
  <r>
    <x v="3"/>
    <s v="Poland"/>
    <n v="999988.4"/>
  </r>
  <r>
    <x v="3"/>
    <s v="Romania"/>
    <n v="1000023.9"/>
  </r>
  <r>
    <x v="3"/>
    <s v="Slovakia"/>
    <n v="1000095.9"/>
  </r>
  <r>
    <x v="3"/>
    <s v="Slovenia"/>
    <n v="999932.4"/>
  </r>
  <r>
    <x v="4"/>
    <s v="Brazil"/>
    <n v="1000001.4"/>
  </r>
  <r>
    <x v="4"/>
    <s v="Chile"/>
    <n v="1000022.4"/>
  </r>
  <r>
    <x v="4"/>
    <s v="Colombia"/>
    <n v="1000091.9"/>
  </r>
  <r>
    <x v="4"/>
    <s v="Cuba"/>
    <n v="1000118.9"/>
  </r>
  <r>
    <x v="4"/>
    <s v="El Salvador"/>
    <n v="999910.40000000002"/>
  </r>
  <r>
    <x v="4"/>
    <s v="Guyana"/>
    <n v="1000096.9"/>
  </r>
  <r>
    <x v="4"/>
    <s v="Panama"/>
    <n v="999989.4"/>
  </r>
  <r>
    <x v="4"/>
    <s v="Uruguay"/>
    <n v="1000045.4"/>
  </r>
  <r>
    <x v="5"/>
    <s v="Bahrain"/>
    <n v="999998.4"/>
  </r>
  <r>
    <x v="5"/>
    <s v="Cyprus"/>
    <n v="1000005.4"/>
  </r>
  <r>
    <x v="5"/>
    <s v="Jordan"/>
    <n v="1000008.9"/>
  </r>
  <r>
    <x v="5"/>
    <s v="Qatar"/>
    <n v="999986.4"/>
  </r>
  <r>
    <x v="5"/>
    <s v="Saudi Arabia"/>
    <n v="999959.4"/>
  </r>
  <r>
    <x v="5"/>
    <s v="Syria"/>
    <n v="999929.4"/>
  </r>
  <r>
    <x v="5"/>
    <s v="Turkey"/>
    <n v="999921.4"/>
  </r>
  <r>
    <x v="6"/>
    <s v="Austria"/>
    <n v="1000032.4"/>
  </r>
  <r>
    <x v="6"/>
    <s v="Belgium"/>
    <n v="999912.4"/>
  </r>
  <r>
    <x v="6"/>
    <s v="Denmark"/>
    <n v="1000015.9"/>
  </r>
  <r>
    <x v="6"/>
    <s v="Finland"/>
    <n v="999957.4"/>
  </r>
  <r>
    <x v="6"/>
    <s v="France"/>
    <n v="999955.4"/>
  </r>
  <r>
    <x v="6"/>
    <s v="Greece"/>
    <n v="999929.4"/>
  </r>
  <r>
    <x v="6"/>
    <s v="Iceland"/>
    <n v="1000012.4"/>
  </r>
  <r>
    <x v="6"/>
    <s v="Ireland"/>
    <n v="999965.4"/>
  </r>
  <r>
    <x v="6"/>
    <s v="Italy"/>
    <n v="1000011.4"/>
  </r>
  <r>
    <x v="6"/>
    <s v="Malta"/>
    <n v="999954.4"/>
  </r>
  <r>
    <x v="6"/>
    <s v="Netherlands"/>
    <n v="999891.4"/>
  </r>
  <r>
    <x v="6"/>
    <s v="Norway"/>
    <n v="1000047.9"/>
  </r>
  <r>
    <x v="6"/>
    <s v="Portugal"/>
    <n v="1000043.9"/>
  </r>
  <r>
    <x v="6"/>
    <s v="Spain"/>
    <n v="999924.4"/>
  </r>
  <r>
    <x v="6"/>
    <s v="Sweden"/>
    <n v="999947.4"/>
  </r>
  <r>
    <x v="6"/>
    <s v="Switzerland"/>
    <n v="1000051.9"/>
  </r>
  <r>
    <x v="6"/>
    <s v="United Kingdom"/>
    <n v="999938.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9">
  <r>
    <x v="0"/>
    <n v="2.051216000000001"/>
  </r>
  <r>
    <x v="1"/>
    <m/>
  </r>
  <r>
    <x v="0"/>
    <n v="-2.848047000000002"/>
  </r>
  <r>
    <x v="1"/>
    <m/>
  </r>
  <r>
    <x v="2"/>
    <n v="0.19921700000000014"/>
  </r>
  <r>
    <x v="1"/>
    <m/>
  </r>
  <r>
    <x v="2"/>
    <n v="0.19067599999999985"/>
  </r>
  <r>
    <x v="1"/>
    <m/>
  </r>
  <r>
    <x v="2"/>
    <n v="-0.25583599999999934"/>
  </r>
  <r>
    <x v="1"/>
    <m/>
  </r>
  <r>
    <x v="3"/>
    <n v="-1.1232870000000026"/>
  </r>
  <r>
    <x v="1"/>
    <m/>
  </r>
  <r>
    <x v="3"/>
    <n v="-3.990654000000001"/>
  </r>
  <r>
    <x v="1"/>
    <m/>
  </r>
  <r>
    <x v="3"/>
    <n v="0.1167989999999996"/>
  </r>
  <r>
    <x v="1"/>
    <m/>
  </r>
  <r>
    <x v="3"/>
    <n v="0.11993800000000054"/>
  </r>
  <r>
    <x v="1"/>
    <m/>
  </r>
  <r>
    <x v="3"/>
    <n v="-0.81469900000000162"/>
  </r>
  <r>
    <x v="1"/>
    <m/>
  </r>
  <r>
    <x v="3"/>
    <n v="-0.42894900000000002"/>
  </r>
  <r>
    <x v="1"/>
    <m/>
  </r>
  <r>
    <x v="3"/>
    <n v="0.33720799999999967"/>
  </r>
  <r>
    <x v="1"/>
    <m/>
  </r>
  <r>
    <x v="3"/>
    <n v="-0.53100300000000056"/>
  </r>
  <r>
    <x v="1"/>
    <m/>
  </r>
  <r>
    <x v="4"/>
    <n v="-1.1073850000000021"/>
  </r>
  <r>
    <x v="1"/>
    <m/>
  </r>
  <r>
    <x v="5"/>
    <n v="1.7459320000000025"/>
  </r>
  <r>
    <x v="1"/>
    <m/>
  </r>
  <r>
    <x v="5"/>
    <n v="-0.32422199999999962"/>
  </r>
  <r>
    <x v="1"/>
    <m/>
  </r>
  <r>
    <x v="5"/>
    <n v="0.26827999999999996"/>
  </r>
  <r>
    <x v="1"/>
    <m/>
  </r>
  <r>
    <x v="5"/>
    <n v="-0.55398299999999945"/>
  </r>
  <r>
    <x v="1"/>
    <m/>
  </r>
  <r>
    <x v="5"/>
    <n v="-1.4996279999999991"/>
  </r>
  <r>
    <x v="1"/>
    <m/>
  </r>
  <r>
    <x v="5"/>
    <n v="0.24185600000000276"/>
  </r>
  <r>
    <x v="1"/>
    <m/>
  </r>
  <r>
    <x v="5"/>
    <n v="-1.2374750000000008"/>
  </r>
  <r>
    <x v="1"/>
    <m/>
  </r>
  <r>
    <x v="5"/>
    <n v="-1.6177840000000003"/>
  </r>
  <r>
    <x v="1"/>
    <m/>
  </r>
  <r>
    <x v="5"/>
    <n v="-0.47597700000000032"/>
  </r>
  <r>
    <x v="1"/>
    <m/>
  </r>
  <r>
    <x v="6"/>
    <n v="0.5155730000000005"/>
  </r>
  <r>
    <x v="1"/>
    <m/>
  </r>
  <r>
    <x v="6"/>
    <n v="8.8372999999999313E-2"/>
  </r>
  <r>
    <x v="1"/>
    <m/>
  </r>
  <r>
    <x v="6"/>
    <n v="1.0696959999999991"/>
  </r>
  <r>
    <x v="1"/>
    <m/>
  </r>
  <r>
    <x v="6"/>
    <n v="1.0782889999999992"/>
  </r>
  <r>
    <x v="1"/>
    <m/>
  </r>
  <r>
    <x v="6"/>
    <n v="-0.4482169999999982"/>
  </r>
  <r>
    <x v="1"/>
    <m/>
  </r>
  <r>
    <x v="6"/>
    <n v="-3.1496899999999992"/>
  </r>
  <r>
    <x v="1"/>
    <m/>
  </r>
  <r>
    <x v="6"/>
    <n v="1.006328999999998"/>
  </r>
  <r>
    <x v="1"/>
    <m/>
  </r>
  <r>
    <x v="6"/>
    <n v="-0.94740300000000266"/>
  </r>
  <r>
    <x v="1"/>
    <m/>
  </r>
  <r>
    <x v="7"/>
    <n v="0.50745599999999913"/>
  </r>
  <r>
    <x v="1"/>
    <m/>
  </r>
  <r>
    <x v="7"/>
    <n v="-0.69281700000000079"/>
  </r>
  <r>
    <x v="1"/>
    <m/>
  </r>
  <r>
    <x v="7"/>
    <n v="-2.0961079999999987"/>
  </r>
  <r>
    <x v="1"/>
    <m/>
  </r>
  <r>
    <x v="7"/>
    <n v="0.41266400000000092"/>
  </r>
  <r>
    <x v="1"/>
    <m/>
  </r>
  <r>
    <x v="7"/>
    <n v="-1.8492879999999994"/>
  </r>
  <r>
    <x v="1"/>
    <m/>
  </r>
  <r>
    <x v="7"/>
    <n v="0.43850400000000045"/>
  </r>
  <r>
    <x v="1"/>
    <m/>
  </r>
  <r>
    <x v="7"/>
    <n v="-9.5781999999999146E-2"/>
  </r>
  <r>
    <x v="1"/>
    <m/>
  </r>
  <r>
    <x v="8"/>
    <n v="0.58420699999999925"/>
  </r>
  <r>
    <x v="1"/>
    <m/>
  </r>
  <r>
    <x v="8"/>
    <n v="-0.49638299999999941"/>
  </r>
  <r>
    <x v="1"/>
    <m/>
  </r>
  <r>
    <x v="8"/>
    <n v="-2.946300000000121E-2"/>
  </r>
  <r>
    <x v="1"/>
    <m/>
  </r>
  <r>
    <x v="8"/>
    <n v="-0.78062700000000196"/>
  </r>
  <r>
    <x v="1"/>
    <m/>
  </r>
  <r>
    <x v="8"/>
    <n v="0.63231300000000201"/>
  </r>
  <r>
    <x v="1"/>
    <m/>
  </r>
  <r>
    <x v="8"/>
    <n v="-1.1096850000000018"/>
  </r>
  <r>
    <x v="1"/>
    <m/>
  </r>
  <r>
    <x v="8"/>
    <n v="-1.2197579999999975"/>
  </r>
  <r>
    <x v="1"/>
    <m/>
  </r>
  <r>
    <x v="8"/>
    <n v="-0.36377200000000087"/>
  </r>
  <r>
    <x v="1"/>
    <m/>
  </r>
  <r>
    <x v="8"/>
    <n v="-0.37528000000000078"/>
  </r>
  <r>
    <x v="1"/>
    <m/>
  </r>
  <r>
    <x v="8"/>
    <n v="-1.4818399999999996"/>
  </r>
  <r>
    <x v="1"/>
    <m/>
  </r>
  <r>
    <x v="8"/>
    <n v="-1.4347000000000769E-2"/>
  </r>
  <r>
    <x v="1"/>
    <m/>
  </r>
  <r>
    <x v="8"/>
    <n v="-0.72360800000000014"/>
  </r>
  <r>
    <x v="1"/>
    <m/>
  </r>
  <r>
    <x v="8"/>
    <n v="1.3361240000000016"/>
  </r>
  <r>
    <x v="1"/>
    <m/>
  </r>
  <r>
    <x v="8"/>
    <n v="-0.94970900000000069"/>
  </r>
  <r>
    <x v="1"/>
    <m/>
  </r>
  <r>
    <x v="8"/>
    <n v="-1.1956270000000011"/>
  </r>
  <r>
    <x v="1"/>
    <m/>
  </r>
  <r>
    <x v="8"/>
    <n v="-1.4063390000000004"/>
  </r>
  <r>
    <x v="1"/>
    <m/>
  </r>
  <r>
    <x v="8"/>
    <n v="-0.3027939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3" applyNumberFormats="0" applyBorderFormats="0" applyFontFormats="0" applyPatternFormats="0" applyAlignmentFormats="0" applyWidthHeightFormats="1" dataCaption="Értékek" grandTotalCaption="Durchschnitt" updatedVersion="5" minRefreshableVersion="3" useAutoFormatting="1" itemPrintTitles="1" createdVersion="5" indent="0" outline="1" outlineData="1" multipleFieldFilters="0" rowHeaderCaption="Ländergruppen">
  <location ref="D4:E12" firstHeaderRow="1" firstDataRow="1" firstDataCol="1"/>
  <pivotFields count="2">
    <pivotField axis="axisRow" showAll="0">
      <items count="10">
        <item x="0"/>
        <item x="2"/>
        <item x="3"/>
        <item h="1" x="4"/>
        <item x="5"/>
        <item x="6"/>
        <item x="7"/>
        <item x="8"/>
        <item h="1" x="1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Durchschnittliche Trendsteigung" fld="1" subtotal="average" baseField="0" baseItem="0" numFmtId="2"/>
  </dataFields>
  <formats count="2">
    <format dxfId="4">
      <pivotArea outline="0" collapsedLevelsAreSubtotals="1" fieldPosition="0"/>
    </format>
    <format dxfId="2">
      <pivotArea outline="0" collapsedLevelsAreSubtotals="1" fieldPosition="0"/>
    </format>
  </formats>
  <conditionalFormats count="1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8">
              <x v="0"/>
              <x v="1"/>
              <x v="2"/>
              <x v="3"/>
              <x v="4"/>
              <x v="5"/>
              <x v="6"/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grandTotalCaption="Durchschnitt" updatedVersion="5" minRefreshableVersion="3" useAutoFormatting="1" itemPrintTitles="1" createdVersion="5" indent="0" outline="1" outlineData="1" multipleFieldFilters="0" rowHeaderCaption="Ländergruppen">
  <location ref="A3:C11" firstHeaderRow="0" firstDataRow="1" firstDataCol="1"/>
  <pivotFields count="3">
    <pivotField axis="axisRow" showAll="0">
      <items count="9">
        <item x="0"/>
        <item x="1"/>
        <item x="2"/>
        <item h="1" m="1" x="7"/>
        <item x="3"/>
        <item x="4"/>
        <item x="5"/>
        <item x="6"/>
        <item t="default"/>
      </items>
    </pivotField>
    <pivotField showAll="0"/>
    <pivotField dataField="1" showAll="0"/>
  </pivotFields>
  <rowFields count="1">
    <field x="0"/>
  </rowFields>
  <rowItems count="8">
    <i>
      <x/>
    </i>
    <i>
      <x v="1"/>
    </i>
    <i>
      <x v="2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Betroffenheits-index" fld="2" subtotal="average" baseField="0" baseItem="0" numFmtId="1"/>
    <dataField name="STD-ABWEICHUNG" fld="2" subtotal="stdDev" baseField="0" baseItem="0"/>
  </dataFields>
  <formats count="9"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uis.unesco.org/" TargetMode="External"/><Relationship Id="rId2" Type="http://schemas.openxmlformats.org/officeDocument/2006/relationships/hyperlink" Target="http://data.uis.unesco.org/OECDStat_Metadata/ShowMetadata.ashx?Dataset=EDULIT_DS&amp;Coords=%5bEDULIT_IND%5d.%5bFGP_5T8%5d&amp;ShowOnWeb=true&amp;Lang=en" TargetMode="External"/><Relationship Id="rId1" Type="http://schemas.openxmlformats.org/officeDocument/2006/relationships/hyperlink" Target="http://data.uis.unesco.org/OECDStat_Metadata/ShowMetadata.ashx?Dataset=EDULIT_DS&amp;ShowOnWeb=true&amp;Lang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miau.gau.hu/myx-free/coco/test/222401220170906101629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uis.unesco.org/OECDStat_Metadata/ShowMetadata.ashx?Dataset=EDULIT_DS&amp;Coords=%5bEDULIT_IND%5d.%5bFGP_5T8%5d&amp;ShowOnWeb=true&amp;Lang=en" TargetMode="External"/><Relationship Id="rId1" Type="http://schemas.openxmlformats.org/officeDocument/2006/relationships/hyperlink" Target="http://data.uis.unesco.org/OECDStat_Metadata/ShowMetadata.ashx?Dataset=EDULIT_DS&amp;ShowOnWeb=true&amp;Lang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://data.uis.unesco.org/OECDStat_Metadata/ShowMetadata.ashx?Dataset=EDULIT_DS&amp;Coords=%5bEDULIT_IND%5d.%5bFGP_5T8%5d&amp;ShowOnWeb=true&amp;Lang=e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BA302"/>
  <sheetViews>
    <sheetView showGridLines="0" topLeftCell="A2" zoomScale="25" zoomScaleNormal="25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B5" sqref="B5"/>
    </sheetView>
  </sheetViews>
  <sheetFormatPr defaultRowHeight="12.5" x14ac:dyDescent="0.25"/>
  <cols>
    <col min="1" max="1" width="26.1796875" customWidth="1"/>
    <col min="2" max="2" width="2.453125" customWidth="1"/>
  </cols>
  <sheetData>
    <row r="1" spans="1:53" hidden="1" x14ac:dyDescent="0.25">
      <c r="A1" s="1" t="e">
        <f ca="1">DotStatQuery(B1)</f>
        <v>#NAME?</v>
      </c>
      <c r="B1" s="1" t="s">
        <v>0</v>
      </c>
    </row>
    <row r="2" spans="1:53" x14ac:dyDescent="0.25">
      <c r="A2" s="2" t="s">
        <v>1</v>
      </c>
    </row>
    <row r="3" spans="1:53" x14ac:dyDescent="0.25">
      <c r="A3" s="89" t="s">
        <v>2</v>
      </c>
      <c r="B3" s="90"/>
      <c r="C3" s="91" t="s">
        <v>3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3"/>
    </row>
    <row r="4" spans="1:53" x14ac:dyDescent="0.25">
      <c r="A4" s="94" t="s">
        <v>4</v>
      </c>
      <c r="B4" s="95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26</v>
      </c>
      <c r="Y4" s="3" t="s">
        <v>27</v>
      </c>
      <c r="Z4" s="3" t="s">
        <v>28</v>
      </c>
      <c r="AA4" s="3" t="s">
        <v>29</v>
      </c>
      <c r="AB4" s="3" t="s">
        <v>30</v>
      </c>
      <c r="AC4" s="3" t="s">
        <v>31</v>
      </c>
      <c r="AD4" s="3" t="s">
        <v>32</v>
      </c>
      <c r="AE4" s="3" t="s">
        <v>33</v>
      </c>
      <c r="AF4" s="3" t="s">
        <v>34</v>
      </c>
      <c r="AG4" s="3" t="s">
        <v>35</v>
      </c>
      <c r="AH4" s="3" t="s">
        <v>36</v>
      </c>
      <c r="AI4" s="3" t="s">
        <v>37</v>
      </c>
      <c r="AJ4" s="3" t="s">
        <v>38</v>
      </c>
      <c r="AK4" s="3" t="s">
        <v>39</v>
      </c>
      <c r="AL4" s="3" t="s">
        <v>40</v>
      </c>
      <c r="AM4" s="3" t="s">
        <v>41</v>
      </c>
      <c r="AN4" s="3" t="s">
        <v>42</v>
      </c>
      <c r="AO4" s="3" t="s">
        <v>43</v>
      </c>
      <c r="AP4" s="3" t="s">
        <v>44</v>
      </c>
      <c r="AQ4" s="3" t="s">
        <v>45</v>
      </c>
      <c r="AR4" s="3" t="s">
        <v>46</v>
      </c>
      <c r="AS4" s="3" t="s">
        <v>47</v>
      </c>
      <c r="AT4" s="3" t="s">
        <v>48</v>
      </c>
      <c r="AU4" s="3" t="s">
        <v>49</v>
      </c>
      <c r="AV4" s="3" t="s">
        <v>50</v>
      </c>
      <c r="AW4" s="3" t="s">
        <v>51</v>
      </c>
      <c r="AX4" s="22" t="s">
        <v>608</v>
      </c>
    </row>
    <row r="5" spans="1:53" ht="13" x14ac:dyDescent="0.3">
      <c r="A5" s="4" t="s">
        <v>52</v>
      </c>
      <c r="B5" s="5" t="s">
        <v>53</v>
      </c>
      <c r="C5" s="5" t="s">
        <v>53</v>
      </c>
      <c r="D5" s="5" t="s">
        <v>53</v>
      </c>
      <c r="E5" s="5" t="s">
        <v>53</v>
      </c>
      <c r="F5" s="5" t="s">
        <v>53</v>
      </c>
      <c r="G5" s="5" t="s">
        <v>53</v>
      </c>
      <c r="H5" s="5" t="s">
        <v>53</v>
      </c>
      <c r="I5" s="5" t="s">
        <v>53</v>
      </c>
      <c r="J5" s="5" t="s">
        <v>53</v>
      </c>
      <c r="K5" s="5" t="s">
        <v>53</v>
      </c>
      <c r="L5" s="5" t="s">
        <v>53</v>
      </c>
      <c r="M5" s="5" t="s">
        <v>53</v>
      </c>
      <c r="N5" s="5" t="s">
        <v>53</v>
      </c>
      <c r="O5" s="5" t="s">
        <v>53</v>
      </c>
      <c r="P5" s="5" t="s">
        <v>53</v>
      </c>
      <c r="Q5" s="5" t="s">
        <v>53</v>
      </c>
      <c r="R5" s="5" t="s">
        <v>53</v>
      </c>
      <c r="S5" s="5" t="s">
        <v>53</v>
      </c>
      <c r="T5" s="5" t="s">
        <v>53</v>
      </c>
      <c r="U5" s="5" t="s">
        <v>53</v>
      </c>
      <c r="V5" s="5" t="s">
        <v>53</v>
      </c>
      <c r="W5" s="5" t="s">
        <v>53</v>
      </c>
      <c r="X5" s="5" t="s">
        <v>53</v>
      </c>
      <c r="Y5" s="5" t="s">
        <v>53</v>
      </c>
      <c r="Z5" s="5" t="s">
        <v>53</v>
      </c>
      <c r="AA5" s="5" t="s">
        <v>53</v>
      </c>
      <c r="AB5" s="5" t="s">
        <v>53</v>
      </c>
      <c r="AC5" s="5" t="s">
        <v>53</v>
      </c>
      <c r="AD5" s="5" t="s">
        <v>53</v>
      </c>
      <c r="AE5" s="5" t="s">
        <v>53</v>
      </c>
      <c r="AF5" s="5" t="s">
        <v>53</v>
      </c>
      <c r="AG5" s="5" t="s">
        <v>53</v>
      </c>
      <c r="AH5" s="5" t="s">
        <v>53</v>
      </c>
      <c r="AI5" s="5" t="s">
        <v>53</v>
      </c>
      <c r="AJ5" s="5" t="s">
        <v>53</v>
      </c>
      <c r="AK5" s="5" t="s">
        <v>53</v>
      </c>
      <c r="AL5" s="5" t="s">
        <v>53</v>
      </c>
      <c r="AM5" s="5" t="s">
        <v>53</v>
      </c>
      <c r="AN5" s="5" t="s">
        <v>53</v>
      </c>
      <c r="AO5" s="5" t="s">
        <v>53</v>
      </c>
      <c r="AP5" s="5" t="s">
        <v>53</v>
      </c>
      <c r="AQ5" s="5" t="s">
        <v>53</v>
      </c>
      <c r="AR5" s="5" t="s">
        <v>53</v>
      </c>
      <c r="AS5" s="5" t="s">
        <v>53</v>
      </c>
      <c r="AT5" s="5" t="s">
        <v>53</v>
      </c>
      <c r="AU5" s="5" t="s">
        <v>53</v>
      </c>
      <c r="AV5" s="5" t="s">
        <v>53</v>
      </c>
      <c r="AW5" s="5" t="s">
        <v>53</v>
      </c>
      <c r="AY5" t="s">
        <v>611</v>
      </c>
      <c r="AZ5" t="s">
        <v>612</v>
      </c>
      <c r="BA5" t="s">
        <v>621</v>
      </c>
    </row>
    <row r="6" spans="1:53" ht="13" hidden="1" x14ac:dyDescent="0.3">
      <c r="A6" s="6" t="s">
        <v>54</v>
      </c>
      <c r="B6" s="5" t="s">
        <v>53</v>
      </c>
      <c r="C6" s="7" t="s">
        <v>55</v>
      </c>
      <c r="D6" s="7" t="s">
        <v>55</v>
      </c>
      <c r="E6" s="7">
        <v>11.861140000000001</v>
      </c>
      <c r="F6" s="7">
        <v>9.9867699999999999</v>
      </c>
      <c r="G6" s="7">
        <v>9.6171799999999994</v>
      </c>
      <c r="H6" s="7">
        <v>10.645429999999999</v>
      </c>
      <c r="I6" s="7">
        <v>9.2951200000000007</v>
      </c>
      <c r="J6" s="7">
        <v>9.2951200000000007</v>
      </c>
      <c r="K6" s="7">
        <v>16.01144</v>
      </c>
      <c r="L6" s="7" t="s">
        <v>55</v>
      </c>
      <c r="M6" s="7" t="s">
        <v>55</v>
      </c>
      <c r="N6" s="7" t="s">
        <v>55</v>
      </c>
      <c r="O6" s="7" t="s">
        <v>55</v>
      </c>
      <c r="P6" s="7" t="s">
        <v>55</v>
      </c>
      <c r="Q6" s="7" t="s">
        <v>55</v>
      </c>
      <c r="R6" s="7" t="s">
        <v>55</v>
      </c>
      <c r="S6" s="7">
        <v>52.747250000000001</v>
      </c>
      <c r="T6" s="7" t="s">
        <v>55</v>
      </c>
      <c r="U6" s="7" t="s">
        <v>55</v>
      </c>
      <c r="V6" s="7" t="s">
        <v>55</v>
      </c>
      <c r="W6" s="7">
        <v>49.279539999999997</v>
      </c>
      <c r="X6" s="7" t="s">
        <v>55</v>
      </c>
      <c r="Y6" s="7" t="s">
        <v>55</v>
      </c>
      <c r="Z6" s="7" t="s">
        <v>55</v>
      </c>
      <c r="AA6" s="7" t="s">
        <v>55</v>
      </c>
      <c r="AB6" s="7" t="s">
        <v>55</v>
      </c>
      <c r="AC6" s="7" t="s">
        <v>55</v>
      </c>
      <c r="AD6" s="7" t="s">
        <v>55</v>
      </c>
      <c r="AE6" s="7" t="s">
        <v>55</v>
      </c>
      <c r="AF6" s="7" t="s">
        <v>55</v>
      </c>
      <c r="AG6" s="7" t="s">
        <v>55</v>
      </c>
      <c r="AH6" s="7" t="s">
        <v>55</v>
      </c>
      <c r="AI6" s="7" t="s">
        <v>55</v>
      </c>
      <c r="AJ6" s="7" t="s">
        <v>55</v>
      </c>
      <c r="AK6" s="7" t="s">
        <v>55</v>
      </c>
      <c r="AL6" s="7" t="s">
        <v>55</v>
      </c>
      <c r="AM6" s="7">
        <v>24.152139999999999</v>
      </c>
      <c r="AN6" s="7">
        <v>22.9513</v>
      </c>
      <c r="AO6" s="7">
        <v>16.742180000000001</v>
      </c>
      <c r="AP6" s="7">
        <v>19.23517</v>
      </c>
      <c r="AQ6" s="7" t="s">
        <v>55</v>
      </c>
      <c r="AR6" s="7" t="s">
        <v>55</v>
      </c>
      <c r="AS6" s="7" t="s">
        <v>55</v>
      </c>
      <c r="AT6" s="7" t="s">
        <v>55</v>
      </c>
      <c r="AU6" s="7">
        <v>18.305569999999999</v>
      </c>
      <c r="AV6" s="7" t="s">
        <v>55</v>
      </c>
      <c r="AW6" s="7" t="s">
        <v>55</v>
      </c>
      <c r="AX6">
        <f>SUM(C6:AW6)</f>
        <v>280.12534999999997</v>
      </c>
      <c r="AY6">
        <f>COUNT(C6:AW6)</f>
        <v>14</v>
      </c>
      <c r="AZ6" t="str">
        <f>A6</f>
        <v>Afghanistan</v>
      </c>
    </row>
    <row r="7" spans="1:53" ht="13" hidden="1" x14ac:dyDescent="0.3">
      <c r="A7" s="6" t="s">
        <v>56</v>
      </c>
      <c r="B7" s="5" t="s">
        <v>53</v>
      </c>
      <c r="C7" s="8" t="s">
        <v>55</v>
      </c>
      <c r="D7" s="8" t="s">
        <v>55</v>
      </c>
      <c r="E7" s="8" t="s">
        <v>55</v>
      </c>
      <c r="F7" s="8" t="s">
        <v>55</v>
      </c>
      <c r="G7" s="8" t="s">
        <v>55</v>
      </c>
      <c r="H7" s="8" t="s">
        <v>55</v>
      </c>
      <c r="I7" s="8" t="s">
        <v>55</v>
      </c>
      <c r="J7" s="8" t="s">
        <v>55</v>
      </c>
      <c r="K7" s="8" t="s">
        <v>55</v>
      </c>
      <c r="L7" s="8" t="s">
        <v>55</v>
      </c>
      <c r="M7" s="8" t="s">
        <v>55</v>
      </c>
      <c r="N7" s="8" t="s">
        <v>55</v>
      </c>
      <c r="O7" s="8" t="s">
        <v>55</v>
      </c>
      <c r="P7" s="8" t="s">
        <v>55</v>
      </c>
      <c r="Q7" s="8" t="s">
        <v>55</v>
      </c>
      <c r="R7" s="8" t="s">
        <v>55</v>
      </c>
      <c r="S7" s="8" t="s">
        <v>55</v>
      </c>
      <c r="T7" s="8" t="s">
        <v>55</v>
      </c>
      <c r="U7" s="8" t="s">
        <v>55</v>
      </c>
      <c r="V7" s="8" t="s">
        <v>55</v>
      </c>
      <c r="W7" s="8" t="s">
        <v>55</v>
      </c>
      <c r="X7" s="8" t="s">
        <v>55</v>
      </c>
      <c r="Y7" s="8" t="s">
        <v>55</v>
      </c>
      <c r="Z7" s="8" t="s">
        <v>55</v>
      </c>
      <c r="AA7" s="8" t="s">
        <v>55</v>
      </c>
      <c r="AB7" s="8" t="s">
        <v>55</v>
      </c>
      <c r="AC7" s="8" t="s">
        <v>55</v>
      </c>
      <c r="AD7" s="8" t="s">
        <v>55</v>
      </c>
      <c r="AE7" s="8" t="s">
        <v>55</v>
      </c>
      <c r="AF7" s="8" t="s">
        <v>55</v>
      </c>
      <c r="AG7" s="8" t="s">
        <v>55</v>
      </c>
      <c r="AH7" s="8" t="s">
        <v>55</v>
      </c>
      <c r="AI7" s="8" t="s">
        <v>55</v>
      </c>
      <c r="AJ7" s="8" t="s">
        <v>55</v>
      </c>
      <c r="AK7" s="8" t="s">
        <v>55</v>
      </c>
      <c r="AL7" s="8" t="s">
        <v>55</v>
      </c>
      <c r="AM7" s="8" t="s">
        <v>55</v>
      </c>
      <c r="AN7" s="8" t="s">
        <v>55</v>
      </c>
      <c r="AO7" s="8" t="s">
        <v>55</v>
      </c>
      <c r="AP7" s="8" t="s">
        <v>55</v>
      </c>
      <c r="AQ7" s="8" t="s">
        <v>55</v>
      </c>
      <c r="AR7" s="8" t="s">
        <v>55</v>
      </c>
      <c r="AS7" s="8" t="s">
        <v>55</v>
      </c>
      <c r="AT7" s="8" t="s">
        <v>55</v>
      </c>
      <c r="AU7" s="8" t="s">
        <v>55</v>
      </c>
      <c r="AV7" s="8" t="s">
        <v>55</v>
      </c>
      <c r="AW7" s="8" t="s">
        <v>55</v>
      </c>
      <c r="AX7">
        <f t="shared" ref="AX7:AX70" si="0">SUM(C7:AW7)</f>
        <v>0</v>
      </c>
    </row>
    <row r="8" spans="1:53" ht="13" x14ac:dyDescent="0.3">
      <c r="A8" s="6" t="s">
        <v>57</v>
      </c>
      <c r="B8" s="5" t="s">
        <v>53</v>
      </c>
      <c r="C8" s="7" t="s">
        <v>55</v>
      </c>
      <c r="D8" s="7">
        <v>30.889759999999999</v>
      </c>
      <c r="E8" s="7" t="s">
        <v>55</v>
      </c>
      <c r="F8" s="7" t="s">
        <v>55</v>
      </c>
      <c r="G8" s="7" t="s">
        <v>55</v>
      </c>
      <c r="H8" s="7" t="s">
        <v>55</v>
      </c>
      <c r="I8" s="7" t="s">
        <v>55</v>
      </c>
      <c r="J8" s="7" t="s">
        <v>55</v>
      </c>
      <c r="K8" s="7" t="s">
        <v>55</v>
      </c>
      <c r="L8" s="7">
        <v>39.713900000000002</v>
      </c>
      <c r="M8" s="7" t="s">
        <v>55</v>
      </c>
      <c r="N8" s="7" t="s">
        <v>55</v>
      </c>
      <c r="O8" s="7" t="s">
        <v>55</v>
      </c>
      <c r="P8" s="7" t="s">
        <v>55</v>
      </c>
      <c r="Q8" s="7">
        <v>51.31579</v>
      </c>
      <c r="R8" s="7" t="s">
        <v>55</v>
      </c>
      <c r="S8" s="7">
        <v>51.139159999999997</v>
      </c>
      <c r="T8" s="7">
        <v>44.879930000000002</v>
      </c>
      <c r="U8" s="7">
        <v>46.548819999999999</v>
      </c>
      <c r="V8" s="7">
        <v>46.62921</v>
      </c>
      <c r="W8" s="7">
        <v>49.035559999999997</v>
      </c>
      <c r="X8" s="7">
        <v>56.367429999999999</v>
      </c>
      <c r="Y8" s="7" t="s">
        <v>55</v>
      </c>
      <c r="Z8" s="7">
        <v>57.8125</v>
      </c>
      <c r="AA8" s="7">
        <v>54.656489999999998</v>
      </c>
      <c r="AB8" s="7">
        <v>53.141559999999998</v>
      </c>
      <c r="AC8" s="7" t="s">
        <v>55</v>
      </c>
      <c r="AD8" s="7">
        <v>52.743819999999999</v>
      </c>
      <c r="AE8" s="7">
        <v>63.610460000000003</v>
      </c>
      <c r="AF8" s="7">
        <v>65.349010000000007</v>
      </c>
      <c r="AG8" s="7">
        <v>66.948260000000005</v>
      </c>
      <c r="AH8" s="7">
        <v>68.601129999999998</v>
      </c>
      <c r="AI8" s="7">
        <v>69.318179999999998</v>
      </c>
      <c r="AJ8" s="7">
        <v>72.395229999999998</v>
      </c>
      <c r="AK8" s="7">
        <v>69.13073</v>
      </c>
      <c r="AL8" s="7">
        <v>70.87227</v>
      </c>
      <c r="AM8" s="7">
        <v>71.815119999999993</v>
      </c>
      <c r="AN8" s="7">
        <v>69.151219999999995</v>
      </c>
      <c r="AO8" s="7">
        <v>64.422160000000005</v>
      </c>
      <c r="AP8" s="7">
        <v>57.565339999999999</v>
      </c>
      <c r="AQ8" s="7">
        <v>64.473569999999995</v>
      </c>
      <c r="AR8" s="7">
        <v>63.34722</v>
      </c>
      <c r="AS8" s="7" t="s">
        <v>55</v>
      </c>
      <c r="AT8" s="7">
        <v>64.956360000000004</v>
      </c>
      <c r="AU8" s="7">
        <v>65.773700000000005</v>
      </c>
      <c r="AV8" s="7">
        <v>64.329390000000004</v>
      </c>
      <c r="AW8" s="7" t="s">
        <v>55</v>
      </c>
      <c r="AX8">
        <f>SUM(C8:AW8)</f>
        <v>1766.9332800000004</v>
      </c>
      <c r="AY8">
        <f>COUNT(C8:AW8)</f>
        <v>30</v>
      </c>
      <c r="AZ8" t="str">
        <f t="shared" ref="AZ8:AZ9" si="1">A8</f>
        <v>Albania</v>
      </c>
      <c r="BA8" t="s">
        <v>613</v>
      </c>
    </row>
    <row r="9" spans="1:53" ht="13" hidden="1" x14ac:dyDescent="0.3">
      <c r="A9" s="6" t="s">
        <v>58</v>
      </c>
      <c r="B9" s="5" t="s">
        <v>53</v>
      </c>
      <c r="C9" s="8" t="s">
        <v>55</v>
      </c>
      <c r="D9" s="8" t="s">
        <v>55</v>
      </c>
      <c r="E9" s="8" t="s">
        <v>55</v>
      </c>
      <c r="F9" s="8" t="s">
        <v>55</v>
      </c>
      <c r="G9" s="8">
        <v>24.399190000000001</v>
      </c>
      <c r="H9" s="8" t="s">
        <v>55</v>
      </c>
      <c r="I9" s="8" t="s">
        <v>55</v>
      </c>
      <c r="J9" s="8" t="s">
        <v>55</v>
      </c>
      <c r="K9" s="8" t="s">
        <v>55</v>
      </c>
      <c r="L9" s="8" t="s">
        <v>55</v>
      </c>
      <c r="M9" s="8" t="s">
        <v>55</v>
      </c>
      <c r="N9" s="8" t="s">
        <v>55</v>
      </c>
      <c r="O9" s="8" t="s">
        <v>55</v>
      </c>
      <c r="P9" s="8" t="s">
        <v>55</v>
      </c>
      <c r="Q9" s="8" t="s">
        <v>55</v>
      </c>
      <c r="R9" s="8" t="s">
        <v>55</v>
      </c>
      <c r="S9" s="8" t="s">
        <v>55</v>
      </c>
      <c r="T9" s="8" t="s">
        <v>55</v>
      </c>
      <c r="U9" s="8" t="s">
        <v>55</v>
      </c>
      <c r="V9" s="8" t="s">
        <v>55</v>
      </c>
      <c r="W9" s="8" t="s">
        <v>55</v>
      </c>
      <c r="X9" s="8">
        <v>39.311430000000001</v>
      </c>
      <c r="Y9" s="8">
        <v>36.426569999999998</v>
      </c>
      <c r="Z9" s="8">
        <v>39.155200000000001</v>
      </c>
      <c r="AA9" s="8">
        <v>42.278889999999997</v>
      </c>
      <c r="AB9" s="8" t="s">
        <v>55</v>
      </c>
      <c r="AC9" s="8">
        <v>49.064720000000001</v>
      </c>
      <c r="AD9" s="8" t="s">
        <v>55</v>
      </c>
      <c r="AE9" s="8" t="s">
        <v>55</v>
      </c>
      <c r="AF9" s="8" t="s">
        <v>55</v>
      </c>
      <c r="AG9" s="8" t="s">
        <v>55</v>
      </c>
      <c r="AH9" s="8" t="s">
        <v>55</v>
      </c>
      <c r="AI9" s="8" t="s">
        <v>55</v>
      </c>
      <c r="AJ9" s="8" t="s">
        <v>55</v>
      </c>
      <c r="AK9" s="8" t="s">
        <v>55</v>
      </c>
      <c r="AL9" s="8" t="s">
        <v>55</v>
      </c>
      <c r="AM9" s="8" t="s">
        <v>55</v>
      </c>
      <c r="AN9" s="8">
        <v>59.451770000000003</v>
      </c>
      <c r="AO9" s="8" t="s">
        <v>55</v>
      </c>
      <c r="AP9" s="8">
        <v>62.528579999999998</v>
      </c>
      <c r="AQ9" s="8">
        <v>61.088920000000002</v>
      </c>
      <c r="AR9" s="8">
        <v>64.337090000000003</v>
      </c>
      <c r="AS9" s="8">
        <v>63.992739999999998</v>
      </c>
      <c r="AT9" s="8">
        <v>62.143790000000003</v>
      </c>
      <c r="AU9" s="8">
        <v>63.269680000000001</v>
      </c>
      <c r="AV9" s="8">
        <v>62.711089999999999</v>
      </c>
      <c r="AW9" s="8" t="s">
        <v>55</v>
      </c>
      <c r="AX9">
        <f t="shared" si="0"/>
        <v>730.15965999999992</v>
      </c>
      <c r="AY9">
        <f t="shared" ref="AY9" si="2">COUNT(C9:AW9)</f>
        <v>14</v>
      </c>
      <c r="AZ9" t="str">
        <f t="shared" si="1"/>
        <v>Algeria</v>
      </c>
    </row>
    <row r="10" spans="1:53" ht="13" hidden="1" x14ac:dyDescent="0.3">
      <c r="A10" s="6" t="s">
        <v>59</v>
      </c>
      <c r="B10" s="5" t="s">
        <v>53</v>
      </c>
      <c r="C10" s="7" t="s">
        <v>55</v>
      </c>
      <c r="D10" s="7" t="s">
        <v>55</v>
      </c>
      <c r="E10" s="7" t="s">
        <v>55</v>
      </c>
      <c r="F10" s="7" t="s">
        <v>55</v>
      </c>
      <c r="G10" s="7" t="s">
        <v>55</v>
      </c>
      <c r="H10" s="7" t="s">
        <v>55</v>
      </c>
      <c r="I10" s="7" t="s">
        <v>55</v>
      </c>
      <c r="J10" s="7" t="s">
        <v>55</v>
      </c>
      <c r="K10" s="7" t="s">
        <v>55</v>
      </c>
      <c r="L10" s="7" t="s">
        <v>55</v>
      </c>
      <c r="M10" s="7" t="s">
        <v>55</v>
      </c>
      <c r="N10" s="7" t="s">
        <v>55</v>
      </c>
      <c r="O10" s="7" t="s">
        <v>55</v>
      </c>
      <c r="P10" s="7" t="s">
        <v>55</v>
      </c>
      <c r="Q10" s="7" t="s">
        <v>55</v>
      </c>
      <c r="R10" s="7" t="s">
        <v>55</v>
      </c>
      <c r="S10" s="7" t="s">
        <v>55</v>
      </c>
      <c r="T10" s="7" t="s">
        <v>55</v>
      </c>
      <c r="U10" s="7" t="s">
        <v>55</v>
      </c>
      <c r="V10" s="7" t="s">
        <v>55</v>
      </c>
      <c r="W10" s="7" t="s">
        <v>55</v>
      </c>
      <c r="X10" s="7" t="s">
        <v>55</v>
      </c>
      <c r="Y10" s="7" t="s">
        <v>55</v>
      </c>
      <c r="Z10" s="7" t="s">
        <v>55</v>
      </c>
      <c r="AA10" s="7" t="s">
        <v>55</v>
      </c>
      <c r="AB10" s="7" t="s">
        <v>55</v>
      </c>
      <c r="AC10" s="7" t="s">
        <v>55</v>
      </c>
      <c r="AD10" s="7" t="s">
        <v>55</v>
      </c>
      <c r="AE10" s="7" t="s">
        <v>55</v>
      </c>
      <c r="AF10" s="7" t="s">
        <v>55</v>
      </c>
      <c r="AG10" s="7" t="s">
        <v>55</v>
      </c>
      <c r="AH10" s="7" t="s">
        <v>55</v>
      </c>
      <c r="AI10" s="7" t="s">
        <v>55</v>
      </c>
      <c r="AJ10" s="7" t="s">
        <v>55</v>
      </c>
      <c r="AK10" s="7" t="s">
        <v>55</v>
      </c>
      <c r="AL10" s="7" t="s">
        <v>55</v>
      </c>
      <c r="AM10" s="7" t="s">
        <v>55</v>
      </c>
      <c r="AN10" s="7" t="s">
        <v>55</v>
      </c>
      <c r="AO10" s="7" t="s">
        <v>55</v>
      </c>
      <c r="AP10" s="7" t="s">
        <v>55</v>
      </c>
      <c r="AQ10" s="7" t="s">
        <v>55</v>
      </c>
      <c r="AR10" s="7" t="s">
        <v>55</v>
      </c>
      <c r="AS10" s="7" t="s">
        <v>55</v>
      </c>
      <c r="AT10" s="7" t="s">
        <v>55</v>
      </c>
      <c r="AU10" s="7" t="s">
        <v>55</v>
      </c>
      <c r="AV10" s="7" t="s">
        <v>55</v>
      </c>
      <c r="AW10" s="7" t="s">
        <v>55</v>
      </c>
      <c r="AX10">
        <f t="shared" si="0"/>
        <v>0</v>
      </c>
    </row>
    <row r="11" spans="1:53" ht="13" hidden="1" x14ac:dyDescent="0.3">
      <c r="A11" s="6" t="s">
        <v>60</v>
      </c>
      <c r="B11" s="5" t="s">
        <v>53</v>
      </c>
      <c r="C11" s="8" t="s">
        <v>55</v>
      </c>
      <c r="D11" s="8" t="s">
        <v>55</v>
      </c>
      <c r="E11" s="8" t="s">
        <v>55</v>
      </c>
      <c r="F11" s="8" t="s">
        <v>55</v>
      </c>
      <c r="G11" s="8" t="s">
        <v>55</v>
      </c>
      <c r="H11" s="8" t="s">
        <v>55</v>
      </c>
      <c r="I11" s="8" t="s">
        <v>55</v>
      </c>
      <c r="J11" s="8" t="s">
        <v>55</v>
      </c>
      <c r="K11" s="8" t="s">
        <v>55</v>
      </c>
      <c r="L11" s="8" t="s">
        <v>55</v>
      </c>
      <c r="M11" s="8" t="s">
        <v>55</v>
      </c>
      <c r="N11" s="8" t="s">
        <v>55</v>
      </c>
      <c r="O11" s="8" t="s">
        <v>55</v>
      </c>
      <c r="P11" s="8" t="s">
        <v>55</v>
      </c>
      <c r="Q11" s="8" t="s">
        <v>55</v>
      </c>
      <c r="R11" s="8" t="s">
        <v>55</v>
      </c>
      <c r="S11" s="8" t="s">
        <v>55</v>
      </c>
      <c r="T11" s="8" t="s">
        <v>55</v>
      </c>
      <c r="U11" s="8" t="s">
        <v>55</v>
      </c>
      <c r="V11" s="8" t="s">
        <v>55</v>
      </c>
      <c r="W11" s="8" t="s">
        <v>55</v>
      </c>
      <c r="X11" s="8" t="s">
        <v>55</v>
      </c>
      <c r="Y11" s="8" t="s">
        <v>55</v>
      </c>
      <c r="Z11" s="8" t="s">
        <v>55</v>
      </c>
      <c r="AA11" s="8" t="s">
        <v>55</v>
      </c>
      <c r="AB11" s="8" t="s">
        <v>55</v>
      </c>
      <c r="AC11" s="8" t="s">
        <v>55</v>
      </c>
      <c r="AD11" s="8" t="s">
        <v>55</v>
      </c>
      <c r="AE11" s="8" t="s">
        <v>55</v>
      </c>
      <c r="AF11" s="8" t="s">
        <v>55</v>
      </c>
      <c r="AG11" s="8" t="s">
        <v>55</v>
      </c>
      <c r="AH11" s="8" t="s">
        <v>55</v>
      </c>
      <c r="AI11" s="8">
        <v>68.965519999999998</v>
      </c>
      <c r="AJ11" s="8">
        <v>48.648650000000004</v>
      </c>
      <c r="AK11" s="8">
        <v>48.888890000000004</v>
      </c>
      <c r="AL11" s="8">
        <v>47.619050000000001</v>
      </c>
      <c r="AM11" s="8">
        <v>30.952380000000002</v>
      </c>
      <c r="AN11" s="8" t="s">
        <v>55</v>
      </c>
      <c r="AO11" s="8">
        <v>47.619050000000001</v>
      </c>
      <c r="AP11" s="8" t="s">
        <v>55</v>
      </c>
      <c r="AQ11" s="8" t="s">
        <v>55</v>
      </c>
      <c r="AR11" s="8" t="s">
        <v>55</v>
      </c>
      <c r="AS11" s="8">
        <v>76.829269999999994</v>
      </c>
      <c r="AT11" s="8">
        <v>77.380949999999999</v>
      </c>
      <c r="AU11" s="8">
        <v>63.888890000000004</v>
      </c>
      <c r="AV11" s="8">
        <v>59.574469999999998</v>
      </c>
      <c r="AW11" s="8" t="s">
        <v>55</v>
      </c>
      <c r="AX11">
        <f t="shared" si="0"/>
        <v>570.36712</v>
      </c>
      <c r="AY11">
        <f t="shared" ref="AY11:AY30" si="3">COUNT(C11:AW11)</f>
        <v>10</v>
      </c>
      <c r="AZ11" t="str">
        <f t="shared" ref="AZ11:AZ30" si="4">A11</f>
        <v>Andorra</v>
      </c>
    </row>
    <row r="12" spans="1:53" ht="13" hidden="1" x14ac:dyDescent="0.3">
      <c r="A12" s="6" t="s">
        <v>61</v>
      </c>
      <c r="B12" s="5" t="s">
        <v>53</v>
      </c>
      <c r="C12" s="7" t="s">
        <v>55</v>
      </c>
      <c r="D12" s="7" t="s">
        <v>55</v>
      </c>
      <c r="E12" s="7" t="s">
        <v>55</v>
      </c>
      <c r="F12" s="7" t="s">
        <v>55</v>
      </c>
      <c r="G12" s="7" t="s">
        <v>55</v>
      </c>
      <c r="H12" s="7" t="s">
        <v>55</v>
      </c>
      <c r="I12" s="7" t="s">
        <v>55</v>
      </c>
      <c r="J12" s="7" t="s">
        <v>55</v>
      </c>
      <c r="K12" s="7" t="s">
        <v>55</v>
      </c>
      <c r="L12" s="7" t="s">
        <v>55</v>
      </c>
      <c r="M12" s="7" t="s">
        <v>55</v>
      </c>
      <c r="N12" s="7" t="s">
        <v>55</v>
      </c>
      <c r="O12" s="7" t="s">
        <v>55</v>
      </c>
      <c r="P12" s="7" t="s">
        <v>55</v>
      </c>
      <c r="Q12" s="7" t="s">
        <v>55</v>
      </c>
      <c r="R12" s="7" t="s">
        <v>55</v>
      </c>
      <c r="S12" s="7" t="s">
        <v>55</v>
      </c>
      <c r="T12" s="7" t="s">
        <v>55</v>
      </c>
      <c r="U12" s="7" t="s">
        <v>55</v>
      </c>
      <c r="V12" s="7" t="s">
        <v>55</v>
      </c>
      <c r="W12" s="7" t="s">
        <v>55</v>
      </c>
      <c r="X12" s="7" t="s">
        <v>55</v>
      </c>
      <c r="Y12" s="7" t="s">
        <v>55</v>
      </c>
      <c r="Z12" s="7" t="s">
        <v>55</v>
      </c>
      <c r="AA12" s="7" t="s">
        <v>55</v>
      </c>
      <c r="AB12" s="7" t="s">
        <v>55</v>
      </c>
      <c r="AC12" s="7" t="s">
        <v>55</v>
      </c>
      <c r="AD12" s="7" t="s">
        <v>55</v>
      </c>
      <c r="AE12" s="7" t="s">
        <v>55</v>
      </c>
      <c r="AF12" s="7">
        <v>45.878140000000002</v>
      </c>
      <c r="AG12" s="7" t="s">
        <v>55</v>
      </c>
      <c r="AH12" s="7" t="s">
        <v>55</v>
      </c>
      <c r="AI12" s="7">
        <v>40.697670000000002</v>
      </c>
      <c r="AJ12" s="7" t="s">
        <v>55</v>
      </c>
      <c r="AK12" s="7" t="s">
        <v>55</v>
      </c>
      <c r="AL12" s="7" t="s">
        <v>55</v>
      </c>
      <c r="AM12" s="7" t="s">
        <v>55</v>
      </c>
      <c r="AN12" s="7" t="s">
        <v>55</v>
      </c>
      <c r="AO12" s="7" t="s">
        <v>55</v>
      </c>
      <c r="AP12" s="7" t="s">
        <v>55</v>
      </c>
      <c r="AQ12" s="7" t="s">
        <v>55</v>
      </c>
      <c r="AR12" s="7" t="s">
        <v>55</v>
      </c>
      <c r="AS12" s="7" t="s">
        <v>55</v>
      </c>
      <c r="AT12" s="7">
        <v>48.04016</v>
      </c>
      <c r="AU12" s="7" t="s">
        <v>55</v>
      </c>
      <c r="AV12" s="7" t="s">
        <v>55</v>
      </c>
      <c r="AW12" s="7" t="s">
        <v>55</v>
      </c>
      <c r="AX12">
        <f t="shared" si="0"/>
        <v>134.61597</v>
      </c>
      <c r="AY12">
        <f t="shared" si="3"/>
        <v>3</v>
      </c>
      <c r="AZ12" t="str">
        <f t="shared" si="4"/>
        <v>Angola</v>
      </c>
    </row>
    <row r="13" spans="1:53" ht="13" hidden="1" x14ac:dyDescent="0.3">
      <c r="A13" s="6" t="s">
        <v>62</v>
      </c>
      <c r="B13" s="5" t="s">
        <v>53</v>
      </c>
      <c r="C13" s="8" t="s">
        <v>55</v>
      </c>
      <c r="D13" s="8" t="s">
        <v>55</v>
      </c>
      <c r="E13" s="8" t="s">
        <v>55</v>
      </c>
      <c r="F13" s="8" t="s">
        <v>55</v>
      </c>
      <c r="G13" s="8" t="s">
        <v>55</v>
      </c>
      <c r="H13" s="8" t="s">
        <v>55</v>
      </c>
      <c r="I13" s="8" t="s">
        <v>55</v>
      </c>
      <c r="J13" s="8" t="s">
        <v>55</v>
      </c>
      <c r="K13" s="8" t="s">
        <v>55</v>
      </c>
      <c r="L13" s="8" t="s">
        <v>55</v>
      </c>
      <c r="M13" s="8" t="s">
        <v>55</v>
      </c>
      <c r="N13" s="8" t="s">
        <v>55</v>
      </c>
      <c r="O13" s="8" t="s">
        <v>55</v>
      </c>
      <c r="P13" s="8" t="s">
        <v>55</v>
      </c>
      <c r="Q13" s="8" t="s">
        <v>55</v>
      </c>
      <c r="R13" s="8" t="s">
        <v>55</v>
      </c>
      <c r="S13" s="8" t="s">
        <v>55</v>
      </c>
      <c r="T13" s="8" t="s">
        <v>55</v>
      </c>
      <c r="U13" s="8" t="s">
        <v>55</v>
      </c>
      <c r="V13" s="8" t="s">
        <v>55</v>
      </c>
      <c r="W13" s="8" t="s">
        <v>55</v>
      </c>
      <c r="X13" s="8" t="s">
        <v>55</v>
      </c>
      <c r="Y13" s="8" t="s">
        <v>55</v>
      </c>
      <c r="Z13" s="8" t="s">
        <v>55</v>
      </c>
      <c r="AA13" s="8" t="s">
        <v>55</v>
      </c>
      <c r="AB13" s="8" t="s">
        <v>55</v>
      </c>
      <c r="AC13" s="8" t="s">
        <v>55</v>
      </c>
      <c r="AD13" s="8" t="s">
        <v>55</v>
      </c>
      <c r="AE13" s="8" t="s">
        <v>55</v>
      </c>
      <c r="AF13" s="8" t="s">
        <v>55</v>
      </c>
      <c r="AG13" s="8" t="s">
        <v>55</v>
      </c>
      <c r="AH13" s="8" t="s">
        <v>55</v>
      </c>
      <c r="AI13" s="8" t="s">
        <v>55</v>
      </c>
      <c r="AJ13" s="8">
        <v>100</v>
      </c>
      <c r="AK13" s="8" t="s">
        <v>55</v>
      </c>
      <c r="AL13" s="8" t="s">
        <v>55</v>
      </c>
      <c r="AM13" s="8" t="s">
        <v>55</v>
      </c>
      <c r="AN13" s="8">
        <v>90.909090000000006</v>
      </c>
      <c r="AO13" s="8" t="s">
        <v>55</v>
      </c>
      <c r="AP13" s="8" t="s">
        <v>55</v>
      </c>
      <c r="AQ13" s="8" t="s">
        <v>55</v>
      </c>
      <c r="AR13" s="8" t="s">
        <v>55</v>
      </c>
      <c r="AS13" s="8" t="s">
        <v>55</v>
      </c>
      <c r="AT13" s="8" t="s">
        <v>55</v>
      </c>
      <c r="AU13" s="8" t="s">
        <v>55</v>
      </c>
      <c r="AV13" s="8" t="s">
        <v>55</v>
      </c>
      <c r="AW13" s="8" t="s">
        <v>55</v>
      </c>
      <c r="AX13">
        <f t="shared" si="0"/>
        <v>190.90908999999999</v>
      </c>
      <c r="AY13">
        <f t="shared" si="3"/>
        <v>2</v>
      </c>
      <c r="AZ13" t="str">
        <f t="shared" si="4"/>
        <v>Anguilla</v>
      </c>
    </row>
    <row r="14" spans="1:53" ht="13" hidden="1" x14ac:dyDescent="0.3">
      <c r="A14" s="6" t="s">
        <v>63</v>
      </c>
      <c r="B14" s="5" t="s">
        <v>53</v>
      </c>
      <c r="C14" s="7" t="s">
        <v>55</v>
      </c>
      <c r="D14" s="7" t="s">
        <v>55</v>
      </c>
      <c r="E14" s="7" t="s">
        <v>55</v>
      </c>
      <c r="F14" s="7" t="s">
        <v>55</v>
      </c>
      <c r="G14" s="7" t="s">
        <v>55</v>
      </c>
      <c r="H14" s="7" t="s">
        <v>55</v>
      </c>
      <c r="I14" s="7" t="s">
        <v>55</v>
      </c>
      <c r="J14" s="7" t="s">
        <v>55</v>
      </c>
      <c r="K14" s="7" t="s">
        <v>55</v>
      </c>
      <c r="L14" s="7" t="s">
        <v>55</v>
      </c>
      <c r="M14" s="7" t="s">
        <v>55</v>
      </c>
      <c r="N14" s="7" t="s">
        <v>55</v>
      </c>
      <c r="O14" s="7" t="s">
        <v>55</v>
      </c>
      <c r="P14" s="7" t="s">
        <v>55</v>
      </c>
      <c r="Q14" s="7" t="s">
        <v>55</v>
      </c>
      <c r="R14" s="7" t="s">
        <v>55</v>
      </c>
      <c r="S14" s="7" t="s">
        <v>55</v>
      </c>
      <c r="T14" s="7" t="s">
        <v>55</v>
      </c>
      <c r="U14" s="7" t="s">
        <v>55</v>
      </c>
      <c r="V14" s="7" t="s">
        <v>55</v>
      </c>
      <c r="W14" s="7" t="s">
        <v>55</v>
      </c>
      <c r="X14" s="7" t="s">
        <v>55</v>
      </c>
      <c r="Y14" s="7" t="s">
        <v>55</v>
      </c>
      <c r="Z14" s="7" t="s">
        <v>55</v>
      </c>
      <c r="AA14" s="7" t="s">
        <v>55</v>
      </c>
      <c r="AB14" s="7" t="s">
        <v>55</v>
      </c>
      <c r="AC14" s="7" t="s">
        <v>55</v>
      </c>
      <c r="AD14" s="7" t="s">
        <v>55</v>
      </c>
      <c r="AE14" s="7" t="s">
        <v>55</v>
      </c>
      <c r="AF14" s="7" t="s">
        <v>55</v>
      </c>
      <c r="AG14" s="7" t="s">
        <v>55</v>
      </c>
      <c r="AH14" s="7" t="s">
        <v>55</v>
      </c>
      <c r="AI14" s="7" t="s">
        <v>55</v>
      </c>
      <c r="AJ14" s="7" t="s">
        <v>55</v>
      </c>
      <c r="AK14" s="7" t="s">
        <v>55</v>
      </c>
      <c r="AL14" s="7" t="s">
        <v>55</v>
      </c>
      <c r="AM14" s="7" t="s">
        <v>55</v>
      </c>
      <c r="AN14" s="7" t="s">
        <v>55</v>
      </c>
      <c r="AO14" s="7" t="s">
        <v>55</v>
      </c>
      <c r="AP14" s="7">
        <v>76.973680000000002</v>
      </c>
      <c r="AQ14" s="7">
        <v>80.540539999999993</v>
      </c>
      <c r="AR14" s="7">
        <v>87.037040000000005</v>
      </c>
      <c r="AS14" s="7">
        <v>87.795280000000005</v>
      </c>
      <c r="AT14" s="7" t="s">
        <v>55</v>
      </c>
      <c r="AU14" s="7" t="s">
        <v>55</v>
      </c>
      <c r="AV14" s="7" t="s">
        <v>55</v>
      </c>
      <c r="AW14" s="7" t="s">
        <v>55</v>
      </c>
      <c r="AX14">
        <f t="shared" si="0"/>
        <v>332.34654</v>
      </c>
      <c r="AY14">
        <f t="shared" si="3"/>
        <v>4</v>
      </c>
      <c r="AZ14" t="str">
        <f t="shared" si="4"/>
        <v>Antigua and Barbuda</v>
      </c>
    </row>
    <row r="15" spans="1:53" ht="13" hidden="1" x14ac:dyDescent="0.3">
      <c r="A15" s="6" t="s">
        <v>64</v>
      </c>
      <c r="B15" s="5" t="s">
        <v>53</v>
      </c>
      <c r="C15" s="8">
        <v>49.893709999999999</v>
      </c>
      <c r="D15" s="8" t="s">
        <v>55</v>
      </c>
      <c r="E15" s="8" t="s">
        <v>55</v>
      </c>
      <c r="F15" s="8" t="s">
        <v>55</v>
      </c>
      <c r="G15" s="8" t="s">
        <v>55</v>
      </c>
      <c r="H15" s="8">
        <v>40.863120000000002</v>
      </c>
      <c r="I15" s="8" t="s">
        <v>55</v>
      </c>
      <c r="J15" s="8" t="s">
        <v>55</v>
      </c>
      <c r="K15" s="8">
        <v>59.210450000000002</v>
      </c>
      <c r="L15" s="8">
        <v>44.406219999999998</v>
      </c>
      <c r="M15" s="8" t="s">
        <v>55</v>
      </c>
      <c r="N15" s="8" t="s">
        <v>55</v>
      </c>
      <c r="O15" s="8" t="s">
        <v>55</v>
      </c>
      <c r="P15" s="8" t="s">
        <v>55</v>
      </c>
      <c r="Q15" s="8" t="s">
        <v>55</v>
      </c>
      <c r="R15" s="8" t="s">
        <v>55</v>
      </c>
      <c r="S15" s="8" t="s">
        <v>55</v>
      </c>
      <c r="T15" s="8" t="s">
        <v>55</v>
      </c>
      <c r="U15" s="8" t="s">
        <v>55</v>
      </c>
      <c r="V15" s="8" t="s">
        <v>55</v>
      </c>
      <c r="W15" s="8" t="s">
        <v>55</v>
      </c>
      <c r="X15" s="8" t="s">
        <v>55</v>
      </c>
      <c r="Y15" s="8" t="s">
        <v>55</v>
      </c>
      <c r="Z15" s="8" t="s">
        <v>55</v>
      </c>
      <c r="AA15" s="8" t="s">
        <v>55</v>
      </c>
      <c r="AB15" s="8" t="s">
        <v>55</v>
      </c>
      <c r="AC15" s="8" t="s">
        <v>55</v>
      </c>
      <c r="AD15" s="8" t="s">
        <v>55</v>
      </c>
      <c r="AE15" s="8">
        <v>43.137079999999997</v>
      </c>
      <c r="AF15" s="8">
        <v>40.720529999999997</v>
      </c>
      <c r="AG15" s="8" t="s">
        <v>55</v>
      </c>
      <c r="AH15" s="8">
        <v>63.225290000000001</v>
      </c>
      <c r="AI15" s="8" t="s">
        <v>55</v>
      </c>
      <c r="AJ15" s="8" t="s">
        <v>55</v>
      </c>
      <c r="AK15" s="8" t="s">
        <v>55</v>
      </c>
      <c r="AL15" s="8" t="s">
        <v>55</v>
      </c>
      <c r="AM15" s="8">
        <v>64.097149999999999</v>
      </c>
      <c r="AN15" s="8">
        <v>66.318309999999997</v>
      </c>
      <c r="AO15" s="8">
        <v>65.711160000000007</v>
      </c>
      <c r="AP15" s="8">
        <v>64.356020000000001</v>
      </c>
      <c r="AQ15" s="8">
        <v>64.795370000000005</v>
      </c>
      <c r="AR15" s="8">
        <v>66.822969999999998</v>
      </c>
      <c r="AS15" s="8">
        <v>64.511340000000004</v>
      </c>
      <c r="AT15" s="8">
        <v>65.357659999999996</v>
      </c>
      <c r="AU15" s="8">
        <v>64.863560000000007</v>
      </c>
      <c r="AV15" s="8" t="s">
        <v>55</v>
      </c>
      <c r="AW15" s="8" t="s">
        <v>55</v>
      </c>
      <c r="AX15">
        <f t="shared" si="0"/>
        <v>928.28994</v>
      </c>
      <c r="AY15">
        <f t="shared" si="3"/>
        <v>16</v>
      </c>
      <c r="AZ15" t="str">
        <f t="shared" si="4"/>
        <v>Argentina</v>
      </c>
    </row>
    <row r="16" spans="1:53" ht="13" hidden="1" x14ac:dyDescent="0.3">
      <c r="A16" s="6" t="s">
        <v>65</v>
      </c>
      <c r="B16" s="5" t="s">
        <v>53</v>
      </c>
      <c r="C16" s="7" t="s">
        <v>55</v>
      </c>
      <c r="D16" s="7" t="s">
        <v>55</v>
      </c>
      <c r="E16" s="7" t="s">
        <v>55</v>
      </c>
      <c r="F16" s="7" t="s">
        <v>55</v>
      </c>
      <c r="G16" s="7" t="s">
        <v>55</v>
      </c>
      <c r="H16" s="7" t="s">
        <v>55</v>
      </c>
      <c r="I16" s="7" t="s">
        <v>55</v>
      </c>
      <c r="J16" s="7" t="s">
        <v>55</v>
      </c>
      <c r="K16" s="7" t="s">
        <v>55</v>
      </c>
      <c r="L16" s="7" t="s">
        <v>55</v>
      </c>
      <c r="M16" s="7" t="s">
        <v>55</v>
      </c>
      <c r="N16" s="7" t="s">
        <v>55</v>
      </c>
      <c r="O16" s="7" t="s">
        <v>55</v>
      </c>
      <c r="P16" s="7" t="s">
        <v>55</v>
      </c>
      <c r="Q16" s="7" t="s">
        <v>55</v>
      </c>
      <c r="R16" s="7" t="s">
        <v>55</v>
      </c>
      <c r="S16" s="7" t="s">
        <v>55</v>
      </c>
      <c r="T16" s="7" t="s">
        <v>55</v>
      </c>
      <c r="U16" s="7" t="s">
        <v>55</v>
      </c>
      <c r="V16" s="7" t="s">
        <v>55</v>
      </c>
      <c r="W16" s="7" t="s">
        <v>55</v>
      </c>
      <c r="X16" s="7" t="s">
        <v>55</v>
      </c>
      <c r="Y16" s="7" t="s">
        <v>55</v>
      </c>
      <c r="Z16" s="7" t="s">
        <v>55</v>
      </c>
      <c r="AA16" s="7" t="s">
        <v>55</v>
      </c>
      <c r="AB16" s="7" t="s">
        <v>55</v>
      </c>
      <c r="AC16" s="7" t="s">
        <v>55</v>
      </c>
      <c r="AD16" s="7">
        <v>55.339590000000001</v>
      </c>
      <c r="AE16" s="7" t="s">
        <v>55</v>
      </c>
      <c r="AF16" s="7" t="s">
        <v>55</v>
      </c>
      <c r="AG16" s="7" t="s">
        <v>55</v>
      </c>
      <c r="AH16" s="7">
        <v>64.140780000000007</v>
      </c>
      <c r="AI16" s="7">
        <v>61.808239999999998</v>
      </c>
      <c r="AJ16" s="7">
        <v>62.826390000000004</v>
      </c>
      <c r="AK16" s="7">
        <v>61.820630000000001</v>
      </c>
      <c r="AL16" s="7">
        <v>61.916339999999998</v>
      </c>
      <c r="AM16" s="7">
        <v>61.661259999999999</v>
      </c>
      <c r="AN16" s="7">
        <v>62.291049999999998</v>
      </c>
      <c r="AO16" s="7">
        <v>61.620759999999997</v>
      </c>
      <c r="AP16" s="7">
        <v>61.315390000000001</v>
      </c>
      <c r="AQ16" s="7">
        <v>61.479340000000001</v>
      </c>
      <c r="AR16" s="7">
        <v>60.081139999999998</v>
      </c>
      <c r="AS16" s="7">
        <v>61.121250000000003</v>
      </c>
      <c r="AT16" s="7" t="s">
        <v>55</v>
      </c>
      <c r="AU16" s="7" t="s">
        <v>55</v>
      </c>
      <c r="AV16" s="7" t="s">
        <v>55</v>
      </c>
      <c r="AW16" s="7" t="s">
        <v>55</v>
      </c>
      <c r="AX16">
        <f t="shared" si="0"/>
        <v>797.42215999999996</v>
      </c>
      <c r="AY16">
        <f t="shared" si="3"/>
        <v>13</v>
      </c>
      <c r="AZ16" t="str">
        <f t="shared" si="4"/>
        <v>Armenia</v>
      </c>
    </row>
    <row r="17" spans="1:53" ht="13" hidden="1" x14ac:dyDescent="0.3">
      <c r="A17" s="6" t="s">
        <v>66</v>
      </c>
      <c r="B17" s="5" t="s">
        <v>53</v>
      </c>
      <c r="C17" s="8" t="s">
        <v>55</v>
      </c>
      <c r="D17" s="8" t="s">
        <v>55</v>
      </c>
      <c r="E17" s="8" t="s">
        <v>55</v>
      </c>
      <c r="F17" s="8" t="s">
        <v>55</v>
      </c>
      <c r="G17" s="8" t="s">
        <v>55</v>
      </c>
      <c r="H17" s="8" t="s">
        <v>55</v>
      </c>
      <c r="I17" s="8" t="s">
        <v>55</v>
      </c>
      <c r="J17" s="8" t="s">
        <v>55</v>
      </c>
      <c r="K17" s="8" t="s">
        <v>55</v>
      </c>
      <c r="L17" s="8" t="s">
        <v>55</v>
      </c>
      <c r="M17" s="8" t="s">
        <v>55</v>
      </c>
      <c r="N17" s="8" t="s">
        <v>55</v>
      </c>
      <c r="O17" s="8" t="s">
        <v>55</v>
      </c>
      <c r="P17" s="8" t="s">
        <v>55</v>
      </c>
      <c r="Q17" s="8" t="s">
        <v>55</v>
      </c>
      <c r="R17" s="8" t="s">
        <v>55</v>
      </c>
      <c r="S17" s="8" t="s">
        <v>55</v>
      </c>
      <c r="T17" s="8" t="s">
        <v>55</v>
      </c>
      <c r="U17" s="8" t="s">
        <v>55</v>
      </c>
      <c r="V17" s="8" t="s">
        <v>55</v>
      </c>
      <c r="W17" s="8" t="s">
        <v>55</v>
      </c>
      <c r="X17" s="8" t="s">
        <v>55</v>
      </c>
      <c r="Y17" s="8" t="s">
        <v>55</v>
      </c>
      <c r="Z17" s="8" t="s">
        <v>55</v>
      </c>
      <c r="AA17" s="8" t="s">
        <v>55</v>
      </c>
      <c r="AB17" s="8" t="s">
        <v>55</v>
      </c>
      <c r="AC17" s="8" t="s">
        <v>55</v>
      </c>
      <c r="AD17" s="8" t="s">
        <v>55</v>
      </c>
      <c r="AE17" s="8" t="s">
        <v>55</v>
      </c>
      <c r="AF17" s="8">
        <v>57.731960000000001</v>
      </c>
      <c r="AG17" s="8">
        <v>66.058390000000003</v>
      </c>
      <c r="AH17" s="8">
        <v>65.277780000000007</v>
      </c>
      <c r="AI17" s="8">
        <v>63.424120000000002</v>
      </c>
      <c r="AJ17" s="8">
        <v>77.272729999999996</v>
      </c>
      <c r="AK17" s="8">
        <v>74.090909999999994</v>
      </c>
      <c r="AL17" s="8">
        <v>63.265309999999999</v>
      </c>
      <c r="AM17" s="8">
        <v>70</v>
      </c>
      <c r="AN17" s="8">
        <v>50</v>
      </c>
      <c r="AO17" s="8">
        <v>57.692309999999999</v>
      </c>
      <c r="AP17" s="8">
        <v>71.929820000000007</v>
      </c>
      <c r="AQ17" s="8">
        <v>67.054259999999999</v>
      </c>
      <c r="AR17" s="8">
        <v>61.823360000000001</v>
      </c>
      <c r="AS17" s="8">
        <v>65.217389999999995</v>
      </c>
      <c r="AT17" s="8" t="s">
        <v>55</v>
      </c>
      <c r="AU17" s="8">
        <v>79.372200000000007</v>
      </c>
      <c r="AV17" s="8" t="s">
        <v>55</v>
      </c>
      <c r="AW17" s="8" t="s">
        <v>55</v>
      </c>
      <c r="AX17">
        <f t="shared" si="0"/>
        <v>990.21054000000004</v>
      </c>
      <c r="AY17">
        <f t="shared" si="3"/>
        <v>15</v>
      </c>
      <c r="AZ17" t="str">
        <f t="shared" si="4"/>
        <v>Aruba</v>
      </c>
    </row>
    <row r="18" spans="1:53" ht="13" x14ac:dyDescent="0.3">
      <c r="A18" s="6" t="s">
        <v>67</v>
      </c>
      <c r="B18" s="5" t="s">
        <v>53</v>
      </c>
      <c r="C18" s="7">
        <v>41.261620000000001</v>
      </c>
      <c r="D18" s="7">
        <v>42.701740000000001</v>
      </c>
      <c r="E18" s="7">
        <v>43.999510000000001</v>
      </c>
      <c r="F18" s="7">
        <v>42.892769999999999</v>
      </c>
      <c r="G18" s="7" t="s">
        <v>55</v>
      </c>
      <c r="H18" s="7" t="s">
        <v>55</v>
      </c>
      <c r="I18" s="7" t="s">
        <v>55</v>
      </c>
      <c r="J18" s="7" t="s">
        <v>55</v>
      </c>
      <c r="K18" s="7" t="s">
        <v>55</v>
      </c>
      <c r="L18" s="7" t="s">
        <v>55</v>
      </c>
      <c r="M18" s="7" t="s">
        <v>55</v>
      </c>
      <c r="N18" s="7" t="s">
        <v>55</v>
      </c>
      <c r="O18" s="7">
        <v>49.54907</v>
      </c>
      <c r="P18" s="7">
        <v>55.273719999999997</v>
      </c>
      <c r="Q18" s="7">
        <v>28.287330000000001</v>
      </c>
      <c r="R18" s="7">
        <v>50.239930000000001</v>
      </c>
      <c r="S18" s="7" t="s">
        <v>55</v>
      </c>
      <c r="T18" s="7">
        <v>53.233989999999999</v>
      </c>
      <c r="U18" s="7">
        <v>54.284100000000002</v>
      </c>
      <c r="V18" s="7">
        <v>55.416550000000001</v>
      </c>
      <c r="W18" s="7">
        <v>55.906309999999998</v>
      </c>
      <c r="X18" s="7">
        <v>56.74362</v>
      </c>
      <c r="Y18" s="7">
        <v>57.081009999999999</v>
      </c>
      <c r="Z18" s="7">
        <v>57.263280000000002</v>
      </c>
      <c r="AA18" s="7" t="s">
        <v>55</v>
      </c>
      <c r="AB18" s="7">
        <v>57.465699999999998</v>
      </c>
      <c r="AC18" s="7">
        <v>57.332039999999999</v>
      </c>
      <c r="AD18" s="7" t="s">
        <v>55</v>
      </c>
      <c r="AE18" s="7" t="s">
        <v>55</v>
      </c>
      <c r="AF18" s="7">
        <v>56.12332</v>
      </c>
      <c r="AG18" s="7">
        <v>56.170340000000003</v>
      </c>
      <c r="AH18" s="7">
        <v>55.148899999999998</v>
      </c>
      <c r="AI18" s="7">
        <v>55.270769999999999</v>
      </c>
      <c r="AJ18" s="7">
        <v>55.50365</v>
      </c>
      <c r="AK18" s="7" t="s">
        <v>55</v>
      </c>
      <c r="AL18" s="7">
        <v>56.041339999999998</v>
      </c>
      <c r="AM18" s="7">
        <v>55.829859999999996</v>
      </c>
      <c r="AN18" s="7">
        <v>55.890630000000002</v>
      </c>
      <c r="AO18" s="7">
        <v>55.924550000000004</v>
      </c>
      <c r="AP18" s="7">
        <v>56.44961</v>
      </c>
      <c r="AQ18" s="7">
        <v>56.569400000000002</v>
      </c>
      <c r="AR18" s="7">
        <v>57.282119999999999</v>
      </c>
      <c r="AS18" s="7" t="s">
        <v>55</v>
      </c>
      <c r="AT18" s="7">
        <v>57.639420000000001</v>
      </c>
      <c r="AU18" s="7">
        <v>57.960889999999999</v>
      </c>
      <c r="AV18" s="7" t="s">
        <v>55</v>
      </c>
      <c r="AW18" s="7" t="s">
        <v>55</v>
      </c>
      <c r="AX18">
        <f t="shared" si="0"/>
        <v>1646.7370900000003</v>
      </c>
      <c r="AY18">
        <f t="shared" si="3"/>
        <v>31</v>
      </c>
      <c r="AZ18" t="str">
        <f t="shared" si="4"/>
        <v>Australia</v>
      </c>
      <c r="BA18" t="s">
        <v>614</v>
      </c>
    </row>
    <row r="19" spans="1:53" ht="13" x14ac:dyDescent="0.3">
      <c r="A19" s="6" t="s">
        <v>68</v>
      </c>
      <c r="B19" s="5" t="s">
        <v>53</v>
      </c>
      <c r="C19" s="8" t="s">
        <v>55</v>
      </c>
      <c r="D19" s="8">
        <v>23.302969999999998</v>
      </c>
      <c r="E19" s="8" t="s">
        <v>55</v>
      </c>
      <c r="F19" s="8">
        <v>24.241949999999999</v>
      </c>
      <c r="G19" s="8">
        <v>24.364270000000001</v>
      </c>
      <c r="H19" s="8">
        <v>25.502929999999999</v>
      </c>
      <c r="I19" s="8">
        <v>26.289709999999999</v>
      </c>
      <c r="J19" s="8">
        <v>27.513929999999998</v>
      </c>
      <c r="K19" s="8">
        <v>27.559270000000001</v>
      </c>
      <c r="L19" s="8">
        <v>29.929120000000001</v>
      </c>
      <c r="M19" s="8">
        <v>31.310189999999999</v>
      </c>
      <c r="N19" s="8">
        <v>32.608440000000002</v>
      </c>
      <c r="O19" s="8">
        <v>33.740609999999997</v>
      </c>
      <c r="P19" s="8">
        <v>35.881059999999998</v>
      </c>
      <c r="Q19" s="8">
        <v>35.729300000000002</v>
      </c>
      <c r="R19" s="8">
        <v>36.75273</v>
      </c>
      <c r="S19" s="8">
        <v>36.767620000000001</v>
      </c>
      <c r="T19" s="8">
        <v>49.768439999999998</v>
      </c>
      <c r="U19" s="8">
        <v>45.733400000000003</v>
      </c>
      <c r="V19" s="8">
        <v>48.679740000000002</v>
      </c>
      <c r="W19" s="8">
        <v>48.952249999999999</v>
      </c>
      <c r="X19" s="8">
        <v>47.94529</v>
      </c>
      <c r="Y19" s="8">
        <v>48.117559999999997</v>
      </c>
      <c r="Z19" s="8">
        <v>49.648820000000001</v>
      </c>
      <c r="AA19" s="8">
        <v>50.173479999999998</v>
      </c>
      <c r="AB19" s="8">
        <v>50.54851</v>
      </c>
      <c r="AC19" s="8">
        <v>51.783099999999997</v>
      </c>
      <c r="AD19" s="8">
        <v>51.28219</v>
      </c>
      <c r="AE19" s="8" t="s">
        <v>55</v>
      </c>
      <c r="AF19" s="8" t="s">
        <v>55</v>
      </c>
      <c r="AG19" s="8">
        <v>47.456069999999997</v>
      </c>
      <c r="AH19" s="8">
        <v>51.533270000000002</v>
      </c>
      <c r="AI19" s="8" t="s">
        <v>55</v>
      </c>
      <c r="AJ19" s="8">
        <v>50.935699999999997</v>
      </c>
      <c r="AK19" s="8">
        <v>50.572879999999998</v>
      </c>
      <c r="AL19" s="8">
        <v>51.6325</v>
      </c>
      <c r="AM19" s="8">
        <v>51.669780000000003</v>
      </c>
      <c r="AN19" s="8">
        <v>52.458210000000001</v>
      </c>
      <c r="AO19" s="8">
        <v>51.632489999999997</v>
      </c>
      <c r="AP19" s="8">
        <v>52.740760000000002</v>
      </c>
      <c r="AQ19" s="8">
        <v>51.499879999999997</v>
      </c>
      <c r="AR19" s="8">
        <v>53.097839999999998</v>
      </c>
      <c r="AS19" s="8">
        <v>54.98883</v>
      </c>
      <c r="AT19" s="8">
        <v>55.988280000000003</v>
      </c>
      <c r="AU19" s="8">
        <v>55.454799999999999</v>
      </c>
      <c r="AV19" s="8" t="s">
        <v>55</v>
      </c>
      <c r="AW19" s="8" t="s">
        <v>55</v>
      </c>
      <c r="AX19">
        <f t="shared" si="0"/>
        <v>1725.7881699999998</v>
      </c>
      <c r="AY19">
        <f t="shared" si="3"/>
        <v>40</v>
      </c>
      <c r="AZ19" t="str">
        <f t="shared" si="4"/>
        <v>Austria</v>
      </c>
      <c r="BA19" t="s">
        <v>613</v>
      </c>
    </row>
    <row r="20" spans="1:53" ht="13" hidden="1" x14ac:dyDescent="0.3">
      <c r="A20" s="6" t="s">
        <v>69</v>
      </c>
      <c r="B20" s="5" t="s">
        <v>53</v>
      </c>
      <c r="C20" s="7" t="s">
        <v>55</v>
      </c>
      <c r="D20" s="7" t="s">
        <v>55</v>
      </c>
      <c r="E20" s="7" t="s">
        <v>55</v>
      </c>
      <c r="F20" s="7" t="s">
        <v>55</v>
      </c>
      <c r="G20" s="7" t="s">
        <v>55</v>
      </c>
      <c r="H20" s="7" t="s">
        <v>55</v>
      </c>
      <c r="I20" s="7" t="s">
        <v>55</v>
      </c>
      <c r="J20" s="7" t="s">
        <v>55</v>
      </c>
      <c r="K20" s="7" t="s">
        <v>55</v>
      </c>
      <c r="L20" s="7" t="s">
        <v>55</v>
      </c>
      <c r="M20" s="7" t="s">
        <v>55</v>
      </c>
      <c r="N20" s="7" t="s">
        <v>55</v>
      </c>
      <c r="O20" s="7" t="s">
        <v>55</v>
      </c>
      <c r="P20" s="7" t="s">
        <v>55</v>
      </c>
      <c r="Q20" s="7" t="s">
        <v>55</v>
      </c>
      <c r="R20" s="7" t="s">
        <v>55</v>
      </c>
      <c r="S20" s="7" t="s">
        <v>55</v>
      </c>
      <c r="T20" s="7" t="s">
        <v>55</v>
      </c>
      <c r="U20" s="7" t="s">
        <v>55</v>
      </c>
      <c r="V20" s="7" t="s">
        <v>55</v>
      </c>
      <c r="W20" s="7" t="s">
        <v>55</v>
      </c>
      <c r="X20" s="7" t="s">
        <v>55</v>
      </c>
      <c r="Y20" s="7" t="s">
        <v>55</v>
      </c>
      <c r="Z20" s="7" t="s">
        <v>55</v>
      </c>
      <c r="AA20" s="7" t="s">
        <v>55</v>
      </c>
      <c r="AB20" s="7" t="s">
        <v>55</v>
      </c>
      <c r="AC20" s="7" t="s">
        <v>55</v>
      </c>
      <c r="AD20" s="7" t="s">
        <v>55</v>
      </c>
      <c r="AE20" s="7" t="s">
        <v>55</v>
      </c>
      <c r="AF20" s="7" t="s">
        <v>55</v>
      </c>
      <c r="AG20" s="7" t="s">
        <v>55</v>
      </c>
      <c r="AH20" s="7" t="s">
        <v>55</v>
      </c>
      <c r="AI20" s="7" t="s">
        <v>55</v>
      </c>
      <c r="AJ20" s="7" t="s">
        <v>55</v>
      </c>
      <c r="AK20" s="7" t="s">
        <v>55</v>
      </c>
      <c r="AL20" s="7" t="s">
        <v>55</v>
      </c>
      <c r="AM20" s="7" t="s">
        <v>55</v>
      </c>
      <c r="AN20" s="7" t="s">
        <v>55</v>
      </c>
      <c r="AO20" s="7">
        <v>53.467759999999998</v>
      </c>
      <c r="AP20" s="7">
        <v>53.864170000000001</v>
      </c>
      <c r="AQ20" s="7">
        <v>53.822670000000002</v>
      </c>
      <c r="AR20" s="7">
        <v>53.04045</v>
      </c>
      <c r="AS20" s="7">
        <v>52.102559999999997</v>
      </c>
      <c r="AT20" s="7">
        <v>51.869500000000002</v>
      </c>
      <c r="AU20" s="7">
        <v>52.457709999999999</v>
      </c>
      <c r="AV20" s="7">
        <v>54.928049999999999</v>
      </c>
      <c r="AW20" s="7" t="s">
        <v>55</v>
      </c>
      <c r="AX20">
        <f t="shared" si="0"/>
        <v>425.55287000000004</v>
      </c>
      <c r="AY20">
        <f t="shared" si="3"/>
        <v>8</v>
      </c>
      <c r="AZ20" t="str">
        <f t="shared" si="4"/>
        <v>Azerbaijan</v>
      </c>
    </row>
    <row r="21" spans="1:53" ht="13" hidden="1" x14ac:dyDescent="0.3">
      <c r="A21" s="6" t="s">
        <v>70</v>
      </c>
      <c r="B21" s="5" t="s">
        <v>53</v>
      </c>
      <c r="C21" s="8" t="s">
        <v>55</v>
      </c>
      <c r="D21" s="8" t="s">
        <v>55</v>
      </c>
      <c r="E21" s="8" t="s">
        <v>55</v>
      </c>
      <c r="F21" s="8" t="s">
        <v>55</v>
      </c>
      <c r="G21" s="8" t="s">
        <v>55</v>
      </c>
      <c r="H21" s="8" t="s">
        <v>55</v>
      </c>
      <c r="I21" s="8" t="s">
        <v>55</v>
      </c>
      <c r="J21" s="8" t="s">
        <v>55</v>
      </c>
      <c r="K21" s="8" t="s">
        <v>55</v>
      </c>
      <c r="L21" s="8" t="s">
        <v>55</v>
      </c>
      <c r="M21" s="8" t="s">
        <v>55</v>
      </c>
      <c r="N21" s="8" t="s">
        <v>55</v>
      </c>
      <c r="O21" s="8" t="s">
        <v>55</v>
      </c>
      <c r="P21" s="8" t="s">
        <v>55</v>
      </c>
      <c r="Q21" s="8" t="s">
        <v>55</v>
      </c>
      <c r="R21" s="8" t="s">
        <v>55</v>
      </c>
      <c r="S21" s="8" t="s">
        <v>55</v>
      </c>
      <c r="T21" s="8" t="s">
        <v>55</v>
      </c>
      <c r="U21" s="8" t="s">
        <v>55</v>
      </c>
      <c r="V21" s="8">
        <v>70</v>
      </c>
      <c r="W21" s="8" t="s">
        <v>55</v>
      </c>
      <c r="X21" s="8" t="s">
        <v>55</v>
      </c>
      <c r="Y21" s="8" t="s">
        <v>55</v>
      </c>
      <c r="Z21" s="8" t="s">
        <v>55</v>
      </c>
      <c r="AA21" s="8" t="s">
        <v>55</v>
      </c>
      <c r="AB21" s="8" t="s">
        <v>55</v>
      </c>
      <c r="AC21" s="8" t="s">
        <v>55</v>
      </c>
      <c r="AD21" s="8" t="s">
        <v>55</v>
      </c>
      <c r="AE21" s="8" t="s">
        <v>55</v>
      </c>
      <c r="AF21" s="8" t="s">
        <v>55</v>
      </c>
      <c r="AG21" s="8" t="s">
        <v>55</v>
      </c>
      <c r="AH21" s="8" t="s">
        <v>55</v>
      </c>
      <c r="AI21" s="8" t="s">
        <v>55</v>
      </c>
      <c r="AJ21" s="8" t="s">
        <v>55</v>
      </c>
      <c r="AK21" s="8" t="s">
        <v>55</v>
      </c>
      <c r="AL21" s="8" t="s">
        <v>55</v>
      </c>
      <c r="AM21" s="8" t="s">
        <v>55</v>
      </c>
      <c r="AN21" s="8" t="s">
        <v>55</v>
      </c>
      <c r="AO21" s="8" t="s">
        <v>55</v>
      </c>
      <c r="AP21" s="8" t="s">
        <v>55</v>
      </c>
      <c r="AQ21" s="8" t="s">
        <v>55</v>
      </c>
      <c r="AR21" s="8" t="s">
        <v>55</v>
      </c>
      <c r="AS21" s="8" t="s">
        <v>55</v>
      </c>
      <c r="AT21" s="8" t="s">
        <v>55</v>
      </c>
      <c r="AU21" s="8" t="s">
        <v>55</v>
      </c>
      <c r="AV21" s="8" t="s">
        <v>55</v>
      </c>
      <c r="AW21" s="8" t="s">
        <v>55</v>
      </c>
      <c r="AX21">
        <f t="shared" si="0"/>
        <v>70</v>
      </c>
      <c r="AY21">
        <f t="shared" si="3"/>
        <v>1</v>
      </c>
      <c r="AZ21" t="str">
        <f t="shared" si="4"/>
        <v>Bahamas</v>
      </c>
    </row>
    <row r="22" spans="1:53" ht="13" x14ac:dyDescent="0.3">
      <c r="A22" s="6" t="s">
        <v>71</v>
      </c>
      <c r="B22" s="5" t="s">
        <v>53</v>
      </c>
      <c r="C22" s="7" t="s">
        <v>55</v>
      </c>
      <c r="D22" s="7">
        <v>54.166670000000003</v>
      </c>
      <c r="E22" s="7" t="s">
        <v>55</v>
      </c>
      <c r="F22" s="7">
        <v>51.533740000000002</v>
      </c>
      <c r="G22" s="7">
        <v>56.338030000000003</v>
      </c>
      <c r="H22" s="7">
        <v>55.508470000000003</v>
      </c>
      <c r="I22" s="7">
        <v>58.52713</v>
      </c>
      <c r="J22" s="7">
        <v>73.271889999999999</v>
      </c>
      <c r="K22" s="7">
        <v>79.617829999999998</v>
      </c>
      <c r="L22" s="7">
        <v>62.76596</v>
      </c>
      <c r="M22" s="7" t="s">
        <v>55</v>
      </c>
      <c r="N22" s="7">
        <v>31.94444</v>
      </c>
      <c r="O22" s="7">
        <v>28.723400000000002</v>
      </c>
      <c r="P22" s="7">
        <v>27.619050000000001</v>
      </c>
      <c r="Q22" s="7" t="s">
        <v>55</v>
      </c>
      <c r="R22" s="7" t="s">
        <v>55</v>
      </c>
      <c r="S22" s="7">
        <v>58.552630000000001</v>
      </c>
      <c r="T22" s="7" t="s">
        <v>55</v>
      </c>
      <c r="U22" s="7" t="s">
        <v>55</v>
      </c>
      <c r="V22" s="7">
        <v>57.253599999999999</v>
      </c>
      <c r="W22" s="7" t="s">
        <v>55</v>
      </c>
      <c r="X22" s="7" t="s">
        <v>55</v>
      </c>
      <c r="Y22" s="7">
        <v>47.514449999999997</v>
      </c>
      <c r="Z22" s="7">
        <v>49.468290000000003</v>
      </c>
      <c r="AA22" s="7" t="s">
        <v>55</v>
      </c>
      <c r="AB22" s="7">
        <v>59.768450000000001</v>
      </c>
      <c r="AC22" s="7" t="s">
        <v>55</v>
      </c>
      <c r="AD22" s="7" t="s">
        <v>55</v>
      </c>
      <c r="AE22" s="7" t="s">
        <v>55</v>
      </c>
      <c r="AF22" s="7" t="s">
        <v>55</v>
      </c>
      <c r="AG22" s="7" t="s">
        <v>55</v>
      </c>
      <c r="AH22" s="7" t="s">
        <v>55</v>
      </c>
      <c r="AI22" s="7" t="s">
        <v>55</v>
      </c>
      <c r="AJ22" s="7">
        <v>69.549899999999994</v>
      </c>
      <c r="AK22" s="7" t="s">
        <v>55</v>
      </c>
      <c r="AL22" s="7">
        <v>67.870599999999996</v>
      </c>
      <c r="AM22" s="7">
        <v>67.858379999999997</v>
      </c>
      <c r="AN22" s="7" t="s">
        <v>55</v>
      </c>
      <c r="AO22" s="7" t="s">
        <v>55</v>
      </c>
      <c r="AP22" s="7" t="s">
        <v>55</v>
      </c>
      <c r="AQ22" s="7" t="s">
        <v>55</v>
      </c>
      <c r="AR22" s="7" t="s">
        <v>55</v>
      </c>
      <c r="AS22" s="7" t="s">
        <v>55</v>
      </c>
      <c r="AT22" s="7" t="s">
        <v>55</v>
      </c>
      <c r="AU22" s="7">
        <v>60.775700000000001</v>
      </c>
      <c r="AV22" s="7">
        <v>60.797750000000001</v>
      </c>
      <c r="AW22" s="7" t="s">
        <v>55</v>
      </c>
      <c r="AX22">
        <f t="shared" si="0"/>
        <v>1179.4263599999999</v>
      </c>
      <c r="AY22">
        <f t="shared" si="3"/>
        <v>21</v>
      </c>
      <c r="AZ22" t="str">
        <f t="shared" si="4"/>
        <v>Bahrain</v>
      </c>
      <c r="BA22" t="s">
        <v>615</v>
      </c>
    </row>
    <row r="23" spans="1:53" ht="13" hidden="1" x14ac:dyDescent="0.3">
      <c r="A23" s="6" t="s">
        <v>72</v>
      </c>
      <c r="B23" s="5" t="s">
        <v>53</v>
      </c>
      <c r="C23" s="8">
        <v>8.6898800000000005</v>
      </c>
      <c r="D23" s="8" t="s">
        <v>55</v>
      </c>
      <c r="E23" s="8" t="s">
        <v>55</v>
      </c>
      <c r="F23" s="8" t="s">
        <v>55</v>
      </c>
      <c r="G23" s="8" t="s">
        <v>55</v>
      </c>
      <c r="H23" s="8" t="s">
        <v>55</v>
      </c>
      <c r="I23" s="8" t="s">
        <v>55</v>
      </c>
      <c r="J23" s="8" t="s">
        <v>55</v>
      </c>
      <c r="K23" s="8" t="s">
        <v>55</v>
      </c>
      <c r="L23" s="8" t="s">
        <v>55</v>
      </c>
      <c r="M23" s="8" t="s">
        <v>55</v>
      </c>
      <c r="N23" s="8" t="s">
        <v>55</v>
      </c>
      <c r="O23" s="8" t="s">
        <v>55</v>
      </c>
      <c r="P23" s="8" t="s">
        <v>55</v>
      </c>
      <c r="Q23" s="8" t="s">
        <v>55</v>
      </c>
      <c r="R23" s="8" t="s">
        <v>55</v>
      </c>
      <c r="S23" s="8" t="s">
        <v>55</v>
      </c>
      <c r="T23" s="8" t="s">
        <v>55</v>
      </c>
      <c r="U23" s="8" t="s">
        <v>55</v>
      </c>
      <c r="V23" s="8" t="s">
        <v>55</v>
      </c>
      <c r="W23" s="8" t="s">
        <v>55</v>
      </c>
      <c r="X23" s="8" t="s">
        <v>55</v>
      </c>
      <c r="Y23" s="8" t="s">
        <v>55</v>
      </c>
      <c r="Z23" s="8" t="s">
        <v>55</v>
      </c>
      <c r="AA23" s="8" t="s">
        <v>55</v>
      </c>
      <c r="AB23" s="8" t="s">
        <v>55</v>
      </c>
      <c r="AC23" s="8" t="s">
        <v>55</v>
      </c>
      <c r="AD23" s="8" t="s">
        <v>55</v>
      </c>
      <c r="AE23" s="8" t="s">
        <v>55</v>
      </c>
      <c r="AF23" s="8" t="s">
        <v>55</v>
      </c>
      <c r="AG23" s="8" t="s">
        <v>55</v>
      </c>
      <c r="AH23" s="8" t="s">
        <v>55</v>
      </c>
      <c r="AI23" s="8">
        <v>31.409549999999999</v>
      </c>
      <c r="AJ23" s="8">
        <v>32.748510000000003</v>
      </c>
      <c r="AK23" s="8" t="s">
        <v>55</v>
      </c>
      <c r="AL23" s="8" t="s">
        <v>55</v>
      </c>
      <c r="AM23" s="8" t="s">
        <v>55</v>
      </c>
      <c r="AN23" s="8" t="s">
        <v>55</v>
      </c>
      <c r="AO23" s="8" t="s">
        <v>55</v>
      </c>
      <c r="AP23" s="8" t="s">
        <v>55</v>
      </c>
      <c r="AQ23" s="8" t="s">
        <v>55</v>
      </c>
      <c r="AR23" s="8" t="s">
        <v>55</v>
      </c>
      <c r="AS23" s="8">
        <v>41.760440000000003</v>
      </c>
      <c r="AT23" s="8" t="s">
        <v>55</v>
      </c>
      <c r="AU23" s="8">
        <v>41.890309999999999</v>
      </c>
      <c r="AV23" s="8" t="s">
        <v>55</v>
      </c>
      <c r="AW23" s="8" t="s">
        <v>55</v>
      </c>
      <c r="AX23">
        <f t="shared" si="0"/>
        <v>156.49869000000001</v>
      </c>
      <c r="AY23">
        <f t="shared" si="3"/>
        <v>5</v>
      </c>
      <c r="AZ23" t="str">
        <f t="shared" si="4"/>
        <v>Bangladesh</v>
      </c>
    </row>
    <row r="24" spans="1:53" ht="13" hidden="1" x14ac:dyDescent="0.3">
      <c r="A24" s="6" t="s">
        <v>73</v>
      </c>
      <c r="B24" s="5" t="s">
        <v>53</v>
      </c>
      <c r="C24" s="7" t="s">
        <v>55</v>
      </c>
      <c r="D24" s="7" t="s">
        <v>55</v>
      </c>
      <c r="E24" s="7" t="s">
        <v>55</v>
      </c>
      <c r="F24" s="7" t="s">
        <v>55</v>
      </c>
      <c r="G24" s="7" t="s">
        <v>55</v>
      </c>
      <c r="H24" s="7" t="s">
        <v>55</v>
      </c>
      <c r="I24" s="7" t="s">
        <v>55</v>
      </c>
      <c r="J24" s="7" t="s">
        <v>55</v>
      </c>
      <c r="K24" s="7" t="s">
        <v>55</v>
      </c>
      <c r="L24" s="7" t="s">
        <v>55</v>
      </c>
      <c r="M24" s="7" t="s">
        <v>55</v>
      </c>
      <c r="N24" s="7" t="s">
        <v>55</v>
      </c>
      <c r="O24" s="7">
        <v>62.40822</v>
      </c>
      <c r="P24" s="7">
        <v>59.570659999999997</v>
      </c>
      <c r="Q24" s="7" t="s">
        <v>55</v>
      </c>
      <c r="R24" s="7">
        <v>48.58108</v>
      </c>
      <c r="S24" s="7" t="s">
        <v>55</v>
      </c>
      <c r="T24" s="7" t="s">
        <v>55</v>
      </c>
      <c r="U24" s="7" t="s">
        <v>55</v>
      </c>
      <c r="V24" s="7" t="s">
        <v>55</v>
      </c>
      <c r="W24" s="7" t="s">
        <v>55</v>
      </c>
      <c r="X24" s="7" t="s">
        <v>55</v>
      </c>
      <c r="Y24" s="7" t="s">
        <v>55</v>
      </c>
      <c r="Z24" s="7" t="s">
        <v>55</v>
      </c>
      <c r="AA24" s="7" t="s">
        <v>55</v>
      </c>
      <c r="AB24" s="7" t="s">
        <v>55</v>
      </c>
      <c r="AC24" s="7" t="s">
        <v>55</v>
      </c>
      <c r="AD24" s="7" t="s">
        <v>55</v>
      </c>
      <c r="AE24" s="7" t="s">
        <v>55</v>
      </c>
      <c r="AF24" s="7">
        <v>70.522390000000001</v>
      </c>
      <c r="AG24" s="7" t="s">
        <v>55</v>
      </c>
      <c r="AH24" s="7">
        <v>65.978260000000006</v>
      </c>
      <c r="AI24" s="7" t="s">
        <v>55</v>
      </c>
      <c r="AJ24" s="7" t="s">
        <v>55</v>
      </c>
      <c r="AK24" s="7" t="s">
        <v>55</v>
      </c>
      <c r="AL24" s="7" t="s">
        <v>55</v>
      </c>
      <c r="AM24" s="7" t="s">
        <v>55</v>
      </c>
      <c r="AN24" s="7">
        <v>74.264279999999999</v>
      </c>
      <c r="AO24" s="7" t="s">
        <v>55</v>
      </c>
      <c r="AP24" s="7">
        <v>69.084130000000002</v>
      </c>
      <c r="AQ24" s="7" t="s">
        <v>55</v>
      </c>
      <c r="AR24" s="7">
        <v>68.396820000000005</v>
      </c>
      <c r="AS24" s="7" t="s">
        <v>55</v>
      </c>
      <c r="AT24" s="7" t="s">
        <v>55</v>
      </c>
      <c r="AU24" s="7" t="s">
        <v>55</v>
      </c>
      <c r="AV24" s="7" t="s">
        <v>55</v>
      </c>
      <c r="AW24" s="7" t="s">
        <v>55</v>
      </c>
      <c r="AX24">
        <f t="shared" si="0"/>
        <v>518.80583999999999</v>
      </c>
      <c r="AY24">
        <f t="shared" si="3"/>
        <v>8</v>
      </c>
      <c r="AZ24" t="str">
        <f t="shared" si="4"/>
        <v>Barbados</v>
      </c>
    </row>
    <row r="25" spans="1:53" ht="13" hidden="1" x14ac:dyDescent="0.3">
      <c r="A25" s="6" t="s">
        <v>74</v>
      </c>
      <c r="B25" s="5" t="s">
        <v>53</v>
      </c>
      <c r="C25" s="8" t="s">
        <v>55</v>
      </c>
      <c r="D25" s="8" t="s">
        <v>55</v>
      </c>
      <c r="E25" s="8" t="s">
        <v>55</v>
      </c>
      <c r="F25" s="8" t="s">
        <v>55</v>
      </c>
      <c r="G25" s="8" t="s">
        <v>55</v>
      </c>
      <c r="H25" s="8" t="s">
        <v>55</v>
      </c>
      <c r="I25" s="8" t="s">
        <v>55</v>
      </c>
      <c r="J25" s="8" t="s">
        <v>55</v>
      </c>
      <c r="K25" s="8" t="s">
        <v>55</v>
      </c>
      <c r="L25" s="8" t="s">
        <v>55</v>
      </c>
      <c r="M25" s="8" t="s">
        <v>55</v>
      </c>
      <c r="N25" s="8" t="s">
        <v>55</v>
      </c>
      <c r="O25" s="8" t="s">
        <v>55</v>
      </c>
      <c r="P25" s="8" t="s">
        <v>55</v>
      </c>
      <c r="Q25" s="8" t="s">
        <v>55</v>
      </c>
      <c r="R25" s="8" t="s">
        <v>55</v>
      </c>
      <c r="S25" s="8" t="s">
        <v>55</v>
      </c>
      <c r="T25" s="8" t="s">
        <v>55</v>
      </c>
      <c r="U25" s="8" t="s">
        <v>55</v>
      </c>
      <c r="V25" s="8" t="s">
        <v>55</v>
      </c>
      <c r="W25" s="8" t="s">
        <v>55</v>
      </c>
      <c r="X25" s="8" t="s">
        <v>55</v>
      </c>
      <c r="Y25" s="8" t="s">
        <v>55</v>
      </c>
      <c r="Z25" s="8" t="s">
        <v>55</v>
      </c>
      <c r="AA25" s="8" t="s">
        <v>55</v>
      </c>
      <c r="AB25" s="8" t="s">
        <v>55</v>
      </c>
      <c r="AC25" s="8" t="s">
        <v>55</v>
      </c>
      <c r="AD25" s="8" t="s">
        <v>55</v>
      </c>
      <c r="AE25" s="8" t="s">
        <v>55</v>
      </c>
      <c r="AF25" s="8">
        <v>59.46564</v>
      </c>
      <c r="AG25" s="8">
        <v>56.398269999999997</v>
      </c>
      <c r="AH25" s="8">
        <v>58.12453</v>
      </c>
      <c r="AI25" s="8">
        <v>57.712569999999999</v>
      </c>
      <c r="AJ25" s="8">
        <v>58.624270000000003</v>
      </c>
      <c r="AK25" s="8">
        <v>58.701949999999997</v>
      </c>
      <c r="AL25" s="8">
        <v>58.113549999999996</v>
      </c>
      <c r="AM25" s="8">
        <v>58.426189999999998</v>
      </c>
      <c r="AN25" s="8">
        <v>58.17221</v>
      </c>
      <c r="AO25" s="8" t="s">
        <v>55</v>
      </c>
      <c r="AP25" s="8">
        <v>30.546520000000001</v>
      </c>
      <c r="AQ25" s="8">
        <v>39.895339999999997</v>
      </c>
      <c r="AR25" s="8">
        <v>59.99803</v>
      </c>
      <c r="AS25" s="8">
        <v>60.515120000000003</v>
      </c>
      <c r="AT25" s="8">
        <v>60.804279999999999</v>
      </c>
      <c r="AU25" s="8">
        <v>58.467100000000002</v>
      </c>
      <c r="AV25" s="8">
        <v>57.507840000000002</v>
      </c>
      <c r="AW25" s="8" t="s">
        <v>55</v>
      </c>
      <c r="AX25">
        <f t="shared" si="0"/>
        <v>891.47340999999994</v>
      </c>
      <c r="AY25">
        <f t="shared" si="3"/>
        <v>16</v>
      </c>
      <c r="AZ25" t="str">
        <f t="shared" si="4"/>
        <v>Belarus</v>
      </c>
    </row>
    <row r="26" spans="1:53" ht="13" x14ac:dyDescent="0.3">
      <c r="A26" s="6" t="s">
        <v>75</v>
      </c>
      <c r="B26" s="5" t="s">
        <v>53</v>
      </c>
      <c r="C26" s="7" t="s">
        <v>55</v>
      </c>
      <c r="D26" s="7">
        <v>29.817910000000001</v>
      </c>
      <c r="E26" s="7" t="s">
        <v>55</v>
      </c>
      <c r="F26" s="7">
        <v>30.910160000000001</v>
      </c>
      <c r="G26" s="7">
        <v>33.465249999999997</v>
      </c>
      <c r="H26" s="7">
        <v>33.887509999999999</v>
      </c>
      <c r="I26" s="7">
        <v>47.037039999999998</v>
      </c>
      <c r="J26" s="7">
        <v>45.130600000000001</v>
      </c>
      <c r="K26" s="7">
        <v>48.61157</v>
      </c>
      <c r="L26" s="7">
        <v>46.618020000000001</v>
      </c>
      <c r="M26" s="7">
        <v>49.161499999999997</v>
      </c>
      <c r="N26" s="7">
        <v>39.671799999999998</v>
      </c>
      <c r="O26" s="7">
        <v>40.196190000000001</v>
      </c>
      <c r="P26" s="7">
        <v>39.560989999999997</v>
      </c>
      <c r="Q26" s="7">
        <v>41.152470000000001</v>
      </c>
      <c r="R26" s="7">
        <v>45.646329999999999</v>
      </c>
      <c r="S26" s="7">
        <v>50.446249999999999</v>
      </c>
      <c r="T26" s="7">
        <v>46.882330000000003</v>
      </c>
      <c r="U26" s="7">
        <v>50.328879999999998</v>
      </c>
      <c r="V26" s="7">
        <v>49.783029999999997</v>
      </c>
      <c r="W26" s="7">
        <v>53.120480000000001</v>
      </c>
      <c r="X26" s="7">
        <v>51.612789999999997</v>
      </c>
      <c r="Y26" s="7" t="s">
        <v>55</v>
      </c>
      <c r="Z26" s="7" t="s">
        <v>55</v>
      </c>
      <c r="AA26" s="7">
        <v>51.172069999999998</v>
      </c>
      <c r="AB26" s="7" t="s">
        <v>55</v>
      </c>
      <c r="AC26" s="7" t="s">
        <v>55</v>
      </c>
      <c r="AD26" s="7" t="s">
        <v>55</v>
      </c>
      <c r="AE26" s="7" t="s">
        <v>55</v>
      </c>
      <c r="AF26" s="7" t="s">
        <v>55</v>
      </c>
      <c r="AG26" s="7">
        <v>55.875410000000002</v>
      </c>
      <c r="AH26" s="7">
        <v>56.110939999999999</v>
      </c>
      <c r="AI26" s="7">
        <v>56.707659999999997</v>
      </c>
      <c r="AJ26" s="7" t="s">
        <v>55</v>
      </c>
      <c r="AK26" s="7" t="s">
        <v>55</v>
      </c>
      <c r="AL26" s="7" t="s">
        <v>55</v>
      </c>
      <c r="AM26" s="7">
        <v>58.779089999999997</v>
      </c>
      <c r="AN26" s="7" t="s">
        <v>55</v>
      </c>
      <c r="AO26" s="7">
        <v>58.669589999999999</v>
      </c>
      <c r="AP26" s="7">
        <v>58.691049999999997</v>
      </c>
      <c r="AQ26" s="7">
        <v>58.853090000000002</v>
      </c>
      <c r="AR26" s="7">
        <v>59.019100000000002</v>
      </c>
      <c r="AS26" s="7">
        <v>59.305010000000003</v>
      </c>
      <c r="AT26" s="7">
        <v>59.090319999999998</v>
      </c>
      <c r="AU26" s="7">
        <v>59.80809</v>
      </c>
      <c r="AV26" s="7" t="s">
        <v>55</v>
      </c>
      <c r="AW26" s="7" t="s">
        <v>55</v>
      </c>
      <c r="AX26">
        <f t="shared" si="0"/>
        <v>1565.1225200000001</v>
      </c>
      <c r="AY26">
        <f t="shared" si="3"/>
        <v>32</v>
      </c>
      <c r="AZ26" t="str">
        <f t="shared" si="4"/>
        <v>Belgium</v>
      </c>
      <c r="BA26" t="s">
        <v>613</v>
      </c>
    </row>
    <row r="27" spans="1:53" ht="13" hidden="1" x14ac:dyDescent="0.3">
      <c r="A27" s="6" t="s">
        <v>76</v>
      </c>
      <c r="B27" s="5" t="s">
        <v>53</v>
      </c>
      <c r="C27" s="8" t="s">
        <v>55</v>
      </c>
      <c r="D27" s="8" t="s">
        <v>55</v>
      </c>
      <c r="E27" s="8" t="s">
        <v>55</v>
      </c>
      <c r="F27" s="8" t="s">
        <v>55</v>
      </c>
      <c r="G27" s="8" t="s">
        <v>55</v>
      </c>
      <c r="H27" s="8">
        <v>68.627449999999996</v>
      </c>
      <c r="I27" s="8">
        <v>61.702129999999997</v>
      </c>
      <c r="J27" s="8" t="s">
        <v>55</v>
      </c>
      <c r="K27" s="8" t="s">
        <v>55</v>
      </c>
      <c r="L27" s="8" t="s">
        <v>55</v>
      </c>
      <c r="M27" s="8" t="s">
        <v>55</v>
      </c>
      <c r="N27" s="8" t="s">
        <v>55</v>
      </c>
      <c r="O27" s="8" t="s">
        <v>55</v>
      </c>
      <c r="P27" s="8" t="s">
        <v>55</v>
      </c>
      <c r="Q27" s="8" t="s">
        <v>55</v>
      </c>
      <c r="R27" s="8" t="s">
        <v>55</v>
      </c>
      <c r="S27" s="8" t="s">
        <v>55</v>
      </c>
      <c r="T27" s="8" t="s">
        <v>55</v>
      </c>
      <c r="U27" s="8" t="s">
        <v>55</v>
      </c>
      <c r="V27" s="8" t="s">
        <v>55</v>
      </c>
      <c r="W27" s="8" t="s">
        <v>55</v>
      </c>
      <c r="X27" s="8" t="s">
        <v>55</v>
      </c>
      <c r="Y27" s="8" t="s">
        <v>55</v>
      </c>
      <c r="Z27" s="8" t="s">
        <v>55</v>
      </c>
      <c r="AA27" s="8" t="s">
        <v>55</v>
      </c>
      <c r="AB27" s="8" t="s">
        <v>55</v>
      </c>
      <c r="AC27" s="8" t="s">
        <v>55</v>
      </c>
      <c r="AD27" s="8" t="s">
        <v>55</v>
      </c>
      <c r="AE27" s="8" t="s">
        <v>55</v>
      </c>
      <c r="AF27" s="8" t="s">
        <v>55</v>
      </c>
      <c r="AG27" s="8" t="s">
        <v>55</v>
      </c>
      <c r="AH27" s="8" t="s">
        <v>55</v>
      </c>
      <c r="AI27" s="8" t="s">
        <v>55</v>
      </c>
      <c r="AJ27" s="8" t="s">
        <v>55</v>
      </c>
      <c r="AK27" s="8" t="s">
        <v>55</v>
      </c>
      <c r="AL27" s="8" t="s">
        <v>55</v>
      </c>
      <c r="AM27" s="8" t="s">
        <v>55</v>
      </c>
      <c r="AN27" s="8" t="s">
        <v>55</v>
      </c>
      <c r="AO27" s="8" t="s">
        <v>55</v>
      </c>
      <c r="AP27" s="8" t="s">
        <v>55</v>
      </c>
      <c r="AQ27" s="8" t="s">
        <v>55</v>
      </c>
      <c r="AR27" s="8">
        <v>61.634810000000002</v>
      </c>
      <c r="AS27" s="8">
        <v>62.521009999999997</v>
      </c>
      <c r="AT27" s="8" t="s">
        <v>55</v>
      </c>
      <c r="AU27" s="8" t="s">
        <v>55</v>
      </c>
      <c r="AV27" s="8">
        <v>64.273099999999999</v>
      </c>
      <c r="AW27" s="8" t="s">
        <v>55</v>
      </c>
      <c r="AX27">
        <f t="shared" si="0"/>
        <v>318.75849999999997</v>
      </c>
      <c r="AY27">
        <f t="shared" si="3"/>
        <v>5</v>
      </c>
      <c r="AZ27" t="str">
        <f t="shared" si="4"/>
        <v>Belize</v>
      </c>
    </row>
    <row r="28" spans="1:53" ht="13" hidden="1" x14ac:dyDescent="0.3">
      <c r="A28" s="6" t="s">
        <v>77</v>
      </c>
      <c r="B28" s="5" t="s">
        <v>53</v>
      </c>
      <c r="C28" s="7" t="s">
        <v>55</v>
      </c>
      <c r="D28" s="7">
        <v>3.92157</v>
      </c>
      <c r="E28" s="7">
        <v>12.244899999999999</v>
      </c>
      <c r="F28" s="7" t="s">
        <v>55</v>
      </c>
      <c r="G28" s="7" t="s">
        <v>55</v>
      </c>
      <c r="H28" s="7" t="s">
        <v>55</v>
      </c>
      <c r="I28" s="7" t="s">
        <v>55</v>
      </c>
      <c r="J28" s="7" t="s">
        <v>55</v>
      </c>
      <c r="K28" s="7" t="s">
        <v>55</v>
      </c>
      <c r="L28" s="7" t="s">
        <v>55</v>
      </c>
      <c r="M28" s="7" t="s">
        <v>55</v>
      </c>
      <c r="N28" s="7" t="s">
        <v>55</v>
      </c>
      <c r="O28" s="7" t="s">
        <v>55</v>
      </c>
      <c r="P28" s="7" t="s">
        <v>55</v>
      </c>
      <c r="Q28" s="7" t="s">
        <v>55</v>
      </c>
      <c r="R28" s="7" t="s">
        <v>55</v>
      </c>
      <c r="S28" s="7" t="s">
        <v>55</v>
      </c>
      <c r="T28" s="7" t="s">
        <v>55</v>
      </c>
      <c r="U28" s="7" t="s">
        <v>55</v>
      </c>
      <c r="V28" s="7" t="s">
        <v>55</v>
      </c>
      <c r="W28" s="7" t="s">
        <v>55</v>
      </c>
      <c r="X28" s="7" t="s">
        <v>55</v>
      </c>
      <c r="Y28" s="7" t="s">
        <v>55</v>
      </c>
      <c r="Z28" s="7" t="s">
        <v>55</v>
      </c>
      <c r="AA28" s="7" t="s">
        <v>55</v>
      </c>
      <c r="AB28" s="7" t="s">
        <v>55</v>
      </c>
      <c r="AC28" s="7" t="s">
        <v>55</v>
      </c>
      <c r="AD28" s="7" t="s">
        <v>55</v>
      </c>
      <c r="AE28" s="7" t="s">
        <v>55</v>
      </c>
      <c r="AF28" s="7">
        <v>24.4</v>
      </c>
      <c r="AG28" s="7" t="s">
        <v>55</v>
      </c>
      <c r="AH28" s="7" t="s">
        <v>55</v>
      </c>
      <c r="AI28" s="7" t="s">
        <v>55</v>
      </c>
      <c r="AJ28" s="7" t="s">
        <v>55</v>
      </c>
      <c r="AK28" s="7" t="s">
        <v>55</v>
      </c>
      <c r="AL28" s="7" t="s">
        <v>55</v>
      </c>
      <c r="AM28" s="7" t="s">
        <v>55</v>
      </c>
      <c r="AN28" s="7" t="s">
        <v>55</v>
      </c>
      <c r="AO28" s="7" t="s">
        <v>55</v>
      </c>
      <c r="AP28" s="7">
        <v>31.213280000000001</v>
      </c>
      <c r="AQ28" s="7">
        <v>33.696429999999999</v>
      </c>
      <c r="AR28" s="7">
        <v>29.659549999999999</v>
      </c>
      <c r="AS28" s="7" t="s">
        <v>55</v>
      </c>
      <c r="AT28" s="7" t="s">
        <v>55</v>
      </c>
      <c r="AU28" s="7" t="s">
        <v>55</v>
      </c>
      <c r="AV28" s="7" t="s">
        <v>55</v>
      </c>
      <c r="AW28" s="7" t="s">
        <v>55</v>
      </c>
      <c r="AX28">
        <f t="shared" si="0"/>
        <v>135.13573</v>
      </c>
      <c r="AY28">
        <f t="shared" si="3"/>
        <v>6</v>
      </c>
      <c r="AZ28" t="str">
        <f t="shared" si="4"/>
        <v>Benin</v>
      </c>
    </row>
    <row r="29" spans="1:53" ht="13" hidden="1" x14ac:dyDescent="0.3">
      <c r="A29" s="6" t="s">
        <v>78</v>
      </c>
      <c r="B29" s="5" t="s">
        <v>53</v>
      </c>
      <c r="C29" s="8" t="s">
        <v>55</v>
      </c>
      <c r="D29" s="8" t="s">
        <v>55</v>
      </c>
      <c r="E29" s="8" t="s">
        <v>55</v>
      </c>
      <c r="F29" s="8" t="s">
        <v>55</v>
      </c>
      <c r="G29" s="8" t="s">
        <v>55</v>
      </c>
      <c r="H29" s="8" t="s">
        <v>55</v>
      </c>
      <c r="I29" s="8" t="s">
        <v>55</v>
      </c>
      <c r="J29" s="8" t="s">
        <v>55</v>
      </c>
      <c r="K29" s="8" t="s">
        <v>55</v>
      </c>
      <c r="L29" s="8" t="s">
        <v>55</v>
      </c>
      <c r="M29" s="8">
        <v>57.843139999999998</v>
      </c>
      <c r="N29" s="8">
        <v>51.886789999999998</v>
      </c>
      <c r="O29" s="8">
        <v>61.290320000000001</v>
      </c>
      <c r="P29" s="8">
        <v>59.85915</v>
      </c>
      <c r="Q29" s="8">
        <v>62.874250000000004</v>
      </c>
      <c r="R29" s="8" t="s">
        <v>55</v>
      </c>
      <c r="S29" s="8" t="s">
        <v>55</v>
      </c>
      <c r="T29" s="8" t="s">
        <v>55</v>
      </c>
      <c r="U29" s="8" t="s">
        <v>55</v>
      </c>
      <c r="V29" s="8" t="s">
        <v>55</v>
      </c>
      <c r="W29" s="8" t="s">
        <v>55</v>
      </c>
      <c r="X29" s="8" t="s">
        <v>55</v>
      </c>
      <c r="Y29" s="8" t="s">
        <v>55</v>
      </c>
      <c r="Z29" s="8" t="s">
        <v>55</v>
      </c>
      <c r="AA29" s="8" t="s">
        <v>55</v>
      </c>
      <c r="AB29" s="8" t="s">
        <v>55</v>
      </c>
      <c r="AC29" s="8" t="s">
        <v>55</v>
      </c>
      <c r="AD29" s="8" t="s">
        <v>55</v>
      </c>
      <c r="AE29" s="8" t="s">
        <v>55</v>
      </c>
      <c r="AF29" s="8" t="s">
        <v>55</v>
      </c>
      <c r="AG29" s="8" t="s">
        <v>55</v>
      </c>
      <c r="AH29" s="8">
        <v>76.767679999999999</v>
      </c>
      <c r="AI29" s="8" t="s">
        <v>55</v>
      </c>
      <c r="AJ29" s="8" t="s">
        <v>55</v>
      </c>
      <c r="AK29" s="8" t="s">
        <v>55</v>
      </c>
      <c r="AL29" s="8">
        <v>79.591840000000005</v>
      </c>
      <c r="AM29" s="8" t="s">
        <v>55</v>
      </c>
      <c r="AN29" s="8">
        <v>62.874250000000004</v>
      </c>
      <c r="AO29" s="8" t="s">
        <v>55</v>
      </c>
      <c r="AP29" s="8">
        <v>71.223020000000005</v>
      </c>
      <c r="AQ29" s="8">
        <v>72.63158</v>
      </c>
      <c r="AR29" s="8">
        <v>71.875</v>
      </c>
      <c r="AS29" s="8">
        <v>63.716810000000002</v>
      </c>
      <c r="AT29" s="8" t="s">
        <v>55</v>
      </c>
      <c r="AU29" s="8">
        <v>78.723399999999998</v>
      </c>
      <c r="AV29" s="8">
        <v>59.649120000000003</v>
      </c>
      <c r="AW29" s="8" t="s">
        <v>55</v>
      </c>
      <c r="AX29">
        <f t="shared" si="0"/>
        <v>930.80634999999995</v>
      </c>
      <c r="AY29">
        <f t="shared" si="3"/>
        <v>14</v>
      </c>
      <c r="AZ29" t="str">
        <f t="shared" si="4"/>
        <v>Bermuda</v>
      </c>
    </row>
    <row r="30" spans="1:53" ht="13" hidden="1" x14ac:dyDescent="0.3">
      <c r="A30" s="6" t="s">
        <v>79</v>
      </c>
      <c r="B30" s="5" t="s">
        <v>53</v>
      </c>
      <c r="C30" s="7" t="s">
        <v>55</v>
      </c>
      <c r="D30" s="7" t="s">
        <v>55</v>
      </c>
      <c r="E30" s="7" t="s">
        <v>55</v>
      </c>
      <c r="F30" s="7" t="s">
        <v>55</v>
      </c>
      <c r="G30" s="7" t="s">
        <v>55</v>
      </c>
      <c r="H30" s="7" t="s">
        <v>55</v>
      </c>
      <c r="I30" s="7" t="s">
        <v>55</v>
      </c>
      <c r="J30" s="7" t="s">
        <v>55</v>
      </c>
      <c r="K30" s="7" t="s">
        <v>55</v>
      </c>
      <c r="L30" s="7">
        <v>20.3125</v>
      </c>
      <c r="M30" s="7">
        <v>18.292680000000001</v>
      </c>
      <c r="N30" s="7" t="s">
        <v>55</v>
      </c>
      <c r="O30" s="7" t="s">
        <v>55</v>
      </c>
      <c r="P30" s="7" t="s">
        <v>55</v>
      </c>
      <c r="Q30" s="7" t="s">
        <v>55</v>
      </c>
      <c r="R30" s="7" t="s">
        <v>55</v>
      </c>
      <c r="S30" s="7" t="s">
        <v>55</v>
      </c>
      <c r="T30" s="7" t="s">
        <v>55</v>
      </c>
      <c r="U30" s="7" t="s">
        <v>55</v>
      </c>
      <c r="V30" s="7" t="s">
        <v>55</v>
      </c>
      <c r="W30" s="7" t="s">
        <v>55</v>
      </c>
      <c r="X30" s="7" t="s">
        <v>55</v>
      </c>
      <c r="Y30" s="7" t="s">
        <v>55</v>
      </c>
      <c r="Z30" s="7" t="s">
        <v>55</v>
      </c>
      <c r="AA30" s="7" t="s">
        <v>55</v>
      </c>
      <c r="AB30" s="7" t="s">
        <v>55</v>
      </c>
      <c r="AC30" s="7" t="s">
        <v>55</v>
      </c>
      <c r="AD30" s="7" t="s">
        <v>55</v>
      </c>
      <c r="AE30" s="7" t="s">
        <v>55</v>
      </c>
      <c r="AF30" s="7" t="s">
        <v>55</v>
      </c>
      <c r="AG30" s="7" t="s">
        <v>55</v>
      </c>
      <c r="AH30" s="7" t="s">
        <v>55</v>
      </c>
      <c r="AI30" s="7" t="s">
        <v>55</v>
      </c>
      <c r="AJ30" s="7" t="s">
        <v>55</v>
      </c>
      <c r="AK30" s="7" t="s">
        <v>55</v>
      </c>
      <c r="AL30" s="7" t="s">
        <v>55</v>
      </c>
      <c r="AM30" s="7" t="s">
        <v>55</v>
      </c>
      <c r="AN30" s="7" t="s">
        <v>55</v>
      </c>
      <c r="AO30" s="7" t="s">
        <v>55</v>
      </c>
      <c r="AP30" s="7" t="s">
        <v>55</v>
      </c>
      <c r="AQ30" s="7" t="s">
        <v>55</v>
      </c>
      <c r="AR30" s="7" t="s">
        <v>55</v>
      </c>
      <c r="AS30" s="7" t="s">
        <v>55</v>
      </c>
      <c r="AT30" s="7">
        <v>34.19276</v>
      </c>
      <c r="AU30" s="7" t="s">
        <v>55</v>
      </c>
      <c r="AV30" s="7" t="s">
        <v>55</v>
      </c>
      <c r="AW30" s="7" t="s">
        <v>55</v>
      </c>
      <c r="AX30">
        <f t="shared" si="0"/>
        <v>72.797940000000011</v>
      </c>
      <c r="AY30">
        <f t="shared" si="3"/>
        <v>3</v>
      </c>
      <c r="AZ30" t="str">
        <f t="shared" si="4"/>
        <v>Bhutan</v>
      </c>
    </row>
    <row r="31" spans="1:53" ht="13" hidden="1" x14ac:dyDescent="0.3">
      <c r="A31" s="6" t="s">
        <v>80</v>
      </c>
      <c r="B31" s="5" t="s">
        <v>53</v>
      </c>
      <c r="C31" s="8" t="s">
        <v>55</v>
      </c>
      <c r="D31" s="8" t="s">
        <v>55</v>
      </c>
      <c r="E31" s="8" t="s">
        <v>55</v>
      </c>
      <c r="F31" s="8" t="s">
        <v>55</v>
      </c>
      <c r="G31" s="8" t="s">
        <v>55</v>
      </c>
      <c r="H31" s="8" t="s">
        <v>55</v>
      </c>
      <c r="I31" s="8" t="s">
        <v>55</v>
      </c>
      <c r="J31" s="8" t="s">
        <v>55</v>
      </c>
      <c r="K31" s="8" t="s">
        <v>55</v>
      </c>
      <c r="L31" s="8" t="s">
        <v>55</v>
      </c>
      <c r="M31" s="8" t="s">
        <v>55</v>
      </c>
      <c r="N31" s="8" t="s">
        <v>55</v>
      </c>
      <c r="O31" s="8" t="s">
        <v>55</v>
      </c>
      <c r="P31" s="8" t="s">
        <v>55</v>
      </c>
      <c r="Q31" s="8" t="s">
        <v>55</v>
      </c>
      <c r="R31" s="8" t="s">
        <v>55</v>
      </c>
      <c r="S31" s="8" t="s">
        <v>55</v>
      </c>
      <c r="T31" s="8" t="s">
        <v>55</v>
      </c>
      <c r="U31" s="8" t="s">
        <v>55</v>
      </c>
      <c r="V31" s="8" t="s">
        <v>55</v>
      </c>
      <c r="W31" s="8" t="s">
        <v>55</v>
      </c>
      <c r="X31" s="8" t="s">
        <v>55</v>
      </c>
      <c r="Y31" s="8" t="s">
        <v>55</v>
      </c>
      <c r="Z31" s="8" t="s">
        <v>55</v>
      </c>
      <c r="AA31" s="8" t="s">
        <v>55</v>
      </c>
      <c r="AB31" s="8" t="s">
        <v>55</v>
      </c>
      <c r="AC31" s="8" t="s">
        <v>55</v>
      </c>
      <c r="AD31" s="8" t="s">
        <v>55</v>
      </c>
      <c r="AE31" s="8" t="s">
        <v>55</v>
      </c>
      <c r="AF31" s="8" t="s">
        <v>55</v>
      </c>
      <c r="AG31" s="8" t="s">
        <v>55</v>
      </c>
      <c r="AH31" s="8" t="s">
        <v>55</v>
      </c>
      <c r="AI31" s="8" t="s">
        <v>55</v>
      </c>
      <c r="AJ31" s="8" t="s">
        <v>55</v>
      </c>
      <c r="AK31" s="8" t="s">
        <v>55</v>
      </c>
      <c r="AL31" s="8" t="s">
        <v>55</v>
      </c>
      <c r="AM31" s="8" t="s">
        <v>55</v>
      </c>
      <c r="AN31" s="8" t="s">
        <v>55</v>
      </c>
      <c r="AO31" s="8" t="s">
        <v>55</v>
      </c>
      <c r="AP31" s="8" t="s">
        <v>55</v>
      </c>
      <c r="AQ31" s="8" t="s">
        <v>55</v>
      </c>
      <c r="AR31" s="8" t="s">
        <v>55</v>
      </c>
      <c r="AS31" s="8" t="s">
        <v>55</v>
      </c>
      <c r="AT31" s="8" t="s">
        <v>55</v>
      </c>
      <c r="AU31" s="8" t="s">
        <v>55</v>
      </c>
      <c r="AV31" s="8" t="s">
        <v>55</v>
      </c>
      <c r="AW31" s="8" t="s">
        <v>55</v>
      </c>
      <c r="AX31">
        <f t="shared" si="0"/>
        <v>0</v>
      </c>
    </row>
    <row r="32" spans="1:53" ht="13" hidden="1" x14ac:dyDescent="0.3">
      <c r="A32" s="6" t="s">
        <v>81</v>
      </c>
      <c r="B32" s="5" t="s">
        <v>53</v>
      </c>
      <c r="C32" s="7" t="s">
        <v>55</v>
      </c>
      <c r="D32" s="7" t="s">
        <v>55</v>
      </c>
      <c r="E32" s="7" t="s">
        <v>55</v>
      </c>
      <c r="F32" s="7" t="s">
        <v>55</v>
      </c>
      <c r="G32" s="7" t="s">
        <v>55</v>
      </c>
      <c r="H32" s="7" t="s">
        <v>55</v>
      </c>
      <c r="I32" s="7" t="s">
        <v>55</v>
      </c>
      <c r="J32" s="7" t="s">
        <v>55</v>
      </c>
      <c r="K32" s="7" t="s">
        <v>55</v>
      </c>
      <c r="L32" s="7" t="s">
        <v>55</v>
      </c>
      <c r="M32" s="7" t="s">
        <v>55</v>
      </c>
      <c r="N32" s="7" t="s">
        <v>55</v>
      </c>
      <c r="O32" s="7" t="s">
        <v>55</v>
      </c>
      <c r="P32" s="7" t="s">
        <v>55</v>
      </c>
      <c r="Q32" s="7" t="s">
        <v>55</v>
      </c>
      <c r="R32" s="7" t="s">
        <v>55</v>
      </c>
      <c r="S32" s="7" t="s">
        <v>55</v>
      </c>
      <c r="T32" s="7" t="s">
        <v>55</v>
      </c>
      <c r="U32" s="7" t="s">
        <v>55</v>
      </c>
      <c r="V32" s="7" t="s">
        <v>55</v>
      </c>
      <c r="W32" s="7" t="s">
        <v>55</v>
      </c>
      <c r="X32" s="7" t="s">
        <v>55</v>
      </c>
      <c r="Y32" s="7" t="s">
        <v>55</v>
      </c>
      <c r="Z32" s="7" t="s">
        <v>55</v>
      </c>
      <c r="AA32" s="7" t="s">
        <v>55</v>
      </c>
      <c r="AB32" s="7" t="s">
        <v>55</v>
      </c>
      <c r="AC32" s="7" t="s">
        <v>55</v>
      </c>
      <c r="AD32" s="7" t="s">
        <v>55</v>
      </c>
      <c r="AE32" s="7" t="s">
        <v>55</v>
      </c>
      <c r="AF32" s="7" t="s">
        <v>55</v>
      </c>
      <c r="AG32" s="7" t="s">
        <v>55</v>
      </c>
      <c r="AH32" s="7" t="s">
        <v>55</v>
      </c>
      <c r="AI32" s="7" t="s">
        <v>55</v>
      </c>
      <c r="AJ32" s="7" t="s">
        <v>55</v>
      </c>
      <c r="AK32" s="7" t="s">
        <v>55</v>
      </c>
      <c r="AL32" s="7" t="s">
        <v>55</v>
      </c>
      <c r="AM32" s="7" t="s">
        <v>55</v>
      </c>
      <c r="AN32" s="7">
        <v>57.940919999999998</v>
      </c>
      <c r="AO32" s="7">
        <v>58.692210000000003</v>
      </c>
      <c r="AP32" s="7">
        <v>58.877020000000002</v>
      </c>
      <c r="AQ32" s="7">
        <v>58.92183</v>
      </c>
      <c r="AR32" s="7">
        <v>60.950200000000002</v>
      </c>
      <c r="AS32" s="7">
        <v>60.40802</v>
      </c>
      <c r="AT32" s="7">
        <v>60.015090000000001</v>
      </c>
      <c r="AU32" s="7">
        <v>60.052410000000002</v>
      </c>
      <c r="AV32" s="7">
        <v>59.609499999999997</v>
      </c>
      <c r="AW32" s="7" t="s">
        <v>55</v>
      </c>
      <c r="AX32">
        <f t="shared" si="0"/>
        <v>535.46720000000005</v>
      </c>
      <c r="AY32">
        <f t="shared" ref="AY32:AY42" si="5">COUNT(C32:AW32)</f>
        <v>9</v>
      </c>
      <c r="AZ32" t="str">
        <f t="shared" ref="AZ32:AZ42" si="6">A32</f>
        <v>Bosnia and Herzegovina</v>
      </c>
    </row>
    <row r="33" spans="1:53" ht="13" hidden="1" x14ac:dyDescent="0.3">
      <c r="A33" s="6" t="s">
        <v>82</v>
      </c>
      <c r="B33" s="5" t="s">
        <v>53</v>
      </c>
      <c r="C33" s="8" t="s">
        <v>55</v>
      </c>
      <c r="D33" s="8" t="s">
        <v>55</v>
      </c>
      <c r="E33" s="8" t="s">
        <v>55</v>
      </c>
      <c r="F33" s="8" t="s">
        <v>55</v>
      </c>
      <c r="G33" s="8" t="s">
        <v>55</v>
      </c>
      <c r="H33" s="8" t="s">
        <v>55</v>
      </c>
      <c r="I33" s="8" t="s">
        <v>55</v>
      </c>
      <c r="J33" s="8" t="s">
        <v>55</v>
      </c>
      <c r="K33" s="8" t="s">
        <v>55</v>
      </c>
      <c r="L33" s="8" t="s">
        <v>55</v>
      </c>
      <c r="M33" s="8" t="s">
        <v>55</v>
      </c>
      <c r="N33" s="8" t="s">
        <v>55</v>
      </c>
      <c r="O33" s="8">
        <v>39.473680000000002</v>
      </c>
      <c r="P33" s="8" t="s">
        <v>55</v>
      </c>
      <c r="Q33" s="8" t="s">
        <v>55</v>
      </c>
      <c r="R33" s="8" t="s">
        <v>55</v>
      </c>
      <c r="S33" s="8" t="s">
        <v>55</v>
      </c>
      <c r="T33" s="8" t="s">
        <v>55</v>
      </c>
      <c r="U33" s="8" t="s">
        <v>55</v>
      </c>
      <c r="V33" s="8" t="s">
        <v>55</v>
      </c>
      <c r="W33" s="8" t="s">
        <v>55</v>
      </c>
      <c r="X33" s="8" t="s">
        <v>55</v>
      </c>
      <c r="Y33" s="8" t="s">
        <v>55</v>
      </c>
      <c r="Z33" s="8" t="s">
        <v>55</v>
      </c>
      <c r="AA33" s="8" t="s">
        <v>55</v>
      </c>
      <c r="AB33" s="8" t="s">
        <v>55</v>
      </c>
      <c r="AC33" s="8" t="s">
        <v>55</v>
      </c>
      <c r="AD33" s="8">
        <v>45.053269999999998</v>
      </c>
      <c r="AE33" s="8" t="s">
        <v>55</v>
      </c>
      <c r="AF33" s="8" t="s">
        <v>55</v>
      </c>
      <c r="AG33" s="8" t="s">
        <v>55</v>
      </c>
      <c r="AH33" s="8" t="s">
        <v>55</v>
      </c>
      <c r="AI33" s="8" t="s">
        <v>55</v>
      </c>
      <c r="AJ33" s="8" t="s">
        <v>55</v>
      </c>
      <c r="AK33" s="8" t="s">
        <v>55</v>
      </c>
      <c r="AL33" s="8" t="s">
        <v>55</v>
      </c>
      <c r="AM33" s="8" t="s">
        <v>55</v>
      </c>
      <c r="AN33" s="8" t="s">
        <v>55</v>
      </c>
      <c r="AO33" s="8" t="s">
        <v>55</v>
      </c>
      <c r="AP33" s="8" t="s">
        <v>55</v>
      </c>
      <c r="AQ33" s="8" t="s">
        <v>55</v>
      </c>
      <c r="AR33" s="8" t="s">
        <v>55</v>
      </c>
      <c r="AS33" s="8" t="s">
        <v>55</v>
      </c>
      <c r="AT33" s="8" t="s">
        <v>55</v>
      </c>
      <c r="AU33" s="8" t="s">
        <v>55</v>
      </c>
      <c r="AV33" s="8" t="s">
        <v>55</v>
      </c>
      <c r="AW33" s="8" t="s">
        <v>55</v>
      </c>
      <c r="AX33">
        <f t="shared" si="0"/>
        <v>84.526949999999999</v>
      </c>
      <c r="AY33">
        <f t="shared" si="5"/>
        <v>2</v>
      </c>
      <c r="AZ33" t="str">
        <f t="shared" si="6"/>
        <v>Botswana</v>
      </c>
    </row>
    <row r="34" spans="1:53" ht="13" x14ac:dyDescent="0.3">
      <c r="A34" s="6" t="s">
        <v>83</v>
      </c>
      <c r="B34" s="5" t="s">
        <v>53</v>
      </c>
      <c r="C34" s="7">
        <v>41.207509999999999</v>
      </c>
      <c r="D34" s="7">
        <v>44.500079999999997</v>
      </c>
      <c r="E34" s="7">
        <v>46.085839999999997</v>
      </c>
      <c r="F34" s="7">
        <v>51.036050000000003</v>
      </c>
      <c r="G34" s="7" t="s">
        <v>55</v>
      </c>
      <c r="H34" s="7" t="s">
        <v>55</v>
      </c>
      <c r="I34" s="7" t="s">
        <v>55</v>
      </c>
      <c r="J34" s="7" t="s">
        <v>55</v>
      </c>
      <c r="K34" s="7" t="s">
        <v>55</v>
      </c>
      <c r="L34" s="7" t="s">
        <v>55</v>
      </c>
      <c r="M34" s="7" t="s">
        <v>55</v>
      </c>
      <c r="N34" s="7" t="s">
        <v>55</v>
      </c>
      <c r="O34" s="7">
        <v>59.707830000000001</v>
      </c>
      <c r="P34" s="7" t="s">
        <v>55</v>
      </c>
      <c r="Q34" s="7" t="s">
        <v>55</v>
      </c>
      <c r="R34" s="7" t="s">
        <v>55</v>
      </c>
      <c r="S34" s="7" t="s">
        <v>55</v>
      </c>
      <c r="T34" s="7">
        <v>57.608150000000002</v>
      </c>
      <c r="U34" s="7">
        <v>59.337020000000003</v>
      </c>
      <c r="V34" s="7">
        <v>59.704230000000003</v>
      </c>
      <c r="W34" s="7">
        <v>59.72007</v>
      </c>
      <c r="X34" s="7">
        <v>59.928939999999997</v>
      </c>
      <c r="Y34" s="7">
        <v>59.949719999999999</v>
      </c>
      <c r="Z34" s="7">
        <v>60.07517</v>
      </c>
      <c r="AA34" s="7" t="s">
        <v>55</v>
      </c>
      <c r="AB34" s="7" t="s">
        <v>55</v>
      </c>
      <c r="AC34" s="7" t="s">
        <v>55</v>
      </c>
      <c r="AD34" s="7" t="s">
        <v>55</v>
      </c>
      <c r="AE34" s="7">
        <v>57.939959999999999</v>
      </c>
      <c r="AF34" s="7">
        <v>60.818930000000002</v>
      </c>
      <c r="AG34" s="7">
        <v>60.776829999999997</v>
      </c>
      <c r="AH34" s="7">
        <v>61.61121</v>
      </c>
      <c r="AI34" s="7">
        <v>62.125450000000001</v>
      </c>
      <c r="AJ34" s="7">
        <v>61.911999999999999</v>
      </c>
      <c r="AK34" s="7">
        <v>62.173609999999996</v>
      </c>
      <c r="AL34" s="7">
        <v>61.79092</v>
      </c>
      <c r="AM34" s="7" t="s">
        <v>55</v>
      </c>
      <c r="AN34" s="7">
        <v>59.74615</v>
      </c>
      <c r="AO34" s="7">
        <v>60.346890000000002</v>
      </c>
      <c r="AP34" s="7">
        <v>60.770699999999998</v>
      </c>
      <c r="AQ34" s="7">
        <v>60.483260000000001</v>
      </c>
      <c r="AR34" s="7">
        <v>60.724519999999998</v>
      </c>
      <c r="AS34" s="7">
        <v>60.822000000000003</v>
      </c>
      <c r="AT34" s="7" t="s">
        <v>55</v>
      </c>
      <c r="AU34" s="7">
        <v>60.633949999999999</v>
      </c>
      <c r="AV34" s="7" t="s">
        <v>55</v>
      </c>
      <c r="AW34" s="7" t="s">
        <v>55</v>
      </c>
      <c r="AX34">
        <f t="shared" si="0"/>
        <v>1571.5369900000001</v>
      </c>
      <c r="AY34">
        <f t="shared" si="5"/>
        <v>27</v>
      </c>
      <c r="AZ34" t="str">
        <f t="shared" si="6"/>
        <v>Brazil</v>
      </c>
      <c r="BA34" t="s">
        <v>616</v>
      </c>
    </row>
    <row r="35" spans="1:53" ht="13" hidden="1" x14ac:dyDescent="0.3">
      <c r="A35" s="6" t="s">
        <v>84</v>
      </c>
      <c r="B35" s="5" t="s">
        <v>53</v>
      </c>
      <c r="C35" s="8" t="s">
        <v>55</v>
      </c>
      <c r="D35" s="8" t="s">
        <v>55</v>
      </c>
      <c r="E35" s="8" t="s">
        <v>55</v>
      </c>
      <c r="F35" s="8" t="s">
        <v>55</v>
      </c>
      <c r="G35" s="8" t="s">
        <v>55</v>
      </c>
      <c r="H35" s="8" t="s">
        <v>55</v>
      </c>
      <c r="I35" s="8" t="s">
        <v>55</v>
      </c>
      <c r="J35" s="8" t="s">
        <v>55</v>
      </c>
      <c r="K35" s="8" t="s">
        <v>55</v>
      </c>
      <c r="L35" s="8" t="s">
        <v>55</v>
      </c>
      <c r="M35" s="8" t="s">
        <v>55</v>
      </c>
      <c r="N35" s="8" t="s">
        <v>55</v>
      </c>
      <c r="O35" s="8" t="s">
        <v>55</v>
      </c>
      <c r="P35" s="8" t="s">
        <v>55</v>
      </c>
      <c r="Q35" s="8" t="s">
        <v>55</v>
      </c>
      <c r="R35" s="8" t="s">
        <v>55</v>
      </c>
      <c r="S35" s="8" t="s">
        <v>55</v>
      </c>
      <c r="T35" s="8" t="s">
        <v>55</v>
      </c>
      <c r="U35" s="8" t="s">
        <v>55</v>
      </c>
      <c r="V35" s="8" t="s">
        <v>55</v>
      </c>
      <c r="W35" s="8" t="s">
        <v>55</v>
      </c>
      <c r="X35" s="8" t="s">
        <v>55</v>
      </c>
      <c r="Y35" s="8" t="s">
        <v>55</v>
      </c>
      <c r="Z35" s="8" t="s">
        <v>55</v>
      </c>
      <c r="AA35" s="8" t="s">
        <v>55</v>
      </c>
      <c r="AB35" s="8" t="s">
        <v>55</v>
      </c>
      <c r="AC35" s="8" t="s">
        <v>55</v>
      </c>
      <c r="AD35" s="8" t="s">
        <v>55</v>
      </c>
      <c r="AE35" s="8" t="s">
        <v>55</v>
      </c>
      <c r="AF35" s="8" t="s">
        <v>55</v>
      </c>
      <c r="AG35" s="8" t="s">
        <v>55</v>
      </c>
      <c r="AH35" s="8" t="s">
        <v>55</v>
      </c>
      <c r="AI35" s="8">
        <v>78.313249999999996</v>
      </c>
      <c r="AJ35" s="8" t="s">
        <v>55</v>
      </c>
      <c r="AK35" s="8" t="s">
        <v>55</v>
      </c>
      <c r="AL35" s="8" t="s">
        <v>55</v>
      </c>
      <c r="AM35" s="8" t="s">
        <v>55</v>
      </c>
      <c r="AN35" s="8" t="s">
        <v>55</v>
      </c>
      <c r="AO35" s="8" t="s">
        <v>55</v>
      </c>
      <c r="AP35" s="8">
        <v>64.137929999999997</v>
      </c>
      <c r="AQ35" s="8" t="s">
        <v>55</v>
      </c>
      <c r="AR35" s="8" t="s">
        <v>55</v>
      </c>
      <c r="AS35" s="8" t="s">
        <v>55</v>
      </c>
      <c r="AT35" s="8" t="s">
        <v>55</v>
      </c>
      <c r="AU35" s="8" t="s">
        <v>55</v>
      </c>
      <c r="AV35" s="8">
        <v>75.268820000000005</v>
      </c>
      <c r="AW35" s="8" t="s">
        <v>55</v>
      </c>
      <c r="AX35">
        <f t="shared" si="0"/>
        <v>217.72</v>
      </c>
      <c r="AY35">
        <f t="shared" si="5"/>
        <v>3</v>
      </c>
      <c r="AZ35" t="str">
        <f t="shared" si="6"/>
        <v>British Virgin Islands</v>
      </c>
    </row>
    <row r="36" spans="1:53" ht="13" x14ac:dyDescent="0.3">
      <c r="A36" s="6" t="s">
        <v>85</v>
      </c>
      <c r="B36" s="5" t="s">
        <v>53</v>
      </c>
      <c r="C36" s="7" t="s">
        <v>55</v>
      </c>
      <c r="D36" s="7" t="s">
        <v>55</v>
      </c>
      <c r="E36" s="7" t="s">
        <v>55</v>
      </c>
      <c r="F36" s="7" t="s">
        <v>55</v>
      </c>
      <c r="G36" s="7" t="s">
        <v>55</v>
      </c>
      <c r="H36" s="7" t="s">
        <v>55</v>
      </c>
      <c r="I36" s="7" t="s">
        <v>55</v>
      </c>
      <c r="J36" s="7" t="s">
        <v>55</v>
      </c>
      <c r="K36" s="7" t="s">
        <v>55</v>
      </c>
      <c r="L36" s="7" t="s">
        <v>55</v>
      </c>
      <c r="M36" s="7">
        <v>50.450449999999996</v>
      </c>
      <c r="N36" s="7">
        <v>53.982300000000002</v>
      </c>
      <c r="O36" s="7">
        <v>65.476190000000003</v>
      </c>
      <c r="P36" s="7" t="s">
        <v>55</v>
      </c>
      <c r="Q36" s="7">
        <v>46.391750000000002</v>
      </c>
      <c r="R36" s="7" t="s">
        <v>55</v>
      </c>
      <c r="S36" s="7" t="s">
        <v>55</v>
      </c>
      <c r="T36" s="7">
        <v>39.597320000000003</v>
      </c>
      <c r="U36" s="7" t="s">
        <v>55</v>
      </c>
      <c r="V36" s="7" t="s">
        <v>55</v>
      </c>
      <c r="W36" s="7" t="s">
        <v>55</v>
      </c>
      <c r="X36" s="7" t="s">
        <v>55</v>
      </c>
      <c r="Y36" s="7" t="s">
        <v>55</v>
      </c>
      <c r="Z36" s="7" t="s">
        <v>55</v>
      </c>
      <c r="AA36" s="7" t="s">
        <v>55</v>
      </c>
      <c r="AB36" s="7" t="s">
        <v>55</v>
      </c>
      <c r="AC36" s="7">
        <v>57.619050000000001</v>
      </c>
      <c r="AD36" s="7" t="s">
        <v>55</v>
      </c>
      <c r="AE36" s="7">
        <v>61.360120000000002</v>
      </c>
      <c r="AF36" s="7">
        <v>66.666669999999996</v>
      </c>
      <c r="AG36" s="7">
        <v>63.532510000000002</v>
      </c>
      <c r="AH36" s="7">
        <v>67.409469999999999</v>
      </c>
      <c r="AI36" s="7" t="s">
        <v>55</v>
      </c>
      <c r="AJ36" s="7">
        <v>63.840719999999997</v>
      </c>
      <c r="AK36" s="7">
        <v>63.760809999999999</v>
      </c>
      <c r="AL36" s="7">
        <v>65.273690000000002</v>
      </c>
      <c r="AM36" s="7">
        <v>66.589190000000002</v>
      </c>
      <c r="AN36" s="7">
        <v>65.902050000000003</v>
      </c>
      <c r="AO36" s="7">
        <v>66.515540000000001</v>
      </c>
      <c r="AP36" s="7">
        <v>67.676770000000005</v>
      </c>
      <c r="AQ36" s="7">
        <v>62.328360000000004</v>
      </c>
      <c r="AR36" s="7">
        <v>64.202979999999997</v>
      </c>
      <c r="AS36" s="7">
        <v>65.291390000000007</v>
      </c>
      <c r="AT36" s="7">
        <v>64.054339999999996</v>
      </c>
      <c r="AU36" s="7">
        <v>62.192239999999998</v>
      </c>
      <c r="AV36" s="7">
        <v>63.439309999999999</v>
      </c>
      <c r="AW36" s="7" t="s">
        <v>55</v>
      </c>
      <c r="AX36">
        <f t="shared" si="0"/>
        <v>1413.5532200000002</v>
      </c>
      <c r="AY36">
        <f t="shared" si="5"/>
        <v>23</v>
      </c>
      <c r="AZ36" t="str">
        <f t="shared" si="6"/>
        <v>Brunei Darussalam</v>
      </c>
      <c r="BA36" s="33" t="s">
        <v>615</v>
      </c>
    </row>
    <row r="37" spans="1:53" ht="13" x14ac:dyDescent="0.3">
      <c r="A37" s="6" t="s">
        <v>86</v>
      </c>
      <c r="B37" s="5" t="s">
        <v>53</v>
      </c>
      <c r="C37" s="8" t="s">
        <v>55</v>
      </c>
      <c r="D37" s="8">
        <v>50.30247</v>
      </c>
      <c r="E37" s="8" t="s">
        <v>55</v>
      </c>
      <c r="F37" s="8">
        <v>52.063200000000002</v>
      </c>
      <c r="G37" s="8" t="s">
        <v>55</v>
      </c>
      <c r="H37" s="8">
        <v>54.970529999999997</v>
      </c>
      <c r="I37" s="8">
        <v>60.721589999999999</v>
      </c>
      <c r="J37" s="8">
        <v>65.039490000000001</v>
      </c>
      <c r="K37" s="8">
        <v>70.186000000000007</v>
      </c>
      <c r="L37" s="8">
        <v>67.860069999999993</v>
      </c>
      <c r="M37" s="8">
        <v>63.018909999999998</v>
      </c>
      <c r="N37" s="8">
        <v>61.99044</v>
      </c>
      <c r="O37" s="8">
        <v>61.488590000000002</v>
      </c>
      <c r="P37" s="8">
        <v>57.111249999999998</v>
      </c>
      <c r="Q37" s="8">
        <v>57.181080000000001</v>
      </c>
      <c r="R37" s="8">
        <v>57.489809999999999</v>
      </c>
      <c r="S37" s="8">
        <v>58.026209999999999</v>
      </c>
      <c r="T37" s="8">
        <v>56.385590000000001</v>
      </c>
      <c r="U37" s="8" t="s">
        <v>55</v>
      </c>
      <c r="V37" s="8">
        <v>55.490029999999997</v>
      </c>
      <c r="W37" s="8">
        <v>57.904809999999998</v>
      </c>
      <c r="X37" s="8">
        <v>59.028219999999997</v>
      </c>
      <c r="Y37" s="8" t="s">
        <v>55</v>
      </c>
      <c r="Z37" s="8">
        <v>57.708620000000003</v>
      </c>
      <c r="AA37" s="8">
        <v>59.55686</v>
      </c>
      <c r="AB37" s="8">
        <v>60.60568</v>
      </c>
      <c r="AC37" s="8">
        <v>59.921720000000001</v>
      </c>
      <c r="AD37" s="8">
        <v>59.158830000000002</v>
      </c>
      <c r="AE37" s="8" t="s">
        <v>55</v>
      </c>
      <c r="AF37" s="8">
        <v>66.147909999999996</v>
      </c>
      <c r="AG37" s="8">
        <v>64.444109999999995</v>
      </c>
      <c r="AH37" s="8">
        <v>62.521050000000002</v>
      </c>
      <c r="AI37" s="8">
        <v>57.716560000000001</v>
      </c>
      <c r="AJ37" s="8">
        <v>58.518940000000001</v>
      </c>
      <c r="AK37" s="8">
        <v>58.337139999999998</v>
      </c>
      <c r="AL37" s="8">
        <v>58.886139999999997</v>
      </c>
      <c r="AM37" s="8" t="s">
        <v>55</v>
      </c>
      <c r="AN37" s="8">
        <v>60.0732</v>
      </c>
      <c r="AO37" s="8">
        <v>61.4114</v>
      </c>
      <c r="AP37" s="8">
        <v>60.604120000000002</v>
      </c>
      <c r="AQ37" s="8">
        <v>60.603409999999997</v>
      </c>
      <c r="AR37" s="8">
        <v>61.096449999999997</v>
      </c>
      <c r="AS37" s="8">
        <v>60.832250000000002</v>
      </c>
      <c r="AT37" s="8">
        <v>60.69735</v>
      </c>
      <c r="AU37" s="8">
        <v>59.982959999999999</v>
      </c>
      <c r="AV37" s="8" t="s">
        <v>55</v>
      </c>
      <c r="AW37" s="8" t="s">
        <v>55</v>
      </c>
      <c r="AX37">
        <f t="shared" si="0"/>
        <v>2275.0829899999994</v>
      </c>
      <c r="AY37">
        <f t="shared" si="5"/>
        <v>38</v>
      </c>
      <c r="AZ37" t="str">
        <f t="shared" si="6"/>
        <v>Bulgaria</v>
      </c>
      <c r="BA37" t="s">
        <v>613</v>
      </c>
    </row>
    <row r="38" spans="1:53" ht="13" hidden="1" x14ac:dyDescent="0.3">
      <c r="A38" s="6" t="s">
        <v>87</v>
      </c>
      <c r="B38" s="5" t="s">
        <v>53</v>
      </c>
      <c r="C38" s="7" t="s">
        <v>55</v>
      </c>
      <c r="D38" s="7" t="s">
        <v>55</v>
      </c>
      <c r="E38" s="7" t="s">
        <v>55</v>
      </c>
      <c r="F38" s="7" t="s">
        <v>55</v>
      </c>
      <c r="G38" s="7" t="s">
        <v>55</v>
      </c>
      <c r="H38" s="7" t="s">
        <v>55</v>
      </c>
      <c r="I38" s="7" t="s">
        <v>55</v>
      </c>
      <c r="J38" s="7" t="s">
        <v>55</v>
      </c>
      <c r="K38" s="7" t="s">
        <v>55</v>
      </c>
      <c r="L38" s="7" t="s">
        <v>55</v>
      </c>
      <c r="M38" s="7" t="s">
        <v>55</v>
      </c>
      <c r="N38" s="7" t="s">
        <v>55</v>
      </c>
      <c r="O38" s="7" t="s">
        <v>55</v>
      </c>
      <c r="P38" s="7" t="s">
        <v>55</v>
      </c>
      <c r="Q38" s="7" t="s">
        <v>55</v>
      </c>
      <c r="R38" s="7" t="s">
        <v>55</v>
      </c>
      <c r="S38" s="7" t="s">
        <v>55</v>
      </c>
      <c r="T38" s="7" t="s">
        <v>55</v>
      </c>
      <c r="U38" s="7" t="s">
        <v>55</v>
      </c>
      <c r="V38" s="7" t="s">
        <v>55</v>
      </c>
      <c r="W38" s="7" t="s">
        <v>55</v>
      </c>
      <c r="X38" s="7" t="s">
        <v>55</v>
      </c>
      <c r="Y38" s="7" t="s">
        <v>55</v>
      </c>
      <c r="Z38" s="7" t="s">
        <v>55</v>
      </c>
      <c r="AA38" s="7" t="s">
        <v>55</v>
      </c>
      <c r="AB38" s="7" t="s">
        <v>55</v>
      </c>
      <c r="AC38" s="7" t="s">
        <v>55</v>
      </c>
      <c r="AD38" s="7" t="s">
        <v>55</v>
      </c>
      <c r="AE38" s="7" t="s">
        <v>55</v>
      </c>
      <c r="AF38" s="7" t="s">
        <v>55</v>
      </c>
      <c r="AG38" s="7" t="s">
        <v>55</v>
      </c>
      <c r="AH38" s="7" t="s">
        <v>55</v>
      </c>
      <c r="AI38" s="7" t="s">
        <v>55</v>
      </c>
      <c r="AJ38" s="7" t="s">
        <v>55</v>
      </c>
      <c r="AK38" s="7" t="s">
        <v>55</v>
      </c>
      <c r="AL38" s="7" t="s">
        <v>55</v>
      </c>
      <c r="AM38" s="7" t="s">
        <v>55</v>
      </c>
      <c r="AN38" s="7" t="s">
        <v>55</v>
      </c>
      <c r="AO38" s="7" t="s">
        <v>55</v>
      </c>
      <c r="AP38" s="7">
        <v>20.316490000000002</v>
      </c>
      <c r="AQ38" s="7" t="s">
        <v>55</v>
      </c>
      <c r="AR38" s="7">
        <v>27.208770000000001</v>
      </c>
      <c r="AS38" s="7">
        <v>30.7743</v>
      </c>
      <c r="AT38" s="7">
        <v>31.768930000000001</v>
      </c>
      <c r="AU38" s="7" t="s">
        <v>55</v>
      </c>
      <c r="AV38" s="7" t="s">
        <v>55</v>
      </c>
      <c r="AW38" s="7" t="s">
        <v>55</v>
      </c>
      <c r="AX38">
        <f t="shared" si="0"/>
        <v>110.06849</v>
      </c>
      <c r="AY38">
        <f t="shared" si="5"/>
        <v>4</v>
      </c>
      <c r="AZ38" t="str">
        <f t="shared" si="6"/>
        <v>Burkina Faso</v>
      </c>
    </row>
    <row r="39" spans="1:53" ht="13" hidden="1" x14ac:dyDescent="0.3">
      <c r="A39" s="6" t="s">
        <v>88</v>
      </c>
      <c r="B39" s="5" t="s">
        <v>53</v>
      </c>
      <c r="C39" s="8" t="s">
        <v>55</v>
      </c>
      <c r="D39" s="8">
        <v>5.6410299999999998</v>
      </c>
      <c r="E39" s="8" t="s">
        <v>55</v>
      </c>
      <c r="F39" s="8" t="s">
        <v>55</v>
      </c>
      <c r="G39" s="8" t="s">
        <v>55</v>
      </c>
      <c r="H39" s="8" t="s">
        <v>55</v>
      </c>
      <c r="I39" s="8">
        <v>11.67192</v>
      </c>
      <c r="J39" s="8" t="s">
        <v>55</v>
      </c>
      <c r="K39" s="8" t="s">
        <v>55</v>
      </c>
      <c r="L39" s="8" t="s">
        <v>55</v>
      </c>
      <c r="M39" s="8">
        <v>17.05321</v>
      </c>
      <c r="N39" s="8">
        <v>21.016169999999999</v>
      </c>
      <c r="O39" s="8" t="s">
        <v>55</v>
      </c>
      <c r="P39" s="8" t="s">
        <v>55</v>
      </c>
      <c r="Q39" s="8" t="s">
        <v>55</v>
      </c>
      <c r="R39" s="8">
        <v>24.460429999999999</v>
      </c>
      <c r="S39" s="8" t="s">
        <v>55</v>
      </c>
      <c r="T39" s="8" t="s">
        <v>55</v>
      </c>
      <c r="U39" s="8" t="s">
        <v>55</v>
      </c>
      <c r="V39" s="8" t="s">
        <v>55</v>
      </c>
      <c r="W39" s="8">
        <v>28.174600000000002</v>
      </c>
      <c r="X39" s="8">
        <v>28.174600000000002</v>
      </c>
      <c r="Y39" s="8">
        <v>25.808669999999999</v>
      </c>
      <c r="Z39" s="8">
        <v>24.496639999999999</v>
      </c>
      <c r="AA39" s="8" t="s">
        <v>55</v>
      </c>
      <c r="AB39" s="8" t="s">
        <v>55</v>
      </c>
      <c r="AC39" s="8" t="s">
        <v>55</v>
      </c>
      <c r="AD39" s="8" t="s">
        <v>55</v>
      </c>
      <c r="AE39" s="8" t="s">
        <v>55</v>
      </c>
      <c r="AF39" s="8" t="s">
        <v>55</v>
      </c>
      <c r="AG39" s="8" t="s">
        <v>55</v>
      </c>
      <c r="AH39" s="8">
        <v>37.92651</v>
      </c>
      <c r="AI39" s="8" t="s">
        <v>55</v>
      </c>
      <c r="AJ39" s="8">
        <v>35.156820000000003</v>
      </c>
      <c r="AK39" s="8">
        <v>25.476600000000001</v>
      </c>
      <c r="AL39" s="8" t="s">
        <v>55</v>
      </c>
      <c r="AM39" s="8" t="s">
        <v>55</v>
      </c>
      <c r="AN39" s="8" t="s">
        <v>55</v>
      </c>
      <c r="AO39" s="8" t="s">
        <v>55</v>
      </c>
      <c r="AP39" s="8" t="s">
        <v>55</v>
      </c>
      <c r="AQ39" s="8">
        <v>28.391960000000001</v>
      </c>
      <c r="AR39" s="8">
        <v>28.28162</v>
      </c>
      <c r="AS39" s="8">
        <v>30.721900000000002</v>
      </c>
      <c r="AT39" s="8">
        <v>30.137930000000001</v>
      </c>
      <c r="AU39" s="8" t="s">
        <v>55</v>
      </c>
      <c r="AV39" s="8" t="s">
        <v>55</v>
      </c>
      <c r="AW39" s="8" t="s">
        <v>55</v>
      </c>
      <c r="AX39">
        <f t="shared" si="0"/>
        <v>402.59060999999997</v>
      </c>
      <c r="AY39">
        <f t="shared" si="5"/>
        <v>16</v>
      </c>
      <c r="AZ39" t="str">
        <f t="shared" si="6"/>
        <v>Burundi</v>
      </c>
    </row>
    <row r="40" spans="1:53" ht="13" hidden="1" x14ac:dyDescent="0.3">
      <c r="A40" s="6" t="s">
        <v>89</v>
      </c>
      <c r="B40" s="5" t="s">
        <v>53</v>
      </c>
      <c r="C40" s="7" t="s">
        <v>55</v>
      </c>
      <c r="D40" s="7" t="s">
        <v>55</v>
      </c>
      <c r="E40" s="7" t="s">
        <v>55</v>
      </c>
      <c r="F40" s="7" t="s">
        <v>55</v>
      </c>
      <c r="G40" s="7">
        <v>14.43038</v>
      </c>
      <c r="H40" s="7" t="s">
        <v>55</v>
      </c>
      <c r="I40" s="7" t="s">
        <v>55</v>
      </c>
      <c r="J40" s="7" t="s">
        <v>55</v>
      </c>
      <c r="K40" s="7" t="s">
        <v>55</v>
      </c>
      <c r="L40" s="7" t="s">
        <v>55</v>
      </c>
      <c r="M40" s="7" t="s">
        <v>55</v>
      </c>
      <c r="N40" s="7" t="s">
        <v>55</v>
      </c>
      <c r="O40" s="7" t="s">
        <v>55</v>
      </c>
      <c r="P40" s="7" t="s">
        <v>55</v>
      </c>
      <c r="Q40" s="7" t="s">
        <v>55</v>
      </c>
      <c r="R40" s="7" t="s">
        <v>55</v>
      </c>
      <c r="S40" s="7" t="s">
        <v>55</v>
      </c>
      <c r="T40" s="7" t="s">
        <v>55</v>
      </c>
      <c r="U40" s="7" t="s">
        <v>55</v>
      </c>
      <c r="V40" s="7" t="s">
        <v>55</v>
      </c>
      <c r="W40" s="7" t="s">
        <v>55</v>
      </c>
      <c r="X40" s="7" t="s">
        <v>55</v>
      </c>
      <c r="Y40" s="7" t="s">
        <v>55</v>
      </c>
      <c r="Z40" s="7" t="s">
        <v>55</v>
      </c>
      <c r="AA40" s="7" t="s">
        <v>55</v>
      </c>
      <c r="AB40" s="7" t="s">
        <v>55</v>
      </c>
      <c r="AC40" s="7" t="s">
        <v>55</v>
      </c>
      <c r="AD40" s="7" t="s">
        <v>55</v>
      </c>
      <c r="AE40" s="7" t="s">
        <v>55</v>
      </c>
      <c r="AF40" s="7">
        <v>16.449809999999999</v>
      </c>
      <c r="AG40" s="7">
        <v>21.38683</v>
      </c>
      <c r="AH40" s="7">
        <v>27.401029999999999</v>
      </c>
      <c r="AI40" s="7">
        <v>25.056360000000002</v>
      </c>
      <c r="AJ40" s="7" t="s">
        <v>55</v>
      </c>
      <c r="AK40" s="7">
        <v>28.648289999999999</v>
      </c>
      <c r="AL40" s="7" t="s">
        <v>55</v>
      </c>
      <c r="AM40" s="7" t="s">
        <v>55</v>
      </c>
      <c r="AN40" s="7">
        <v>29.900539999999999</v>
      </c>
      <c r="AO40" s="7">
        <v>27.471869999999999</v>
      </c>
      <c r="AP40" s="7" t="s">
        <v>55</v>
      </c>
      <c r="AQ40" s="7" t="s">
        <v>55</v>
      </c>
      <c r="AR40" s="7">
        <v>41.504800000000003</v>
      </c>
      <c r="AS40" s="7" t="s">
        <v>55</v>
      </c>
      <c r="AT40" s="7" t="s">
        <v>55</v>
      </c>
      <c r="AU40" s="7" t="s">
        <v>55</v>
      </c>
      <c r="AV40" s="7">
        <v>42.772489999999998</v>
      </c>
      <c r="AW40" s="7" t="s">
        <v>55</v>
      </c>
      <c r="AX40">
        <f t="shared" si="0"/>
        <v>275.0224</v>
      </c>
      <c r="AY40">
        <f t="shared" si="5"/>
        <v>10</v>
      </c>
      <c r="AZ40" t="str">
        <f t="shared" si="6"/>
        <v>Cambodia</v>
      </c>
    </row>
    <row r="41" spans="1:53" ht="13" hidden="1" x14ac:dyDescent="0.3">
      <c r="A41" s="6" t="s">
        <v>90</v>
      </c>
      <c r="B41" s="5" t="s">
        <v>53</v>
      </c>
      <c r="C41" s="8" t="s">
        <v>55</v>
      </c>
      <c r="D41" s="8">
        <v>8.7463599999999992</v>
      </c>
      <c r="E41" s="8" t="s">
        <v>55</v>
      </c>
      <c r="F41" s="8">
        <v>9.5918399999999995</v>
      </c>
      <c r="G41" s="8" t="s">
        <v>55</v>
      </c>
      <c r="H41" s="8" t="s">
        <v>55</v>
      </c>
      <c r="I41" s="8" t="s">
        <v>55</v>
      </c>
      <c r="J41" s="8" t="s">
        <v>55</v>
      </c>
      <c r="K41" s="8" t="s">
        <v>55</v>
      </c>
      <c r="L41" s="8" t="s">
        <v>55</v>
      </c>
      <c r="M41" s="8" t="s">
        <v>55</v>
      </c>
      <c r="N41" s="8" t="s">
        <v>55</v>
      </c>
      <c r="O41" s="8" t="s">
        <v>55</v>
      </c>
      <c r="P41" s="8" t="s">
        <v>55</v>
      </c>
      <c r="Q41" s="8" t="s">
        <v>55</v>
      </c>
      <c r="R41" s="8" t="s">
        <v>55</v>
      </c>
      <c r="S41" s="8" t="s">
        <v>55</v>
      </c>
      <c r="T41" s="8" t="s">
        <v>55</v>
      </c>
      <c r="U41" s="8" t="s">
        <v>55</v>
      </c>
      <c r="V41" s="8" t="s">
        <v>55</v>
      </c>
      <c r="W41" s="8" t="s">
        <v>55</v>
      </c>
      <c r="X41" s="8" t="s">
        <v>55</v>
      </c>
      <c r="Y41" s="8" t="s">
        <v>55</v>
      </c>
      <c r="Z41" s="8" t="s">
        <v>55</v>
      </c>
      <c r="AA41" s="8" t="s">
        <v>55</v>
      </c>
      <c r="AB41" s="8" t="s">
        <v>55</v>
      </c>
      <c r="AC41" s="8" t="s">
        <v>55</v>
      </c>
      <c r="AD41" s="8" t="s">
        <v>55</v>
      </c>
      <c r="AE41" s="8" t="s">
        <v>55</v>
      </c>
      <c r="AF41" s="8" t="s">
        <v>55</v>
      </c>
      <c r="AG41" s="8" t="s">
        <v>55</v>
      </c>
      <c r="AH41" s="8" t="s">
        <v>55</v>
      </c>
      <c r="AI41" s="8" t="s">
        <v>55</v>
      </c>
      <c r="AJ41" s="8" t="s">
        <v>55</v>
      </c>
      <c r="AK41" s="8" t="s">
        <v>55</v>
      </c>
      <c r="AL41" s="8" t="s">
        <v>55</v>
      </c>
      <c r="AM41" s="8" t="s">
        <v>55</v>
      </c>
      <c r="AN41" s="8" t="s">
        <v>55</v>
      </c>
      <c r="AO41" s="8" t="s">
        <v>55</v>
      </c>
      <c r="AP41" s="8" t="s">
        <v>55</v>
      </c>
      <c r="AQ41" s="8" t="s">
        <v>55</v>
      </c>
      <c r="AR41" s="8" t="s">
        <v>55</v>
      </c>
      <c r="AS41" s="8" t="s">
        <v>55</v>
      </c>
      <c r="AT41" s="8" t="s">
        <v>55</v>
      </c>
      <c r="AU41" s="8" t="s">
        <v>55</v>
      </c>
      <c r="AV41" s="8" t="s">
        <v>55</v>
      </c>
      <c r="AW41" s="8" t="s">
        <v>55</v>
      </c>
      <c r="AX41">
        <f t="shared" si="0"/>
        <v>18.338200000000001</v>
      </c>
      <c r="AY41">
        <f t="shared" si="5"/>
        <v>2</v>
      </c>
      <c r="AZ41" t="str">
        <f t="shared" si="6"/>
        <v>Cameroon</v>
      </c>
    </row>
    <row r="42" spans="1:53" ht="13" x14ac:dyDescent="0.3">
      <c r="A42" s="6" t="s">
        <v>91</v>
      </c>
      <c r="B42" s="5" t="s">
        <v>53</v>
      </c>
      <c r="C42" s="7" t="s">
        <v>55</v>
      </c>
      <c r="D42" s="7">
        <v>35.377400000000002</v>
      </c>
      <c r="E42" s="7" t="s">
        <v>55</v>
      </c>
      <c r="F42" s="7">
        <v>36.846780000000003</v>
      </c>
      <c r="G42" s="7" t="s">
        <v>55</v>
      </c>
      <c r="H42" s="7" t="s">
        <v>55</v>
      </c>
      <c r="I42" s="7" t="s">
        <v>55</v>
      </c>
      <c r="J42" s="7">
        <v>42.389249999999997</v>
      </c>
      <c r="K42" s="7">
        <v>44.52196</v>
      </c>
      <c r="L42" s="7">
        <v>49.423969999999997</v>
      </c>
      <c r="M42" s="7">
        <v>49.601309999999998</v>
      </c>
      <c r="N42" s="7">
        <v>50.288200000000003</v>
      </c>
      <c r="O42" s="7">
        <v>51.360669999999999</v>
      </c>
      <c r="P42" s="7">
        <v>52.021320000000003</v>
      </c>
      <c r="Q42" s="7">
        <v>52.341140000000003</v>
      </c>
      <c r="R42" s="7">
        <v>52.381999999999998</v>
      </c>
      <c r="S42" s="7">
        <v>52.472189999999998</v>
      </c>
      <c r="T42" s="7">
        <v>53.035809999999998</v>
      </c>
      <c r="U42" s="7">
        <v>53.771990000000002</v>
      </c>
      <c r="V42" s="7">
        <v>54.558770000000003</v>
      </c>
      <c r="W42" s="7">
        <v>55.281059999999997</v>
      </c>
      <c r="X42" s="7" t="s">
        <v>55</v>
      </c>
      <c r="Y42" s="7">
        <v>56.329439999999998</v>
      </c>
      <c r="Z42" s="7" t="s">
        <v>55</v>
      </c>
      <c r="AA42" s="7">
        <v>50.36524</v>
      </c>
      <c r="AB42" s="7">
        <v>50.12735</v>
      </c>
      <c r="AC42" s="7">
        <v>50.820239999999998</v>
      </c>
      <c r="AD42" s="7">
        <v>51.41478</v>
      </c>
      <c r="AE42" s="7">
        <v>57.193750000000001</v>
      </c>
      <c r="AF42" s="7">
        <v>57.413910000000001</v>
      </c>
      <c r="AG42" s="7" t="s">
        <v>55</v>
      </c>
      <c r="AH42" s="7" t="s">
        <v>55</v>
      </c>
      <c r="AI42" s="7">
        <v>58.37406</v>
      </c>
      <c r="AJ42" s="7" t="s">
        <v>55</v>
      </c>
      <c r="AK42" s="7" t="s">
        <v>55</v>
      </c>
      <c r="AL42" s="7" t="s">
        <v>55</v>
      </c>
      <c r="AM42" s="7" t="s">
        <v>55</v>
      </c>
      <c r="AN42" s="7" t="s">
        <v>55</v>
      </c>
      <c r="AO42" s="7" t="s">
        <v>55</v>
      </c>
      <c r="AP42" s="7" t="s">
        <v>55</v>
      </c>
      <c r="AQ42" s="7" t="s">
        <v>55</v>
      </c>
      <c r="AR42" s="7" t="s">
        <v>55</v>
      </c>
      <c r="AS42" s="7" t="s">
        <v>55</v>
      </c>
      <c r="AT42" s="7" t="s">
        <v>55</v>
      </c>
      <c r="AU42" s="7" t="s">
        <v>55</v>
      </c>
      <c r="AV42" s="7" t="s">
        <v>55</v>
      </c>
      <c r="AW42" s="7" t="s">
        <v>55</v>
      </c>
      <c r="AX42">
        <f t="shared" si="0"/>
        <v>1217.7125899999999</v>
      </c>
      <c r="AY42">
        <f t="shared" si="5"/>
        <v>24</v>
      </c>
      <c r="AZ42" t="str">
        <f t="shared" si="6"/>
        <v>Canada</v>
      </c>
      <c r="BA42" t="s">
        <v>618</v>
      </c>
    </row>
    <row r="43" spans="1:53" ht="13" hidden="1" x14ac:dyDescent="0.3">
      <c r="A43" s="6" t="s">
        <v>92</v>
      </c>
      <c r="B43" s="5" t="s">
        <v>53</v>
      </c>
      <c r="C43" s="8" t="s">
        <v>55</v>
      </c>
      <c r="D43" s="8" t="s">
        <v>55</v>
      </c>
      <c r="E43" s="8" t="s">
        <v>55</v>
      </c>
      <c r="F43" s="8" t="s">
        <v>55</v>
      </c>
      <c r="G43" s="8" t="s">
        <v>55</v>
      </c>
      <c r="H43" s="8" t="s">
        <v>55</v>
      </c>
      <c r="I43" s="8" t="s">
        <v>55</v>
      </c>
      <c r="J43" s="8" t="s">
        <v>55</v>
      </c>
      <c r="K43" s="8" t="s">
        <v>55</v>
      </c>
      <c r="L43" s="8" t="s">
        <v>55</v>
      </c>
      <c r="M43" s="8" t="s">
        <v>55</v>
      </c>
      <c r="N43" s="8" t="s">
        <v>55</v>
      </c>
      <c r="O43" s="8" t="s">
        <v>55</v>
      </c>
      <c r="P43" s="8" t="s">
        <v>55</v>
      </c>
      <c r="Q43" s="8" t="s">
        <v>55</v>
      </c>
      <c r="R43" s="8" t="s">
        <v>55</v>
      </c>
      <c r="S43" s="8" t="s">
        <v>55</v>
      </c>
      <c r="T43" s="8" t="s">
        <v>55</v>
      </c>
      <c r="U43" s="8" t="s">
        <v>55</v>
      </c>
      <c r="V43" s="8" t="s">
        <v>55</v>
      </c>
      <c r="W43" s="8" t="s">
        <v>55</v>
      </c>
      <c r="X43" s="8" t="s">
        <v>55</v>
      </c>
      <c r="Y43" s="8" t="s">
        <v>55</v>
      </c>
      <c r="Z43" s="8" t="s">
        <v>55</v>
      </c>
      <c r="AA43" s="8" t="s">
        <v>55</v>
      </c>
      <c r="AB43" s="8" t="s">
        <v>55</v>
      </c>
      <c r="AC43" s="8" t="s">
        <v>55</v>
      </c>
      <c r="AD43" s="8" t="s">
        <v>55</v>
      </c>
      <c r="AE43" s="8" t="s">
        <v>55</v>
      </c>
      <c r="AF43" s="8" t="s">
        <v>55</v>
      </c>
      <c r="AG43" s="8" t="s">
        <v>55</v>
      </c>
      <c r="AH43" s="8" t="s">
        <v>55</v>
      </c>
      <c r="AI43" s="8" t="s">
        <v>55</v>
      </c>
      <c r="AJ43" s="8" t="s">
        <v>55</v>
      </c>
      <c r="AK43" s="8" t="s">
        <v>55</v>
      </c>
      <c r="AL43" s="8" t="s">
        <v>55</v>
      </c>
      <c r="AM43" s="8" t="s">
        <v>55</v>
      </c>
      <c r="AN43" s="8" t="s">
        <v>55</v>
      </c>
      <c r="AO43" s="8" t="s">
        <v>55</v>
      </c>
      <c r="AP43" s="8" t="s">
        <v>55</v>
      </c>
      <c r="AQ43" s="8" t="s">
        <v>55</v>
      </c>
      <c r="AR43" s="8" t="s">
        <v>55</v>
      </c>
      <c r="AS43" s="8" t="s">
        <v>55</v>
      </c>
      <c r="AT43" s="8" t="s">
        <v>55</v>
      </c>
      <c r="AU43" s="8" t="s">
        <v>55</v>
      </c>
      <c r="AV43" s="8" t="s">
        <v>55</v>
      </c>
      <c r="AW43" s="8" t="s">
        <v>55</v>
      </c>
      <c r="AX43">
        <f t="shared" si="0"/>
        <v>0</v>
      </c>
    </row>
    <row r="44" spans="1:53" ht="13" hidden="1" x14ac:dyDescent="0.3">
      <c r="A44" s="6" t="s">
        <v>93</v>
      </c>
      <c r="B44" s="5" t="s">
        <v>53</v>
      </c>
      <c r="C44" s="7" t="s">
        <v>55</v>
      </c>
      <c r="D44" s="7" t="s">
        <v>55</v>
      </c>
      <c r="E44" s="7" t="s">
        <v>55</v>
      </c>
      <c r="F44" s="7" t="s">
        <v>55</v>
      </c>
      <c r="G44" s="7" t="s">
        <v>55</v>
      </c>
      <c r="H44" s="7" t="s">
        <v>55</v>
      </c>
      <c r="I44" s="7" t="s">
        <v>55</v>
      </c>
      <c r="J44" s="7" t="s">
        <v>55</v>
      </c>
      <c r="K44" s="7" t="s">
        <v>55</v>
      </c>
      <c r="L44" s="7" t="s">
        <v>55</v>
      </c>
      <c r="M44" s="7" t="s">
        <v>55</v>
      </c>
      <c r="N44" s="7" t="s">
        <v>55</v>
      </c>
      <c r="O44" s="7" t="s">
        <v>55</v>
      </c>
      <c r="P44" s="7" t="s">
        <v>55</v>
      </c>
      <c r="Q44" s="7" t="s">
        <v>55</v>
      </c>
      <c r="R44" s="7" t="s">
        <v>55</v>
      </c>
      <c r="S44" s="7" t="s">
        <v>55</v>
      </c>
      <c r="T44" s="7" t="s">
        <v>55</v>
      </c>
      <c r="U44" s="7" t="s">
        <v>55</v>
      </c>
      <c r="V44" s="7" t="s">
        <v>55</v>
      </c>
      <c r="W44" s="7" t="s">
        <v>55</v>
      </c>
      <c r="X44" s="7" t="s">
        <v>55</v>
      </c>
      <c r="Y44" s="7" t="s">
        <v>55</v>
      </c>
      <c r="Z44" s="7" t="s">
        <v>55</v>
      </c>
      <c r="AA44" s="7" t="s">
        <v>55</v>
      </c>
      <c r="AB44" s="7" t="s">
        <v>55</v>
      </c>
      <c r="AC44" s="7" t="s">
        <v>55</v>
      </c>
      <c r="AD44" s="7" t="s">
        <v>55</v>
      </c>
      <c r="AE44" s="7" t="s">
        <v>55</v>
      </c>
      <c r="AF44" s="7" t="s">
        <v>55</v>
      </c>
      <c r="AG44" s="7" t="s">
        <v>55</v>
      </c>
      <c r="AH44" s="7" t="s">
        <v>55</v>
      </c>
      <c r="AI44" s="7" t="s">
        <v>55</v>
      </c>
      <c r="AJ44" s="7" t="s">
        <v>55</v>
      </c>
      <c r="AK44" s="7" t="s">
        <v>55</v>
      </c>
      <c r="AL44" s="7" t="s">
        <v>55</v>
      </c>
      <c r="AM44" s="7">
        <v>80</v>
      </c>
      <c r="AN44" s="7">
        <v>50</v>
      </c>
      <c r="AO44" s="7">
        <v>61.607140000000001</v>
      </c>
      <c r="AP44" s="7" t="s">
        <v>55</v>
      </c>
      <c r="AQ44" s="7" t="s">
        <v>55</v>
      </c>
      <c r="AR44" s="7" t="s">
        <v>55</v>
      </c>
      <c r="AS44" s="7" t="s">
        <v>55</v>
      </c>
      <c r="AT44" s="7" t="s">
        <v>55</v>
      </c>
      <c r="AU44" s="7" t="s">
        <v>55</v>
      </c>
      <c r="AV44" s="7" t="s">
        <v>55</v>
      </c>
      <c r="AW44" s="7" t="s">
        <v>55</v>
      </c>
      <c r="AX44">
        <f t="shared" si="0"/>
        <v>191.60714000000002</v>
      </c>
      <c r="AY44">
        <f t="shared" ref="AY44:AY46" si="7">COUNT(C44:AW44)</f>
        <v>3</v>
      </c>
      <c r="AZ44" t="str">
        <f t="shared" ref="AZ44:AZ46" si="8">A44</f>
        <v>Cayman Islands</v>
      </c>
    </row>
    <row r="45" spans="1:53" ht="13" hidden="1" x14ac:dyDescent="0.3">
      <c r="A45" s="6" t="s">
        <v>94</v>
      </c>
      <c r="B45" s="5" t="s">
        <v>53</v>
      </c>
      <c r="C45" s="8" t="s">
        <v>55</v>
      </c>
      <c r="D45" s="8" t="s">
        <v>55</v>
      </c>
      <c r="E45" s="8" t="s">
        <v>55</v>
      </c>
      <c r="F45" s="8" t="s">
        <v>55</v>
      </c>
      <c r="G45" s="8" t="s">
        <v>55</v>
      </c>
      <c r="H45" s="8" t="s">
        <v>55</v>
      </c>
      <c r="I45" s="8" t="s">
        <v>55</v>
      </c>
      <c r="J45" s="8" t="s">
        <v>55</v>
      </c>
      <c r="K45" s="8" t="s">
        <v>55</v>
      </c>
      <c r="L45" s="8">
        <v>3.3333300000000001</v>
      </c>
      <c r="M45" s="8" t="s">
        <v>55</v>
      </c>
      <c r="N45" s="8" t="s">
        <v>55</v>
      </c>
      <c r="O45" s="8" t="s">
        <v>55</v>
      </c>
      <c r="P45" s="8">
        <v>3.5294099999999999</v>
      </c>
      <c r="Q45" s="8" t="s">
        <v>55</v>
      </c>
      <c r="R45" s="8" t="s">
        <v>55</v>
      </c>
      <c r="S45" s="8" t="s">
        <v>55</v>
      </c>
      <c r="T45" s="8">
        <v>11.518319999999999</v>
      </c>
      <c r="U45" s="8" t="s">
        <v>55</v>
      </c>
      <c r="V45" s="8" t="s">
        <v>55</v>
      </c>
      <c r="W45" s="8" t="s">
        <v>55</v>
      </c>
      <c r="X45" s="8" t="s">
        <v>55</v>
      </c>
      <c r="Y45" s="8" t="s">
        <v>55</v>
      </c>
      <c r="Z45" s="8" t="s">
        <v>55</v>
      </c>
      <c r="AA45" s="8" t="s">
        <v>55</v>
      </c>
      <c r="AB45" s="8" t="s">
        <v>55</v>
      </c>
      <c r="AC45" s="8" t="s">
        <v>55</v>
      </c>
      <c r="AD45" s="8" t="s">
        <v>55</v>
      </c>
      <c r="AE45" s="8" t="s">
        <v>55</v>
      </c>
      <c r="AF45" s="8" t="s">
        <v>55</v>
      </c>
      <c r="AG45" s="8" t="s">
        <v>55</v>
      </c>
      <c r="AH45" s="8" t="s">
        <v>55</v>
      </c>
      <c r="AI45" s="8" t="s">
        <v>55</v>
      </c>
      <c r="AJ45" s="8" t="s">
        <v>55</v>
      </c>
      <c r="AK45" s="8" t="s">
        <v>55</v>
      </c>
      <c r="AL45" s="8" t="s">
        <v>55</v>
      </c>
      <c r="AM45" s="8" t="s">
        <v>55</v>
      </c>
      <c r="AN45" s="8" t="s">
        <v>55</v>
      </c>
      <c r="AO45" s="8" t="s">
        <v>55</v>
      </c>
      <c r="AP45" s="8" t="s">
        <v>55</v>
      </c>
      <c r="AQ45" s="8" t="s">
        <v>55</v>
      </c>
      <c r="AR45" s="8" t="s">
        <v>55</v>
      </c>
      <c r="AS45" s="8">
        <v>13.170730000000001</v>
      </c>
      <c r="AT45" s="8" t="s">
        <v>55</v>
      </c>
      <c r="AU45" s="8" t="s">
        <v>55</v>
      </c>
      <c r="AV45" s="8" t="s">
        <v>55</v>
      </c>
      <c r="AW45" s="8" t="s">
        <v>55</v>
      </c>
      <c r="AX45">
        <f t="shared" si="0"/>
        <v>31.551789999999997</v>
      </c>
      <c r="AY45">
        <f t="shared" si="7"/>
        <v>4</v>
      </c>
      <c r="AZ45" t="str">
        <f t="shared" si="8"/>
        <v>Central African Republic</v>
      </c>
    </row>
    <row r="46" spans="1:53" ht="13" hidden="1" x14ac:dyDescent="0.3">
      <c r="A46" s="6" t="s">
        <v>95</v>
      </c>
      <c r="B46" s="5" t="s">
        <v>53</v>
      </c>
      <c r="C46" s="7" t="s">
        <v>55</v>
      </c>
      <c r="D46" s="7" t="s">
        <v>55</v>
      </c>
      <c r="E46" s="7" t="s">
        <v>55</v>
      </c>
      <c r="F46" s="7" t="s">
        <v>55</v>
      </c>
      <c r="G46" s="7" t="s">
        <v>55</v>
      </c>
      <c r="H46" s="7">
        <v>12.903230000000001</v>
      </c>
      <c r="I46" s="7">
        <v>6.3829799999999999</v>
      </c>
      <c r="J46" s="7" t="s">
        <v>55</v>
      </c>
      <c r="K46" s="7" t="s">
        <v>55</v>
      </c>
      <c r="L46" s="7" t="s">
        <v>55</v>
      </c>
      <c r="M46" s="7" t="s">
        <v>55</v>
      </c>
      <c r="N46" s="7" t="s">
        <v>55</v>
      </c>
      <c r="O46" s="7" t="s">
        <v>55</v>
      </c>
      <c r="P46" s="7" t="s">
        <v>55</v>
      </c>
      <c r="Q46" s="7" t="s">
        <v>55</v>
      </c>
      <c r="R46" s="7" t="s">
        <v>55</v>
      </c>
      <c r="S46" s="7">
        <v>7.4626900000000003</v>
      </c>
      <c r="T46" s="7" t="s">
        <v>55</v>
      </c>
      <c r="U46" s="7" t="s">
        <v>55</v>
      </c>
      <c r="V46" s="7" t="s">
        <v>55</v>
      </c>
      <c r="W46" s="7" t="s">
        <v>55</v>
      </c>
      <c r="X46" s="7" t="s">
        <v>55</v>
      </c>
      <c r="Y46" s="7" t="s">
        <v>55</v>
      </c>
      <c r="Z46" s="7" t="s">
        <v>55</v>
      </c>
      <c r="AA46" s="7" t="s">
        <v>55</v>
      </c>
      <c r="AB46" s="7" t="s">
        <v>55</v>
      </c>
      <c r="AC46" s="7" t="s">
        <v>55</v>
      </c>
      <c r="AD46" s="7" t="s">
        <v>55</v>
      </c>
      <c r="AE46" s="7" t="s">
        <v>55</v>
      </c>
      <c r="AF46" s="7" t="s">
        <v>55</v>
      </c>
      <c r="AG46" s="7">
        <v>12.727270000000001</v>
      </c>
      <c r="AH46" s="7" t="s">
        <v>55</v>
      </c>
      <c r="AI46" s="7" t="s">
        <v>55</v>
      </c>
      <c r="AJ46" s="7" t="s">
        <v>55</v>
      </c>
      <c r="AK46" s="7" t="s">
        <v>55</v>
      </c>
      <c r="AL46" s="7" t="s">
        <v>55</v>
      </c>
      <c r="AM46" s="7" t="s">
        <v>55</v>
      </c>
      <c r="AN46" s="7" t="s">
        <v>55</v>
      </c>
      <c r="AO46" s="7" t="s">
        <v>55</v>
      </c>
      <c r="AP46" s="7" t="s">
        <v>55</v>
      </c>
      <c r="AQ46" s="7" t="s">
        <v>55</v>
      </c>
      <c r="AR46" s="7" t="s">
        <v>55</v>
      </c>
      <c r="AS46" s="7" t="s">
        <v>55</v>
      </c>
      <c r="AT46" s="7" t="s">
        <v>55</v>
      </c>
      <c r="AU46" s="7" t="s">
        <v>55</v>
      </c>
      <c r="AV46" s="7" t="s">
        <v>55</v>
      </c>
      <c r="AW46" s="7" t="s">
        <v>55</v>
      </c>
      <c r="AX46">
        <f t="shared" si="0"/>
        <v>39.476169999999996</v>
      </c>
      <c r="AY46">
        <f t="shared" si="7"/>
        <v>4</v>
      </c>
      <c r="AZ46" t="str">
        <f t="shared" si="8"/>
        <v>Chad</v>
      </c>
    </row>
    <row r="47" spans="1:53" ht="13" hidden="1" x14ac:dyDescent="0.3">
      <c r="A47" s="6" t="s">
        <v>96</v>
      </c>
      <c r="B47" s="5" t="s">
        <v>53</v>
      </c>
      <c r="C47" s="8" t="s">
        <v>55</v>
      </c>
      <c r="D47" s="8" t="s">
        <v>55</v>
      </c>
      <c r="E47" s="8" t="s">
        <v>55</v>
      </c>
      <c r="F47" s="8" t="s">
        <v>55</v>
      </c>
      <c r="G47" s="8" t="s">
        <v>55</v>
      </c>
      <c r="H47" s="8" t="s">
        <v>55</v>
      </c>
      <c r="I47" s="8" t="s">
        <v>55</v>
      </c>
      <c r="J47" s="8" t="s">
        <v>55</v>
      </c>
      <c r="K47" s="8" t="s">
        <v>55</v>
      </c>
      <c r="L47" s="8" t="s">
        <v>55</v>
      </c>
      <c r="M47" s="8" t="s">
        <v>55</v>
      </c>
      <c r="N47" s="8" t="s">
        <v>55</v>
      </c>
      <c r="O47" s="8" t="s">
        <v>55</v>
      </c>
      <c r="P47" s="8" t="s">
        <v>55</v>
      </c>
      <c r="Q47" s="8" t="s">
        <v>55</v>
      </c>
      <c r="R47" s="8" t="s">
        <v>55</v>
      </c>
      <c r="S47" s="8" t="s">
        <v>55</v>
      </c>
      <c r="T47" s="8" t="s">
        <v>55</v>
      </c>
      <c r="U47" s="8" t="s">
        <v>55</v>
      </c>
      <c r="V47" s="8" t="s">
        <v>55</v>
      </c>
      <c r="W47" s="8" t="s">
        <v>55</v>
      </c>
      <c r="X47" s="8" t="s">
        <v>55</v>
      </c>
      <c r="Y47" s="8" t="s">
        <v>55</v>
      </c>
      <c r="Z47" s="8" t="s">
        <v>55</v>
      </c>
      <c r="AA47" s="8" t="s">
        <v>55</v>
      </c>
      <c r="AB47" s="8" t="s">
        <v>55</v>
      </c>
      <c r="AC47" s="8" t="s">
        <v>55</v>
      </c>
      <c r="AD47" s="8" t="s">
        <v>55</v>
      </c>
      <c r="AE47" s="8" t="s">
        <v>55</v>
      </c>
      <c r="AF47" s="8" t="s">
        <v>55</v>
      </c>
      <c r="AG47" s="8" t="s">
        <v>55</v>
      </c>
      <c r="AH47" s="8" t="s">
        <v>55</v>
      </c>
      <c r="AI47" s="8" t="s">
        <v>55</v>
      </c>
      <c r="AJ47" s="8" t="s">
        <v>55</v>
      </c>
      <c r="AK47" s="8" t="s">
        <v>55</v>
      </c>
      <c r="AL47" s="8" t="s">
        <v>55</v>
      </c>
      <c r="AM47" s="8" t="s">
        <v>55</v>
      </c>
      <c r="AN47" s="8" t="s">
        <v>55</v>
      </c>
      <c r="AO47" s="8" t="s">
        <v>55</v>
      </c>
      <c r="AP47" s="8" t="s">
        <v>55</v>
      </c>
      <c r="AQ47" s="8" t="s">
        <v>55</v>
      </c>
      <c r="AR47" s="8" t="s">
        <v>55</v>
      </c>
      <c r="AS47" s="8" t="s">
        <v>55</v>
      </c>
      <c r="AT47" s="8" t="s">
        <v>55</v>
      </c>
      <c r="AU47" s="8" t="s">
        <v>55</v>
      </c>
      <c r="AV47" s="8" t="s">
        <v>55</v>
      </c>
      <c r="AW47" s="8" t="s">
        <v>55</v>
      </c>
      <c r="AX47">
        <f t="shared" si="0"/>
        <v>0</v>
      </c>
    </row>
    <row r="48" spans="1:53" ht="13" x14ac:dyDescent="0.3">
      <c r="A48" s="6" t="s">
        <v>97</v>
      </c>
      <c r="B48" s="5" t="s">
        <v>53</v>
      </c>
      <c r="C48" s="7">
        <v>44.348880000000001</v>
      </c>
      <c r="D48" s="7" t="s">
        <v>55</v>
      </c>
      <c r="E48" s="7" t="s">
        <v>55</v>
      </c>
      <c r="F48" s="7" t="s">
        <v>55</v>
      </c>
      <c r="G48" s="7" t="s">
        <v>55</v>
      </c>
      <c r="H48" s="7">
        <v>48.915970000000002</v>
      </c>
      <c r="I48" s="7" t="s">
        <v>55</v>
      </c>
      <c r="J48" s="7">
        <v>51.837780000000002</v>
      </c>
      <c r="K48" s="7">
        <v>49.508200000000002</v>
      </c>
      <c r="L48" s="7">
        <v>52.967179999999999</v>
      </c>
      <c r="M48" s="7">
        <v>51.82047</v>
      </c>
      <c r="N48" s="7">
        <v>54.144829999999999</v>
      </c>
      <c r="O48" s="7">
        <v>35.640799999999999</v>
      </c>
      <c r="P48" s="7">
        <v>47.860700000000001</v>
      </c>
      <c r="Q48" s="7">
        <v>49.096559999999997</v>
      </c>
      <c r="R48" s="7" t="s">
        <v>55</v>
      </c>
      <c r="S48" s="7">
        <v>51.436019999999999</v>
      </c>
      <c r="T48" s="7" t="s">
        <v>55</v>
      </c>
      <c r="U48" s="7" t="s">
        <v>55</v>
      </c>
      <c r="V48" s="7" t="s">
        <v>55</v>
      </c>
      <c r="W48" s="7" t="s">
        <v>55</v>
      </c>
      <c r="X48" s="7" t="s">
        <v>55</v>
      </c>
      <c r="Y48" s="7" t="s">
        <v>55</v>
      </c>
      <c r="Z48" s="7" t="s">
        <v>55</v>
      </c>
      <c r="AA48" s="7" t="s">
        <v>55</v>
      </c>
      <c r="AB48" s="7">
        <v>51.765000000000001</v>
      </c>
      <c r="AC48" s="7" t="s">
        <v>55</v>
      </c>
      <c r="AD48" s="7">
        <v>52.889670000000002</v>
      </c>
      <c r="AE48" s="7">
        <v>49.52863</v>
      </c>
      <c r="AF48" s="7">
        <v>49.381799999999998</v>
      </c>
      <c r="AG48" s="7">
        <v>46.193159999999999</v>
      </c>
      <c r="AH48" s="7" t="s">
        <v>55</v>
      </c>
      <c r="AI48" s="7" t="s">
        <v>55</v>
      </c>
      <c r="AJ48" s="7">
        <v>51.301969999999997</v>
      </c>
      <c r="AK48" s="7" t="s">
        <v>55</v>
      </c>
      <c r="AL48" s="7" t="s">
        <v>55</v>
      </c>
      <c r="AM48" s="7">
        <v>51.420020000000001</v>
      </c>
      <c r="AN48" s="7">
        <v>52.80791</v>
      </c>
      <c r="AO48" s="7">
        <v>54.001950000000001</v>
      </c>
      <c r="AP48" s="7">
        <v>55.041629999999998</v>
      </c>
      <c r="AQ48" s="7">
        <v>55.151870000000002</v>
      </c>
      <c r="AR48" s="7" t="s">
        <v>55</v>
      </c>
      <c r="AS48" s="7">
        <v>56.043750000000003</v>
      </c>
      <c r="AT48" s="7">
        <v>56.602519999999998</v>
      </c>
      <c r="AU48" s="7">
        <v>55.671990000000001</v>
      </c>
      <c r="AV48" s="7" t="s">
        <v>55</v>
      </c>
      <c r="AW48" s="7" t="s">
        <v>55</v>
      </c>
      <c r="AX48">
        <f t="shared" si="0"/>
        <v>1275.3792599999999</v>
      </c>
      <c r="AY48">
        <f t="shared" ref="AY48:AY56" si="9">COUNT(C48:AW48)</f>
        <v>25</v>
      </c>
      <c r="AZ48" t="str">
        <f t="shared" ref="AZ48:AZ56" si="10">A48</f>
        <v>Chile</v>
      </c>
      <c r="BA48" t="s">
        <v>616</v>
      </c>
    </row>
    <row r="49" spans="1:53" ht="13" hidden="1" x14ac:dyDescent="0.3">
      <c r="A49" s="6" t="s">
        <v>98</v>
      </c>
      <c r="B49" s="5" t="s">
        <v>53</v>
      </c>
      <c r="C49" s="8" t="s">
        <v>55</v>
      </c>
      <c r="D49" s="8" t="s">
        <v>55</v>
      </c>
      <c r="E49" s="8" t="s">
        <v>55</v>
      </c>
      <c r="F49" s="8" t="s">
        <v>55</v>
      </c>
      <c r="G49" s="8" t="s">
        <v>55</v>
      </c>
      <c r="H49" s="8" t="s">
        <v>55</v>
      </c>
      <c r="I49" s="8" t="s">
        <v>55</v>
      </c>
      <c r="J49" s="8" t="s">
        <v>55</v>
      </c>
      <c r="K49" s="8" t="s">
        <v>55</v>
      </c>
      <c r="L49" s="8" t="s">
        <v>55</v>
      </c>
      <c r="M49" s="8" t="s">
        <v>55</v>
      </c>
      <c r="N49" s="8" t="s">
        <v>55</v>
      </c>
      <c r="O49" s="8" t="s">
        <v>55</v>
      </c>
      <c r="P49" s="8" t="s">
        <v>55</v>
      </c>
      <c r="Q49" s="8" t="s">
        <v>55</v>
      </c>
      <c r="R49" s="8" t="s">
        <v>55</v>
      </c>
      <c r="S49" s="8" t="s">
        <v>55</v>
      </c>
      <c r="T49" s="8" t="s">
        <v>55</v>
      </c>
      <c r="U49" s="8" t="s">
        <v>55</v>
      </c>
      <c r="V49" s="8" t="s">
        <v>55</v>
      </c>
      <c r="W49" s="8" t="s">
        <v>55</v>
      </c>
      <c r="X49" s="8" t="s">
        <v>55</v>
      </c>
      <c r="Y49" s="8" t="s">
        <v>55</v>
      </c>
      <c r="Z49" s="8" t="s">
        <v>55</v>
      </c>
      <c r="AA49" s="8" t="s">
        <v>55</v>
      </c>
      <c r="AB49" s="8" t="s">
        <v>55</v>
      </c>
      <c r="AC49" s="8" t="s">
        <v>55</v>
      </c>
      <c r="AD49" s="8" t="s">
        <v>55</v>
      </c>
      <c r="AE49" s="8" t="s">
        <v>55</v>
      </c>
      <c r="AF49" s="8" t="s">
        <v>55</v>
      </c>
      <c r="AG49" s="8" t="s">
        <v>55</v>
      </c>
      <c r="AH49" s="8" t="s">
        <v>55</v>
      </c>
      <c r="AI49" s="8" t="s">
        <v>55</v>
      </c>
      <c r="AJ49" s="8" t="s">
        <v>55</v>
      </c>
      <c r="AK49" s="8">
        <v>45.390709999999999</v>
      </c>
      <c r="AL49" s="8">
        <v>45.848289999999999</v>
      </c>
      <c r="AM49" s="8">
        <v>45.65945</v>
      </c>
      <c r="AN49" s="8">
        <v>46.840429999999998</v>
      </c>
      <c r="AO49" s="8">
        <v>47.904559999999996</v>
      </c>
      <c r="AP49" s="8">
        <v>48.610129999999998</v>
      </c>
      <c r="AQ49" s="8">
        <v>48.994619999999998</v>
      </c>
      <c r="AR49" s="8">
        <v>49.726300000000002</v>
      </c>
      <c r="AS49" s="8">
        <v>50.402990000000003</v>
      </c>
      <c r="AT49" s="8">
        <v>50.728619999999999</v>
      </c>
      <c r="AU49" s="8">
        <v>51.127510000000001</v>
      </c>
      <c r="AV49" s="8">
        <v>51.547669999999997</v>
      </c>
      <c r="AW49" s="8" t="s">
        <v>55</v>
      </c>
      <c r="AX49">
        <f t="shared" si="0"/>
        <v>582.78127999999992</v>
      </c>
      <c r="AY49">
        <f t="shared" si="9"/>
        <v>12</v>
      </c>
      <c r="AZ49" t="str">
        <f t="shared" si="10"/>
        <v>China</v>
      </c>
    </row>
    <row r="50" spans="1:53" ht="20" x14ac:dyDescent="0.3">
      <c r="A50" s="6" t="s">
        <v>99</v>
      </c>
      <c r="B50" s="5" t="s">
        <v>53</v>
      </c>
      <c r="C50" s="7" t="s">
        <v>55</v>
      </c>
      <c r="D50" s="7">
        <v>36.33907</v>
      </c>
      <c r="E50" s="7" t="s">
        <v>55</v>
      </c>
      <c r="F50" s="7">
        <v>34.167180000000002</v>
      </c>
      <c r="G50" s="7">
        <v>29.317</v>
      </c>
      <c r="H50" s="7">
        <v>27.719799999999999</v>
      </c>
      <c r="I50" s="7">
        <v>29.14677</v>
      </c>
      <c r="J50" s="7">
        <v>28.77947</v>
      </c>
      <c r="K50" s="7" t="s">
        <v>55</v>
      </c>
      <c r="L50" s="7" t="s">
        <v>55</v>
      </c>
      <c r="M50" s="7">
        <v>34.442120000000003</v>
      </c>
      <c r="N50" s="7">
        <v>36.521079999999998</v>
      </c>
      <c r="O50" s="7">
        <v>32.368200000000002</v>
      </c>
      <c r="P50" s="7">
        <v>36.844589999999997</v>
      </c>
      <c r="Q50" s="7">
        <v>37.007570000000001</v>
      </c>
      <c r="R50" s="7">
        <v>38.554380000000002</v>
      </c>
      <c r="S50" s="7">
        <v>36.502699999999997</v>
      </c>
      <c r="T50" s="7" t="s">
        <v>55</v>
      </c>
      <c r="U50" s="7" t="s">
        <v>55</v>
      </c>
      <c r="V50" s="7" t="s">
        <v>55</v>
      </c>
      <c r="W50" s="7" t="s">
        <v>55</v>
      </c>
      <c r="X50" s="7" t="s">
        <v>55</v>
      </c>
      <c r="Y50" s="7" t="s">
        <v>55</v>
      </c>
      <c r="Z50" s="7">
        <v>40.284559999999999</v>
      </c>
      <c r="AA50" s="7">
        <v>42.442450000000001</v>
      </c>
      <c r="AB50" s="7">
        <v>42.47927</v>
      </c>
      <c r="AC50" s="7" t="s">
        <v>55</v>
      </c>
      <c r="AD50" s="7" t="s">
        <v>55</v>
      </c>
      <c r="AE50" s="7" t="s">
        <v>55</v>
      </c>
      <c r="AF50" s="7" t="s">
        <v>55</v>
      </c>
      <c r="AG50" s="7" t="s">
        <v>55</v>
      </c>
      <c r="AH50" s="7" t="s">
        <v>55</v>
      </c>
      <c r="AI50" s="7" t="s">
        <v>55</v>
      </c>
      <c r="AJ50" s="7">
        <v>50.858499999999999</v>
      </c>
      <c r="AK50" s="7">
        <v>52.158189999999998</v>
      </c>
      <c r="AL50" s="7">
        <v>51.959629999999997</v>
      </c>
      <c r="AM50" s="7">
        <v>52.498840000000001</v>
      </c>
      <c r="AN50" s="7" t="s">
        <v>55</v>
      </c>
      <c r="AO50" s="7" t="s">
        <v>55</v>
      </c>
      <c r="AP50" s="7" t="s">
        <v>55</v>
      </c>
      <c r="AQ50" s="7" t="s">
        <v>55</v>
      </c>
      <c r="AR50" s="7" t="s">
        <v>55</v>
      </c>
      <c r="AS50" s="7" t="s">
        <v>55</v>
      </c>
      <c r="AT50" s="7" t="s">
        <v>55</v>
      </c>
      <c r="AU50" s="7" t="s">
        <v>55</v>
      </c>
      <c r="AV50" s="7" t="s">
        <v>55</v>
      </c>
      <c r="AW50" s="7" t="s">
        <v>55</v>
      </c>
      <c r="AX50">
        <f t="shared" si="0"/>
        <v>770.39136999999994</v>
      </c>
      <c r="AY50">
        <f t="shared" si="9"/>
        <v>20</v>
      </c>
      <c r="AZ50" t="str">
        <f t="shared" si="10"/>
        <v>China, Hong Kong Special Administrative Region</v>
      </c>
      <c r="BA50" t="s">
        <v>617</v>
      </c>
    </row>
    <row r="51" spans="1:53" ht="20" hidden="1" x14ac:dyDescent="0.3">
      <c r="A51" s="6" t="s">
        <v>100</v>
      </c>
      <c r="B51" s="5" t="s">
        <v>53</v>
      </c>
      <c r="C51" s="8" t="s">
        <v>55</v>
      </c>
      <c r="D51" s="8" t="s">
        <v>55</v>
      </c>
      <c r="E51" s="8" t="s">
        <v>55</v>
      </c>
      <c r="F51" s="8" t="s">
        <v>55</v>
      </c>
      <c r="G51" s="8" t="s">
        <v>55</v>
      </c>
      <c r="H51" s="8" t="s">
        <v>55</v>
      </c>
      <c r="I51" s="8" t="s">
        <v>55</v>
      </c>
      <c r="J51" s="8" t="s">
        <v>55</v>
      </c>
      <c r="K51" s="8" t="s">
        <v>55</v>
      </c>
      <c r="L51" s="8" t="s">
        <v>55</v>
      </c>
      <c r="M51" s="8" t="s">
        <v>55</v>
      </c>
      <c r="N51" s="8" t="s">
        <v>55</v>
      </c>
      <c r="O51" s="8" t="s">
        <v>55</v>
      </c>
      <c r="P51" s="8" t="s">
        <v>55</v>
      </c>
      <c r="Q51" s="8" t="s">
        <v>55</v>
      </c>
      <c r="R51" s="8" t="s">
        <v>55</v>
      </c>
      <c r="S51" s="8" t="s">
        <v>55</v>
      </c>
      <c r="T51" s="8" t="s">
        <v>55</v>
      </c>
      <c r="U51" s="8" t="s">
        <v>55</v>
      </c>
      <c r="V51" s="8" t="s">
        <v>55</v>
      </c>
      <c r="W51" s="8" t="s">
        <v>55</v>
      </c>
      <c r="X51" s="8">
        <v>28.599409999999999</v>
      </c>
      <c r="Y51" s="8" t="s">
        <v>55</v>
      </c>
      <c r="Z51" s="8" t="s">
        <v>55</v>
      </c>
      <c r="AA51" s="8" t="s">
        <v>55</v>
      </c>
      <c r="AB51" s="8" t="s">
        <v>55</v>
      </c>
      <c r="AC51" s="8" t="s">
        <v>55</v>
      </c>
      <c r="AD51" s="8" t="s">
        <v>55</v>
      </c>
      <c r="AE51" s="8" t="s">
        <v>55</v>
      </c>
      <c r="AF51" s="8" t="s">
        <v>55</v>
      </c>
      <c r="AG51" s="8">
        <v>46.625770000000003</v>
      </c>
      <c r="AH51" s="8" t="s">
        <v>55</v>
      </c>
      <c r="AI51" s="8">
        <v>38.821899999999999</v>
      </c>
      <c r="AJ51" s="8" t="s">
        <v>55</v>
      </c>
      <c r="AK51" s="8" t="s">
        <v>55</v>
      </c>
      <c r="AL51" s="8">
        <v>42.834139999999998</v>
      </c>
      <c r="AM51" s="8">
        <v>46.458260000000003</v>
      </c>
      <c r="AN51" s="8">
        <v>46.76032</v>
      </c>
      <c r="AO51" s="8">
        <v>48.585320000000003</v>
      </c>
      <c r="AP51" s="8">
        <v>49.244759999999999</v>
      </c>
      <c r="AQ51" s="8">
        <v>51.90316</v>
      </c>
      <c r="AR51" s="8">
        <v>58.733029999999999</v>
      </c>
      <c r="AS51" s="8">
        <v>60.343969999999999</v>
      </c>
      <c r="AT51" s="8">
        <v>59.911099999999998</v>
      </c>
      <c r="AU51" s="8">
        <v>59.914650000000002</v>
      </c>
      <c r="AV51" s="8">
        <v>58.79533</v>
      </c>
      <c r="AW51" s="8" t="s">
        <v>55</v>
      </c>
      <c r="AX51">
        <f t="shared" si="0"/>
        <v>697.5311200000001</v>
      </c>
      <c r="AY51">
        <f t="shared" si="9"/>
        <v>14</v>
      </c>
      <c r="AZ51" t="str">
        <f t="shared" si="10"/>
        <v>China, Macao Special Administrative Region</v>
      </c>
    </row>
    <row r="52" spans="1:53" ht="13" x14ac:dyDescent="0.3">
      <c r="A52" s="6" t="s">
        <v>101</v>
      </c>
      <c r="B52" s="5" t="s">
        <v>53</v>
      </c>
      <c r="C52" s="7" t="s">
        <v>55</v>
      </c>
      <c r="D52" s="7" t="s">
        <v>55</v>
      </c>
      <c r="E52" s="7" t="s">
        <v>55</v>
      </c>
      <c r="F52" s="7" t="s">
        <v>55</v>
      </c>
      <c r="G52" s="7" t="s">
        <v>55</v>
      </c>
      <c r="H52" s="7" t="s">
        <v>55</v>
      </c>
      <c r="I52" s="7" t="s">
        <v>55</v>
      </c>
      <c r="J52" s="7">
        <v>42.183169999999997</v>
      </c>
      <c r="K52" s="7" t="s">
        <v>55</v>
      </c>
      <c r="L52" s="7" t="s">
        <v>55</v>
      </c>
      <c r="M52" s="7" t="s">
        <v>55</v>
      </c>
      <c r="N52" s="7">
        <v>48.297339999999998</v>
      </c>
      <c r="O52" s="7">
        <v>49.731900000000003</v>
      </c>
      <c r="P52" s="7" t="s">
        <v>55</v>
      </c>
      <c r="Q52" s="7">
        <v>51.556919999999998</v>
      </c>
      <c r="R52" s="7">
        <v>51.467089999999999</v>
      </c>
      <c r="S52" s="7">
        <v>53.127450000000003</v>
      </c>
      <c r="T52" s="7">
        <v>54.072099999999999</v>
      </c>
      <c r="U52" s="7" t="s">
        <v>55</v>
      </c>
      <c r="V52" s="7">
        <v>52.81767</v>
      </c>
      <c r="W52" s="7" t="s">
        <v>55</v>
      </c>
      <c r="X52" s="7">
        <v>53.205080000000002</v>
      </c>
      <c r="Y52" s="7" t="s">
        <v>55</v>
      </c>
      <c r="Z52" s="7" t="s">
        <v>55</v>
      </c>
      <c r="AA52" s="7" t="s">
        <v>55</v>
      </c>
      <c r="AB52" s="7">
        <v>55.170650000000002</v>
      </c>
      <c r="AC52" s="7">
        <v>55.795439999999999</v>
      </c>
      <c r="AD52" s="7" t="s">
        <v>55</v>
      </c>
      <c r="AE52" s="7" t="s">
        <v>55</v>
      </c>
      <c r="AF52" s="7" t="s">
        <v>55</v>
      </c>
      <c r="AG52" s="7" t="s">
        <v>55</v>
      </c>
      <c r="AH52" s="7" t="s">
        <v>55</v>
      </c>
      <c r="AI52" s="7">
        <v>56.593119999999999</v>
      </c>
      <c r="AJ52" s="7" t="s">
        <v>55</v>
      </c>
      <c r="AK52" s="7">
        <v>51.983260000000001</v>
      </c>
      <c r="AL52" s="7">
        <v>51.87191</v>
      </c>
      <c r="AM52" s="7">
        <v>49.599960000000003</v>
      </c>
      <c r="AN52" s="7">
        <v>54.32056</v>
      </c>
      <c r="AO52" s="7">
        <v>42.603560000000002</v>
      </c>
      <c r="AP52" s="7">
        <v>52.503500000000003</v>
      </c>
      <c r="AQ52" s="7">
        <v>55.823920000000001</v>
      </c>
      <c r="AR52" s="7">
        <v>54.491230000000002</v>
      </c>
      <c r="AS52" s="7">
        <v>53.98986</v>
      </c>
      <c r="AT52" s="7">
        <v>55.3048</v>
      </c>
      <c r="AU52" s="7">
        <v>55.741680000000002</v>
      </c>
      <c r="AV52" s="7">
        <v>54.96266</v>
      </c>
      <c r="AW52" s="7" t="s">
        <v>55</v>
      </c>
      <c r="AX52">
        <f t="shared" si="0"/>
        <v>1257.2148300000001</v>
      </c>
      <c r="AY52">
        <f t="shared" si="9"/>
        <v>24</v>
      </c>
      <c r="AZ52" t="str">
        <f t="shared" si="10"/>
        <v>Colombia</v>
      </c>
      <c r="BA52" t="s">
        <v>616</v>
      </c>
    </row>
    <row r="53" spans="1:53" ht="13" hidden="1" x14ac:dyDescent="0.3">
      <c r="A53" s="6" t="s">
        <v>102</v>
      </c>
      <c r="B53" s="5" t="s">
        <v>53</v>
      </c>
      <c r="C53" s="8" t="s">
        <v>55</v>
      </c>
      <c r="D53" s="8" t="s">
        <v>55</v>
      </c>
      <c r="E53" s="8" t="s">
        <v>55</v>
      </c>
      <c r="F53" s="8" t="s">
        <v>55</v>
      </c>
      <c r="G53" s="8" t="s">
        <v>55</v>
      </c>
      <c r="H53" s="8" t="s">
        <v>55</v>
      </c>
      <c r="I53" s="8" t="s">
        <v>55</v>
      </c>
      <c r="J53" s="8" t="s">
        <v>55</v>
      </c>
      <c r="K53" s="8" t="s">
        <v>55</v>
      </c>
      <c r="L53" s="8" t="s">
        <v>55</v>
      </c>
      <c r="M53" s="8" t="s">
        <v>55</v>
      </c>
      <c r="N53" s="8" t="s">
        <v>55</v>
      </c>
      <c r="O53" s="8" t="s">
        <v>55</v>
      </c>
      <c r="P53" s="8" t="s">
        <v>55</v>
      </c>
      <c r="Q53" s="8" t="s">
        <v>55</v>
      </c>
      <c r="R53" s="8" t="s">
        <v>55</v>
      </c>
      <c r="S53" s="8" t="s">
        <v>55</v>
      </c>
      <c r="T53" s="8" t="s">
        <v>55</v>
      </c>
      <c r="U53" s="8" t="s">
        <v>55</v>
      </c>
      <c r="V53" s="8" t="s">
        <v>55</v>
      </c>
      <c r="W53" s="8" t="s">
        <v>55</v>
      </c>
      <c r="X53" s="8" t="s">
        <v>55</v>
      </c>
      <c r="Y53" s="8" t="s">
        <v>55</v>
      </c>
      <c r="Z53" s="8" t="s">
        <v>55</v>
      </c>
      <c r="AA53" s="8" t="s">
        <v>55</v>
      </c>
      <c r="AB53" s="8" t="s">
        <v>55</v>
      </c>
      <c r="AC53" s="8" t="s">
        <v>55</v>
      </c>
      <c r="AD53" s="8" t="s">
        <v>55</v>
      </c>
      <c r="AE53" s="8" t="s">
        <v>55</v>
      </c>
      <c r="AF53" s="8">
        <v>48.78049</v>
      </c>
      <c r="AG53" s="8" t="s">
        <v>55</v>
      </c>
      <c r="AH53" s="8" t="s">
        <v>55</v>
      </c>
      <c r="AI53" s="8" t="s">
        <v>55</v>
      </c>
      <c r="AJ53" s="8" t="s">
        <v>55</v>
      </c>
      <c r="AK53" s="8" t="s">
        <v>55</v>
      </c>
      <c r="AL53" s="8" t="s">
        <v>55</v>
      </c>
      <c r="AM53" s="8" t="s">
        <v>55</v>
      </c>
      <c r="AN53" s="8" t="s">
        <v>55</v>
      </c>
      <c r="AO53" s="8" t="s">
        <v>55</v>
      </c>
      <c r="AP53" s="8" t="s">
        <v>55</v>
      </c>
      <c r="AQ53" s="8" t="s">
        <v>55</v>
      </c>
      <c r="AR53" s="8" t="s">
        <v>55</v>
      </c>
      <c r="AS53" s="8" t="s">
        <v>55</v>
      </c>
      <c r="AT53" s="8" t="s">
        <v>55</v>
      </c>
      <c r="AU53" s="8" t="s">
        <v>55</v>
      </c>
      <c r="AV53" s="8" t="s">
        <v>55</v>
      </c>
      <c r="AW53" s="8" t="s">
        <v>55</v>
      </c>
      <c r="AX53">
        <f t="shared" si="0"/>
        <v>48.78049</v>
      </c>
      <c r="AY53">
        <f t="shared" si="9"/>
        <v>1</v>
      </c>
      <c r="AZ53" t="str">
        <f t="shared" si="10"/>
        <v>Comoros</v>
      </c>
    </row>
    <row r="54" spans="1:53" ht="13" hidden="1" x14ac:dyDescent="0.3">
      <c r="A54" s="6" t="s">
        <v>103</v>
      </c>
      <c r="B54" s="5" t="s">
        <v>53</v>
      </c>
      <c r="C54" s="7" t="s">
        <v>55</v>
      </c>
      <c r="D54" s="7" t="s">
        <v>55</v>
      </c>
      <c r="E54" s="7" t="s">
        <v>55</v>
      </c>
      <c r="F54" s="7" t="s">
        <v>55</v>
      </c>
      <c r="G54" s="7" t="s">
        <v>55</v>
      </c>
      <c r="H54" s="7" t="s">
        <v>55</v>
      </c>
      <c r="I54" s="7">
        <v>11.165050000000001</v>
      </c>
      <c r="J54" s="7" t="s">
        <v>55</v>
      </c>
      <c r="K54" s="7" t="s">
        <v>55</v>
      </c>
      <c r="L54" s="7" t="s">
        <v>55</v>
      </c>
      <c r="M54" s="7" t="s">
        <v>55</v>
      </c>
      <c r="N54" s="7" t="s">
        <v>55</v>
      </c>
      <c r="O54" s="7" t="s">
        <v>55</v>
      </c>
      <c r="P54" s="7" t="s">
        <v>55</v>
      </c>
      <c r="Q54" s="7" t="s">
        <v>55</v>
      </c>
      <c r="R54" s="7" t="s">
        <v>55</v>
      </c>
      <c r="S54" s="7" t="s">
        <v>55</v>
      </c>
      <c r="T54" s="7" t="s">
        <v>55</v>
      </c>
      <c r="U54" s="7" t="s">
        <v>55</v>
      </c>
      <c r="V54" s="7" t="s">
        <v>55</v>
      </c>
      <c r="W54" s="7" t="s">
        <v>55</v>
      </c>
      <c r="X54" s="7" t="s">
        <v>55</v>
      </c>
      <c r="Y54" s="7" t="s">
        <v>55</v>
      </c>
      <c r="Z54" s="7" t="s">
        <v>55</v>
      </c>
      <c r="AA54" s="7" t="s">
        <v>55</v>
      </c>
      <c r="AB54" s="7" t="s">
        <v>55</v>
      </c>
      <c r="AC54" s="7" t="s">
        <v>55</v>
      </c>
      <c r="AD54" s="7" t="s">
        <v>55</v>
      </c>
      <c r="AE54" s="7" t="s">
        <v>55</v>
      </c>
      <c r="AF54" s="7" t="s">
        <v>55</v>
      </c>
      <c r="AG54" s="7">
        <v>25.735289999999999</v>
      </c>
      <c r="AH54" s="7" t="s">
        <v>55</v>
      </c>
      <c r="AI54" s="7" t="s">
        <v>55</v>
      </c>
      <c r="AJ54" s="7" t="s">
        <v>55</v>
      </c>
      <c r="AK54" s="7" t="s">
        <v>55</v>
      </c>
      <c r="AL54" s="7" t="s">
        <v>55</v>
      </c>
      <c r="AM54" s="7" t="s">
        <v>55</v>
      </c>
      <c r="AN54" s="7" t="s">
        <v>55</v>
      </c>
      <c r="AO54" s="7" t="s">
        <v>55</v>
      </c>
      <c r="AP54" s="7" t="s">
        <v>55</v>
      </c>
      <c r="AQ54" s="7" t="s">
        <v>55</v>
      </c>
      <c r="AR54" s="7" t="s">
        <v>55</v>
      </c>
      <c r="AS54" s="7" t="s">
        <v>55</v>
      </c>
      <c r="AT54" s="7" t="s">
        <v>55</v>
      </c>
      <c r="AU54" s="7" t="s">
        <v>55</v>
      </c>
      <c r="AV54" s="7" t="s">
        <v>55</v>
      </c>
      <c r="AW54" s="7" t="s">
        <v>55</v>
      </c>
      <c r="AX54">
        <f t="shared" si="0"/>
        <v>36.90034</v>
      </c>
      <c r="AY54">
        <f t="shared" si="9"/>
        <v>2</v>
      </c>
      <c r="AZ54" t="str">
        <f t="shared" si="10"/>
        <v>Congo</v>
      </c>
    </row>
    <row r="55" spans="1:53" ht="13" hidden="1" x14ac:dyDescent="0.3">
      <c r="A55" s="6" t="s">
        <v>104</v>
      </c>
      <c r="B55" s="5" t="s">
        <v>53</v>
      </c>
      <c r="C55" s="8" t="s">
        <v>55</v>
      </c>
      <c r="D55" s="8" t="s">
        <v>55</v>
      </c>
      <c r="E55" s="8" t="s">
        <v>55</v>
      </c>
      <c r="F55" s="8" t="s">
        <v>55</v>
      </c>
      <c r="G55" s="8" t="s">
        <v>55</v>
      </c>
      <c r="H55" s="8" t="s">
        <v>55</v>
      </c>
      <c r="I55" s="8" t="s">
        <v>55</v>
      </c>
      <c r="J55" s="8" t="s">
        <v>55</v>
      </c>
      <c r="K55" s="8" t="s">
        <v>55</v>
      </c>
      <c r="L55" s="8" t="s">
        <v>55</v>
      </c>
      <c r="M55" s="8" t="s">
        <v>55</v>
      </c>
      <c r="N55" s="8" t="s">
        <v>55</v>
      </c>
      <c r="O55" s="8" t="s">
        <v>55</v>
      </c>
      <c r="P55" s="8" t="s">
        <v>55</v>
      </c>
      <c r="Q55" s="8" t="s">
        <v>55</v>
      </c>
      <c r="R55" s="8" t="s">
        <v>55</v>
      </c>
      <c r="S55" s="8" t="s">
        <v>55</v>
      </c>
      <c r="T55" s="8" t="s">
        <v>55</v>
      </c>
      <c r="U55" s="8" t="s">
        <v>55</v>
      </c>
      <c r="V55" s="8" t="s">
        <v>55</v>
      </c>
      <c r="W55" s="8" t="s">
        <v>55</v>
      </c>
      <c r="X55" s="8" t="s">
        <v>55</v>
      </c>
      <c r="Y55" s="8" t="s">
        <v>55</v>
      </c>
      <c r="Z55" s="8" t="s">
        <v>55</v>
      </c>
      <c r="AA55" s="8" t="s">
        <v>55</v>
      </c>
      <c r="AB55" s="8" t="s">
        <v>55</v>
      </c>
      <c r="AC55" s="8" t="s">
        <v>55</v>
      </c>
      <c r="AD55" s="8" t="s">
        <v>55</v>
      </c>
      <c r="AE55" s="8" t="s">
        <v>55</v>
      </c>
      <c r="AF55" s="8" t="s">
        <v>55</v>
      </c>
      <c r="AG55" s="8" t="s">
        <v>55</v>
      </c>
      <c r="AH55" s="8" t="s">
        <v>55</v>
      </c>
      <c r="AI55" s="8" t="s">
        <v>55</v>
      </c>
      <c r="AJ55" s="8" t="s">
        <v>55</v>
      </c>
      <c r="AK55" s="8" t="s">
        <v>55</v>
      </c>
      <c r="AL55" s="8" t="s">
        <v>55</v>
      </c>
      <c r="AM55" s="8" t="s">
        <v>55</v>
      </c>
      <c r="AN55" s="8" t="s">
        <v>55</v>
      </c>
      <c r="AO55" s="8" t="s">
        <v>55</v>
      </c>
      <c r="AP55" s="8" t="s">
        <v>55</v>
      </c>
      <c r="AQ55" s="8" t="s">
        <v>55</v>
      </c>
      <c r="AR55" s="8" t="s">
        <v>55</v>
      </c>
      <c r="AS55" s="8" t="s">
        <v>55</v>
      </c>
      <c r="AT55" s="8" t="s">
        <v>55</v>
      </c>
      <c r="AU55" s="8">
        <v>80</v>
      </c>
      <c r="AV55" s="8">
        <v>40.853659999999998</v>
      </c>
      <c r="AW55" s="8" t="s">
        <v>55</v>
      </c>
      <c r="AX55">
        <f t="shared" si="0"/>
        <v>120.85365999999999</v>
      </c>
      <c r="AY55">
        <f t="shared" si="9"/>
        <v>2</v>
      </c>
      <c r="AZ55" t="str">
        <f t="shared" si="10"/>
        <v>Cook Islands</v>
      </c>
    </row>
    <row r="56" spans="1:53" ht="13" hidden="1" x14ac:dyDescent="0.3">
      <c r="A56" s="6" t="s">
        <v>105</v>
      </c>
      <c r="B56" s="5" t="s">
        <v>53</v>
      </c>
      <c r="C56" s="7" t="s">
        <v>55</v>
      </c>
      <c r="D56" s="7" t="s">
        <v>55</v>
      </c>
      <c r="E56" s="7" t="s">
        <v>55</v>
      </c>
      <c r="F56" s="7" t="s">
        <v>55</v>
      </c>
      <c r="G56" s="7" t="s">
        <v>55</v>
      </c>
      <c r="H56" s="7" t="s">
        <v>55</v>
      </c>
      <c r="I56" s="7" t="s">
        <v>55</v>
      </c>
      <c r="J56" s="7" t="s">
        <v>55</v>
      </c>
      <c r="K56" s="7" t="s">
        <v>55</v>
      </c>
      <c r="L56" s="7" t="s">
        <v>55</v>
      </c>
      <c r="M56" s="7" t="s">
        <v>55</v>
      </c>
      <c r="N56" s="7" t="s">
        <v>55</v>
      </c>
      <c r="O56" s="7" t="s">
        <v>55</v>
      </c>
      <c r="P56" s="7" t="s">
        <v>55</v>
      </c>
      <c r="Q56" s="7" t="s">
        <v>55</v>
      </c>
      <c r="R56" s="7" t="s">
        <v>55</v>
      </c>
      <c r="S56" s="7" t="s">
        <v>55</v>
      </c>
      <c r="T56" s="7" t="s">
        <v>55</v>
      </c>
      <c r="U56" s="7" t="s">
        <v>55</v>
      </c>
      <c r="V56" s="7" t="s">
        <v>55</v>
      </c>
      <c r="W56" s="7" t="s">
        <v>55</v>
      </c>
      <c r="X56" s="7" t="s">
        <v>55</v>
      </c>
      <c r="Y56" s="7" t="s">
        <v>55</v>
      </c>
      <c r="Z56" s="7" t="s">
        <v>55</v>
      </c>
      <c r="AA56" s="7" t="s">
        <v>55</v>
      </c>
      <c r="AB56" s="7" t="s">
        <v>55</v>
      </c>
      <c r="AC56" s="7" t="s">
        <v>55</v>
      </c>
      <c r="AD56" s="7" t="s">
        <v>55</v>
      </c>
      <c r="AE56" s="7" t="s">
        <v>55</v>
      </c>
      <c r="AF56" s="7" t="s">
        <v>55</v>
      </c>
      <c r="AG56" s="7" t="s">
        <v>55</v>
      </c>
      <c r="AH56" s="7">
        <v>61.126579999999997</v>
      </c>
      <c r="AI56" s="7">
        <v>62.3172</v>
      </c>
      <c r="AJ56" s="7" t="s">
        <v>55</v>
      </c>
      <c r="AK56" s="7" t="s">
        <v>55</v>
      </c>
      <c r="AL56" s="7" t="s">
        <v>55</v>
      </c>
      <c r="AM56" s="7" t="s">
        <v>55</v>
      </c>
      <c r="AN56" s="7">
        <v>64.186530000000005</v>
      </c>
      <c r="AO56" s="7">
        <v>66.561999999999998</v>
      </c>
      <c r="AP56" s="7" t="s">
        <v>55</v>
      </c>
      <c r="AQ56" s="7">
        <v>63.252360000000003</v>
      </c>
      <c r="AR56" s="7">
        <v>63.877450000000003</v>
      </c>
      <c r="AS56" s="7" t="s">
        <v>55</v>
      </c>
      <c r="AT56" s="7">
        <v>63.192369999999997</v>
      </c>
      <c r="AU56" s="7">
        <v>63.220469999999999</v>
      </c>
      <c r="AV56" s="7">
        <v>62.921370000000003</v>
      </c>
      <c r="AW56" s="7" t="s">
        <v>55</v>
      </c>
      <c r="AX56">
        <f t="shared" si="0"/>
        <v>570.65633000000003</v>
      </c>
      <c r="AY56">
        <f t="shared" si="9"/>
        <v>9</v>
      </c>
      <c r="AZ56" t="str">
        <f t="shared" si="10"/>
        <v>Costa Rica</v>
      </c>
    </row>
    <row r="57" spans="1:53" ht="13" hidden="1" x14ac:dyDescent="0.3">
      <c r="A57" s="6" t="s">
        <v>106</v>
      </c>
      <c r="B57" s="5" t="s">
        <v>53</v>
      </c>
      <c r="C57" s="8" t="s">
        <v>55</v>
      </c>
      <c r="D57" s="8" t="s">
        <v>55</v>
      </c>
      <c r="E57" s="8" t="s">
        <v>55</v>
      </c>
      <c r="F57" s="8" t="s">
        <v>55</v>
      </c>
      <c r="G57" s="8" t="s">
        <v>55</v>
      </c>
      <c r="H57" s="8" t="s">
        <v>55</v>
      </c>
      <c r="I57" s="8" t="s">
        <v>55</v>
      </c>
      <c r="J57" s="8" t="s">
        <v>55</v>
      </c>
      <c r="K57" s="8" t="s">
        <v>55</v>
      </c>
      <c r="L57" s="8" t="s">
        <v>55</v>
      </c>
      <c r="M57" s="8" t="s">
        <v>55</v>
      </c>
      <c r="N57" s="8" t="s">
        <v>55</v>
      </c>
      <c r="O57" s="8" t="s">
        <v>55</v>
      </c>
      <c r="P57" s="8" t="s">
        <v>55</v>
      </c>
      <c r="Q57" s="8" t="s">
        <v>55</v>
      </c>
      <c r="R57" s="8" t="s">
        <v>55</v>
      </c>
      <c r="S57" s="8" t="s">
        <v>55</v>
      </c>
      <c r="T57" s="8" t="s">
        <v>55</v>
      </c>
      <c r="U57" s="8" t="s">
        <v>55</v>
      </c>
      <c r="V57" s="8" t="s">
        <v>55</v>
      </c>
      <c r="W57" s="8" t="s">
        <v>55</v>
      </c>
      <c r="X57" s="8" t="s">
        <v>55</v>
      </c>
      <c r="Y57" s="8" t="s">
        <v>55</v>
      </c>
      <c r="Z57" s="8" t="s">
        <v>55</v>
      </c>
      <c r="AA57" s="8" t="s">
        <v>55</v>
      </c>
      <c r="AB57" s="8" t="s">
        <v>55</v>
      </c>
      <c r="AC57" s="8" t="s">
        <v>55</v>
      </c>
      <c r="AD57" s="8" t="s">
        <v>55</v>
      </c>
      <c r="AE57" s="8" t="s">
        <v>55</v>
      </c>
      <c r="AF57" s="8" t="s">
        <v>55</v>
      </c>
      <c r="AG57" s="8" t="s">
        <v>55</v>
      </c>
      <c r="AH57" s="8" t="s">
        <v>55</v>
      </c>
      <c r="AI57" s="8" t="s">
        <v>55</v>
      </c>
      <c r="AJ57" s="8" t="s">
        <v>55</v>
      </c>
      <c r="AK57" s="8" t="s">
        <v>55</v>
      </c>
      <c r="AL57" s="8" t="s">
        <v>55</v>
      </c>
      <c r="AM57" s="8" t="s">
        <v>55</v>
      </c>
      <c r="AN57" s="8" t="s">
        <v>55</v>
      </c>
      <c r="AO57" s="8" t="s">
        <v>55</v>
      </c>
      <c r="AP57" s="8" t="s">
        <v>55</v>
      </c>
      <c r="AQ57" s="8" t="s">
        <v>55</v>
      </c>
      <c r="AR57" s="8" t="s">
        <v>55</v>
      </c>
      <c r="AS57" s="8" t="s">
        <v>55</v>
      </c>
      <c r="AT57" s="8" t="s">
        <v>55</v>
      </c>
      <c r="AU57" s="8" t="s">
        <v>55</v>
      </c>
      <c r="AV57" s="8" t="s">
        <v>55</v>
      </c>
      <c r="AW57" s="8" t="s">
        <v>55</v>
      </c>
      <c r="AX57">
        <f t="shared" si="0"/>
        <v>0</v>
      </c>
    </row>
    <row r="58" spans="1:53" ht="13" hidden="1" x14ac:dyDescent="0.3">
      <c r="A58" s="6" t="s">
        <v>107</v>
      </c>
      <c r="B58" s="5" t="s">
        <v>53</v>
      </c>
      <c r="C58" s="7" t="s">
        <v>55</v>
      </c>
      <c r="D58" s="7" t="s">
        <v>55</v>
      </c>
      <c r="E58" s="7" t="s">
        <v>55</v>
      </c>
      <c r="F58" s="7" t="s">
        <v>55</v>
      </c>
      <c r="G58" s="7" t="s">
        <v>55</v>
      </c>
      <c r="H58" s="7" t="s">
        <v>55</v>
      </c>
      <c r="I58" s="7" t="s">
        <v>55</v>
      </c>
      <c r="J58" s="7" t="s">
        <v>55</v>
      </c>
      <c r="K58" s="7" t="s">
        <v>55</v>
      </c>
      <c r="L58" s="7" t="s">
        <v>55</v>
      </c>
      <c r="M58" s="7" t="s">
        <v>55</v>
      </c>
      <c r="N58" s="7" t="s">
        <v>55</v>
      </c>
      <c r="O58" s="7" t="s">
        <v>55</v>
      </c>
      <c r="P58" s="7" t="s">
        <v>55</v>
      </c>
      <c r="Q58" s="7" t="s">
        <v>55</v>
      </c>
      <c r="R58" s="7" t="s">
        <v>55</v>
      </c>
      <c r="S58" s="7" t="s">
        <v>55</v>
      </c>
      <c r="T58" s="7" t="s">
        <v>55</v>
      </c>
      <c r="U58" s="7" t="s">
        <v>55</v>
      </c>
      <c r="V58" s="7" t="s">
        <v>55</v>
      </c>
      <c r="W58" s="7" t="s">
        <v>55</v>
      </c>
      <c r="X58" s="7" t="s">
        <v>55</v>
      </c>
      <c r="Y58" s="7" t="s">
        <v>55</v>
      </c>
      <c r="Z58" s="7">
        <v>56.946199999999997</v>
      </c>
      <c r="AA58" s="7">
        <v>54.563209999999998</v>
      </c>
      <c r="AB58" s="7">
        <v>55.427770000000002</v>
      </c>
      <c r="AC58" s="7">
        <v>52.387059999999998</v>
      </c>
      <c r="AD58" s="7">
        <v>52.137639999999998</v>
      </c>
      <c r="AE58" s="7" t="s">
        <v>55</v>
      </c>
      <c r="AF58" s="7">
        <v>53.40804</v>
      </c>
      <c r="AG58" s="7" t="s">
        <v>55</v>
      </c>
      <c r="AH58" s="7">
        <v>54.951970000000003</v>
      </c>
      <c r="AI58" s="7">
        <v>55.437220000000003</v>
      </c>
      <c r="AJ58" s="7">
        <v>56.532359999999997</v>
      </c>
      <c r="AK58" s="7" t="s">
        <v>55</v>
      </c>
      <c r="AL58" s="7">
        <v>58.788620000000002</v>
      </c>
      <c r="AM58" s="7">
        <v>58.640689999999999</v>
      </c>
      <c r="AN58" s="7">
        <v>57.733490000000003</v>
      </c>
      <c r="AO58" s="7">
        <v>58.415619999999997</v>
      </c>
      <c r="AP58" s="7">
        <v>58.391440000000003</v>
      </c>
      <c r="AQ58" s="7">
        <v>60.379669999999997</v>
      </c>
      <c r="AR58" s="7">
        <v>58.423780000000001</v>
      </c>
      <c r="AS58" s="7">
        <v>59.27675</v>
      </c>
      <c r="AT58" s="7" t="s">
        <v>55</v>
      </c>
      <c r="AU58" s="7">
        <v>59.75676</v>
      </c>
      <c r="AV58" s="7" t="s">
        <v>55</v>
      </c>
      <c r="AW58" s="7" t="s">
        <v>55</v>
      </c>
      <c r="AX58">
        <f t="shared" si="0"/>
        <v>1021.5982899999999</v>
      </c>
      <c r="AY58">
        <f t="shared" ref="AY58:AY71" si="11">COUNT(C58:AW58)</f>
        <v>18</v>
      </c>
      <c r="AZ58" t="str">
        <f t="shared" ref="AZ58:AZ71" si="12">A58</f>
        <v>Croatia</v>
      </c>
    </row>
    <row r="59" spans="1:53" ht="13" x14ac:dyDescent="0.3">
      <c r="A59" s="6" t="s">
        <v>108</v>
      </c>
      <c r="B59" s="5" t="s">
        <v>53</v>
      </c>
      <c r="C59" s="8" t="s">
        <v>55</v>
      </c>
      <c r="D59" s="8" t="s">
        <v>55</v>
      </c>
      <c r="E59" s="8" t="s">
        <v>55</v>
      </c>
      <c r="F59" s="8" t="s">
        <v>55</v>
      </c>
      <c r="G59" s="8">
        <v>37.056469999999997</v>
      </c>
      <c r="H59" s="8" t="s">
        <v>55</v>
      </c>
      <c r="I59" s="8" t="s">
        <v>55</v>
      </c>
      <c r="J59" s="8" t="s">
        <v>55</v>
      </c>
      <c r="K59" s="8">
        <v>31.22495</v>
      </c>
      <c r="L59" s="8" t="s">
        <v>55</v>
      </c>
      <c r="M59" s="8" t="s">
        <v>55</v>
      </c>
      <c r="N59" s="8" t="s">
        <v>55</v>
      </c>
      <c r="O59" s="8" t="s">
        <v>55</v>
      </c>
      <c r="P59" s="8" t="s">
        <v>55</v>
      </c>
      <c r="Q59" s="8" t="s">
        <v>55</v>
      </c>
      <c r="R59" s="8" t="s">
        <v>55</v>
      </c>
      <c r="S59" s="8">
        <v>54.042729999999999</v>
      </c>
      <c r="T59" s="8">
        <v>52.008139999999997</v>
      </c>
      <c r="U59" s="8">
        <v>56.522370000000002</v>
      </c>
      <c r="V59" s="8">
        <v>54.993000000000002</v>
      </c>
      <c r="W59" s="8">
        <v>54.959490000000002</v>
      </c>
      <c r="X59" s="8">
        <v>56.10915</v>
      </c>
      <c r="Y59" s="8" t="s">
        <v>55</v>
      </c>
      <c r="Z59" s="8">
        <v>56.641219999999997</v>
      </c>
      <c r="AA59" s="8" t="s">
        <v>55</v>
      </c>
      <c r="AB59" s="8">
        <v>58.529739999999997</v>
      </c>
      <c r="AC59" s="8">
        <v>59.080300000000001</v>
      </c>
      <c r="AD59" s="8">
        <v>56.599519999999998</v>
      </c>
      <c r="AE59" s="8" t="s">
        <v>55</v>
      </c>
      <c r="AF59" s="8" t="s">
        <v>55</v>
      </c>
      <c r="AG59" s="8" t="s">
        <v>55</v>
      </c>
      <c r="AH59" s="8" t="s">
        <v>55</v>
      </c>
      <c r="AI59" s="8">
        <v>62.185690000000001</v>
      </c>
      <c r="AJ59" s="8">
        <v>59.806399999999996</v>
      </c>
      <c r="AK59" s="8">
        <v>19.61684</v>
      </c>
      <c r="AL59" s="8">
        <v>58.880159999999997</v>
      </c>
      <c r="AM59" s="8">
        <v>46.77122</v>
      </c>
      <c r="AN59" s="8">
        <v>53.955509999999997</v>
      </c>
      <c r="AO59" s="8">
        <v>47.865769999999998</v>
      </c>
      <c r="AP59" s="8">
        <v>51.825470000000003</v>
      </c>
      <c r="AQ59" s="8">
        <v>57.452269999999999</v>
      </c>
      <c r="AR59" s="8">
        <v>60.874699999999997</v>
      </c>
      <c r="AS59" s="8">
        <v>62.194459999999999</v>
      </c>
      <c r="AT59" s="8">
        <v>62.572119999999998</v>
      </c>
      <c r="AU59" s="8">
        <v>63.605370000000001</v>
      </c>
      <c r="AV59" s="8">
        <v>60.814839999999997</v>
      </c>
      <c r="AW59" s="8" t="s">
        <v>55</v>
      </c>
      <c r="AX59">
        <f t="shared" si="0"/>
        <v>1396.1879000000001</v>
      </c>
      <c r="AY59">
        <f t="shared" si="11"/>
        <v>26</v>
      </c>
      <c r="AZ59" t="str">
        <f t="shared" si="12"/>
        <v>Cuba</v>
      </c>
      <c r="BA59" t="s">
        <v>616</v>
      </c>
    </row>
    <row r="60" spans="1:53" ht="13" hidden="1" x14ac:dyDescent="0.3">
      <c r="A60" s="6" t="s">
        <v>109</v>
      </c>
      <c r="B60" s="5" t="s">
        <v>53</v>
      </c>
      <c r="C60" s="7" t="s">
        <v>55</v>
      </c>
      <c r="D60" s="7" t="s">
        <v>55</v>
      </c>
      <c r="E60" s="7" t="s">
        <v>55</v>
      </c>
      <c r="F60" s="7" t="s">
        <v>55</v>
      </c>
      <c r="G60" s="7" t="s">
        <v>55</v>
      </c>
      <c r="H60" s="7" t="s">
        <v>55</v>
      </c>
      <c r="I60" s="7" t="s">
        <v>55</v>
      </c>
      <c r="J60" s="7" t="s">
        <v>55</v>
      </c>
      <c r="K60" s="7" t="s">
        <v>55</v>
      </c>
      <c r="L60" s="7" t="s">
        <v>55</v>
      </c>
      <c r="M60" s="7" t="s">
        <v>55</v>
      </c>
      <c r="N60" s="7" t="s">
        <v>55</v>
      </c>
      <c r="O60" s="7" t="s">
        <v>55</v>
      </c>
      <c r="P60" s="7" t="s">
        <v>55</v>
      </c>
      <c r="Q60" s="7" t="s">
        <v>55</v>
      </c>
      <c r="R60" s="7" t="s">
        <v>55</v>
      </c>
      <c r="S60" s="7" t="s">
        <v>55</v>
      </c>
      <c r="T60" s="7" t="s">
        <v>55</v>
      </c>
      <c r="U60" s="7" t="s">
        <v>55</v>
      </c>
      <c r="V60" s="7" t="s">
        <v>55</v>
      </c>
      <c r="W60" s="7" t="s">
        <v>55</v>
      </c>
      <c r="X60" s="7" t="s">
        <v>55</v>
      </c>
      <c r="Y60" s="7" t="s">
        <v>55</v>
      </c>
      <c r="Z60" s="7" t="s">
        <v>55</v>
      </c>
      <c r="AA60" s="7" t="s">
        <v>55</v>
      </c>
      <c r="AB60" s="7" t="s">
        <v>55</v>
      </c>
      <c r="AC60" s="7" t="s">
        <v>55</v>
      </c>
      <c r="AD60" s="7" t="s">
        <v>55</v>
      </c>
      <c r="AE60" s="7" t="s">
        <v>55</v>
      </c>
      <c r="AF60" s="7" t="s">
        <v>55</v>
      </c>
      <c r="AG60" s="7" t="s">
        <v>55</v>
      </c>
      <c r="AH60" s="7" t="s">
        <v>55</v>
      </c>
      <c r="AI60" s="7" t="s">
        <v>55</v>
      </c>
      <c r="AJ60" s="7" t="s">
        <v>55</v>
      </c>
      <c r="AK60" s="7" t="s">
        <v>55</v>
      </c>
      <c r="AL60" s="7" t="s">
        <v>55</v>
      </c>
      <c r="AM60" s="7" t="s">
        <v>55</v>
      </c>
      <c r="AN60" s="7" t="s">
        <v>55</v>
      </c>
      <c r="AO60" s="7" t="s">
        <v>55</v>
      </c>
      <c r="AP60" s="7" t="s">
        <v>55</v>
      </c>
      <c r="AQ60" s="7" t="s">
        <v>55</v>
      </c>
      <c r="AR60" s="7" t="s">
        <v>55</v>
      </c>
      <c r="AS60" s="7" t="s">
        <v>55</v>
      </c>
      <c r="AT60" s="7">
        <v>79.601990000000001</v>
      </c>
      <c r="AU60" s="7" t="s">
        <v>55</v>
      </c>
      <c r="AV60" s="7" t="s">
        <v>55</v>
      </c>
      <c r="AW60" s="7" t="s">
        <v>55</v>
      </c>
      <c r="AX60">
        <f t="shared" si="0"/>
        <v>79.601990000000001</v>
      </c>
      <c r="AY60">
        <f t="shared" si="11"/>
        <v>1</v>
      </c>
      <c r="AZ60" t="str">
        <f t="shared" si="12"/>
        <v>Curaçao</v>
      </c>
    </row>
    <row r="61" spans="1:53" ht="13" x14ac:dyDescent="0.3">
      <c r="A61" s="6" t="s">
        <v>110</v>
      </c>
      <c r="B61" s="5" t="s">
        <v>53</v>
      </c>
      <c r="C61" s="8" t="s">
        <v>55</v>
      </c>
      <c r="D61" s="8">
        <v>43.859650000000002</v>
      </c>
      <c r="E61" s="8" t="s">
        <v>55</v>
      </c>
      <c r="F61" s="8">
        <v>51.773049999999998</v>
      </c>
      <c r="G61" s="8">
        <v>48.22222</v>
      </c>
      <c r="H61" s="8">
        <v>48.067630000000001</v>
      </c>
      <c r="I61" s="8">
        <v>43.445689999999999</v>
      </c>
      <c r="J61" s="8" t="s">
        <v>55</v>
      </c>
      <c r="K61" s="8" t="s">
        <v>55</v>
      </c>
      <c r="L61" s="8">
        <v>54.188479999999998</v>
      </c>
      <c r="M61" s="8">
        <v>42.176870000000001</v>
      </c>
      <c r="N61" s="8" t="s">
        <v>55</v>
      </c>
      <c r="O61" s="8">
        <v>39.367820000000002</v>
      </c>
      <c r="P61" s="8">
        <v>31.341460000000001</v>
      </c>
      <c r="Q61" s="8">
        <v>40.449440000000003</v>
      </c>
      <c r="R61" s="8">
        <v>43.914679999999997</v>
      </c>
      <c r="S61" s="8">
        <v>50.04936</v>
      </c>
      <c r="T61" s="8">
        <v>58.417380000000001</v>
      </c>
      <c r="U61" s="8">
        <v>51.664360000000002</v>
      </c>
      <c r="V61" s="8">
        <v>60.051879999999997</v>
      </c>
      <c r="W61" s="8">
        <v>57.295920000000002</v>
      </c>
      <c r="X61" s="8">
        <v>62.847349999999999</v>
      </c>
      <c r="Y61" s="8">
        <v>52.551879999999997</v>
      </c>
      <c r="Z61" s="8">
        <v>57.976649999999999</v>
      </c>
      <c r="AA61" s="8">
        <v>54.88608</v>
      </c>
      <c r="AB61" s="8">
        <v>54.609099999999998</v>
      </c>
      <c r="AC61" s="8">
        <v>59.24821</v>
      </c>
      <c r="AD61" s="8">
        <v>60.072519999999997</v>
      </c>
      <c r="AE61" s="8" t="s">
        <v>55</v>
      </c>
      <c r="AF61" s="8">
        <v>65.999229999999997</v>
      </c>
      <c r="AG61" s="8" t="s">
        <v>55</v>
      </c>
      <c r="AH61" s="8" t="s">
        <v>55</v>
      </c>
      <c r="AI61" s="8">
        <v>62.204999999999998</v>
      </c>
      <c r="AJ61" s="8">
        <v>54.662379999999999</v>
      </c>
      <c r="AK61" s="8">
        <v>59.740630000000003</v>
      </c>
      <c r="AL61" s="8">
        <v>60.9086</v>
      </c>
      <c r="AM61" s="8">
        <v>61.50855</v>
      </c>
      <c r="AN61" s="8">
        <v>58.942630000000001</v>
      </c>
      <c r="AO61" s="8">
        <v>61.636710000000001</v>
      </c>
      <c r="AP61" s="8">
        <v>59.5533</v>
      </c>
      <c r="AQ61" s="8">
        <v>59.964379999999998</v>
      </c>
      <c r="AR61" s="8">
        <v>57.207889999999999</v>
      </c>
      <c r="AS61" s="8">
        <v>60.343429999999998</v>
      </c>
      <c r="AT61" s="8">
        <v>61.063899999999997</v>
      </c>
      <c r="AU61" s="8">
        <v>62.939590000000003</v>
      </c>
      <c r="AV61" s="8" t="s">
        <v>55</v>
      </c>
      <c r="AW61" s="8" t="s">
        <v>55</v>
      </c>
      <c r="AX61">
        <f t="shared" si="0"/>
        <v>2013.1538999999993</v>
      </c>
      <c r="AY61">
        <f t="shared" si="11"/>
        <v>37</v>
      </c>
      <c r="AZ61" t="str">
        <f t="shared" si="12"/>
        <v>Cyprus</v>
      </c>
      <c r="BA61" t="s">
        <v>613</v>
      </c>
    </row>
    <row r="62" spans="1:53" ht="13" x14ac:dyDescent="0.3">
      <c r="A62" s="6" t="s">
        <v>111</v>
      </c>
      <c r="B62" s="5" t="s">
        <v>53</v>
      </c>
      <c r="C62" s="7" t="s">
        <v>55</v>
      </c>
      <c r="D62" s="7">
        <v>41.983649999999997</v>
      </c>
      <c r="E62" s="7">
        <v>42.583390000000001</v>
      </c>
      <c r="F62" s="7">
        <v>40.85615</v>
      </c>
      <c r="G62" s="7">
        <v>39.582680000000003</v>
      </c>
      <c r="H62" s="7">
        <v>38.613779999999998</v>
      </c>
      <c r="I62" s="7">
        <v>38.664909999999999</v>
      </c>
      <c r="J62" s="7">
        <v>36.979680000000002</v>
      </c>
      <c r="K62" s="7">
        <v>36.797620000000002</v>
      </c>
      <c r="L62" s="7">
        <v>39.592709999999997</v>
      </c>
      <c r="M62" s="7">
        <v>42.323399999999999</v>
      </c>
      <c r="N62" s="7">
        <v>41.226309999999998</v>
      </c>
      <c r="O62" s="7">
        <v>41.28</v>
      </c>
      <c r="P62" s="7">
        <v>40.675330000000002</v>
      </c>
      <c r="Q62" s="7">
        <v>40.917439999999999</v>
      </c>
      <c r="R62" s="7">
        <v>41.06841</v>
      </c>
      <c r="S62" s="7">
        <v>44.179090000000002</v>
      </c>
      <c r="T62" s="7">
        <v>44.124369999999999</v>
      </c>
      <c r="U62" s="7">
        <v>43.478470000000002</v>
      </c>
      <c r="V62" s="7">
        <v>42.973370000000003</v>
      </c>
      <c r="W62" s="7">
        <v>42.723280000000003</v>
      </c>
      <c r="X62" s="7">
        <v>34.839820000000003</v>
      </c>
      <c r="Y62" s="7">
        <v>37.279420000000002</v>
      </c>
      <c r="Z62" s="7">
        <v>47.087000000000003</v>
      </c>
      <c r="AA62" s="7">
        <v>51.21508</v>
      </c>
      <c r="AB62" s="7">
        <v>54.436059999999998</v>
      </c>
      <c r="AC62" s="7">
        <v>56.438090000000003</v>
      </c>
      <c r="AD62" s="7">
        <v>55.644089999999998</v>
      </c>
      <c r="AE62" s="7" t="s">
        <v>55</v>
      </c>
      <c r="AF62" s="7">
        <v>53.958660000000002</v>
      </c>
      <c r="AG62" s="7">
        <v>55.490409999999997</v>
      </c>
      <c r="AH62" s="7">
        <v>55.277450000000002</v>
      </c>
      <c r="AI62" s="7">
        <v>56.522539999999999</v>
      </c>
      <c r="AJ62" s="7">
        <v>55.176139999999997</v>
      </c>
      <c r="AK62" s="7">
        <v>58.016970000000001</v>
      </c>
      <c r="AL62" s="7">
        <v>56.518030000000003</v>
      </c>
      <c r="AM62" s="7">
        <v>56.90645</v>
      </c>
      <c r="AN62" s="7">
        <v>57.08043</v>
      </c>
      <c r="AO62" s="7">
        <v>58.073619999999998</v>
      </c>
      <c r="AP62" s="7">
        <v>60.09854</v>
      </c>
      <c r="AQ62" s="7">
        <v>60.141109999999998</v>
      </c>
      <c r="AR62" s="7">
        <v>62.203360000000004</v>
      </c>
      <c r="AS62" s="7">
        <v>62.189050000000002</v>
      </c>
      <c r="AT62" s="7">
        <v>61.765000000000001</v>
      </c>
      <c r="AU62" s="7">
        <v>60.130310000000001</v>
      </c>
      <c r="AV62" s="7" t="s">
        <v>55</v>
      </c>
      <c r="AW62" s="7" t="s">
        <v>55</v>
      </c>
      <c r="AX62">
        <f t="shared" si="0"/>
        <v>2087.1116699999998</v>
      </c>
      <c r="AY62">
        <f t="shared" si="11"/>
        <v>43</v>
      </c>
      <c r="AZ62" t="str">
        <f t="shared" si="12"/>
        <v>Czech Republic</v>
      </c>
      <c r="BA62" t="s">
        <v>613</v>
      </c>
    </row>
    <row r="63" spans="1:53" ht="20" hidden="1" x14ac:dyDescent="0.3">
      <c r="A63" s="6" t="s">
        <v>112</v>
      </c>
      <c r="B63" s="5" t="s">
        <v>53</v>
      </c>
      <c r="C63" s="8" t="s">
        <v>55</v>
      </c>
      <c r="D63" s="8" t="s">
        <v>55</v>
      </c>
      <c r="E63" s="8" t="s">
        <v>55</v>
      </c>
      <c r="F63" s="8" t="s">
        <v>55</v>
      </c>
      <c r="G63" s="8" t="s">
        <v>55</v>
      </c>
      <c r="H63" s="8" t="s">
        <v>55</v>
      </c>
      <c r="I63" s="8" t="s">
        <v>55</v>
      </c>
      <c r="J63" s="8" t="s">
        <v>55</v>
      </c>
      <c r="K63" s="8" t="s">
        <v>55</v>
      </c>
      <c r="L63" s="8" t="s">
        <v>55</v>
      </c>
      <c r="M63" s="8" t="s">
        <v>55</v>
      </c>
      <c r="N63" s="8" t="s">
        <v>55</v>
      </c>
      <c r="O63" s="8" t="s">
        <v>55</v>
      </c>
      <c r="P63" s="8" t="s">
        <v>55</v>
      </c>
      <c r="Q63" s="8" t="s">
        <v>55</v>
      </c>
      <c r="R63" s="8" t="s">
        <v>55</v>
      </c>
      <c r="S63" s="8" t="s">
        <v>55</v>
      </c>
      <c r="T63" s="8" t="s">
        <v>55</v>
      </c>
      <c r="U63" s="8" t="s">
        <v>55</v>
      </c>
      <c r="V63" s="8" t="s">
        <v>55</v>
      </c>
      <c r="W63" s="8" t="s">
        <v>55</v>
      </c>
      <c r="X63" s="8" t="s">
        <v>55</v>
      </c>
      <c r="Y63" s="8" t="s">
        <v>55</v>
      </c>
      <c r="Z63" s="8" t="s">
        <v>55</v>
      </c>
      <c r="AA63" s="8" t="s">
        <v>55</v>
      </c>
      <c r="AB63" s="8" t="s">
        <v>55</v>
      </c>
      <c r="AC63" s="8" t="s">
        <v>55</v>
      </c>
      <c r="AD63" s="8" t="s">
        <v>55</v>
      </c>
      <c r="AE63" s="8" t="s">
        <v>55</v>
      </c>
      <c r="AF63" s="8" t="s">
        <v>55</v>
      </c>
      <c r="AG63" s="8" t="s">
        <v>55</v>
      </c>
      <c r="AH63" s="8" t="s">
        <v>55</v>
      </c>
      <c r="AI63" s="8" t="s">
        <v>55</v>
      </c>
      <c r="AJ63" s="8" t="s">
        <v>55</v>
      </c>
      <c r="AK63" s="8" t="s">
        <v>55</v>
      </c>
      <c r="AL63" s="8" t="s">
        <v>55</v>
      </c>
      <c r="AM63" s="8" t="s">
        <v>55</v>
      </c>
      <c r="AN63" s="8" t="s">
        <v>55</v>
      </c>
      <c r="AO63" s="8" t="s">
        <v>55</v>
      </c>
      <c r="AP63" s="8" t="s">
        <v>55</v>
      </c>
      <c r="AQ63" s="8" t="s">
        <v>55</v>
      </c>
      <c r="AR63" s="8" t="s">
        <v>55</v>
      </c>
      <c r="AS63" s="8" t="s">
        <v>55</v>
      </c>
      <c r="AT63" s="8" t="s">
        <v>55</v>
      </c>
      <c r="AU63" s="8" t="s">
        <v>55</v>
      </c>
      <c r="AV63" s="8">
        <v>36.357039999999998</v>
      </c>
      <c r="AW63" s="8" t="s">
        <v>55</v>
      </c>
      <c r="AX63">
        <f t="shared" si="0"/>
        <v>36.357039999999998</v>
      </c>
      <c r="AY63">
        <f t="shared" si="11"/>
        <v>1</v>
      </c>
      <c r="AZ63" t="str">
        <f t="shared" si="12"/>
        <v>Democratic People's Republic of Korea</v>
      </c>
    </row>
    <row r="64" spans="1:53" ht="20" hidden="1" x14ac:dyDescent="0.3">
      <c r="A64" s="6" t="s">
        <v>113</v>
      </c>
      <c r="B64" s="5" t="s">
        <v>53</v>
      </c>
      <c r="C64" s="7" t="s">
        <v>55</v>
      </c>
      <c r="D64" s="7" t="s">
        <v>55</v>
      </c>
      <c r="E64" s="7" t="s">
        <v>55</v>
      </c>
      <c r="F64" s="7" t="s">
        <v>55</v>
      </c>
      <c r="G64" s="7" t="s">
        <v>55</v>
      </c>
      <c r="H64" s="7" t="s">
        <v>55</v>
      </c>
      <c r="I64" s="7" t="s">
        <v>55</v>
      </c>
      <c r="J64" s="7" t="s">
        <v>55</v>
      </c>
      <c r="K64" s="7" t="s">
        <v>55</v>
      </c>
      <c r="L64" s="7" t="s">
        <v>55</v>
      </c>
      <c r="M64" s="7" t="s">
        <v>55</v>
      </c>
      <c r="N64" s="7" t="s">
        <v>55</v>
      </c>
      <c r="O64" s="7" t="s">
        <v>55</v>
      </c>
      <c r="P64" s="7" t="s">
        <v>55</v>
      </c>
      <c r="Q64" s="7" t="s">
        <v>55</v>
      </c>
      <c r="R64" s="7" t="s">
        <v>55</v>
      </c>
      <c r="S64" s="7">
        <v>4.2485499999999998</v>
      </c>
      <c r="T64" s="7" t="s">
        <v>55</v>
      </c>
      <c r="U64" s="7" t="s">
        <v>55</v>
      </c>
      <c r="V64" s="7" t="s">
        <v>55</v>
      </c>
      <c r="W64" s="7" t="s">
        <v>55</v>
      </c>
      <c r="X64" s="7" t="s">
        <v>55</v>
      </c>
      <c r="Y64" s="7" t="s">
        <v>55</v>
      </c>
      <c r="Z64" s="7" t="s">
        <v>55</v>
      </c>
      <c r="AA64" s="7" t="s">
        <v>55</v>
      </c>
      <c r="AB64" s="7" t="s">
        <v>55</v>
      </c>
      <c r="AC64" s="7" t="s">
        <v>55</v>
      </c>
      <c r="AD64" s="7" t="s">
        <v>55</v>
      </c>
      <c r="AE64" s="7" t="s">
        <v>55</v>
      </c>
      <c r="AF64" s="7" t="s">
        <v>55</v>
      </c>
      <c r="AG64" s="7" t="s">
        <v>55</v>
      </c>
      <c r="AH64" s="7" t="s">
        <v>55</v>
      </c>
      <c r="AI64" s="7" t="s">
        <v>55</v>
      </c>
      <c r="AJ64" s="7" t="s">
        <v>55</v>
      </c>
      <c r="AK64" s="7" t="s">
        <v>55</v>
      </c>
      <c r="AL64" s="7" t="s">
        <v>55</v>
      </c>
      <c r="AM64" s="7" t="s">
        <v>55</v>
      </c>
      <c r="AN64" s="7" t="s">
        <v>55</v>
      </c>
      <c r="AO64" s="7" t="s">
        <v>55</v>
      </c>
      <c r="AP64" s="7" t="s">
        <v>55</v>
      </c>
      <c r="AQ64" s="7" t="s">
        <v>55</v>
      </c>
      <c r="AR64" s="7" t="s">
        <v>55</v>
      </c>
      <c r="AS64" s="7" t="s">
        <v>55</v>
      </c>
      <c r="AT64" s="7" t="s">
        <v>55</v>
      </c>
      <c r="AU64" s="7" t="s">
        <v>55</v>
      </c>
      <c r="AV64" s="7" t="s">
        <v>55</v>
      </c>
      <c r="AW64" s="7" t="s">
        <v>55</v>
      </c>
      <c r="AX64">
        <f t="shared" si="0"/>
        <v>4.2485499999999998</v>
      </c>
      <c r="AY64">
        <f t="shared" si="11"/>
        <v>1</v>
      </c>
      <c r="AZ64" t="str">
        <f t="shared" si="12"/>
        <v>Democratic Republic of the Congo</v>
      </c>
    </row>
    <row r="65" spans="1:53" ht="13" x14ac:dyDescent="0.3">
      <c r="A65" s="6" t="s">
        <v>114</v>
      </c>
      <c r="B65" s="5" t="s">
        <v>53</v>
      </c>
      <c r="C65" s="8" t="s">
        <v>55</v>
      </c>
      <c r="D65" s="8">
        <v>39.990400000000001</v>
      </c>
      <c r="E65" s="8" t="s">
        <v>55</v>
      </c>
      <c r="F65" s="8">
        <v>35.429070000000003</v>
      </c>
      <c r="G65" s="8">
        <v>48.74147</v>
      </c>
      <c r="H65" s="8">
        <v>47.822890000000001</v>
      </c>
      <c r="I65" s="8">
        <v>51.456449999999997</v>
      </c>
      <c r="J65" s="8">
        <v>49.353499999999997</v>
      </c>
      <c r="K65" s="8">
        <v>52.683959999999999</v>
      </c>
      <c r="L65" s="8">
        <v>53.385240000000003</v>
      </c>
      <c r="M65" s="8">
        <v>54.30856</v>
      </c>
      <c r="N65" s="8">
        <v>54.482280000000003</v>
      </c>
      <c r="O65" s="8">
        <v>54.342260000000003</v>
      </c>
      <c r="P65" s="8">
        <v>53.150829999999999</v>
      </c>
      <c r="Q65" s="8">
        <v>53.667850000000001</v>
      </c>
      <c r="R65" s="8">
        <v>54.371279999999999</v>
      </c>
      <c r="S65" s="8">
        <v>53.935890000000001</v>
      </c>
      <c r="T65" s="8">
        <v>54.274520000000003</v>
      </c>
      <c r="U65" s="8">
        <v>51.095579999999998</v>
      </c>
      <c r="V65" s="8">
        <v>51.813330000000001</v>
      </c>
      <c r="W65" s="8">
        <v>51.743679999999998</v>
      </c>
      <c r="X65" s="8">
        <v>52.20129</v>
      </c>
      <c r="Y65" s="8">
        <v>52.745840000000001</v>
      </c>
      <c r="Z65" s="8">
        <v>53.699649999999998</v>
      </c>
      <c r="AA65" s="8">
        <v>50.376559999999998</v>
      </c>
      <c r="AB65" s="8">
        <v>51.827539999999999</v>
      </c>
      <c r="AC65" s="8">
        <v>50.616669999999999</v>
      </c>
      <c r="AD65" s="8" t="s">
        <v>55</v>
      </c>
      <c r="AE65" s="8" t="s">
        <v>55</v>
      </c>
      <c r="AF65" s="8">
        <v>56.283819999999999</v>
      </c>
      <c r="AG65" s="8">
        <v>58.515129999999999</v>
      </c>
      <c r="AH65" s="8">
        <v>56.319040000000001</v>
      </c>
      <c r="AI65" s="8">
        <v>56.53557</v>
      </c>
      <c r="AJ65" s="8">
        <v>57.998919999999998</v>
      </c>
      <c r="AK65" s="8">
        <v>58.791679999999999</v>
      </c>
      <c r="AL65" s="8">
        <v>58.94697</v>
      </c>
      <c r="AM65" s="8">
        <v>57.990279999999998</v>
      </c>
      <c r="AN65" s="8">
        <v>57.37379</v>
      </c>
      <c r="AO65" s="8">
        <v>57.810429999999997</v>
      </c>
      <c r="AP65" s="8">
        <v>58.353340000000003</v>
      </c>
      <c r="AQ65" s="8">
        <v>58.268689999999999</v>
      </c>
      <c r="AR65" s="8">
        <v>57.87433</v>
      </c>
      <c r="AS65" s="8">
        <v>57.645699999999998</v>
      </c>
      <c r="AT65" s="8">
        <v>57.491689999999998</v>
      </c>
      <c r="AU65" s="8">
        <v>58.309370000000001</v>
      </c>
      <c r="AV65" s="8" t="s">
        <v>55</v>
      </c>
      <c r="AW65" s="8" t="s">
        <v>55</v>
      </c>
      <c r="AX65">
        <f t="shared" si="0"/>
        <v>2202.0253400000001</v>
      </c>
      <c r="AY65">
        <f t="shared" si="11"/>
        <v>41</v>
      </c>
      <c r="AZ65" t="str">
        <f t="shared" si="12"/>
        <v>Denmark</v>
      </c>
      <c r="BA65" t="s">
        <v>613</v>
      </c>
    </row>
    <row r="66" spans="1:53" ht="13" hidden="1" x14ac:dyDescent="0.3">
      <c r="A66" s="6" t="s">
        <v>115</v>
      </c>
      <c r="B66" s="5" t="s">
        <v>53</v>
      </c>
      <c r="C66" s="7" t="s">
        <v>55</v>
      </c>
      <c r="D66" s="7" t="s">
        <v>55</v>
      </c>
      <c r="E66" s="7" t="s">
        <v>55</v>
      </c>
      <c r="F66" s="7" t="s">
        <v>55</v>
      </c>
      <c r="G66" s="7" t="s">
        <v>55</v>
      </c>
      <c r="H66" s="7" t="s">
        <v>55</v>
      </c>
      <c r="I66" s="7" t="s">
        <v>55</v>
      </c>
      <c r="J66" s="7" t="s">
        <v>55</v>
      </c>
      <c r="K66" s="7" t="s">
        <v>55</v>
      </c>
      <c r="L66" s="7" t="s">
        <v>55</v>
      </c>
      <c r="M66" s="7" t="s">
        <v>55</v>
      </c>
      <c r="N66" s="7" t="s">
        <v>55</v>
      </c>
      <c r="O66" s="7" t="s">
        <v>55</v>
      </c>
      <c r="P66" s="7" t="s">
        <v>55</v>
      </c>
      <c r="Q66" s="7" t="s">
        <v>55</v>
      </c>
      <c r="R66" s="7" t="s">
        <v>55</v>
      </c>
      <c r="S66" s="7" t="s">
        <v>55</v>
      </c>
      <c r="T66" s="7" t="s">
        <v>55</v>
      </c>
      <c r="U66" s="7" t="s">
        <v>55</v>
      </c>
      <c r="V66" s="7" t="s">
        <v>55</v>
      </c>
      <c r="W66" s="7" t="s">
        <v>55</v>
      </c>
      <c r="X66" s="7" t="s">
        <v>55</v>
      </c>
      <c r="Y66" s="7" t="s">
        <v>55</v>
      </c>
      <c r="Z66" s="7" t="s">
        <v>55</v>
      </c>
      <c r="AA66" s="7" t="s">
        <v>55</v>
      </c>
      <c r="AB66" s="7" t="s">
        <v>55</v>
      </c>
      <c r="AC66" s="7" t="s">
        <v>55</v>
      </c>
      <c r="AD66" s="7" t="s">
        <v>55</v>
      </c>
      <c r="AE66" s="7" t="s">
        <v>55</v>
      </c>
      <c r="AF66" s="7">
        <v>55.932200000000002</v>
      </c>
      <c r="AG66" s="7" t="s">
        <v>55</v>
      </c>
      <c r="AH66" s="7" t="s">
        <v>55</v>
      </c>
      <c r="AI66" s="7" t="s">
        <v>55</v>
      </c>
      <c r="AJ66" s="7" t="s">
        <v>55</v>
      </c>
      <c r="AK66" s="7" t="s">
        <v>55</v>
      </c>
      <c r="AL66" s="7">
        <v>45</v>
      </c>
      <c r="AM66" s="7" t="s">
        <v>55</v>
      </c>
      <c r="AN66" s="7" t="s">
        <v>55</v>
      </c>
      <c r="AO66" s="7" t="s">
        <v>55</v>
      </c>
      <c r="AP66" s="7" t="s">
        <v>55</v>
      </c>
      <c r="AQ66" s="7" t="s">
        <v>55</v>
      </c>
      <c r="AR66" s="7" t="s">
        <v>55</v>
      </c>
      <c r="AS66" s="7" t="s">
        <v>55</v>
      </c>
      <c r="AT66" s="7" t="s">
        <v>55</v>
      </c>
      <c r="AU66" s="7" t="s">
        <v>55</v>
      </c>
      <c r="AV66" s="7" t="s">
        <v>55</v>
      </c>
      <c r="AW66" s="7" t="s">
        <v>55</v>
      </c>
      <c r="AX66">
        <f t="shared" si="0"/>
        <v>100.93219999999999</v>
      </c>
      <c r="AY66">
        <f t="shared" si="11"/>
        <v>2</v>
      </c>
      <c r="AZ66" t="str">
        <f t="shared" si="12"/>
        <v>Djibouti</v>
      </c>
    </row>
    <row r="67" spans="1:53" ht="13" hidden="1" x14ac:dyDescent="0.3">
      <c r="A67" s="6" t="s">
        <v>116</v>
      </c>
      <c r="B67" s="5" t="s">
        <v>53</v>
      </c>
      <c r="C67" s="8" t="s">
        <v>55</v>
      </c>
      <c r="D67" s="8" t="s">
        <v>55</v>
      </c>
      <c r="E67" s="8" t="s">
        <v>55</v>
      </c>
      <c r="F67" s="8" t="s">
        <v>55</v>
      </c>
      <c r="G67" s="8" t="s">
        <v>55</v>
      </c>
      <c r="H67" s="8" t="s">
        <v>55</v>
      </c>
      <c r="I67" s="8" t="s">
        <v>55</v>
      </c>
      <c r="J67" s="8" t="s">
        <v>55</v>
      </c>
      <c r="K67" s="8" t="s">
        <v>55</v>
      </c>
      <c r="L67" s="8" t="s">
        <v>55</v>
      </c>
      <c r="M67" s="8" t="s">
        <v>55</v>
      </c>
      <c r="N67" s="8" t="s">
        <v>55</v>
      </c>
      <c r="O67" s="8">
        <v>33.333329999999997</v>
      </c>
      <c r="P67" s="8" t="s">
        <v>55</v>
      </c>
      <c r="Q67" s="8" t="s">
        <v>55</v>
      </c>
      <c r="R67" s="8" t="s">
        <v>55</v>
      </c>
      <c r="S67" s="8" t="s">
        <v>55</v>
      </c>
      <c r="T67" s="8" t="s">
        <v>55</v>
      </c>
      <c r="U67" s="8" t="s">
        <v>55</v>
      </c>
      <c r="V67" s="8" t="s">
        <v>55</v>
      </c>
      <c r="W67" s="8" t="s">
        <v>55</v>
      </c>
      <c r="X67" s="8" t="s">
        <v>55</v>
      </c>
      <c r="Y67" s="8">
        <v>45.483870000000003</v>
      </c>
      <c r="Z67" s="8" t="s">
        <v>55</v>
      </c>
      <c r="AA67" s="8">
        <v>38.071069999999999</v>
      </c>
      <c r="AB67" s="8" t="s">
        <v>55</v>
      </c>
      <c r="AC67" s="8" t="s">
        <v>55</v>
      </c>
      <c r="AD67" s="8" t="s">
        <v>55</v>
      </c>
      <c r="AE67" s="8" t="s">
        <v>55</v>
      </c>
      <c r="AF67" s="8" t="s">
        <v>55</v>
      </c>
      <c r="AG67" s="8" t="s">
        <v>55</v>
      </c>
      <c r="AH67" s="8" t="s">
        <v>55</v>
      </c>
      <c r="AI67" s="8" t="s">
        <v>55</v>
      </c>
      <c r="AJ67" s="8" t="s">
        <v>55</v>
      </c>
      <c r="AK67" s="8" t="s">
        <v>55</v>
      </c>
      <c r="AL67" s="8" t="s">
        <v>55</v>
      </c>
      <c r="AM67" s="8" t="s">
        <v>55</v>
      </c>
      <c r="AN67" s="8" t="s">
        <v>55</v>
      </c>
      <c r="AO67" s="8" t="s">
        <v>55</v>
      </c>
      <c r="AP67" s="8" t="s">
        <v>55</v>
      </c>
      <c r="AQ67" s="8" t="s">
        <v>55</v>
      </c>
      <c r="AR67" s="8" t="s">
        <v>55</v>
      </c>
      <c r="AS67" s="8" t="s">
        <v>55</v>
      </c>
      <c r="AT67" s="8" t="s">
        <v>55</v>
      </c>
      <c r="AU67" s="8" t="s">
        <v>55</v>
      </c>
      <c r="AV67" s="8" t="s">
        <v>55</v>
      </c>
      <c r="AW67" s="8" t="s">
        <v>55</v>
      </c>
      <c r="AX67">
        <f t="shared" si="0"/>
        <v>116.88827000000001</v>
      </c>
      <c r="AY67">
        <f t="shared" si="11"/>
        <v>3</v>
      </c>
      <c r="AZ67" t="str">
        <f t="shared" si="12"/>
        <v>Dominica</v>
      </c>
    </row>
    <row r="68" spans="1:53" ht="13" hidden="1" x14ac:dyDescent="0.3">
      <c r="A68" s="6" t="s">
        <v>117</v>
      </c>
      <c r="B68" s="5" t="s">
        <v>53</v>
      </c>
      <c r="C68" s="7" t="s">
        <v>55</v>
      </c>
      <c r="D68" s="7" t="s">
        <v>55</v>
      </c>
      <c r="E68" s="7" t="s">
        <v>55</v>
      </c>
      <c r="F68" s="7" t="s">
        <v>55</v>
      </c>
      <c r="G68" s="7" t="s">
        <v>55</v>
      </c>
      <c r="H68" s="7">
        <v>52.354570000000002</v>
      </c>
      <c r="I68" s="7">
        <v>44.356439999999999</v>
      </c>
      <c r="J68" s="7">
        <v>47.144080000000002</v>
      </c>
      <c r="K68" s="7" t="s">
        <v>55</v>
      </c>
      <c r="L68" s="7" t="s">
        <v>55</v>
      </c>
      <c r="M68" s="7">
        <v>53.83361</v>
      </c>
      <c r="N68" s="7" t="s">
        <v>55</v>
      </c>
      <c r="O68" s="7" t="s">
        <v>55</v>
      </c>
      <c r="P68" s="7" t="s">
        <v>55</v>
      </c>
      <c r="Q68" s="7" t="s">
        <v>55</v>
      </c>
      <c r="R68" s="7" t="s">
        <v>55</v>
      </c>
      <c r="S68" s="7" t="s">
        <v>55</v>
      </c>
      <c r="T68" s="7" t="s">
        <v>55</v>
      </c>
      <c r="U68" s="7" t="s">
        <v>55</v>
      </c>
      <c r="V68" s="7" t="s">
        <v>55</v>
      </c>
      <c r="W68" s="7" t="s">
        <v>55</v>
      </c>
      <c r="X68" s="7" t="s">
        <v>55</v>
      </c>
      <c r="Y68" s="7" t="s">
        <v>55</v>
      </c>
      <c r="Z68" s="7" t="s">
        <v>55</v>
      </c>
      <c r="AA68" s="7" t="s">
        <v>55</v>
      </c>
      <c r="AB68" s="7" t="s">
        <v>55</v>
      </c>
      <c r="AC68" s="7" t="s">
        <v>55</v>
      </c>
      <c r="AD68" s="7" t="s">
        <v>55</v>
      </c>
      <c r="AE68" s="7" t="s">
        <v>55</v>
      </c>
      <c r="AF68" s="7" t="s">
        <v>55</v>
      </c>
      <c r="AG68" s="7" t="s">
        <v>55</v>
      </c>
      <c r="AH68" s="7" t="s">
        <v>55</v>
      </c>
      <c r="AI68" s="7" t="s">
        <v>55</v>
      </c>
      <c r="AJ68" s="7" t="s">
        <v>55</v>
      </c>
      <c r="AK68" s="7" t="s">
        <v>55</v>
      </c>
      <c r="AL68" s="7" t="s">
        <v>55</v>
      </c>
      <c r="AM68" s="7" t="s">
        <v>55</v>
      </c>
      <c r="AN68" s="7" t="s">
        <v>55</v>
      </c>
      <c r="AO68" s="7" t="s">
        <v>55</v>
      </c>
      <c r="AP68" s="7" t="s">
        <v>55</v>
      </c>
      <c r="AQ68" s="7" t="s">
        <v>55</v>
      </c>
      <c r="AR68" s="7" t="s">
        <v>55</v>
      </c>
      <c r="AS68" s="7">
        <v>64.129009999999994</v>
      </c>
      <c r="AT68" s="7" t="s">
        <v>55</v>
      </c>
      <c r="AU68" s="7">
        <v>63.019240000000003</v>
      </c>
      <c r="AV68" s="7" t="s">
        <v>55</v>
      </c>
      <c r="AW68" s="7" t="s">
        <v>55</v>
      </c>
      <c r="AX68">
        <f t="shared" si="0"/>
        <v>324.83695000000006</v>
      </c>
      <c r="AY68">
        <f t="shared" si="11"/>
        <v>6</v>
      </c>
      <c r="AZ68" t="str">
        <f t="shared" si="12"/>
        <v>Dominican Republic</v>
      </c>
    </row>
    <row r="69" spans="1:53" ht="13" hidden="1" x14ac:dyDescent="0.3">
      <c r="A69" s="6" t="s">
        <v>118</v>
      </c>
      <c r="B69" s="5" t="s">
        <v>53</v>
      </c>
      <c r="C69" s="8" t="s">
        <v>55</v>
      </c>
      <c r="D69" s="8">
        <v>26</v>
      </c>
      <c r="E69" s="8" t="s">
        <v>55</v>
      </c>
      <c r="F69" s="8" t="s">
        <v>55</v>
      </c>
      <c r="G69" s="8" t="s">
        <v>55</v>
      </c>
      <c r="H69" s="8" t="s">
        <v>55</v>
      </c>
      <c r="I69" s="8" t="s">
        <v>55</v>
      </c>
      <c r="J69" s="8" t="s">
        <v>55</v>
      </c>
      <c r="K69" s="8" t="s">
        <v>55</v>
      </c>
      <c r="L69" s="8" t="s">
        <v>55</v>
      </c>
      <c r="M69" s="8" t="s">
        <v>55</v>
      </c>
      <c r="N69" s="8" t="s">
        <v>55</v>
      </c>
      <c r="O69" s="8" t="s">
        <v>55</v>
      </c>
      <c r="P69" s="8">
        <v>40.554369999999999</v>
      </c>
      <c r="Q69" s="8" t="s">
        <v>55</v>
      </c>
      <c r="R69" s="8" t="s">
        <v>55</v>
      </c>
      <c r="S69" s="8" t="s">
        <v>55</v>
      </c>
      <c r="T69" s="8" t="s">
        <v>55</v>
      </c>
      <c r="U69" s="8" t="s">
        <v>55</v>
      </c>
      <c r="V69" s="8" t="s">
        <v>55</v>
      </c>
      <c r="W69" s="8" t="s">
        <v>55</v>
      </c>
      <c r="X69" s="8" t="s">
        <v>55</v>
      </c>
      <c r="Y69" s="8" t="s">
        <v>55</v>
      </c>
      <c r="Z69" s="8" t="s">
        <v>55</v>
      </c>
      <c r="AA69" s="8" t="s">
        <v>55</v>
      </c>
      <c r="AB69" s="8" t="s">
        <v>55</v>
      </c>
      <c r="AC69" s="8" t="s">
        <v>55</v>
      </c>
      <c r="AD69" s="8" t="s">
        <v>55</v>
      </c>
      <c r="AE69" s="8" t="s">
        <v>55</v>
      </c>
      <c r="AF69" s="8" t="s">
        <v>55</v>
      </c>
      <c r="AG69" s="8" t="s">
        <v>55</v>
      </c>
      <c r="AH69" s="8" t="s">
        <v>55</v>
      </c>
      <c r="AI69" s="8" t="s">
        <v>55</v>
      </c>
      <c r="AJ69" s="8" t="s">
        <v>55</v>
      </c>
      <c r="AK69" s="8" t="s">
        <v>55</v>
      </c>
      <c r="AL69" s="8" t="s">
        <v>55</v>
      </c>
      <c r="AM69" s="8" t="s">
        <v>55</v>
      </c>
      <c r="AN69" s="8">
        <v>56.787140000000001</v>
      </c>
      <c r="AO69" s="8">
        <v>58.770820000000001</v>
      </c>
      <c r="AP69" s="8" t="s">
        <v>55</v>
      </c>
      <c r="AQ69" s="8" t="s">
        <v>55</v>
      </c>
      <c r="AR69" s="8" t="s">
        <v>55</v>
      </c>
      <c r="AS69" s="8">
        <v>58.506860000000003</v>
      </c>
      <c r="AT69" s="8">
        <v>57.760770000000001</v>
      </c>
      <c r="AU69" s="8">
        <v>58.607430000000001</v>
      </c>
      <c r="AV69" s="8" t="s">
        <v>55</v>
      </c>
      <c r="AW69" s="8" t="s">
        <v>55</v>
      </c>
      <c r="AX69">
        <f t="shared" si="0"/>
        <v>356.98739</v>
      </c>
      <c r="AY69">
        <f t="shared" si="11"/>
        <v>7</v>
      </c>
      <c r="AZ69" t="str">
        <f t="shared" si="12"/>
        <v>Ecuador</v>
      </c>
    </row>
    <row r="70" spans="1:53" ht="13" x14ac:dyDescent="0.3">
      <c r="A70" s="6" t="s">
        <v>119</v>
      </c>
      <c r="B70" s="5" t="s">
        <v>53</v>
      </c>
      <c r="C70" s="7" t="s">
        <v>55</v>
      </c>
      <c r="D70" s="7">
        <v>27.992229999999999</v>
      </c>
      <c r="E70" s="7" t="s">
        <v>55</v>
      </c>
      <c r="F70" s="7">
        <v>28.59423</v>
      </c>
      <c r="G70" s="7">
        <v>30.09939</v>
      </c>
      <c r="H70" s="7">
        <v>30.415749999999999</v>
      </c>
      <c r="I70" s="7" t="s">
        <v>55</v>
      </c>
      <c r="J70" s="7">
        <v>33.384749999999997</v>
      </c>
      <c r="K70" s="7">
        <v>33.797969999999999</v>
      </c>
      <c r="L70" s="7">
        <v>32.492620000000002</v>
      </c>
      <c r="M70" s="7">
        <v>32.884219999999999</v>
      </c>
      <c r="N70" s="7">
        <v>32.501190000000001</v>
      </c>
      <c r="O70" s="7">
        <v>32.186770000000003</v>
      </c>
      <c r="P70" s="7">
        <v>33.897779999999997</v>
      </c>
      <c r="Q70" s="7">
        <v>32.439239999999998</v>
      </c>
      <c r="R70" s="7">
        <v>33.905200000000001</v>
      </c>
      <c r="S70" s="7">
        <v>35.517139999999998</v>
      </c>
      <c r="T70" s="7">
        <v>35.888370000000002</v>
      </c>
      <c r="U70" s="7">
        <v>37.315800000000003</v>
      </c>
      <c r="V70" s="7">
        <v>36.502099999999999</v>
      </c>
      <c r="W70" s="7">
        <v>37.026029999999999</v>
      </c>
      <c r="X70" s="7">
        <v>36.794539999999998</v>
      </c>
      <c r="Y70" s="7">
        <v>37.856839999999998</v>
      </c>
      <c r="Z70" s="7">
        <v>38.660969999999999</v>
      </c>
      <c r="AA70" s="7">
        <v>40.041539999999998</v>
      </c>
      <c r="AB70" s="7">
        <v>39.470230000000001</v>
      </c>
      <c r="AC70" s="7">
        <v>40.76661</v>
      </c>
      <c r="AD70" s="7" t="s">
        <v>55</v>
      </c>
      <c r="AE70" s="7" t="s">
        <v>55</v>
      </c>
      <c r="AF70" s="7" t="s">
        <v>55</v>
      </c>
      <c r="AG70" s="7" t="s">
        <v>55</v>
      </c>
      <c r="AH70" s="7" t="s">
        <v>55</v>
      </c>
      <c r="AI70" s="7" t="s">
        <v>55</v>
      </c>
      <c r="AJ70" s="7" t="s">
        <v>55</v>
      </c>
      <c r="AK70" s="7" t="s">
        <v>55</v>
      </c>
      <c r="AL70" s="7" t="s">
        <v>55</v>
      </c>
      <c r="AM70" s="7" t="s">
        <v>55</v>
      </c>
      <c r="AN70" s="7" t="s">
        <v>55</v>
      </c>
      <c r="AO70" s="7" t="s">
        <v>55</v>
      </c>
      <c r="AP70" s="7" t="s">
        <v>55</v>
      </c>
      <c r="AQ70" s="7" t="s">
        <v>55</v>
      </c>
      <c r="AR70" s="7" t="s">
        <v>55</v>
      </c>
      <c r="AS70" s="7">
        <v>52.08625</v>
      </c>
      <c r="AT70" s="7">
        <v>52.807769999999998</v>
      </c>
      <c r="AU70" s="7" t="s">
        <v>55</v>
      </c>
      <c r="AV70" s="7" t="s">
        <v>55</v>
      </c>
      <c r="AW70" s="7" t="s">
        <v>55</v>
      </c>
      <c r="AX70">
        <f t="shared" si="0"/>
        <v>935.32553000000007</v>
      </c>
      <c r="AY70">
        <f t="shared" si="11"/>
        <v>26</v>
      </c>
      <c r="AZ70" t="str">
        <f t="shared" si="12"/>
        <v>Egypt</v>
      </c>
      <c r="BA70" t="s">
        <v>615</v>
      </c>
    </row>
    <row r="71" spans="1:53" ht="13" x14ac:dyDescent="0.3">
      <c r="A71" s="6" t="s">
        <v>120</v>
      </c>
      <c r="B71" s="5" t="s">
        <v>53</v>
      </c>
      <c r="C71" s="8">
        <v>25.70093</v>
      </c>
      <c r="D71" s="8">
        <v>15.541600000000001</v>
      </c>
      <c r="E71" s="8" t="s">
        <v>55</v>
      </c>
      <c r="F71" s="8">
        <v>26.927779999999998</v>
      </c>
      <c r="G71" s="8" t="s">
        <v>55</v>
      </c>
      <c r="H71" s="8" t="s">
        <v>55</v>
      </c>
      <c r="I71" s="8" t="s">
        <v>55</v>
      </c>
      <c r="J71" s="8">
        <v>27.81513</v>
      </c>
      <c r="K71" s="8" t="s">
        <v>55</v>
      </c>
      <c r="L71" s="8" t="s">
        <v>55</v>
      </c>
      <c r="M71" s="8" t="s">
        <v>55</v>
      </c>
      <c r="N71" s="8">
        <v>29.86185</v>
      </c>
      <c r="O71" s="8" t="s">
        <v>55</v>
      </c>
      <c r="P71" s="8">
        <v>46.862090000000002</v>
      </c>
      <c r="Q71" s="8">
        <v>51.632649999999998</v>
      </c>
      <c r="R71" s="8">
        <v>50.71895</v>
      </c>
      <c r="S71" s="8">
        <v>51.845939999999999</v>
      </c>
      <c r="T71" s="8">
        <v>52.748800000000003</v>
      </c>
      <c r="U71" s="8" t="s">
        <v>55</v>
      </c>
      <c r="V71" s="8">
        <v>54.392189999999999</v>
      </c>
      <c r="W71" s="8">
        <v>54.102620000000002</v>
      </c>
      <c r="X71" s="8" t="s">
        <v>55</v>
      </c>
      <c r="Y71" s="8" t="s">
        <v>55</v>
      </c>
      <c r="Z71" s="8" t="s">
        <v>55</v>
      </c>
      <c r="AA71" s="8" t="s">
        <v>55</v>
      </c>
      <c r="AB71" s="8" t="s">
        <v>55</v>
      </c>
      <c r="AC71" s="8" t="s">
        <v>55</v>
      </c>
      <c r="AD71" s="8" t="s">
        <v>55</v>
      </c>
      <c r="AE71" s="8">
        <v>49.921349999999997</v>
      </c>
      <c r="AF71" s="8">
        <v>49.316279999999999</v>
      </c>
      <c r="AG71" s="8">
        <v>49.168140000000001</v>
      </c>
      <c r="AH71" s="8" t="s">
        <v>55</v>
      </c>
      <c r="AI71" s="8">
        <v>55.178170000000001</v>
      </c>
      <c r="AJ71" s="8">
        <v>58.06297</v>
      </c>
      <c r="AK71" s="8" t="s">
        <v>55</v>
      </c>
      <c r="AL71" s="8">
        <v>58.165019999999998</v>
      </c>
      <c r="AM71" s="8">
        <v>58.587629999999997</v>
      </c>
      <c r="AN71" s="8">
        <v>58.220239999999997</v>
      </c>
      <c r="AO71" s="8">
        <v>58.211509999999997</v>
      </c>
      <c r="AP71" s="8">
        <v>58.145719999999997</v>
      </c>
      <c r="AQ71" s="8">
        <v>58.739539999999998</v>
      </c>
      <c r="AR71" s="8">
        <v>58.731020000000001</v>
      </c>
      <c r="AS71" s="8">
        <v>58.224870000000003</v>
      </c>
      <c r="AT71" s="8">
        <v>56.581569999999999</v>
      </c>
      <c r="AU71" s="8">
        <v>56.380569999999999</v>
      </c>
      <c r="AV71" s="8" t="s">
        <v>55</v>
      </c>
      <c r="AW71" s="8" t="s">
        <v>55</v>
      </c>
      <c r="AX71">
        <f t="shared" ref="AX71:AX134" si="13">SUM(C71:AW71)</f>
        <v>1329.78513</v>
      </c>
      <c r="AY71">
        <f t="shared" si="11"/>
        <v>27</v>
      </c>
      <c r="AZ71" t="str">
        <f t="shared" si="12"/>
        <v>El Salvador</v>
      </c>
      <c r="BA71" t="s">
        <v>616</v>
      </c>
    </row>
    <row r="72" spans="1:53" ht="13" hidden="1" x14ac:dyDescent="0.3">
      <c r="A72" s="6" t="s">
        <v>121</v>
      </c>
      <c r="B72" s="5" t="s">
        <v>53</v>
      </c>
      <c r="C72" s="7" t="s">
        <v>55</v>
      </c>
      <c r="D72" s="7" t="s">
        <v>55</v>
      </c>
      <c r="E72" s="7" t="s">
        <v>55</v>
      </c>
      <c r="F72" s="7" t="s">
        <v>55</v>
      </c>
      <c r="G72" s="7" t="s">
        <v>55</v>
      </c>
      <c r="H72" s="7" t="s">
        <v>55</v>
      </c>
      <c r="I72" s="7" t="s">
        <v>55</v>
      </c>
      <c r="J72" s="7" t="s">
        <v>55</v>
      </c>
      <c r="K72" s="7" t="s">
        <v>55</v>
      </c>
      <c r="L72" s="7" t="s">
        <v>55</v>
      </c>
      <c r="M72" s="7" t="s">
        <v>55</v>
      </c>
      <c r="N72" s="7" t="s">
        <v>55</v>
      </c>
      <c r="O72" s="7" t="s">
        <v>55</v>
      </c>
      <c r="P72" s="7" t="s">
        <v>55</v>
      </c>
      <c r="Q72" s="7" t="s">
        <v>55</v>
      </c>
      <c r="R72" s="7" t="s">
        <v>55</v>
      </c>
      <c r="S72" s="7" t="s">
        <v>55</v>
      </c>
      <c r="T72" s="7" t="s">
        <v>55</v>
      </c>
      <c r="U72" s="7" t="s">
        <v>55</v>
      </c>
      <c r="V72" s="7" t="s">
        <v>55</v>
      </c>
      <c r="W72" s="7" t="s">
        <v>55</v>
      </c>
      <c r="X72" s="7" t="s">
        <v>55</v>
      </c>
      <c r="Y72" s="7" t="s">
        <v>55</v>
      </c>
      <c r="Z72" s="7" t="s">
        <v>55</v>
      </c>
      <c r="AA72" s="7" t="s">
        <v>55</v>
      </c>
      <c r="AB72" s="7" t="s">
        <v>55</v>
      </c>
      <c r="AC72" s="7" t="s">
        <v>55</v>
      </c>
      <c r="AD72" s="7" t="s">
        <v>55</v>
      </c>
      <c r="AE72" s="7" t="s">
        <v>55</v>
      </c>
      <c r="AF72" s="7" t="s">
        <v>55</v>
      </c>
      <c r="AG72" s="7" t="s">
        <v>55</v>
      </c>
      <c r="AH72" s="7" t="s">
        <v>55</v>
      </c>
      <c r="AI72" s="7" t="s">
        <v>55</v>
      </c>
      <c r="AJ72" s="7" t="s">
        <v>55</v>
      </c>
      <c r="AK72" s="7" t="s">
        <v>55</v>
      </c>
      <c r="AL72" s="7" t="s">
        <v>55</v>
      </c>
      <c r="AM72" s="7" t="s">
        <v>55</v>
      </c>
      <c r="AN72" s="7" t="s">
        <v>55</v>
      </c>
      <c r="AO72" s="7" t="s">
        <v>55</v>
      </c>
      <c r="AP72" s="7" t="s">
        <v>55</v>
      </c>
      <c r="AQ72" s="7" t="s">
        <v>55</v>
      </c>
      <c r="AR72" s="7" t="s">
        <v>55</v>
      </c>
      <c r="AS72" s="7" t="s">
        <v>55</v>
      </c>
      <c r="AT72" s="7" t="s">
        <v>55</v>
      </c>
      <c r="AU72" s="7" t="s">
        <v>55</v>
      </c>
      <c r="AV72" s="7" t="s">
        <v>55</v>
      </c>
      <c r="AW72" s="7" t="s">
        <v>55</v>
      </c>
      <c r="AX72">
        <f t="shared" si="13"/>
        <v>0</v>
      </c>
    </row>
    <row r="73" spans="1:53" ht="13" hidden="1" x14ac:dyDescent="0.3">
      <c r="A73" s="6" t="s">
        <v>122</v>
      </c>
      <c r="B73" s="5" t="s">
        <v>53</v>
      </c>
      <c r="C73" s="8" t="s">
        <v>55</v>
      </c>
      <c r="D73" s="8" t="s">
        <v>55</v>
      </c>
      <c r="E73" s="8" t="s">
        <v>55</v>
      </c>
      <c r="F73" s="8" t="s">
        <v>55</v>
      </c>
      <c r="G73" s="8" t="s">
        <v>55</v>
      </c>
      <c r="H73" s="8" t="s">
        <v>55</v>
      </c>
      <c r="I73" s="8" t="s">
        <v>55</v>
      </c>
      <c r="J73" s="8" t="s">
        <v>55</v>
      </c>
      <c r="K73" s="8" t="s">
        <v>55</v>
      </c>
      <c r="L73" s="8" t="s">
        <v>55</v>
      </c>
      <c r="M73" s="8" t="s">
        <v>55</v>
      </c>
      <c r="N73" s="8" t="s">
        <v>55</v>
      </c>
      <c r="O73" s="8" t="s">
        <v>55</v>
      </c>
      <c r="P73" s="8" t="s">
        <v>55</v>
      </c>
      <c r="Q73" s="8" t="s">
        <v>55</v>
      </c>
      <c r="R73" s="8" t="s">
        <v>55</v>
      </c>
      <c r="S73" s="8" t="s">
        <v>55</v>
      </c>
      <c r="T73" s="8" t="s">
        <v>55</v>
      </c>
      <c r="U73" s="8" t="s">
        <v>55</v>
      </c>
      <c r="V73" s="8" t="s">
        <v>55</v>
      </c>
      <c r="W73" s="8" t="s">
        <v>55</v>
      </c>
      <c r="X73" s="8" t="s">
        <v>55</v>
      </c>
      <c r="Y73" s="8" t="s">
        <v>55</v>
      </c>
      <c r="Z73" s="8" t="s">
        <v>55</v>
      </c>
      <c r="AA73" s="8" t="s">
        <v>55</v>
      </c>
      <c r="AB73" s="8" t="s">
        <v>55</v>
      </c>
      <c r="AC73" s="8">
        <v>21.632650000000002</v>
      </c>
      <c r="AD73" s="8" t="s">
        <v>55</v>
      </c>
      <c r="AE73" s="8" t="s">
        <v>55</v>
      </c>
      <c r="AF73" s="8">
        <v>12.272169999999999</v>
      </c>
      <c r="AG73" s="8">
        <v>15.90457</v>
      </c>
      <c r="AH73" s="8">
        <v>13.14917</v>
      </c>
      <c r="AI73" s="8">
        <v>15.498150000000001</v>
      </c>
      <c r="AJ73" s="8">
        <v>12.232139999999999</v>
      </c>
      <c r="AK73" s="8">
        <v>14.35407</v>
      </c>
      <c r="AL73" s="8" t="s">
        <v>55</v>
      </c>
      <c r="AM73" s="8" t="s">
        <v>55</v>
      </c>
      <c r="AN73" s="8" t="s">
        <v>55</v>
      </c>
      <c r="AO73" s="8" t="s">
        <v>55</v>
      </c>
      <c r="AP73" s="8" t="s">
        <v>55</v>
      </c>
      <c r="AQ73" s="8" t="s">
        <v>55</v>
      </c>
      <c r="AR73" s="8" t="s">
        <v>55</v>
      </c>
      <c r="AS73" s="8" t="s">
        <v>55</v>
      </c>
      <c r="AT73" s="8" t="s">
        <v>55</v>
      </c>
      <c r="AU73" s="8">
        <v>26.317730000000001</v>
      </c>
      <c r="AV73" s="8" t="s">
        <v>55</v>
      </c>
      <c r="AW73" s="8" t="s">
        <v>55</v>
      </c>
      <c r="AX73">
        <f t="shared" si="13"/>
        <v>131.36065000000002</v>
      </c>
      <c r="AY73">
        <f t="shared" ref="AY73:AY75" si="14">COUNT(C73:AW73)</f>
        <v>8</v>
      </c>
      <c r="AZ73" t="str">
        <f t="shared" ref="AZ73:AZ75" si="15">A73</f>
        <v>Eritrea</v>
      </c>
    </row>
    <row r="74" spans="1:53" ht="13" x14ac:dyDescent="0.3">
      <c r="A74" s="6" t="s">
        <v>123</v>
      </c>
      <c r="B74" s="5" t="s">
        <v>53</v>
      </c>
      <c r="C74" s="7" t="s">
        <v>55</v>
      </c>
      <c r="D74" s="7" t="s">
        <v>55</v>
      </c>
      <c r="E74" s="7" t="s">
        <v>55</v>
      </c>
      <c r="F74" s="7" t="s">
        <v>55</v>
      </c>
      <c r="G74" s="7" t="s">
        <v>55</v>
      </c>
      <c r="H74" s="7" t="s">
        <v>55</v>
      </c>
      <c r="I74" s="7" t="s">
        <v>55</v>
      </c>
      <c r="J74" s="7" t="s">
        <v>55</v>
      </c>
      <c r="K74" s="7" t="s">
        <v>55</v>
      </c>
      <c r="L74" s="7" t="s">
        <v>55</v>
      </c>
      <c r="M74" s="7" t="s">
        <v>55</v>
      </c>
      <c r="N74" s="7" t="s">
        <v>55</v>
      </c>
      <c r="O74" s="7" t="s">
        <v>55</v>
      </c>
      <c r="P74" s="7" t="s">
        <v>55</v>
      </c>
      <c r="Q74" s="7" t="s">
        <v>55</v>
      </c>
      <c r="R74" s="7" t="s">
        <v>55</v>
      </c>
      <c r="S74" s="7" t="s">
        <v>55</v>
      </c>
      <c r="T74" s="7" t="s">
        <v>55</v>
      </c>
      <c r="U74" s="7" t="s">
        <v>55</v>
      </c>
      <c r="V74" s="7" t="s">
        <v>55</v>
      </c>
      <c r="W74" s="7" t="s">
        <v>55</v>
      </c>
      <c r="X74" s="7" t="s">
        <v>55</v>
      </c>
      <c r="Y74" s="7" t="s">
        <v>55</v>
      </c>
      <c r="Z74" s="7">
        <v>60.374830000000003</v>
      </c>
      <c r="AA74" s="7">
        <v>51.332700000000003</v>
      </c>
      <c r="AB74" s="7">
        <v>58.143819999999998</v>
      </c>
      <c r="AC74" s="7">
        <v>64.905789999999996</v>
      </c>
      <c r="AD74" s="7">
        <v>61.401539999999997</v>
      </c>
      <c r="AE74" s="7" t="s">
        <v>55</v>
      </c>
      <c r="AF74" s="7">
        <v>63.93723</v>
      </c>
      <c r="AG74" s="7">
        <v>66.018450000000001</v>
      </c>
      <c r="AH74" s="7">
        <v>65.289469999999994</v>
      </c>
      <c r="AI74" s="7">
        <v>68.199380000000005</v>
      </c>
      <c r="AJ74" s="7">
        <v>69.53528</v>
      </c>
      <c r="AK74" s="7">
        <v>71.597459999999998</v>
      </c>
      <c r="AL74" s="7">
        <v>70.185699999999997</v>
      </c>
      <c r="AM74" s="7">
        <v>71.366709999999998</v>
      </c>
      <c r="AN74" s="7">
        <v>68.8947</v>
      </c>
      <c r="AO74" s="7">
        <v>69.308070000000001</v>
      </c>
      <c r="AP74" s="7">
        <v>70.371660000000006</v>
      </c>
      <c r="AQ74" s="7">
        <v>70.180959999999999</v>
      </c>
      <c r="AR74" s="7">
        <v>68.134929999999997</v>
      </c>
      <c r="AS74" s="7">
        <v>67.465239999999994</v>
      </c>
      <c r="AT74" s="7">
        <v>65.436639999999997</v>
      </c>
      <c r="AU74" s="7">
        <v>66.388620000000003</v>
      </c>
      <c r="AV74" s="7" t="s">
        <v>55</v>
      </c>
      <c r="AW74" s="7" t="s">
        <v>55</v>
      </c>
      <c r="AX74">
        <f t="shared" si="13"/>
        <v>1388.4691799999998</v>
      </c>
      <c r="AY74">
        <f t="shared" si="14"/>
        <v>21</v>
      </c>
      <c r="AZ74" t="str">
        <f t="shared" si="15"/>
        <v>Estonia</v>
      </c>
      <c r="BA74" t="s">
        <v>613</v>
      </c>
    </row>
    <row r="75" spans="1:53" ht="13" x14ac:dyDescent="0.3">
      <c r="A75" s="6" t="s">
        <v>124</v>
      </c>
      <c r="B75" s="5" t="s">
        <v>53</v>
      </c>
      <c r="C75" s="8" t="s">
        <v>55</v>
      </c>
      <c r="D75" s="8">
        <v>8.5412700000000008</v>
      </c>
      <c r="E75" s="8" t="s">
        <v>55</v>
      </c>
      <c r="F75" s="8">
        <v>8.3333300000000001</v>
      </c>
      <c r="G75" s="8">
        <v>6.1753</v>
      </c>
      <c r="H75" s="8" t="s">
        <v>55</v>
      </c>
      <c r="I75" s="8" t="s">
        <v>55</v>
      </c>
      <c r="J75" s="8" t="s">
        <v>55</v>
      </c>
      <c r="K75" s="8" t="s">
        <v>55</v>
      </c>
      <c r="L75" s="8" t="s">
        <v>55</v>
      </c>
      <c r="M75" s="8">
        <v>12.773</v>
      </c>
      <c r="N75" s="8" t="s">
        <v>55</v>
      </c>
      <c r="O75" s="8" t="s">
        <v>55</v>
      </c>
      <c r="P75" s="8">
        <v>14.81481</v>
      </c>
      <c r="Q75" s="8" t="s">
        <v>55</v>
      </c>
      <c r="R75" s="8" t="s">
        <v>55</v>
      </c>
      <c r="S75" s="8" t="s">
        <v>55</v>
      </c>
      <c r="T75" s="8" t="s">
        <v>55</v>
      </c>
      <c r="U75" s="8">
        <v>16.252179999999999</v>
      </c>
      <c r="V75" s="8">
        <v>15.06986</v>
      </c>
      <c r="W75" s="8">
        <v>16.046510000000001</v>
      </c>
      <c r="X75" s="8">
        <v>17.187239999999999</v>
      </c>
      <c r="Y75" s="8">
        <v>14.3323</v>
      </c>
      <c r="Z75" s="8">
        <v>19.002700000000001</v>
      </c>
      <c r="AA75" s="8" t="s">
        <v>55</v>
      </c>
      <c r="AB75" s="8">
        <v>18.87959</v>
      </c>
      <c r="AC75" s="8">
        <v>15.00548</v>
      </c>
      <c r="AD75" s="8">
        <v>16.47748</v>
      </c>
      <c r="AE75" s="8" t="s">
        <v>55</v>
      </c>
      <c r="AF75" s="8">
        <v>20.128579999999999</v>
      </c>
      <c r="AG75" s="8">
        <v>21.243659999999998</v>
      </c>
      <c r="AH75" s="8">
        <v>21.453610000000001</v>
      </c>
      <c r="AI75" s="8">
        <v>23.804079999999999</v>
      </c>
      <c r="AJ75" s="8">
        <v>25.377300000000002</v>
      </c>
      <c r="AK75" s="8">
        <v>29.23798</v>
      </c>
      <c r="AL75" s="8">
        <v>23.602989999999998</v>
      </c>
      <c r="AM75" s="8" t="s">
        <v>55</v>
      </c>
      <c r="AN75" s="8" t="s">
        <v>55</v>
      </c>
      <c r="AO75" s="8">
        <v>24.14911</v>
      </c>
      <c r="AP75" s="8" t="s">
        <v>55</v>
      </c>
      <c r="AQ75" s="8">
        <v>26.478809999999999</v>
      </c>
      <c r="AR75" s="8">
        <v>29.767530000000001</v>
      </c>
      <c r="AS75" s="8">
        <v>28.70186</v>
      </c>
      <c r="AT75" s="8" t="s">
        <v>55</v>
      </c>
      <c r="AU75" s="8" t="s">
        <v>55</v>
      </c>
      <c r="AV75" s="8" t="s">
        <v>55</v>
      </c>
      <c r="AW75" s="8" t="s">
        <v>55</v>
      </c>
      <c r="AX75">
        <f t="shared" si="13"/>
        <v>472.83656000000002</v>
      </c>
      <c r="AY75">
        <f t="shared" si="14"/>
        <v>25</v>
      </c>
      <c r="AZ75" t="str">
        <f t="shared" si="15"/>
        <v>Ethiopia</v>
      </c>
      <c r="BA75" t="s">
        <v>619</v>
      </c>
    </row>
    <row r="76" spans="1:53" ht="13" hidden="1" x14ac:dyDescent="0.3">
      <c r="A76" s="6" t="s">
        <v>125</v>
      </c>
      <c r="B76" s="5" t="s">
        <v>53</v>
      </c>
      <c r="C76" s="7" t="s">
        <v>55</v>
      </c>
      <c r="D76" s="7" t="s">
        <v>55</v>
      </c>
      <c r="E76" s="7" t="s">
        <v>55</v>
      </c>
      <c r="F76" s="7" t="s">
        <v>55</v>
      </c>
      <c r="G76" s="7" t="s">
        <v>55</v>
      </c>
      <c r="H76" s="7" t="s">
        <v>55</v>
      </c>
      <c r="I76" s="7" t="s">
        <v>55</v>
      </c>
      <c r="J76" s="7" t="s">
        <v>55</v>
      </c>
      <c r="K76" s="7" t="s">
        <v>55</v>
      </c>
      <c r="L76" s="7" t="s">
        <v>55</v>
      </c>
      <c r="M76" s="7" t="s">
        <v>55</v>
      </c>
      <c r="N76" s="7" t="s">
        <v>55</v>
      </c>
      <c r="O76" s="7" t="s">
        <v>55</v>
      </c>
      <c r="P76" s="7" t="s">
        <v>55</v>
      </c>
      <c r="Q76" s="7" t="s">
        <v>55</v>
      </c>
      <c r="R76" s="7" t="s">
        <v>55</v>
      </c>
      <c r="S76" s="7" t="s">
        <v>55</v>
      </c>
      <c r="T76" s="7" t="s">
        <v>55</v>
      </c>
      <c r="U76" s="7" t="s">
        <v>55</v>
      </c>
      <c r="V76" s="7" t="s">
        <v>55</v>
      </c>
      <c r="W76" s="7" t="s">
        <v>55</v>
      </c>
      <c r="X76" s="7" t="s">
        <v>55</v>
      </c>
      <c r="Y76" s="7" t="s">
        <v>55</v>
      </c>
      <c r="Z76" s="7" t="s">
        <v>55</v>
      </c>
      <c r="AA76" s="7" t="s">
        <v>55</v>
      </c>
      <c r="AB76" s="7" t="s">
        <v>55</v>
      </c>
      <c r="AC76" s="7" t="s">
        <v>55</v>
      </c>
      <c r="AD76" s="7" t="s">
        <v>55</v>
      </c>
      <c r="AE76" s="7" t="s">
        <v>55</v>
      </c>
      <c r="AF76" s="7" t="s">
        <v>55</v>
      </c>
      <c r="AG76" s="7" t="s">
        <v>55</v>
      </c>
      <c r="AH76" s="7" t="s">
        <v>55</v>
      </c>
      <c r="AI76" s="7" t="s">
        <v>55</v>
      </c>
      <c r="AJ76" s="7" t="s">
        <v>55</v>
      </c>
      <c r="AK76" s="7" t="s">
        <v>55</v>
      </c>
      <c r="AL76" s="7" t="s">
        <v>55</v>
      </c>
      <c r="AM76" s="7" t="s">
        <v>55</v>
      </c>
      <c r="AN76" s="7" t="s">
        <v>55</v>
      </c>
      <c r="AO76" s="7" t="s">
        <v>55</v>
      </c>
      <c r="AP76" s="7" t="s">
        <v>55</v>
      </c>
      <c r="AQ76" s="7" t="s">
        <v>55</v>
      </c>
      <c r="AR76" s="7" t="s">
        <v>55</v>
      </c>
      <c r="AS76" s="7" t="s">
        <v>55</v>
      </c>
      <c r="AT76" s="7" t="s">
        <v>55</v>
      </c>
      <c r="AU76" s="7" t="s">
        <v>55</v>
      </c>
      <c r="AV76" s="7" t="s">
        <v>55</v>
      </c>
      <c r="AW76" s="7" t="s">
        <v>55</v>
      </c>
      <c r="AX76">
        <f t="shared" si="13"/>
        <v>0</v>
      </c>
    </row>
    <row r="77" spans="1:53" ht="13" hidden="1" x14ac:dyDescent="0.3">
      <c r="A77" s="6" t="s">
        <v>126</v>
      </c>
      <c r="B77" s="5" t="s">
        <v>53</v>
      </c>
      <c r="C77" s="8" t="s">
        <v>55</v>
      </c>
      <c r="D77" s="8" t="s">
        <v>55</v>
      </c>
      <c r="E77" s="8" t="s">
        <v>55</v>
      </c>
      <c r="F77" s="8" t="s">
        <v>55</v>
      </c>
      <c r="G77" s="8" t="s">
        <v>55</v>
      </c>
      <c r="H77" s="8" t="s">
        <v>55</v>
      </c>
      <c r="I77" s="8" t="s">
        <v>55</v>
      </c>
      <c r="J77" s="8" t="s">
        <v>55</v>
      </c>
      <c r="K77" s="8" t="s">
        <v>55</v>
      </c>
      <c r="L77" s="8" t="s">
        <v>55</v>
      </c>
      <c r="M77" s="8" t="s">
        <v>55</v>
      </c>
      <c r="N77" s="8" t="s">
        <v>55</v>
      </c>
      <c r="O77" s="8" t="s">
        <v>55</v>
      </c>
      <c r="P77" s="8" t="s">
        <v>55</v>
      </c>
      <c r="Q77" s="8" t="s">
        <v>55</v>
      </c>
      <c r="R77" s="8" t="s">
        <v>55</v>
      </c>
      <c r="S77" s="8" t="s">
        <v>55</v>
      </c>
      <c r="T77" s="8" t="s">
        <v>55</v>
      </c>
      <c r="U77" s="8" t="s">
        <v>55</v>
      </c>
      <c r="V77" s="8" t="s">
        <v>55</v>
      </c>
      <c r="W77" s="8" t="s">
        <v>55</v>
      </c>
      <c r="X77" s="8" t="s">
        <v>55</v>
      </c>
      <c r="Y77" s="8" t="s">
        <v>55</v>
      </c>
      <c r="Z77" s="8" t="s">
        <v>55</v>
      </c>
      <c r="AA77" s="8" t="s">
        <v>55</v>
      </c>
      <c r="AB77" s="8" t="s">
        <v>55</v>
      </c>
      <c r="AC77" s="8" t="s">
        <v>55</v>
      </c>
      <c r="AD77" s="8" t="s">
        <v>55</v>
      </c>
      <c r="AE77" s="8" t="s">
        <v>55</v>
      </c>
      <c r="AF77" s="8" t="s">
        <v>55</v>
      </c>
      <c r="AG77" s="8" t="s">
        <v>55</v>
      </c>
      <c r="AH77" s="8" t="s">
        <v>55</v>
      </c>
      <c r="AI77" s="8" t="s">
        <v>55</v>
      </c>
      <c r="AJ77" s="8" t="s">
        <v>55</v>
      </c>
      <c r="AK77" s="8" t="s">
        <v>55</v>
      </c>
      <c r="AL77" s="8" t="s">
        <v>55</v>
      </c>
      <c r="AM77" s="8" t="s">
        <v>55</v>
      </c>
      <c r="AN77" s="8" t="s">
        <v>55</v>
      </c>
      <c r="AO77" s="8" t="s">
        <v>55</v>
      </c>
      <c r="AP77" s="8" t="s">
        <v>55</v>
      </c>
      <c r="AQ77" s="8" t="s">
        <v>55</v>
      </c>
      <c r="AR77" s="8" t="s">
        <v>55</v>
      </c>
      <c r="AS77" s="8" t="s">
        <v>55</v>
      </c>
      <c r="AT77" s="8" t="s">
        <v>55</v>
      </c>
      <c r="AU77" s="8" t="s">
        <v>55</v>
      </c>
      <c r="AV77" s="8" t="s">
        <v>55</v>
      </c>
      <c r="AW77" s="8" t="s">
        <v>55</v>
      </c>
      <c r="AX77">
        <f t="shared" si="13"/>
        <v>0</v>
      </c>
    </row>
    <row r="78" spans="1:53" ht="13" hidden="1" x14ac:dyDescent="0.3">
      <c r="A78" s="6" t="s">
        <v>127</v>
      </c>
      <c r="B78" s="5" t="s">
        <v>53</v>
      </c>
      <c r="C78" s="7" t="s">
        <v>55</v>
      </c>
      <c r="D78" s="7" t="s">
        <v>55</v>
      </c>
      <c r="E78" s="7" t="s">
        <v>55</v>
      </c>
      <c r="F78" s="7" t="s">
        <v>55</v>
      </c>
      <c r="G78" s="7" t="s">
        <v>55</v>
      </c>
      <c r="H78" s="7">
        <v>27.56184</v>
      </c>
      <c r="I78" s="7" t="s">
        <v>55</v>
      </c>
      <c r="J78" s="7" t="s">
        <v>55</v>
      </c>
      <c r="K78" s="7" t="s">
        <v>55</v>
      </c>
      <c r="L78" s="7" t="s">
        <v>55</v>
      </c>
      <c r="M78" s="7" t="s">
        <v>55</v>
      </c>
      <c r="N78" s="7">
        <v>30.33708</v>
      </c>
      <c r="O78" s="7" t="s">
        <v>55</v>
      </c>
      <c r="P78" s="7" t="s">
        <v>55</v>
      </c>
      <c r="Q78" s="7" t="s">
        <v>55</v>
      </c>
      <c r="R78" s="7">
        <v>43.352600000000002</v>
      </c>
      <c r="S78" s="7" t="s">
        <v>55</v>
      </c>
      <c r="T78" s="7" t="s">
        <v>55</v>
      </c>
      <c r="U78" s="7" t="s">
        <v>55</v>
      </c>
      <c r="V78" s="7" t="s">
        <v>55</v>
      </c>
      <c r="W78" s="7" t="s">
        <v>55</v>
      </c>
      <c r="X78" s="7" t="s">
        <v>55</v>
      </c>
      <c r="Y78" s="7" t="s">
        <v>55</v>
      </c>
      <c r="Z78" s="7" t="s">
        <v>55</v>
      </c>
      <c r="AA78" s="7" t="s">
        <v>55</v>
      </c>
      <c r="AB78" s="7" t="s">
        <v>55</v>
      </c>
      <c r="AC78" s="7" t="s">
        <v>55</v>
      </c>
      <c r="AD78" s="7" t="s">
        <v>55</v>
      </c>
      <c r="AE78" s="7" t="s">
        <v>55</v>
      </c>
      <c r="AF78" s="7" t="s">
        <v>55</v>
      </c>
      <c r="AG78" s="7" t="s">
        <v>55</v>
      </c>
      <c r="AH78" s="7" t="s">
        <v>55</v>
      </c>
      <c r="AI78" s="7" t="s">
        <v>55</v>
      </c>
      <c r="AJ78" s="7" t="s">
        <v>55</v>
      </c>
      <c r="AK78" s="7" t="s">
        <v>55</v>
      </c>
      <c r="AL78" s="7" t="s">
        <v>55</v>
      </c>
      <c r="AM78" s="7" t="s">
        <v>55</v>
      </c>
      <c r="AN78" s="7" t="s">
        <v>55</v>
      </c>
      <c r="AO78" s="7" t="s">
        <v>55</v>
      </c>
      <c r="AP78" s="7" t="s">
        <v>55</v>
      </c>
      <c r="AQ78" s="7" t="s">
        <v>55</v>
      </c>
      <c r="AR78" s="7" t="s">
        <v>55</v>
      </c>
      <c r="AS78" s="7" t="s">
        <v>55</v>
      </c>
      <c r="AT78" s="7" t="s">
        <v>55</v>
      </c>
      <c r="AU78" s="7" t="s">
        <v>55</v>
      </c>
      <c r="AV78" s="7" t="s">
        <v>55</v>
      </c>
      <c r="AW78" s="7" t="s">
        <v>55</v>
      </c>
      <c r="AX78">
        <f t="shared" si="13"/>
        <v>101.25152</v>
      </c>
      <c r="AY78">
        <f t="shared" ref="AY78:AY80" si="16">COUNT(C78:AW78)</f>
        <v>3</v>
      </c>
      <c r="AZ78" t="str">
        <f t="shared" ref="AZ78:AZ80" si="17">A78</f>
        <v>Fiji</v>
      </c>
    </row>
    <row r="79" spans="1:53" ht="13" x14ac:dyDescent="0.3">
      <c r="A79" s="6" t="s">
        <v>128</v>
      </c>
      <c r="B79" s="5" t="s">
        <v>53</v>
      </c>
      <c r="C79" s="8" t="s">
        <v>55</v>
      </c>
      <c r="D79" s="8">
        <v>49.972769999999997</v>
      </c>
      <c r="E79" s="8" t="s">
        <v>55</v>
      </c>
      <c r="F79" s="8">
        <v>50.218249999999998</v>
      </c>
      <c r="G79" s="8">
        <v>49.207479999999997</v>
      </c>
      <c r="H79" s="8">
        <v>49.936790000000002</v>
      </c>
      <c r="I79" s="8">
        <v>52.482529999999997</v>
      </c>
      <c r="J79" s="8">
        <v>51.995010000000001</v>
      </c>
      <c r="K79" s="8">
        <v>49.708629999999999</v>
      </c>
      <c r="L79" s="8">
        <v>51.847749999999998</v>
      </c>
      <c r="M79" s="8">
        <v>52.52149</v>
      </c>
      <c r="N79" s="8">
        <v>51.22043</v>
      </c>
      <c r="O79" s="8">
        <v>51.362029999999997</v>
      </c>
      <c r="P79" s="8">
        <v>52.476640000000003</v>
      </c>
      <c r="Q79" s="8">
        <v>53.270539999999997</v>
      </c>
      <c r="R79" s="8">
        <v>54.145269999999996</v>
      </c>
      <c r="S79" s="8">
        <v>51.272640000000003</v>
      </c>
      <c r="T79" s="8">
        <v>51.587870000000002</v>
      </c>
      <c r="U79" s="8">
        <v>54.038670000000003</v>
      </c>
      <c r="V79" s="8">
        <v>54.758789999999998</v>
      </c>
      <c r="W79" s="8">
        <v>52.627310000000001</v>
      </c>
      <c r="X79" s="8">
        <v>52.920250000000003</v>
      </c>
      <c r="Y79" s="8">
        <v>56.98113</v>
      </c>
      <c r="Z79" s="8">
        <v>58.473089999999999</v>
      </c>
      <c r="AA79" s="8">
        <v>59.224780000000003</v>
      </c>
      <c r="AB79" s="8">
        <v>57.645380000000003</v>
      </c>
      <c r="AC79" s="8">
        <v>57.602130000000002</v>
      </c>
      <c r="AD79" s="8">
        <v>58.148470000000003</v>
      </c>
      <c r="AE79" s="8">
        <v>61.225900000000003</v>
      </c>
      <c r="AF79" s="8">
        <v>60.002630000000003</v>
      </c>
      <c r="AG79" s="8">
        <v>61.697240000000001</v>
      </c>
      <c r="AH79" s="8">
        <v>61.062930000000001</v>
      </c>
      <c r="AI79" s="8">
        <v>61.528100000000002</v>
      </c>
      <c r="AJ79" s="8">
        <v>61.974379999999996</v>
      </c>
      <c r="AK79" s="8">
        <v>62.15551</v>
      </c>
      <c r="AL79" s="8" t="s">
        <v>55</v>
      </c>
      <c r="AM79" s="8">
        <v>62.593890000000002</v>
      </c>
      <c r="AN79" s="8">
        <v>63.417340000000003</v>
      </c>
      <c r="AO79" s="8" t="s">
        <v>55</v>
      </c>
      <c r="AP79" s="8">
        <v>62.812429999999999</v>
      </c>
      <c r="AQ79" s="8">
        <v>60.10089</v>
      </c>
      <c r="AR79" s="8">
        <v>61.256590000000003</v>
      </c>
      <c r="AS79" s="8">
        <v>60.982059999999997</v>
      </c>
      <c r="AT79" s="8">
        <v>60.130859999999998</v>
      </c>
      <c r="AU79" s="8">
        <v>60.408700000000003</v>
      </c>
      <c r="AV79" s="8" t="s">
        <v>55</v>
      </c>
      <c r="AW79" s="8" t="s">
        <v>55</v>
      </c>
      <c r="AX79">
        <f t="shared" si="13"/>
        <v>2306.9955699999996</v>
      </c>
      <c r="AY79">
        <f t="shared" si="16"/>
        <v>41</v>
      </c>
      <c r="AZ79" t="str">
        <f t="shared" si="17"/>
        <v>Finland</v>
      </c>
      <c r="BA79" t="s">
        <v>613</v>
      </c>
    </row>
    <row r="80" spans="1:53" ht="13" x14ac:dyDescent="0.3">
      <c r="A80" s="6" t="s">
        <v>129</v>
      </c>
      <c r="B80" s="5" t="s">
        <v>53</v>
      </c>
      <c r="C80" s="7" t="s">
        <v>55</v>
      </c>
      <c r="D80" s="7" t="s">
        <v>55</v>
      </c>
      <c r="E80" s="7" t="s">
        <v>55</v>
      </c>
      <c r="F80" s="7">
        <v>36.957680000000003</v>
      </c>
      <c r="G80" s="7">
        <v>39.347320000000003</v>
      </c>
      <c r="H80" s="7" t="s">
        <v>55</v>
      </c>
      <c r="I80" s="7" t="s">
        <v>55</v>
      </c>
      <c r="J80" s="7" t="s">
        <v>55</v>
      </c>
      <c r="K80" s="7" t="s">
        <v>55</v>
      </c>
      <c r="L80" s="7" t="s">
        <v>55</v>
      </c>
      <c r="M80" s="7" t="s">
        <v>55</v>
      </c>
      <c r="N80" s="7" t="s">
        <v>55</v>
      </c>
      <c r="O80" s="7" t="s">
        <v>55</v>
      </c>
      <c r="P80" s="7">
        <v>44.05039</v>
      </c>
      <c r="Q80" s="7" t="s">
        <v>55</v>
      </c>
      <c r="R80" s="7" t="s">
        <v>55</v>
      </c>
      <c r="S80" s="7">
        <v>48.39199</v>
      </c>
      <c r="T80" s="7">
        <v>49.14481</v>
      </c>
      <c r="U80" s="7">
        <v>49.777540000000002</v>
      </c>
      <c r="V80" s="7">
        <v>50.661940000000001</v>
      </c>
      <c r="W80" s="7" t="s">
        <v>55</v>
      </c>
      <c r="X80" s="7" t="s">
        <v>55</v>
      </c>
      <c r="Y80" s="7" t="s">
        <v>55</v>
      </c>
      <c r="Z80" s="7" t="s">
        <v>55</v>
      </c>
      <c r="AA80" s="7">
        <v>53.754550000000002</v>
      </c>
      <c r="AB80" s="7" t="s">
        <v>55</v>
      </c>
      <c r="AC80" s="7" t="s">
        <v>55</v>
      </c>
      <c r="AD80" s="7" t="s">
        <v>55</v>
      </c>
      <c r="AE80" s="7" t="s">
        <v>55</v>
      </c>
      <c r="AF80" s="7">
        <v>55.469160000000002</v>
      </c>
      <c r="AG80" s="7">
        <v>55.407649999999997</v>
      </c>
      <c r="AH80" s="7" t="s">
        <v>55</v>
      </c>
      <c r="AI80" s="7">
        <v>55.51728</v>
      </c>
      <c r="AJ80" s="7">
        <v>56.552030000000002</v>
      </c>
      <c r="AK80" s="7">
        <v>55.91874</v>
      </c>
      <c r="AL80" s="7">
        <v>55.473399999999998</v>
      </c>
      <c r="AM80" s="7">
        <v>55.082459999999998</v>
      </c>
      <c r="AN80" s="7">
        <v>55.22589</v>
      </c>
      <c r="AO80" s="7">
        <v>54.854170000000003</v>
      </c>
      <c r="AP80" s="7">
        <v>55.217419999999997</v>
      </c>
      <c r="AQ80" s="7" t="s">
        <v>55</v>
      </c>
      <c r="AR80" s="7" t="s">
        <v>55</v>
      </c>
      <c r="AS80" s="7">
        <v>56.248269999999998</v>
      </c>
      <c r="AT80" s="7">
        <v>56.119280000000003</v>
      </c>
      <c r="AU80" s="7">
        <v>55.883459999999999</v>
      </c>
      <c r="AV80" s="7" t="s">
        <v>55</v>
      </c>
      <c r="AW80" s="7" t="s">
        <v>55</v>
      </c>
      <c r="AX80">
        <f t="shared" si="13"/>
        <v>1095.0554299999999</v>
      </c>
      <c r="AY80">
        <f t="shared" si="16"/>
        <v>21</v>
      </c>
      <c r="AZ80" t="str">
        <f t="shared" si="17"/>
        <v>France</v>
      </c>
      <c r="BA80" t="s">
        <v>613</v>
      </c>
    </row>
    <row r="81" spans="1:53" ht="13" hidden="1" x14ac:dyDescent="0.3">
      <c r="A81" s="6" t="s">
        <v>130</v>
      </c>
      <c r="B81" s="5" t="s">
        <v>53</v>
      </c>
      <c r="C81" s="8" t="s">
        <v>55</v>
      </c>
      <c r="D81" s="8" t="s">
        <v>55</v>
      </c>
      <c r="E81" s="8" t="s">
        <v>55</v>
      </c>
      <c r="F81" s="8" t="s">
        <v>55</v>
      </c>
      <c r="G81" s="8" t="s">
        <v>55</v>
      </c>
      <c r="H81" s="8" t="s">
        <v>55</v>
      </c>
      <c r="I81" s="8" t="s">
        <v>55</v>
      </c>
      <c r="J81" s="8" t="s">
        <v>55</v>
      </c>
      <c r="K81" s="8" t="s">
        <v>55</v>
      </c>
      <c r="L81" s="8" t="s">
        <v>55</v>
      </c>
      <c r="M81" s="8" t="s">
        <v>55</v>
      </c>
      <c r="N81" s="8" t="s">
        <v>55</v>
      </c>
      <c r="O81" s="8" t="s">
        <v>55</v>
      </c>
      <c r="P81" s="8" t="s">
        <v>55</v>
      </c>
      <c r="Q81" s="8" t="s">
        <v>55</v>
      </c>
      <c r="R81" s="8" t="s">
        <v>55</v>
      </c>
      <c r="S81" s="8" t="s">
        <v>55</v>
      </c>
      <c r="T81" s="8" t="s">
        <v>55</v>
      </c>
      <c r="U81" s="8" t="s">
        <v>55</v>
      </c>
      <c r="V81" s="8" t="s">
        <v>55</v>
      </c>
      <c r="W81" s="8" t="s">
        <v>55</v>
      </c>
      <c r="X81" s="8" t="s">
        <v>55</v>
      </c>
      <c r="Y81" s="8" t="s">
        <v>55</v>
      </c>
      <c r="Z81" s="8" t="s">
        <v>55</v>
      </c>
      <c r="AA81" s="8" t="s">
        <v>55</v>
      </c>
      <c r="AB81" s="8" t="s">
        <v>55</v>
      </c>
      <c r="AC81" s="8" t="s">
        <v>55</v>
      </c>
      <c r="AD81" s="8" t="s">
        <v>55</v>
      </c>
      <c r="AE81" s="8" t="s">
        <v>55</v>
      </c>
      <c r="AF81" s="8" t="s">
        <v>55</v>
      </c>
      <c r="AG81" s="8" t="s">
        <v>55</v>
      </c>
      <c r="AH81" s="8" t="s">
        <v>55</v>
      </c>
      <c r="AI81" s="8" t="s">
        <v>55</v>
      </c>
      <c r="AJ81" s="8" t="s">
        <v>55</v>
      </c>
      <c r="AK81" s="8" t="s">
        <v>55</v>
      </c>
      <c r="AL81" s="8" t="s">
        <v>55</v>
      </c>
      <c r="AM81" s="8" t="s">
        <v>55</v>
      </c>
      <c r="AN81" s="8" t="s">
        <v>55</v>
      </c>
      <c r="AO81" s="8" t="s">
        <v>55</v>
      </c>
      <c r="AP81" s="8" t="s">
        <v>55</v>
      </c>
      <c r="AQ81" s="8" t="s">
        <v>55</v>
      </c>
      <c r="AR81" s="8" t="s">
        <v>55</v>
      </c>
      <c r="AS81" s="8" t="s">
        <v>55</v>
      </c>
      <c r="AT81" s="8" t="s">
        <v>55</v>
      </c>
      <c r="AU81" s="8" t="s">
        <v>55</v>
      </c>
      <c r="AV81" s="8" t="s">
        <v>55</v>
      </c>
      <c r="AW81" s="8" t="s">
        <v>55</v>
      </c>
      <c r="AX81">
        <f t="shared" si="13"/>
        <v>0</v>
      </c>
    </row>
    <row r="82" spans="1:53" ht="13" hidden="1" x14ac:dyDescent="0.3">
      <c r="A82" s="6" t="s">
        <v>131</v>
      </c>
      <c r="B82" s="5" t="s">
        <v>53</v>
      </c>
      <c r="C82" s="7" t="s">
        <v>55</v>
      </c>
      <c r="D82" s="7" t="s">
        <v>55</v>
      </c>
      <c r="E82" s="7" t="s">
        <v>55</v>
      </c>
      <c r="F82" s="7" t="s">
        <v>55</v>
      </c>
      <c r="G82" s="7" t="s">
        <v>55</v>
      </c>
      <c r="H82" s="7" t="s">
        <v>55</v>
      </c>
      <c r="I82" s="7" t="s">
        <v>55</v>
      </c>
      <c r="J82" s="7" t="s">
        <v>55</v>
      </c>
      <c r="K82" s="7" t="s">
        <v>55</v>
      </c>
      <c r="L82" s="7" t="s">
        <v>55</v>
      </c>
      <c r="M82" s="7" t="s">
        <v>55</v>
      </c>
      <c r="N82" s="7" t="s">
        <v>55</v>
      </c>
      <c r="O82" s="7" t="s">
        <v>55</v>
      </c>
      <c r="P82" s="7" t="s">
        <v>55</v>
      </c>
      <c r="Q82" s="7" t="s">
        <v>55</v>
      </c>
      <c r="R82" s="7" t="s">
        <v>55</v>
      </c>
      <c r="S82" s="7" t="s">
        <v>55</v>
      </c>
      <c r="T82" s="7" t="s">
        <v>55</v>
      </c>
      <c r="U82" s="7" t="s">
        <v>55</v>
      </c>
      <c r="V82" s="7" t="s">
        <v>55</v>
      </c>
      <c r="W82" s="7" t="s">
        <v>55</v>
      </c>
      <c r="X82" s="7" t="s">
        <v>55</v>
      </c>
      <c r="Y82" s="7" t="s">
        <v>55</v>
      </c>
      <c r="Z82" s="7" t="s">
        <v>55</v>
      </c>
      <c r="AA82" s="7" t="s">
        <v>55</v>
      </c>
      <c r="AB82" s="7" t="s">
        <v>55</v>
      </c>
      <c r="AC82" s="7" t="s">
        <v>55</v>
      </c>
      <c r="AD82" s="7" t="s">
        <v>55</v>
      </c>
      <c r="AE82" s="7" t="s">
        <v>55</v>
      </c>
      <c r="AF82" s="7" t="s">
        <v>55</v>
      </c>
      <c r="AG82" s="7" t="s">
        <v>55</v>
      </c>
      <c r="AH82" s="7" t="s">
        <v>55</v>
      </c>
      <c r="AI82" s="7" t="s">
        <v>55</v>
      </c>
      <c r="AJ82" s="7" t="s">
        <v>55</v>
      </c>
      <c r="AK82" s="7" t="s">
        <v>55</v>
      </c>
      <c r="AL82" s="7" t="s">
        <v>55</v>
      </c>
      <c r="AM82" s="7" t="s">
        <v>55</v>
      </c>
      <c r="AN82" s="7" t="s">
        <v>55</v>
      </c>
      <c r="AO82" s="7" t="s">
        <v>55</v>
      </c>
      <c r="AP82" s="7" t="s">
        <v>55</v>
      </c>
      <c r="AQ82" s="7" t="s">
        <v>55</v>
      </c>
      <c r="AR82" s="7" t="s">
        <v>55</v>
      </c>
      <c r="AS82" s="7" t="s">
        <v>55</v>
      </c>
      <c r="AT82" s="7" t="s">
        <v>55</v>
      </c>
      <c r="AU82" s="7" t="s">
        <v>55</v>
      </c>
      <c r="AV82" s="7" t="s">
        <v>55</v>
      </c>
      <c r="AW82" s="7" t="s">
        <v>55</v>
      </c>
      <c r="AX82">
        <f t="shared" si="13"/>
        <v>0</v>
      </c>
    </row>
    <row r="83" spans="1:53" ht="13" hidden="1" x14ac:dyDescent="0.3">
      <c r="A83" s="6" t="s">
        <v>132</v>
      </c>
      <c r="B83" s="5" t="s">
        <v>53</v>
      </c>
      <c r="C83" s="8" t="s">
        <v>55</v>
      </c>
      <c r="D83" s="8" t="s">
        <v>55</v>
      </c>
      <c r="E83" s="8" t="s">
        <v>55</v>
      </c>
      <c r="F83" s="8" t="s">
        <v>55</v>
      </c>
      <c r="G83" s="8" t="s">
        <v>55</v>
      </c>
      <c r="H83" s="8" t="s">
        <v>55</v>
      </c>
      <c r="I83" s="8" t="s">
        <v>55</v>
      </c>
      <c r="J83" s="8" t="s">
        <v>55</v>
      </c>
      <c r="K83" s="8" t="s">
        <v>55</v>
      </c>
      <c r="L83" s="8" t="s">
        <v>55</v>
      </c>
      <c r="M83" s="8" t="s">
        <v>55</v>
      </c>
      <c r="N83" s="8" t="s">
        <v>55</v>
      </c>
      <c r="O83" s="8" t="s">
        <v>55</v>
      </c>
      <c r="P83" s="8" t="s">
        <v>55</v>
      </c>
      <c r="Q83" s="8">
        <v>21.182269999999999</v>
      </c>
      <c r="R83" s="8">
        <v>21.262460000000001</v>
      </c>
      <c r="S83" s="8" t="s">
        <v>55</v>
      </c>
      <c r="T83" s="8" t="s">
        <v>55</v>
      </c>
      <c r="U83" s="8" t="s">
        <v>55</v>
      </c>
      <c r="V83" s="8" t="s">
        <v>55</v>
      </c>
      <c r="W83" s="8" t="s">
        <v>55</v>
      </c>
      <c r="X83" s="8" t="s">
        <v>55</v>
      </c>
      <c r="Y83" s="8" t="s">
        <v>55</v>
      </c>
      <c r="Z83" s="8" t="s">
        <v>55</v>
      </c>
      <c r="AA83" s="8" t="s">
        <v>55</v>
      </c>
      <c r="AB83" s="8" t="s">
        <v>55</v>
      </c>
      <c r="AC83" s="8" t="s">
        <v>55</v>
      </c>
      <c r="AD83" s="8" t="s">
        <v>55</v>
      </c>
      <c r="AE83" s="8" t="s">
        <v>55</v>
      </c>
      <c r="AF83" s="8" t="s">
        <v>55</v>
      </c>
      <c r="AG83" s="8" t="s">
        <v>55</v>
      </c>
      <c r="AH83" s="8" t="s">
        <v>55</v>
      </c>
      <c r="AI83" s="8" t="s">
        <v>55</v>
      </c>
      <c r="AJ83" s="8" t="s">
        <v>55</v>
      </c>
      <c r="AK83" s="8" t="s">
        <v>55</v>
      </c>
      <c r="AL83" s="8" t="s">
        <v>55</v>
      </c>
      <c r="AM83" s="8" t="s">
        <v>55</v>
      </c>
      <c r="AN83" s="8" t="s">
        <v>55</v>
      </c>
      <c r="AO83" s="8" t="s">
        <v>55</v>
      </c>
      <c r="AP83" s="8" t="s">
        <v>55</v>
      </c>
      <c r="AQ83" s="8" t="s">
        <v>55</v>
      </c>
      <c r="AR83" s="8" t="s">
        <v>55</v>
      </c>
      <c r="AS83" s="8" t="s">
        <v>55</v>
      </c>
      <c r="AT83" s="8" t="s">
        <v>55</v>
      </c>
      <c r="AU83" s="8" t="s">
        <v>55</v>
      </c>
      <c r="AV83" s="8" t="s">
        <v>55</v>
      </c>
      <c r="AW83" s="8" t="s">
        <v>55</v>
      </c>
      <c r="AX83">
        <f t="shared" si="13"/>
        <v>42.44473</v>
      </c>
      <c r="AY83">
        <f t="shared" ref="AY83:AY87" si="18">COUNT(C83:AW83)</f>
        <v>2</v>
      </c>
      <c r="AZ83" t="str">
        <f t="shared" ref="AZ83:AZ87" si="19">A83</f>
        <v>Gabon</v>
      </c>
    </row>
    <row r="84" spans="1:53" ht="13" hidden="1" x14ac:dyDescent="0.3">
      <c r="A84" s="6" t="s">
        <v>133</v>
      </c>
      <c r="B84" s="5" t="s">
        <v>53</v>
      </c>
      <c r="C84" s="7" t="s">
        <v>55</v>
      </c>
      <c r="D84" s="7" t="s">
        <v>55</v>
      </c>
      <c r="E84" s="7" t="s">
        <v>55</v>
      </c>
      <c r="F84" s="7" t="s">
        <v>55</v>
      </c>
      <c r="G84" s="7" t="s">
        <v>55</v>
      </c>
      <c r="H84" s="7" t="s">
        <v>55</v>
      </c>
      <c r="I84" s="7" t="s">
        <v>55</v>
      </c>
      <c r="J84" s="7" t="s">
        <v>55</v>
      </c>
      <c r="K84" s="7" t="s">
        <v>55</v>
      </c>
      <c r="L84" s="7" t="s">
        <v>55</v>
      </c>
      <c r="M84" s="7" t="s">
        <v>55</v>
      </c>
      <c r="N84" s="7" t="s">
        <v>55</v>
      </c>
      <c r="O84" s="7" t="s">
        <v>55</v>
      </c>
      <c r="P84" s="7" t="s">
        <v>55</v>
      </c>
      <c r="Q84" s="7" t="s">
        <v>55</v>
      </c>
      <c r="R84" s="7" t="s">
        <v>55</v>
      </c>
      <c r="S84" s="7" t="s">
        <v>55</v>
      </c>
      <c r="T84" s="7" t="s">
        <v>55</v>
      </c>
      <c r="U84" s="7" t="s">
        <v>55</v>
      </c>
      <c r="V84" s="7" t="s">
        <v>55</v>
      </c>
      <c r="W84" s="7" t="s">
        <v>55</v>
      </c>
      <c r="X84" s="7" t="s">
        <v>55</v>
      </c>
      <c r="Y84" s="7" t="s">
        <v>55</v>
      </c>
      <c r="Z84" s="7" t="s">
        <v>55</v>
      </c>
      <c r="AA84" s="7" t="s">
        <v>55</v>
      </c>
      <c r="AB84" s="7" t="s">
        <v>55</v>
      </c>
      <c r="AC84" s="7" t="s">
        <v>55</v>
      </c>
      <c r="AD84" s="7" t="s">
        <v>55</v>
      </c>
      <c r="AE84" s="7" t="s">
        <v>55</v>
      </c>
      <c r="AF84" s="7" t="s">
        <v>55</v>
      </c>
      <c r="AG84" s="7" t="s">
        <v>55</v>
      </c>
      <c r="AH84" s="7" t="s">
        <v>55</v>
      </c>
      <c r="AI84" s="7" t="s">
        <v>55</v>
      </c>
      <c r="AJ84" s="7" t="s">
        <v>55</v>
      </c>
      <c r="AK84" s="7">
        <v>14.46809</v>
      </c>
      <c r="AL84" s="7" t="s">
        <v>55</v>
      </c>
      <c r="AM84" s="7" t="s">
        <v>55</v>
      </c>
      <c r="AN84" s="7" t="s">
        <v>55</v>
      </c>
      <c r="AO84" s="7" t="s">
        <v>55</v>
      </c>
      <c r="AP84" s="7" t="s">
        <v>55</v>
      </c>
      <c r="AQ84" s="7" t="s">
        <v>55</v>
      </c>
      <c r="AR84" s="7">
        <v>50.781550000000003</v>
      </c>
      <c r="AS84" s="7">
        <v>47.419620000000002</v>
      </c>
      <c r="AT84" s="7" t="s">
        <v>55</v>
      </c>
      <c r="AU84" s="7" t="s">
        <v>55</v>
      </c>
      <c r="AV84" s="7" t="s">
        <v>55</v>
      </c>
      <c r="AW84" s="7" t="s">
        <v>55</v>
      </c>
      <c r="AX84">
        <f t="shared" si="13"/>
        <v>112.66926000000001</v>
      </c>
      <c r="AY84">
        <f t="shared" si="18"/>
        <v>3</v>
      </c>
      <c r="AZ84" t="str">
        <f t="shared" si="19"/>
        <v>Gambia</v>
      </c>
    </row>
    <row r="85" spans="1:53" ht="13" hidden="1" x14ac:dyDescent="0.3">
      <c r="A85" s="6" t="s">
        <v>134</v>
      </c>
      <c r="B85" s="5" t="s">
        <v>53</v>
      </c>
      <c r="C85" s="8" t="s">
        <v>55</v>
      </c>
      <c r="D85" s="8" t="s">
        <v>55</v>
      </c>
      <c r="E85" s="8" t="s">
        <v>55</v>
      </c>
      <c r="F85" s="8" t="s">
        <v>55</v>
      </c>
      <c r="G85" s="8" t="s">
        <v>55</v>
      </c>
      <c r="H85" s="8" t="s">
        <v>55</v>
      </c>
      <c r="I85" s="8" t="s">
        <v>55</v>
      </c>
      <c r="J85" s="8" t="s">
        <v>55</v>
      </c>
      <c r="K85" s="8" t="s">
        <v>55</v>
      </c>
      <c r="L85" s="8" t="s">
        <v>55</v>
      </c>
      <c r="M85" s="8" t="s">
        <v>55</v>
      </c>
      <c r="N85" s="8" t="s">
        <v>55</v>
      </c>
      <c r="O85" s="8" t="s">
        <v>55</v>
      </c>
      <c r="P85" s="8" t="s">
        <v>55</v>
      </c>
      <c r="Q85" s="8" t="s">
        <v>55</v>
      </c>
      <c r="R85" s="8" t="s">
        <v>55</v>
      </c>
      <c r="S85" s="8" t="s">
        <v>55</v>
      </c>
      <c r="T85" s="8" t="s">
        <v>55</v>
      </c>
      <c r="U85" s="8" t="s">
        <v>55</v>
      </c>
      <c r="V85" s="8" t="s">
        <v>55</v>
      </c>
      <c r="W85" s="8" t="s">
        <v>55</v>
      </c>
      <c r="X85" s="8" t="s">
        <v>55</v>
      </c>
      <c r="Y85" s="8" t="s">
        <v>55</v>
      </c>
      <c r="Z85" s="8" t="s">
        <v>55</v>
      </c>
      <c r="AA85" s="8" t="s">
        <v>55</v>
      </c>
      <c r="AB85" s="8" t="s">
        <v>55</v>
      </c>
      <c r="AC85" s="8" t="s">
        <v>55</v>
      </c>
      <c r="AD85" s="8" t="s">
        <v>55</v>
      </c>
      <c r="AE85" s="8" t="s">
        <v>55</v>
      </c>
      <c r="AF85" s="8">
        <v>53.709919999999997</v>
      </c>
      <c r="AG85" s="8">
        <v>53.156350000000003</v>
      </c>
      <c r="AH85" s="8">
        <v>55.440919999999998</v>
      </c>
      <c r="AI85" s="8">
        <v>52.723109999999998</v>
      </c>
      <c r="AJ85" s="8">
        <v>53.916539999999998</v>
      </c>
      <c r="AK85" s="8">
        <v>53.396320000000003</v>
      </c>
      <c r="AL85" s="8">
        <v>51.759390000000003</v>
      </c>
      <c r="AM85" s="8">
        <v>51.066719999999997</v>
      </c>
      <c r="AN85" s="8">
        <v>48.019159999999999</v>
      </c>
      <c r="AO85" s="8">
        <v>57.189039999999999</v>
      </c>
      <c r="AP85" s="8" t="s">
        <v>55</v>
      </c>
      <c r="AQ85" s="8">
        <v>60.387999999999998</v>
      </c>
      <c r="AR85" s="8">
        <v>54.40596</v>
      </c>
      <c r="AS85" s="8">
        <v>59.047249999999998</v>
      </c>
      <c r="AT85" s="8">
        <v>56.834249999999997</v>
      </c>
      <c r="AU85" s="8">
        <v>62.250100000000003</v>
      </c>
      <c r="AV85" s="8">
        <v>61.501759999999997</v>
      </c>
      <c r="AW85" s="8" t="s">
        <v>55</v>
      </c>
      <c r="AX85">
        <f t="shared" si="13"/>
        <v>884.80478999999991</v>
      </c>
      <c r="AY85">
        <f t="shared" si="18"/>
        <v>16</v>
      </c>
      <c r="AZ85" t="str">
        <f t="shared" si="19"/>
        <v>Georgia</v>
      </c>
    </row>
    <row r="86" spans="1:53" ht="13" hidden="1" x14ac:dyDescent="0.3">
      <c r="A86" s="6" t="s">
        <v>135</v>
      </c>
      <c r="B86" s="5" t="s">
        <v>53</v>
      </c>
      <c r="C86" s="7" t="s">
        <v>55</v>
      </c>
      <c r="D86" s="7" t="s">
        <v>55</v>
      </c>
      <c r="E86" s="7" t="s">
        <v>55</v>
      </c>
      <c r="F86" s="7" t="s">
        <v>55</v>
      </c>
      <c r="G86" s="7" t="s">
        <v>55</v>
      </c>
      <c r="H86" s="7" t="s">
        <v>55</v>
      </c>
      <c r="I86" s="7" t="s">
        <v>55</v>
      </c>
      <c r="J86" s="7" t="s">
        <v>55</v>
      </c>
      <c r="K86" s="7" t="s">
        <v>55</v>
      </c>
      <c r="L86" s="7" t="s">
        <v>55</v>
      </c>
      <c r="M86" s="7" t="s">
        <v>55</v>
      </c>
      <c r="N86" s="7" t="s">
        <v>55</v>
      </c>
      <c r="O86" s="7" t="s">
        <v>55</v>
      </c>
      <c r="P86" s="7" t="s">
        <v>55</v>
      </c>
      <c r="Q86" s="7" t="s">
        <v>55</v>
      </c>
      <c r="R86" s="7" t="s">
        <v>55</v>
      </c>
      <c r="S86" s="7" t="s">
        <v>55</v>
      </c>
      <c r="T86" s="7" t="s">
        <v>55</v>
      </c>
      <c r="U86" s="7" t="s">
        <v>55</v>
      </c>
      <c r="V86" s="7" t="s">
        <v>55</v>
      </c>
      <c r="W86" s="7" t="s">
        <v>55</v>
      </c>
      <c r="X86" s="7" t="s">
        <v>55</v>
      </c>
      <c r="Y86" s="7" t="s">
        <v>55</v>
      </c>
      <c r="Z86" s="7">
        <v>44.398449999999997</v>
      </c>
      <c r="AA86" s="7">
        <v>44.664929999999998</v>
      </c>
      <c r="AB86" s="7">
        <v>45.266959999999997</v>
      </c>
      <c r="AC86" s="7">
        <v>45.290190000000003</v>
      </c>
      <c r="AD86" s="7">
        <v>45.68271</v>
      </c>
      <c r="AE86" s="7" t="s">
        <v>55</v>
      </c>
      <c r="AF86" s="7">
        <v>49.409529999999997</v>
      </c>
      <c r="AG86" s="7">
        <v>50.336480000000002</v>
      </c>
      <c r="AH86" s="7">
        <v>51.637340000000002</v>
      </c>
      <c r="AI86" s="7">
        <v>52.203659999999999</v>
      </c>
      <c r="AJ86" s="7" t="s">
        <v>55</v>
      </c>
      <c r="AK86" s="7" t="s">
        <v>55</v>
      </c>
      <c r="AL86" s="7" t="s">
        <v>55</v>
      </c>
      <c r="AM86" s="7" t="s">
        <v>55</v>
      </c>
      <c r="AN86" s="7" t="s">
        <v>55</v>
      </c>
      <c r="AO86" s="7" t="s">
        <v>55</v>
      </c>
      <c r="AP86" s="7" t="s">
        <v>55</v>
      </c>
      <c r="AQ86" s="7" t="s">
        <v>55</v>
      </c>
      <c r="AR86" s="7" t="s">
        <v>55</v>
      </c>
      <c r="AS86" s="7" t="s">
        <v>55</v>
      </c>
      <c r="AT86" s="7" t="s">
        <v>55</v>
      </c>
      <c r="AU86" s="7">
        <v>50.518819999999998</v>
      </c>
      <c r="AV86" s="7" t="s">
        <v>55</v>
      </c>
      <c r="AW86" s="7" t="s">
        <v>55</v>
      </c>
      <c r="AX86">
        <f t="shared" si="13"/>
        <v>479.40906999999999</v>
      </c>
      <c r="AY86">
        <f t="shared" si="18"/>
        <v>10</v>
      </c>
      <c r="AZ86" t="str">
        <f t="shared" si="19"/>
        <v>Germany</v>
      </c>
    </row>
    <row r="87" spans="1:53" ht="13" hidden="1" x14ac:dyDescent="0.3">
      <c r="A87" s="6" t="s">
        <v>136</v>
      </c>
      <c r="B87" s="5" t="s">
        <v>53</v>
      </c>
      <c r="C87" s="8" t="s">
        <v>55</v>
      </c>
      <c r="D87" s="8" t="s">
        <v>55</v>
      </c>
      <c r="E87" s="8" t="s">
        <v>55</v>
      </c>
      <c r="F87" s="8" t="s">
        <v>55</v>
      </c>
      <c r="G87" s="8">
        <v>11.162430000000001</v>
      </c>
      <c r="H87" s="8" t="s">
        <v>55</v>
      </c>
      <c r="I87" s="8" t="s">
        <v>55</v>
      </c>
      <c r="J87" s="8" t="s">
        <v>55</v>
      </c>
      <c r="K87" s="8" t="s">
        <v>55</v>
      </c>
      <c r="L87" s="8" t="s">
        <v>55</v>
      </c>
      <c r="M87" s="8" t="s">
        <v>55</v>
      </c>
      <c r="N87" s="8">
        <v>13.931229999999999</v>
      </c>
      <c r="O87" s="8" t="s">
        <v>55</v>
      </c>
      <c r="P87" s="8" t="s">
        <v>55</v>
      </c>
      <c r="Q87" s="8" t="s">
        <v>55</v>
      </c>
      <c r="R87" s="8" t="s">
        <v>55</v>
      </c>
      <c r="S87" s="8" t="s">
        <v>55</v>
      </c>
      <c r="T87" s="8">
        <v>24.37358</v>
      </c>
      <c r="U87" s="8">
        <v>16.048390000000001</v>
      </c>
      <c r="V87" s="8" t="s">
        <v>55</v>
      </c>
      <c r="W87" s="8" t="s">
        <v>55</v>
      </c>
      <c r="X87" s="8" t="s">
        <v>55</v>
      </c>
      <c r="Y87" s="8">
        <v>21.504200000000001</v>
      </c>
      <c r="Z87" s="8" t="s">
        <v>55</v>
      </c>
      <c r="AA87" s="8" t="s">
        <v>55</v>
      </c>
      <c r="AB87" s="8" t="s">
        <v>55</v>
      </c>
      <c r="AC87" s="8" t="s">
        <v>55</v>
      </c>
      <c r="AD87" s="8" t="s">
        <v>55</v>
      </c>
      <c r="AE87" s="8" t="s">
        <v>55</v>
      </c>
      <c r="AF87" s="8" t="s">
        <v>55</v>
      </c>
      <c r="AG87" s="8" t="s">
        <v>55</v>
      </c>
      <c r="AH87" s="8" t="s">
        <v>55</v>
      </c>
      <c r="AI87" s="8" t="s">
        <v>55</v>
      </c>
      <c r="AJ87" s="8" t="s">
        <v>55</v>
      </c>
      <c r="AK87" s="8" t="s">
        <v>55</v>
      </c>
      <c r="AL87" s="8" t="s">
        <v>55</v>
      </c>
      <c r="AM87" s="8" t="s">
        <v>55</v>
      </c>
      <c r="AN87" s="8" t="s">
        <v>55</v>
      </c>
      <c r="AO87" s="8" t="s">
        <v>55</v>
      </c>
      <c r="AP87" s="8" t="s">
        <v>55</v>
      </c>
      <c r="AQ87" s="8" t="s">
        <v>55</v>
      </c>
      <c r="AR87" s="8" t="s">
        <v>55</v>
      </c>
      <c r="AS87" s="8">
        <v>39.373669999999997</v>
      </c>
      <c r="AT87" s="8">
        <v>40.713340000000002</v>
      </c>
      <c r="AU87" s="8">
        <v>39.265230000000003</v>
      </c>
      <c r="AV87" s="8">
        <v>40.409350000000003</v>
      </c>
      <c r="AW87" s="8" t="s">
        <v>55</v>
      </c>
      <c r="AX87">
        <f t="shared" si="13"/>
        <v>246.78141999999997</v>
      </c>
      <c r="AY87">
        <f t="shared" si="18"/>
        <v>9</v>
      </c>
      <c r="AZ87" t="str">
        <f t="shared" si="19"/>
        <v>Ghana</v>
      </c>
    </row>
    <row r="88" spans="1:53" ht="13" hidden="1" x14ac:dyDescent="0.3">
      <c r="A88" s="6" t="s">
        <v>137</v>
      </c>
      <c r="B88" s="5" t="s">
        <v>53</v>
      </c>
      <c r="C88" s="7" t="s">
        <v>55</v>
      </c>
      <c r="D88" s="7" t="s">
        <v>55</v>
      </c>
      <c r="E88" s="7" t="s">
        <v>55</v>
      </c>
      <c r="F88" s="7" t="s">
        <v>55</v>
      </c>
      <c r="G88" s="7" t="s">
        <v>55</v>
      </c>
      <c r="H88" s="7" t="s">
        <v>55</v>
      </c>
      <c r="I88" s="7" t="s">
        <v>55</v>
      </c>
      <c r="J88" s="7" t="s">
        <v>55</v>
      </c>
      <c r="K88" s="7" t="s">
        <v>55</v>
      </c>
      <c r="L88" s="7" t="s">
        <v>55</v>
      </c>
      <c r="M88" s="7" t="s">
        <v>55</v>
      </c>
      <c r="N88" s="7" t="s">
        <v>55</v>
      </c>
      <c r="O88" s="7" t="s">
        <v>55</v>
      </c>
      <c r="P88" s="7" t="s">
        <v>55</v>
      </c>
      <c r="Q88" s="7" t="s">
        <v>55</v>
      </c>
      <c r="R88" s="7" t="s">
        <v>55</v>
      </c>
      <c r="S88" s="7" t="s">
        <v>55</v>
      </c>
      <c r="T88" s="7" t="s">
        <v>55</v>
      </c>
      <c r="U88" s="7" t="s">
        <v>55</v>
      </c>
      <c r="V88" s="7" t="s">
        <v>55</v>
      </c>
      <c r="W88" s="7" t="s">
        <v>55</v>
      </c>
      <c r="X88" s="7" t="s">
        <v>55</v>
      </c>
      <c r="Y88" s="7" t="s">
        <v>55</v>
      </c>
      <c r="Z88" s="7" t="s">
        <v>55</v>
      </c>
      <c r="AA88" s="7" t="s">
        <v>55</v>
      </c>
      <c r="AB88" s="7" t="s">
        <v>55</v>
      </c>
      <c r="AC88" s="7" t="s">
        <v>55</v>
      </c>
      <c r="AD88" s="7" t="s">
        <v>55</v>
      </c>
      <c r="AE88" s="7" t="s">
        <v>55</v>
      </c>
      <c r="AF88" s="7" t="s">
        <v>55</v>
      </c>
      <c r="AG88" s="7" t="s">
        <v>55</v>
      </c>
      <c r="AH88" s="7" t="s">
        <v>55</v>
      </c>
      <c r="AI88" s="7" t="s">
        <v>55</v>
      </c>
      <c r="AJ88" s="7" t="s">
        <v>55</v>
      </c>
      <c r="AK88" s="7" t="s">
        <v>55</v>
      </c>
      <c r="AL88" s="7" t="s">
        <v>55</v>
      </c>
      <c r="AM88" s="7" t="s">
        <v>55</v>
      </c>
      <c r="AN88" s="7" t="s">
        <v>55</v>
      </c>
      <c r="AO88" s="7" t="s">
        <v>55</v>
      </c>
      <c r="AP88" s="7" t="s">
        <v>55</v>
      </c>
      <c r="AQ88" s="7" t="s">
        <v>55</v>
      </c>
      <c r="AR88" s="7" t="s">
        <v>55</v>
      </c>
      <c r="AS88" s="7" t="s">
        <v>55</v>
      </c>
      <c r="AT88" s="7" t="s">
        <v>55</v>
      </c>
      <c r="AU88" s="7" t="s">
        <v>55</v>
      </c>
      <c r="AV88" s="7" t="s">
        <v>55</v>
      </c>
      <c r="AW88" s="7" t="s">
        <v>55</v>
      </c>
      <c r="AX88">
        <f t="shared" si="13"/>
        <v>0</v>
      </c>
    </row>
    <row r="89" spans="1:53" ht="13" x14ac:dyDescent="0.3">
      <c r="A89" s="6" t="s">
        <v>138</v>
      </c>
      <c r="B89" s="5" t="s">
        <v>53</v>
      </c>
      <c r="C89" s="8" t="s">
        <v>55</v>
      </c>
      <c r="D89" s="8">
        <v>35.424280000000003</v>
      </c>
      <c r="E89" s="8" t="s">
        <v>55</v>
      </c>
      <c r="F89" s="8">
        <v>40.430039999999998</v>
      </c>
      <c r="G89" s="8">
        <v>40.694899999999997</v>
      </c>
      <c r="H89" s="8">
        <v>37.533920000000002</v>
      </c>
      <c r="I89" s="8">
        <v>36.956389999999999</v>
      </c>
      <c r="J89" s="8">
        <v>37.138190000000002</v>
      </c>
      <c r="K89" s="8">
        <v>38.789870000000001</v>
      </c>
      <c r="L89" s="8">
        <v>40.994390000000003</v>
      </c>
      <c r="M89" s="8">
        <v>41.620959999999997</v>
      </c>
      <c r="N89" s="8">
        <v>40.645769999999999</v>
      </c>
      <c r="O89" s="8">
        <v>41.811030000000002</v>
      </c>
      <c r="P89" s="8">
        <v>43.078069999999997</v>
      </c>
      <c r="Q89" s="8">
        <v>44.930210000000002</v>
      </c>
      <c r="R89" s="8">
        <v>46.086469999999998</v>
      </c>
      <c r="S89" s="8">
        <v>50.589550000000003</v>
      </c>
      <c r="T89" s="8">
        <v>55.18327</v>
      </c>
      <c r="U89" s="8">
        <v>52.24559</v>
      </c>
      <c r="V89" s="8" t="s">
        <v>55</v>
      </c>
      <c r="W89" s="8">
        <v>53.378590000000003</v>
      </c>
      <c r="X89" s="8">
        <v>52.921669999999999</v>
      </c>
      <c r="Y89" s="8">
        <v>52.820659999999997</v>
      </c>
      <c r="Z89" s="8">
        <v>53.984340000000003</v>
      </c>
      <c r="AA89" s="8">
        <v>56.64949</v>
      </c>
      <c r="AB89" s="8" t="s">
        <v>55</v>
      </c>
      <c r="AC89" s="8" t="s">
        <v>55</v>
      </c>
      <c r="AD89" s="8">
        <v>54.615960000000001</v>
      </c>
      <c r="AE89" s="8" t="s">
        <v>55</v>
      </c>
      <c r="AF89" s="8" t="s">
        <v>55</v>
      </c>
      <c r="AG89" s="8" t="s">
        <v>55</v>
      </c>
      <c r="AH89" s="8">
        <v>55.545000000000002</v>
      </c>
      <c r="AI89" s="8">
        <v>55.170439999999999</v>
      </c>
      <c r="AJ89" s="8" t="s">
        <v>55</v>
      </c>
      <c r="AK89" s="8">
        <v>60.901629999999997</v>
      </c>
      <c r="AL89" s="8">
        <v>61.48283</v>
      </c>
      <c r="AM89" s="8" t="s">
        <v>55</v>
      </c>
      <c r="AN89" s="8">
        <v>59.494010000000003</v>
      </c>
      <c r="AO89" s="8">
        <v>59.32105</v>
      </c>
      <c r="AP89" s="8" t="s">
        <v>55</v>
      </c>
      <c r="AQ89" s="8">
        <v>59.857750000000003</v>
      </c>
      <c r="AR89" s="8">
        <v>59.813760000000002</v>
      </c>
      <c r="AS89" s="8">
        <v>59.056579999999997</v>
      </c>
      <c r="AT89" s="8">
        <v>58.787379999999999</v>
      </c>
      <c r="AU89" s="8">
        <v>57.777450000000002</v>
      </c>
      <c r="AV89" s="8" t="s">
        <v>55</v>
      </c>
      <c r="AW89" s="8" t="s">
        <v>55</v>
      </c>
      <c r="AX89">
        <f t="shared" si="13"/>
        <v>1695.7314900000001</v>
      </c>
      <c r="AY89">
        <f>COUNT(C89:AW89)</f>
        <v>34</v>
      </c>
      <c r="AZ89" t="str">
        <f>A89</f>
        <v>Greece</v>
      </c>
      <c r="BA89" t="s">
        <v>613</v>
      </c>
    </row>
    <row r="90" spans="1:53" ht="13" hidden="1" x14ac:dyDescent="0.3">
      <c r="A90" s="6" t="s">
        <v>139</v>
      </c>
      <c r="B90" s="5" t="s">
        <v>53</v>
      </c>
      <c r="C90" s="7" t="s">
        <v>55</v>
      </c>
      <c r="D90" s="7" t="s">
        <v>55</v>
      </c>
      <c r="E90" s="7" t="s">
        <v>55</v>
      </c>
      <c r="F90" s="7" t="s">
        <v>55</v>
      </c>
      <c r="G90" s="7" t="s">
        <v>55</v>
      </c>
      <c r="H90" s="7" t="s">
        <v>55</v>
      </c>
      <c r="I90" s="7" t="s">
        <v>55</v>
      </c>
      <c r="J90" s="7" t="s">
        <v>55</v>
      </c>
      <c r="K90" s="7" t="s">
        <v>55</v>
      </c>
      <c r="L90" s="7" t="s">
        <v>55</v>
      </c>
      <c r="M90" s="7" t="s">
        <v>55</v>
      </c>
      <c r="N90" s="7" t="s">
        <v>55</v>
      </c>
      <c r="O90" s="7" t="s">
        <v>55</v>
      </c>
      <c r="P90" s="7" t="s">
        <v>55</v>
      </c>
      <c r="Q90" s="7" t="s">
        <v>55</v>
      </c>
      <c r="R90" s="7" t="s">
        <v>55</v>
      </c>
      <c r="S90" s="7" t="s">
        <v>55</v>
      </c>
      <c r="T90" s="7" t="s">
        <v>55</v>
      </c>
      <c r="U90" s="7" t="s">
        <v>55</v>
      </c>
      <c r="V90" s="7" t="s">
        <v>55</v>
      </c>
      <c r="W90" s="7" t="s">
        <v>55</v>
      </c>
      <c r="X90" s="7" t="s">
        <v>55</v>
      </c>
      <c r="Y90" s="7" t="s">
        <v>55</v>
      </c>
      <c r="Z90" s="7" t="s">
        <v>55</v>
      </c>
      <c r="AA90" s="7" t="s">
        <v>55</v>
      </c>
      <c r="AB90" s="7" t="s">
        <v>55</v>
      </c>
      <c r="AC90" s="7" t="s">
        <v>55</v>
      </c>
      <c r="AD90" s="7" t="s">
        <v>55</v>
      </c>
      <c r="AE90" s="7" t="s">
        <v>55</v>
      </c>
      <c r="AF90" s="7" t="s">
        <v>55</v>
      </c>
      <c r="AG90" s="7" t="s">
        <v>55</v>
      </c>
      <c r="AH90" s="7" t="s">
        <v>55</v>
      </c>
      <c r="AI90" s="7" t="s">
        <v>55</v>
      </c>
      <c r="AJ90" s="7" t="s">
        <v>55</v>
      </c>
      <c r="AK90" s="7" t="s">
        <v>55</v>
      </c>
      <c r="AL90" s="7" t="s">
        <v>55</v>
      </c>
      <c r="AM90" s="7" t="s">
        <v>55</v>
      </c>
      <c r="AN90" s="7" t="s">
        <v>55</v>
      </c>
      <c r="AO90" s="7" t="s">
        <v>55</v>
      </c>
      <c r="AP90" s="7" t="s">
        <v>55</v>
      </c>
      <c r="AQ90" s="7" t="s">
        <v>55</v>
      </c>
      <c r="AR90" s="7" t="s">
        <v>55</v>
      </c>
      <c r="AS90" s="7" t="s">
        <v>55</v>
      </c>
      <c r="AT90" s="7" t="s">
        <v>55</v>
      </c>
      <c r="AU90" s="7" t="s">
        <v>55</v>
      </c>
      <c r="AV90" s="7" t="s">
        <v>55</v>
      </c>
      <c r="AW90" s="7" t="s">
        <v>55</v>
      </c>
      <c r="AX90">
        <f t="shared" si="13"/>
        <v>0</v>
      </c>
    </row>
    <row r="91" spans="1:53" ht="13" hidden="1" x14ac:dyDescent="0.3">
      <c r="A91" s="6" t="s">
        <v>140</v>
      </c>
      <c r="B91" s="5" t="s">
        <v>53</v>
      </c>
      <c r="C91" s="8" t="s">
        <v>55</v>
      </c>
      <c r="D91" s="8" t="s">
        <v>55</v>
      </c>
      <c r="E91" s="8" t="s">
        <v>55</v>
      </c>
      <c r="F91" s="8" t="s">
        <v>55</v>
      </c>
      <c r="G91" s="8" t="s">
        <v>55</v>
      </c>
      <c r="H91" s="8" t="s">
        <v>55</v>
      </c>
      <c r="I91" s="8" t="s">
        <v>55</v>
      </c>
      <c r="J91" s="8" t="s">
        <v>55</v>
      </c>
      <c r="K91" s="8" t="s">
        <v>55</v>
      </c>
      <c r="L91" s="8" t="s">
        <v>55</v>
      </c>
      <c r="M91" s="8" t="s">
        <v>55</v>
      </c>
      <c r="N91" s="8">
        <v>54.605260000000001</v>
      </c>
      <c r="O91" s="8" t="s">
        <v>55</v>
      </c>
      <c r="P91" s="8">
        <v>51.428570000000001</v>
      </c>
      <c r="Q91" s="8" t="s">
        <v>55</v>
      </c>
      <c r="R91" s="8">
        <v>55.154640000000001</v>
      </c>
      <c r="S91" s="8" t="s">
        <v>55</v>
      </c>
      <c r="T91" s="8" t="s">
        <v>55</v>
      </c>
      <c r="U91" s="8" t="s">
        <v>55</v>
      </c>
      <c r="V91" s="8" t="s">
        <v>55</v>
      </c>
      <c r="W91" s="8" t="s">
        <v>55</v>
      </c>
      <c r="X91" s="8" t="s">
        <v>55</v>
      </c>
      <c r="Y91" s="8" t="s">
        <v>55</v>
      </c>
      <c r="Z91" s="8" t="s">
        <v>55</v>
      </c>
      <c r="AA91" s="8" t="s">
        <v>55</v>
      </c>
      <c r="AB91" s="8" t="s">
        <v>55</v>
      </c>
      <c r="AC91" s="8" t="s">
        <v>55</v>
      </c>
      <c r="AD91" s="8" t="s">
        <v>55</v>
      </c>
      <c r="AE91" s="8" t="s">
        <v>55</v>
      </c>
      <c r="AF91" s="8" t="s">
        <v>55</v>
      </c>
      <c r="AG91" s="8" t="s">
        <v>55</v>
      </c>
      <c r="AH91" s="8" t="s">
        <v>55</v>
      </c>
      <c r="AI91" s="8" t="s">
        <v>55</v>
      </c>
      <c r="AJ91" s="8" t="s">
        <v>55</v>
      </c>
      <c r="AK91" s="8" t="s">
        <v>55</v>
      </c>
      <c r="AL91" s="8" t="s">
        <v>55</v>
      </c>
      <c r="AM91" s="8" t="s">
        <v>55</v>
      </c>
      <c r="AN91" s="8" t="s">
        <v>55</v>
      </c>
      <c r="AO91" s="8" t="s">
        <v>55</v>
      </c>
      <c r="AP91" s="8" t="s">
        <v>55</v>
      </c>
      <c r="AQ91" s="8" t="s">
        <v>55</v>
      </c>
      <c r="AR91" s="8" t="s">
        <v>55</v>
      </c>
      <c r="AS91" s="8" t="s">
        <v>55</v>
      </c>
      <c r="AT91" s="8" t="s">
        <v>55</v>
      </c>
      <c r="AU91" s="8" t="s">
        <v>55</v>
      </c>
      <c r="AV91" s="8">
        <v>57.522539999999999</v>
      </c>
      <c r="AW91" s="8" t="s">
        <v>55</v>
      </c>
      <c r="AX91">
        <f t="shared" si="13"/>
        <v>218.71100999999999</v>
      </c>
      <c r="AY91">
        <f>COUNT(C91:AW91)</f>
        <v>4</v>
      </c>
      <c r="AZ91" t="str">
        <f>A91</f>
        <v>Grenada</v>
      </c>
    </row>
    <row r="92" spans="1:53" ht="13" hidden="1" x14ac:dyDescent="0.3">
      <c r="A92" s="6" t="s">
        <v>141</v>
      </c>
      <c r="B92" s="5" t="s">
        <v>53</v>
      </c>
      <c r="C92" s="7" t="s">
        <v>55</v>
      </c>
      <c r="D92" s="7" t="s">
        <v>55</v>
      </c>
      <c r="E92" s="7" t="s">
        <v>55</v>
      </c>
      <c r="F92" s="7" t="s">
        <v>55</v>
      </c>
      <c r="G92" s="7" t="s">
        <v>55</v>
      </c>
      <c r="H92" s="7" t="s">
        <v>55</v>
      </c>
      <c r="I92" s="7" t="s">
        <v>55</v>
      </c>
      <c r="J92" s="7" t="s">
        <v>55</v>
      </c>
      <c r="K92" s="7" t="s">
        <v>55</v>
      </c>
      <c r="L92" s="7" t="s">
        <v>55</v>
      </c>
      <c r="M92" s="7" t="s">
        <v>55</v>
      </c>
      <c r="N92" s="7" t="s">
        <v>55</v>
      </c>
      <c r="O92" s="7" t="s">
        <v>55</v>
      </c>
      <c r="P92" s="7" t="s">
        <v>55</v>
      </c>
      <c r="Q92" s="7" t="s">
        <v>55</v>
      </c>
      <c r="R92" s="7" t="s">
        <v>55</v>
      </c>
      <c r="S92" s="7" t="s">
        <v>55</v>
      </c>
      <c r="T92" s="7" t="s">
        <v>55</v>
      </c>
      <c r="U92" s="7" t="s">
        <v>55</v>
      </c>
      <c r="V92" s="7" t="s">
        <v>55</v>
      </c>
      <c r="W92" s="7" t="s">
        <v>55</v>
      </c>
      <c r="X92" s="7" t="s">
        <v>55</v>
      </c>
      <c r="Y92" s="7" t="s">
        <v>55</v>
      </c>
      <c r="Z92" s="7" t="s">
        <v>55</v>
      </c>
      <c r="AA92" s="7" t="s">
        <v>55</v>
      </c>
      <c r="AB92" s="7" t="s">
        <v>55</v>
      </c>
      <c r="AC92" s="7" t="s">
        <v>55</v>
      </c>
      <c r="AD92" s="7" t="s">
        <v>55</v>
      </c>
      <c r="AE92" s="7" t="s">
        <v>55</v>
      </c>
      <c r="AF92" s="7" t="s">
        <v>55</v>
      </c>
      <c r="AG92" s="7" t="s">
        <v>55</v>
      </c>
      <c r="AH92" s="7" t="s">
        <v>55</v>
      </c>
      <c r="AI92" s="7" t="s">
        <v>55</v>
      </c>
      <c r="AJ92" s="7" t="s">
        <v>55</v>
      </c>
      <c r="AK92" s="7" t="s">
        <v>55</v>
      </c>
      <c r="AL92" s="7" t="s">
        <v>55</v>
      </c>
      <c r="AM92" s="7" t="s">
        <v>55</v>
      </c>
      <c r="AN92" s="7" t="s">
        <v>55</v>
      </c>
      <c r="AO92" s="7" t="s">
        <v>55</v>
      </c>
      <c r="AP92" s="7" t="s">
        <v>55</v>
      </c>
      <c r="AQ92" s="7" t="s">
        <v>55</v>
      </c>
      <c r="AR92" s="7" t="s">
        <v>55</v>
      </c>
      <c r="AS92" s="7" t="s">
        <v>55</v>
      </c>
      <c r="AT92" s="7" t="s">
        <v>55</v>
      </c>
      <c r="AU92" s="7" t="s">
        <v>55</v>
      </c>
      <c r="AV92" s="7" t="s">
        <v>55</v>
      </c>
      <c r="AW92" s="7" t="s">
        <v>55</v>
      </c>
      <c r="AX92">
        <f t="shared" si="13"/>
        <v>0</v>
      </c>
    </row>
    <row r="93" spans="1:53" ht="13" hidden="1" x14ac:dyDescent="0.3">
      <c r="A93" s="6" t="s">
        <v>142</v>
      </c>
      <c r="B93" s="5" t="s">
        <v>53</v>
      </c>
      <c r="C93" s="8" t="s">
        <v>55</v>
      </c>
      <c r="D93" s="8" t="s">
        <v>55</v>
      </c>
      <c r="E93" s="8" t="s">
        <v>55</v>
      </c>
      <c r="F93" s="8" t="s">
        <v>55</v>
      </c>
      <c r="G93" s="8" t="s">
        <v>55</v>
      </c>
      <c r="H93" s="8" t="s">
        <v>55</v>
      </c>
      <c r="I93" s="8" t="s">
        <v>55</v>
      </c>
      <c r="J93" s="8" t="s">
        <v>55</v>
      </c>
      <c r="K93" s="8" t="s">
        <v>55</v>
      </c>
      <c r="L93" s="8" t="s">
        <v>55</v>
      </c>
      <c r="M93" s="8" t="s">
        <v>55</v>
      </c>
      <c r="N93" s="8" t="s">
        <v>55</v>
      </c>
      <c r="O93" s="8" t="s">
        <v>55</v>
      </c>
      <c r="P93" s="8" t="s">
        <v>55</v>
      </c>
      <c r="Q93" s="8" t="s">
        <v>55</v>
      </c>
      <c r="R93" s="8" t="s">
        <v>55</v>
      </c>
      <c r="S93" s="8" t="s">
        <v>55</v>
      </c>
      <c r="T93" s="8" t="s">
        <v>55</v>
      </c>
      <c r="U93" s="8" t="s">
        <v>55</v>
      </c>
      <c r="V93" s="8" t="s">
        <v>55</v>
      </c>
      <c r="W93" s="8" t="s">
        <v>55</v>
      </c>
      <c r="X93" s="8" t="s">
        <v>55</v>
      </c>
      <c r="Y93" s="8" t="s">
        <v>55</v>
      </c>
      <c r="Z93" s="8" t="s">
        <v>55</v>
      </c>
      <c r="AA93" s="8" t="s">
        <v>55</v>
      </c>
      <c r="AB93" s="8" t="s">
        <v>55</v>
      </c>
      <c r="AC93" s="8" t="s">
        <v>55</v>
      </c>
      <c r="AD93" s="8" t="s">
        <v>55</v>
      </c>
      <c r="AE93" s="8" t="s">
        <v>55</v>
      </c>
      <c r="AF93" s="8" t="s">
        <v>55</v>
      </c>
      <c r="AG93" s="8" t="s">
        <v>55</v>
      </c>
      <c r="AH93" s="8" t="s">
        <v>55</v>
      </c>
      <c r="AI93" s="8" t="s">
        <v>55</v>
      </c>
      <c r="AJ93" s="8" t="s">
        <v>55</v>
      </c>
      <c r="AK93" s="8" t="s">
        <v>55</v>
      </c>
      <c r="AL93" s="8" t="s">
        <v>55</v>
      </c>
      <c r="AM93" s="8" t="s">
        <v>55</v>
      </c>
      <c r="AN93" s="8" t="s">
        <v>55</v>
      </c>
      <c r="AO93" s="8" t="s">
        <v>55</v>
      </c>
      <c r="AP93" s="8" t="s">
        <v>55</v>
      </c>
      <c r="AQ93" s="8" t="s">
        <v>55</v>
      </c>
      <c r="AR93" s="8" t="s">
        <v>55</v>
      </c>
      <c r="AS93" s="8" t="s">
        <v>55</v>
      </c>
      <c r="AT93" s="8" t="s">
        <v>55</v>
      </c>
      <c r="AU93" s="8" t="s">
        <v>55</v>
      </c>
      <c r="AV93" s="8" t="s">
        <v>55</v>
      </c>
      <c r="AW93" s="8" t="s">
        <v>55</v>
      </c>
      <c r="AX93">
        <f t="shared" si="13"/>
        <v>0</v>
      </c>
    </row>
    <row r="94" spans="1:53" ht="13" hidden="1" x14ac:dyDescent="0.3">
      <c r="A94" s="6" t="s">
        <v>143</v>
      </c>
      <c r="B94" s="5" t="s">
        <v>53</v>
      </c>
      <c r="C94" s="7">
        <v>10.11673</v>
      </c>
      <c r="D94" s="7">
        <v>16.559139999999999</v>
      </c>
      <c r="E94" s="7">
        <v>16.300370000000001</v>
      </c>
      <c r="F94" s="7" t="s">
        <v>55</v>
      </c>
      <c r="G94" s="7">
        <v>16.169720000000002</v>
      </c>
      <c r="H94" s="7">
        <v>19.000979999999998</v>
      </c>
      <c r="I94" s="7">
        <v>23.03922</v>
      </c>
      <c r="J94" s="7">
        <v>28.343730000000001</v>
      </c>
      <c r="K94" s="7">
        <v>28.8444</v>
      </c>
      <c r="L94" s="7" t="s">
        <v>55</v>
      </c>
      <c r="M94" s="7" t="s">
        <v>55</v>
      </c>
      <c r="N94" s="7" t="s">
        <v>55</v>
      </c>
      <c r="O94" s="7" t="s">
        <v>55</v>
      </c>
      <c r="P94" s="7" t="s">
        <v>55</v>
      </c>
      <c r="Q94" s="7" t="s">
        <v>55</v>
      </c>
      <c r="R94" s="7" t="s">
        <v>55</v>
      </c>
      <c r="S94" s="7" t="s">
        <v>55</v>
      </c>
      <c r="T94" s="7" t="s">
        <v>55</v>
      </c>
      <c r="U94" s="7" t="s">
        <v>55</v>
      </c>
      <c r="V94" s="7" t="s">
        <v>55</v>
      </c>
      <c r="W94" s="7" t="s">
        <v>55</v>
      </c>
      <c r="X94" s="7" t="s">
        <v>55</v>
      </c>
      <c r="Y94" s="7" t="s">
        <v>55</v>
      </c>
      <c r="Z94" s="7" t="s">
        <v>55</v>
      </c>
      <c r="AA94" s="7" t="s">
        <v>55</v>
      </c>
      <c r="AB94" s="7" t="s">
        <v>55</v>
      </c>
      <c r="AC94" s="7" t="s">
        <v>55</v>
      </c>
      <c r="AD94" s="7" t="s">
        <v>55</v>
      </c>
      <c r="AE94" s="7" t="s">
        <v>55</v>
      </c>
      <c r="AF94" s="7" t="s">
        <v>55</v>
      </c>
      <c r="AG94" s="7" t="s">
        <v>55</v>
      </c>
      <c r="AH94" s="7" t="s">
        <v>55</v>
      </c>
      <c r="AI94" s="7">
        <v>46.891829999999999</v>
      </c>
      <c r="AJ94" s="7" t="s">
        <v>55</v>
      </c>
      <c r="AK94" s="7" t="s">
        <v>55</v>
      </c>
      <c r="AL94" s="7" t="s">
        <v>55</v>
      </c>
      <c r="AM94" s="7" t="s">
        <v>55</v>
      </c>
      <c r="AN94" s="7">
        <v>49.662439999999997</v>
      </c>
      <c r="AO94" s="7" t="s">
        <v>55</v>
      </c>
      <c r="AP94" s="7" t="s">
        <v>55</v>
      </c>
      <c r="AQ94" s="7" t="s">
        <v>55</v>
      </c>
      <c r="AR94" s="7" t="s">
        <v>55</v>
      </c>
      <c r="AS94" s="7" t="s">
        <v>55</v>
      </c>
      <c r="AT94" s="7">
        <v>58.316929999999999</v>
      </c>
      <c r="AU94" s="7" t="s">
        <v>55</v>
      </c>
      <c r="AV94" s="7" t="s">
        <v>55</v>
      </c>
      <c r="AW94" s="7" t="s">
        <v>55</v>
      </c>
      <c r="AX94">
        <f t="shared" si="13"/>
        <v>313.24549000000002</v>
      </c>
      <c r="AY94">
        <f>COUNT(C94:AW94)</f>
        <v>11</v>
      </c>
      <c r="AZ94" t="str">
        <f>A94</f>
        <v>Guatemala</v>
      </c>
    </row>
    <row r="95" spans="1:53" ht="13" hidden="1" x14ac:dyDescent="0.3">
      <c r="A95" s="6" t="s">
        <v>144</v>
      </c>
      <c r="B95" s="5" t="s">
        <v>53</v>
      </c>
      <c r="C95" s="8" t="s">
        <v>55</v>
      </c>
      <c r="D95" s="8" t="s">
        <v>55</v>
      </c>
      <c r="E95" s="8" t="s">
        <v>55</v>
      </c>
      <c r="F95" s="8" t="s">
        <v>55</v>
      </c>
      <c r="G95" s="8" t="s">
        <v>55</v>
      </c>
      <c r="H95" s="8" t="s">
        <v>55</v>
      </c>
      <c r="I95" s="8" t="s">
        <v>55</v>
      </c>
      <c r="J95" s="8" t="s">
        <v>55</v>
      </c>
      <c r="K95" s="8" t="s">
        <v>55</v>
      </c>
      <c r="L95" s="8" t="s">
        <v>55</v>
      </c>
      <c r="M95" s="8" t="s">
        <v>55</v>
      </c>
      <c r="N95" s="8" t="s">
        <v>55</v>
      </c>
      <c r="O95" s="8" t="s">
        <v>55</v>
      </c>
      <c r="P95" s="8" t="s">
        <v>55</v>
      </c>
      <c r="Q95" s="8" t="s">
        <v>55</v>
      </c>
      <c r="R95" s="8" t="s">
        <v>55</v>
      </c>
      <c r="S95" s="8" t="s">
        <v>55</v>
      </c>
      <c r="T95" s="8" t="s">
        <v>55</v>
      </c>
      <c r="U95" s="8" t="s">
        <v>55</v>
      </c>
      <c r="V95" s="8" t="s">
        <v>55</v>
      </c>
      <c r="W95" s="8" t="s">
        <v>55</v>
      </c>
      <c r="X95" s="8" t="s">
        <v>55</v>
      </c>
      <c r="Y95" s="8" t="s">
        <v>55</v>
      </c>
      <c r="Z95" s="8" t="s">
        <v>55</v>
      </c>
      <c r="AA95" s="8" t="s">
        <v>55</v>
      </c>
      <c r="AB95" s="8" t="s">
        <v>55</v>
      </c>
      <c r="AC95" s="8" t="s">
        <v>55</v>
      </c>
      <c r="AD95" s="8" t="s">
        <v>55</v>
      </c>
      <c r="AE95" s="8" t="s">
        <v>55</v>
      </c>
      <c r="AF95" s="8" t="s">
        <v>55</v>
      </c>
      <c r="AG95" s="8" t="s">
        <v>55</v>
      </c>
      <c r="AH95" s="8" t="s">
        <v>55</v>
      </c>
      <c r="AI95" s="8" t="s">
        <v>55</v>
      </c>
      <c r="AJ95" s="8" t="s">
        <v>55</v>
      </c>
      <c r="AK95" s="8" t="s">
        <v>55</v>
      </c>
      <c r="AL95" s="8" t="s">
        <v>55</v>
      </c>
      <c r="AM95" s="8" t="s">
        <v>55</v>
      </c>
      <c r="AN95" s="8" t="s">
        <v>55</v>
      </c>
      <c r="AO95" s="8" t="s">
        <v>55</v>
      </c>
      <c r="AP95" s="8" t="s">
        <v>55</v>
      </c>
      <c r="AQ95" s="8" t="s">
        <v>55</v>
      </c>
      <c r="AR95" s="8" t="s">
        <v>55</v>
      </c>
      <c r="AS95" s="8" t="s">
        <v>55</v>
      </c>
      <c r="AT95" s="8" t="s">
        <v>55</v>
      </c>
      <c r="AU95" s="8" t="s">
        <v>55</v>
      </c>
      <c r="AV95" s="8" t="s">
        <v>55</v>
      </c>
      <c r="AW95" s="8" t="s">
        <v>55</v>
      </c>
      <c r="AX95">
        <f t="shared" si="13"/>
        <v>0</v>
      </c>
    </row>
    <row r="96" spans="1:53" ht="13" hidden="1" x14ac:dyDescent="0.3">
      <c r="A96" s="6" t="s">
        <v>145</v>
      </c>
      <c r="B96" s="5" t="s">
        <v>53</v>
      </c>
      <c r="C96" s="7" t="s">
        <v>55</v>
      </c>
      <c r="D96" s="7" t="s">
        <v>55</v>
      </c>
      <c r="E96" s="7" t="s">
        <v>55</v>
      </c>
      <c r="F96" s="7" t="s">
        <v>55</v>
      </c>
      <c r="G96" s="7" t="s">
        <v>55</v>
      </c>
      <c r="H96" s="7" t="s">
        <v>55</v>
      </c>
      <c r="I96" s="7" t="s">
        <v>55</v>
      </c>
      <c r="J96" s="7" t="s">
        <v>55</v>
      </c>
      <c r="K96" s="7" t="s">
        <v>55</v>
      </c>
      <c r="L96" s="7" t="s">
        <v>55</v>
      </c>
      <c r="M96" s="7" t="s">
        <v>55</v>
      </c>
      <c r="N96" s="7" t="s">
        <v>55</v>
      </c>
      <c r="O96" s="7" t="s">
        <v>55</v>
      </c>
      <c r="P96" s="7">
        <v>11.853759999999999</v>
      </c>
      <c r="Q96" s="7" t="s">
        <v>55</v>
      </c>
      <c r="R96" s="7" t="s">
        <v>55</v>
      </c>
      <c r="S96" s="7" t="s">
        <v>55</v>
      </c>
      <c r="T96" s="7">
        <v>16.112960000000001</v>
      </c>
      <c r="U96" s="7">
        <v>18.407209999999999</v>
      </c>
      <c r="V96" s="7">
        <v>17.620650000000001</v>
      </c>
      <c r="W96" s="7" t="s">
        <v>55</v>
      </c>
      <c r="X96" s="7" t="s">
        <v>55</v>
      </c>
      <c r="Y96" s="7" t="s">
        <v>55</v>
      </c>
      <c r="Z96" s="7" t="s">
        <v>55</v>
      </c>
      <c r="AA96" s="7" t="s">
        <v>55</v>
      </c>
      <c r="AB96" s="7" t="s">
        <v>55</v>
      </c>
      <c r="AC96" s="7" t="s">
        <v>55</v>
      </c>
      <c r="AD96" s="7" t="s">
        <v>55</v>
      </c>
      <c r="AE96" s="7" t="s">
        <v>55</v>
      </c>
      <c r="AF96" s="7" t="s">
        <v>55</v>
      </c>
      <c r="AG96" s="7" t="s">
        <v>55</v>
      </c>
      <c r="AH96" s="7" t="s">
        <v>55</v>
      </c>
      <c r="AI96" s="7" t="s">
        <v>55</v>
      </c>
      <c r="AJ96" s="7" t="s">
        <v>55</v>
      </c>
      <c r="AK96" s="7" t="s">
        <v>55</v>
      </c>
      <c r="AL96" s="7" t="s">
        <v>55</v>
      </c>
      <c r="AM96" s="7" t="s">
        <v>55</v>
      </c>
      <c r="AN96" s="7" t="s">
        <v>55</v>
      </c>
      <c r="AO96" s="7" t="s">
        <v>55</v>
      </c>
      <c r="AP96" s="7" t="s">
        <v>55</v>
      </c>
      <c r="AQ96" s="7" t="s">
        <v>55</v>
      </c>
      <c r="AR96" s="7" t="s">
        <v>55</v>
      </c>
      <c r="AS96" s="7" t="s">
        <v>55</v>
      </c>
      <c r="AT96" s="7" t="s">
        <v>55</v>
      </c>
      <c r="AU96" s="7">
        <v>33.008699999999997</v>
      </c>
      <c r="AV96" s="7" t="s">
        <v>55</v>
      </c>
      <c r="AW96" s="7" t="s">
        <v>55</v>
      </c>
      <c r="AX96">
        <f t="shared" si="13"/>
        <v>97.00327999999999</v>
      </c>
      <c r="AY96">
        <f>COUNT(C96:AW96)</f>
        <v>5</v>
      </c>
      <c r="AZ96" t="str">
        <f>A96</f>
        <v>Guinea</v>
      </c>
    </row>
    <row r="97" spans="1:53" ht="13" hidden="1" x14ac:dyDescent="0.3">
      <c r="A97" s="6" t="s">
        <v>146</v>
      </c>
      <c r="B97" s="5" t="s">
        <v>53</v>
      </c>
      <c r="C97" s="8" t="s">
        <v>55</v>
      </c>
      <c r="D97" s="8" t="s">
        <v>55</v>
      </c>
      <c r="E97" s="8" t="s">
        <v>55</v>
      </c>
      <c r="F97" s="8" t="s">
        <v>55</v>
      </c>
      <c r="G97" s="8" t="s">
        <v>55</v>
      </c>
      <c r="H97" s="8" t="s">
        <v>55</v>
      </c>
      <c r="I97" s="8" t="s">
        <v>55</v>
      </c>
      <c r="J97" s="8" t="s">
        <v>55</v>
      </c>
      <c r="K97" s="8" t="s">
        <v>55</v>
      </c>
      <c r="L97" s="8" t="s">
        <v>55</v>
      </c>
      <c r="M97" s="8" t="s">
        <v>55</v>
      </c>
      <c r="N97" s="8" t="s">
        <v>55</v>
      </c>
      <c r="O97" s="8" t="s">
        <v>55</v>
      </c>
      <c r="P97" s="8" t="s">
        <v>55</v>
      </c>
      <c r="Q97" s="8" t="s">
        <v>55</v>
      </c>
      <c r="R97" s="8" t="s">
        <v>55</v>
      </c>
      <c r="S97" s="8" t="s">
        <v>55</v>
      </c>
      <c r="T97" s="8" t="s">
        <v>55</v>
      </c>
      <c r="U97" s="8" t="s">
        <v>55</v>
      </c>
      <c r="V97" s="8" t="s">
        <v>55</v>
      </c>
      <c r="W97" s="8" t="s">
        <v>55</v>
      </c>
      <c r="X97" s="8" t="s">
        <v>55</v>
      </c>
      <c r="Y97" s="8" t="s">
        <v>55</v>
      </c>
      <c r="Z97" s="8" t="s">
        <v>55</v>
      </c>
      <c r="AA97" s="8" t="s">
        <v>55</v>
      </c>
      <c r="AB97" s="8" t="s">
        <v>55</v>
      </c>
      <c r="AC97" s="8" t="s">
        <v>55</v>
      </c>
      <c r="AD97" s="8" t="s">
        <v>55</v>
      </c>
      <c r="AE97" s="8" t="s">
        <v>55</v>
      </c>
      <c r="AF97" s="8" t="s">
        <v>55</v>
      </c>
      <c r="AG97" s="8" t="s">
        <v>55</v>
      </c>
      <c r="AH97" s="8" t="s">
        <v>55</v>
      </c>
      <c r="AI97" s="8" t="s">
        <v>55</v>
      </c>
      <c r="AJ97" s="8" t="s">
        <v>55</v>
      </c>
      <c r="AK97" s="8" t="s">
        <v>55</v>
      </c>
      <c r="AL97" s="8" t="s">
        <v>55</v>
      </c>
      <c r="AM97" s="8" t="s">
        <v>55</v>
      </c>
      <c r="AN97" s="8" t="s">
        <v>55</v>
      </c>
      <c r="AO97" s="8" t="s">
        <v>55</v>
      </c>
      <c r="AP97" s="8" t="s">
        <v>55</v>
      </c>
      <c r="AQ97" s="8" t="s">
        <v>55</v>
      </c>
      <c r="AR97" s="8" t="s">
        <v>55</v>
      </c>
      <c r="AS97" s="8" t="s">
        <v>55</v>
      </c>
      <c r="AT97" s="8" t="s">
        <v>55</v>
      </c>
      <c r="AU97" s="8" t="s">
        <v>55</v>
      </c>
      <c r="AV97" s="8" t="s">
        <v>55</v>
      </c>
      <c r="AW97" s="8" t="s">
        <v>55</v>
      </c>
      <c r="AX97">
        <f t="shared" si="13"/>
        <v>0</v>
      </c>
    </row>
    <row r="98" spans="1:53" ht="13" x14ac:dyDescent="0.3">
      <c r="A98" s="6" t="s">
        <v>147</v>
      </c>
      <c r="B98" s="5" t="s">
        <v>53</v>
      </c>
      <c r="C98" s="7" t="s">
        <v>55</v>
      </c>
      <c r="D98" s="7">
        <v>16.875</v>
      </c>
      <c r="E98" s="7" t="s">
        <v>55</v>
      </c>
      <c r="F98" s="7">
        <v>19.56522</v>
      </c>
      <c r="G98" s="7">
        <v>26.923079999999999</v>
      </c>
      <c r="H98" s="7" t="s">
        <v>55</v>
      </c>
      <c r="I98" s="7" t="s">
        <v>55</v>
      </c>
      <c r="J98" s="7">
        <v>32.853720000000003</v>
      </c>
      <c r="K98" s="7" t="s">
        <v>55</v>
      </c>
      <c r="L98" s="7" t="s">
        <v>55</v>
      </c>
      <c r="M98" s="7">
        <v>49.015540000000001</v>
      </c>
      <c r="N98" s="7">
        <v>44.106090000000002</v>
      </c>
      <c r="O98" s="7">
        <v>32.317070000000001</v>
      </c>
      <c r="P98" s="7">
        <v>33.659489999999998</v>
      </c>
      <c r="Q98" s="7">
        <v>52.212389999999999</v>
      </c>
      <c r="R98" s="7" t="s">
        <v>55</v>
      </c>
      <c r="S98" s="7">
        <v>56.116210000000002</v>
      </c>
      <c r="T98" s="7">
        <v>46.132210000000001</v>
      </c>
      <c r="U98" s="7" t="s">
        <v>55</v>
      </c>
      <c r="V98" s="7" t="s">
        <v>55</v>
      </c>
      <c r="W98" s="7" t="s">
        <v>55</v>
      </c>
      <c r="X98" s="7">
        <v>45.200369999999999</v>
      </c>
      <c r="Y98" s="7" t="s">
        <v>55</v>
      </c>
      <c r="Z98" s="7" t="s">
        <v>55</v>
      </c>
      <c r="AA98" s="7" t="s">
        <v>55</v>
      </c>
      <c r="AB98" s="7" t="s">
        <v>55</v>
      </c>
      <c r="AC98" s="7">
        <v>53.925350000000002</v>
      </c>
      <c r="AD98" s="7" t="s">
        <v>55</v>
      </c>
      <c r="AE98" s="7" t="s">
        <v>55</v>
      </c>
      <c r="AF98" s="7" t="s">
        <v>55</v>
      </c>
      <c r="AG98" s="7" t="s">
        <v>55</v>
      </c>
      <c r="AH98" s="7" t="s">
        <v>55</v>
      </c>
      <c r="AI98" s="7" t="s">
        <v>55</v>
      </c>
      <c r="AJ98" s="7" t="s">
        <v>55</v>
      </c>
      <c r="AK98" s="7">
        <v>61.086379999999998</v>
      </c>
      <c r="AL98" s="7">
        <v>66.514290000000003</v>
      </c>
      <c r="AM98" s="7">
        <v>71.216409999999996</v>
      </c>
      <c r="AN98" s="7">
        <v>70.805160000000001</v>
      </c>
      <c r="AO98" s="7">
        <v>69.988550000000004</v>
      </c>
      <c r="AP98" s="7">
        <v>69.262299999999996</v>
      </c>
      <c r="AQ98" s="7">
        <v>73.674589999999995</v>
      </c>
      <c r="AR98" s="7">
        <v>75.720160000000007</v>
      </c>
      <c r="AS98" s="7">
        <v>74.863979999999998</v>
      </c>
      <c r="AT98" s="7" t="s">
        <v>55</v>
      </c>
      <c r="AU98" s="7" t="s">
        <v>55</v>
      </c>
      <c r="AV98" s="7" t="s">
        <v>55</v>
      </c>
      <c r="AW98" s="7" t="s">
        <v>55</v>
      </c>
      <c r="AX98">
        <f t="shared" si="13"/>
        <v>1142.0335600000001</v>
      </c>
      <c r="AY98">
        <f t="shared" ref="AY98:AY108" si="20">COUNT(C98:AW98)</f>
        <v>22</v>
      </c>
      <c r="AZ98" t="str">
        <f t="shared" ref="AZ98:AZ108" si="21">A98</f>
        <v>Guyana</v>
      </c>
      <c r="BA98" t="s">
        <v>619</v>
      </c>
    </row>
    <row r="99" spans="1:53" ht="13" hidden="1" x14ac:dyDescent="0.3">
      <c r="A99" s="6" t="s">
        <v>148</v>
      </c>
      <c r="B99" s="5" t="s">
        <v>53</v>
      </c>
      <c r="C99" s="8" t="s">
        <v>55</v>
      </c>
      <c r="D99" s="8" t="s">
        <v>55</v>
      </c>
      <c r="E99" s="8" t="s">
        <v>55</v>
      </c>
      <c r="F99" s="8" t="s">
        <v>55</v>
      </c>
      <c r="G99" s="8" t="s">
        <v>55</v>
      </c>
      <c r="H99" s="8" t="s">
        <v>55</v>
      </c>
      <c r="I99" s="8" t="s">
        <v>55</v>
      </c>
      <c r="J99" s="8" t="s">
        <v>55</v>
      </c>
      <c r="K99" s="8">
        <v>27.924530000000001</v>
      </c>
      <c r="L99" s="8" t="s">
        <v>55</v>
      </c>
      <c r="M99" s="8" t="s">
        <v>55</v>
      </c>
      <c r="N99" s="8" t="s">
        <v>55</v>
      </c>
      <c r="O99" s="8" t="s">
        <v>55</v>
      </c>
      <c r="P99" s="8" t="s">
        <v>55</v>
      </c>
      <c r="Q99" s="8">
        <v>33.213000000000001</v>
      </c>
      <c r="R99" s="8" t="s">
        <v>55</v>
      </c>
      <c r="S99" s="8" t="s">
        <v>55</v>
      </c>
      <c r="T99" s="8" t="s">
        <v>55</v>
      </c>
      <c r="U99" s="8" t="s">
        <v>55</v>
      </c>
      <c r="V99" s="8" t="s">
        <v>55</v>
      </c>
      <c r="W99" s="8" t="s">
        <v>55</v>
      </c>
      <c r="X99" s="8" t="s">
        <v>55</v>
      </c>
      <c r="Y99" s="8" t="s">
        <v>55</v>
      </c>
      <c r="Z99" s="8" t="s">
        <v>55</v>
      </c>
      <c r="AA99" s="8" t="s">
        <v>55</v>
      </c>
      <c r="AB99" s="8" t="s">
        <v>55</v>
      </c>
      <c r="AC99" s="8" t="s">
        <v>55</v>
      </c>
      <c r="AD99" s="8" t="s">
        <v>55</v>
      </c>
      <c r="AE99" s="8" t="s">
        <v>55</v>
      </c>
      <c r="AF99" s="8" t="s">
        <v>55</v>
      </c>
      <c r="AG99" s="8" t="s">
        <v>55</v>
      </c>
      <c r="AH99" s="8" t="s">
        <v>55</v>
      </c>
      <c r="AI99" s="8" t="s">
        <v>55</v>
      </c>
      <c r="AJ99" s="8" t="s">
        <v>55</v>
      </c>
      <c r="AK99" s="8" t="s">
        <v>55</v>
      </c>
      <c r="AL99" s="8" t="s">
        <v>55</v>
      </c>
      <c r="AM99" s="8" t="s">
        <v>55</v>
      </c>
      <c r="AN99" s="8" t="s">
        <v>55</v>
      </c>
      <c r="AO99" s="8" t="s">
        <v>55</v>
      </c>
      <c r="AP99" s="8" t="s">
        <v>55</v>
      </c>
      <c r="AQ99" s="8" t="s">
        <v>55</v>
      </c>
      <c r="AR99" s="8" t="s">
        <v>55</v>
      </c>
      <c r="AS99" s="8" t="s">
        <v>55</v>
      </c>
      <c r="AT99" s="8" t="s">
        <v>55</v>
      </c>
      <c r="AU99" s="8" t="s">
        <v>55</v>
      </c>
      <c r="AV99" s="8" t="s">
        <v>55</v>
      </c>
      <c r="AW99" s="8" t="s">
        <v>55</v>
      </c>
      <c r="AX99">
        <f t="shared" si="13"/>
        <v>61.137529999999998</v>
      </c>
      <c r="AY99">
        <f t="shared" si="20"/>
        <v>2</v>
      </c>
      <c r="AZ99" t="str">
        <f t="shared" si="21"/>
        <v>Haiti</v>
      </c>
    </row>
    <row r="100" spans="1:53" ht="13" x14ac:dyDescent="0.3">
      <c r="A100" s="6" t="s">
        <v>149</v>
      </c>
      <c r="B100" s="5" t="s">
        <v>53</v>
      </c>
      <c r="C100" s="7" t="s">
        <v>55</v>
      </c>
      <c r="D100" s="7">
        <v>1.94076</v>
      </c>
      <c r="E100" s="7" t="s">
        <v>55</v>
      </c>
      <c r="F100" s="7" t="s">
        <v>55</v>
      </c>
      <c r="G100" s="7" t="s">
        <v>55</v>
      </c>
      <c r="H100" s="7">
        <v>14.655900000000001</v>
      </c>
      <c r="I100" s="7" t="s">
        <v>55</v>
      </c>
      <c r="J100" s="7" t="s">
        <v>55</v>
      </c>
      <c r="K100" s="7">
        <v>14.496639999999999</v>
      </c>
      <c r="L100" s="7">
        <v>20.020430000000001</v>
      </c>
      <c r="M100" s="7">
        <v>15.681229999999999</v>
      </c>
      <c r="N100" s="7">
        <v>15.87689</v>
      </c>
      <c r="O100" s="7">
        <v>23.513390000000001</v>
      </c>
      <c r="P100" s="7">
        <v>28.978100000000001</v>
      </c>
      <c r="Q100" s="7">
        <v>23.324249999999999</v>
      </c>
      <c r="R100" s="7">
        <v>22.141010000000001</v>
      </c>
      <c r="S100" s="7">
        <v>37.64378</v>
      </c>
      <c r="T100" s="7">
        <v>34.339889999999997</v>
      </c>
      <c r="U100" s="7">
        <v>22.173439999999999</v>
      </c>
      <c r="V100" s="7">
        <v>20.645910000000001</v>
      </c>
      <c r="W100" s="7">
        <v>20.75929</v>
      </c>
      <c r="X100" s="7">
        <v>18.029990000000002</v>
      </c>
      <c r="Y100" s="7">
        <v>19.098549999999999</v>
      </c>
      <c r="Z100" s="7">
        <v>18.743110000000001</v>
      </c>
      <c r="AA100" s="7">
        <v>19.906479999999998</v>
      </c>
      <c r="AB100" s="7" t="s">
        <v>55</v>
      </c>
      <c r="AC100" s="7" t="s">
        <v>55</v>
      </c>
      <c r="AD100" s="7">
        <v>17.853629999999999</v>
      </c>
      <c r="AE100" s="7" t="s">
        <v>55</v>
      </c>
      <c r="AF100" s="7" t="s">
        <v>55</v>
      </c>
      <c r="AG100" s="7" t="s">
        <v>55</v>
      </c>
      <c r="AH100" s="7" t="s">
        <v>55</v>
      </c>
      <c r="AI100" s="7" t="s">
        <v>55</v>
      </c>
      <c r="AJ100" s="7" t="s">
        <v>55</v>
      </c>
      <c r="AK100" s="7" t="s">
        <v>55</v>
      </c>
      <c r="AL100" s="7" t="s">
        <v>55</v>
      </c>
      <c r="AM100" s="7" t="s">
        <v>55</v>
      </c>
      <c r="AN100" s="7" t="s">
        <v>55</v>
      </c>
      <c r="AO100" s="7" t="s">
        <v>55</v>
      </c>
      <c r="AP100" s="7" t="s">
        <v>55</v>
      </c>
      <c r="AQ100" s="7" t="s">
        <v>55</v>
      </c>
      <c r="AR100" s="7" t="s">
        <v>55</v>
      </c>
      <c r="AS100" s="7" t="s">
        <v>55</v>
      </c>
      <c r="AT100" s="7" t="s">
        <v>55</v>
      </c>
      <c r="AU100" s="7" t="s">
        <v>55</v>
      </c>
      <c r="AV100" s="7" t="s">
        <v>55</v>
      </c>
      <c r="AW100" s="7" t="s">
        <v>55</v>
      </c>
      <c r="AX100">
        <f t="shared" si="13"/>
        <v>409.82267000000002</v>
      </c>
      <c r="AY100">
        <f t="shared" si="20"/>
        <v>20</v>
      </c>
      <c r="AZ100" t="str">
        <f t="shared" si="21"/>
        <v>Holy See</v>
      </c>
      <c r="BA100" t="s">
        <v>613</v>
      </c>
    </row>
    <row r="101" spans="1:53" ht="13" hidden="1" x14ac:dyDescent="0.3">
      <c r="A101" s="6" t="s">
        <v>150</v>
      </c>
      <c r="B101" s="5" t="s">
        <v>53</v>
      </c>
      <c r="C101" s="8" t="s">
        <v>55</v>
      </c>
      <c r="D101" s="8" t="s">
        <v>55</v>
      </c>
      <c r="E101" s="8" t="s">
        <v>55</v>
      </c>
      <c r="F101" s="8" t="s">
        <v>55</v>
      </c>
      <c r="G101" s="8">
        <v>43.589739999999999</v>
      </c>
      <c r="H101" s="8" t="s">
        <v>55</v>
      </c>
      <c r="I101" s="8" t="s">
        <v>55</v>
      </c>
      <c r="J101" s="8">
        <v>21.4876</v>
      </c>
      <c r="K101" s="8" t="s">
        <v>55</v>
      </c>
      <c r="L101" s="8" t="s">
        <v>55</v>
      </c>
      <c r="M101" s="8">
        <v>31.37255</v>
      </c>
      <c r="N101" s="8" t="s">
        <v>55</v>
      </c>
      <c r="O101" s="8" t="s">
        <v>55</v>
      </c>
      <c r="P101" s="8" t="s">
        <v>55</v>
      </c>
      <c r="Q101" s="8" t="s">
        <v>55</v>
      </c>
      <c r="R101" s="8" t="s">
        <v>55</v>
      </c>
      <c r="S101" s="8" t="s">
        <v>55</v>
      </c>
      <c r="T101" s="8" t="s">
        <v>55</v>
      </c>
      <c r="U101" s="8" t="s">
        <v>55</v>
      </c>
      <c r="V101" s="8" t="s">
        <v>55</v>
      </c>
      <c r="W101" s="8" t="s">
        <v>55</v>
      </c>
      <c r="X101" s="8">
        <v>49.392710000000001</v>
      </c>
      <c r="Y101" s="8">
        <v>50.57611</v>
      </c>
      <c r="Z101" s="8" t="s">
        <v>55</v>
      </c>
      <c r="AA101" s="8" t="s">
        <v>55</v>
      </c>
      <c r="AB101" s="8" t="s">
        <v>55</v>
      </c>
      <c r="AC101" s="8" t="s">
        <v>55</v>
      </c>
      <c r="AD101" s="8" t="s">
        <v>55</v>
      </c>
      <c r="AE101" s="8" t="s">
        <v>55</v>
      </c>
      <c r="AF101" s="8" t="s">
        <v>55</v>
      </c>
      <c r="AG101" s="8" t="s">
        <v>55</v>
      </c>
      <c r="AH101" s="8" t="s">
        <v>55</v>
      </c>
      <c r="AI101" s="8" t="s">
        <v>55</v>
      </c>
      <c r="AJ101" s="8">
        <v>63.888890000000004</v>
      </c>
      <c r="AK101" s="8" t="s">
        <v>55</v>
      </c>
      <c r="AL101" s="8" t="s">
        <v>55</v>
      </c>
      <c r="AM101" s="8" t="s">
        <v>55</v>
      </c>
      <c r="AN101" s="8" t="s">
        <v>55</v>
      </c>
      <c r="AO101" s="8">
        <v>59.997100000000003</v>
      </c>
      <c r="AP101" s="8" t="s">
        <v>55</v>
      </c>
      <c r="AQ101" s="8" t="s">
        <v>55</v>
      </c>
      <c r="AR101" s="8" t="s">
        <v>55</v>
      </c>
      <c r="AS101" s="8">
        <v>65.346209999999999</v>
      </c>
      <c r="AT101" s="8">
        <v>63.084589999999999</v>
      </c>
      <c r="AU101" s="8">
        <v>64.835859999999997</v>
      </c>
      <c r="AV101" s="8" t="s">
        <v>55</v>
      </c>
      <c r="AW101" s="8" t="s">
        <v>55</v>
      </c>
      <c r="AX101">
        <f t="shared" si="13"/>
        <v>513.57135999999991</v>
      </c>
      <c r="AY101">
        <f t="shared" si="20"/>
        <v>10</v>
      </c>
      <c r="AZ101" t="str">
        <f t="shared" si="21"/>
        <v>Honduras</v>
      </c>
    </row>
    <row r="102" spans="1:53" ht="13" x14ac:dyDescent="0.3">
      <c r="A102" s="6" t="s">
        <v>151</v>
      </c>
      <c r="B102" s="5" t="s">
        <v>53</v>
      </c>
      <c r="C102" s="7" t="s">
        <v>55</v>
      </c>
      <c r="D102" s="7">
        <v>44.289380000000001</v>
      </c>
      <c r="E102" s="7" t="s">
        <v>55</v>
      </c>
      <c r="F102" s="7">
        <v>45.403700000000001</v>
      </c>
      <c r="G102" s="7">
        <v>43.973770000000002</v>
      </c>
      <c r="H102" s="7">
        <v>46.260770000000001</v>
      </c>
      <c r="I102" s="7">
        <v>47.118429999999996</v>
      </c>
      <c r="J102" s="7">
        <v>50.407760000000003</v>
      </c>
      <c r="K102" s="7">
        <v>51.762169999999998</v>
      </c>
      <c r="L102" s="7" t="s">
        <v>55</v>
      </c>
      <c r="M102" s="7">
        <v>53.418199999999999</v>
      </c>
      <c r="N102" s="7">
        <v>55.130130000000001</v>
      </c>
      <c r="O102" s="7">
        <v>55.280500000000004</v>
      </c>
      <c r="P102" s="7">
        <v>55.283749999999998</v>
      </c>
      <c r="Q102" s="7">
        <v>54.672699999999999</v>
      </c>
      <c r="R102" s="7">
        <v>55.862340000000003</v>
      </c>
      <c r="S102" s="7">
        <v>55.789389999999997</v>
      </c>
      <c r="T102" s="7">
        <v>57.258220000000001</v>
      </c>
      <c r="U102" s="7">
        <v>57.505870000000002</v>
      </c>
      <c r="V102" s="7">
        <v>57.981380000000001</v>
      </c>
      <c r="W102" s="7">
        <v>57.110309999999998</v>
      </c>
      <c r="X102" s="7">
        <v>55.743000000000002</v>
      </c>
      <c r="Y102" s="7">
        <v>55.146659999999997</v>
      </c>
      <c r="Z102" s="7">
        <v>54.406289999999998</v>
      </c>
      <c r="AA102" s="7">
        <v>53.465809999999998</v>
      </c>
      <c r="AB102" s="7" t="s">
        <v>55</v>
      </c>
      <c r="AC102" s="7" t="s">
        <v>55</v>
      </c>
      <c r="AD102" s="7" t="s">
        <v>55</v>
      </c>
      <c r="AE102" s="7">
        <v>57.323590000000003</v>
      </c>
      <c r="AF102" s="7">
        <v>57.72871</v>
      </c>
      <c r="AG102" s="7">
        <v>55.272779999999997</v>
      </c>
      <c r="AH102" s="7">
        <v>61.419789999999999</v>
      </c>
      <c r="AI102" s="7">
        <v>60.461350000000003</v>
      </c>
      <c r="AJ102" s="7">
        <v>62.155729999999998</v>
      </c>
      <c r="AK102" s="7">
        <v>63.53313</v>
      </c>
      <c r="AL102" s="7">
        <v>64.466099999999997</v>
      </c>
      <c r="AM102" s="7">
        <v>65.654020000000003</v>
      </c>
      <c r="AN102" s="7">
        <v>66.473280000000003</v>
      </c>
      <c r="AO102" s="7">
        <v>66.758780000000002</v>
      </c>
      <c r="AP102" s="7">
        <v>65.778049999999993</v>
      </c>
      <c r="AQ102" s="7">
        <v>64.500129999999999</v>
      </c>
      <c r="AR102" s="7">
        <v>63.798870000000001</v>
      </c>
      <c r="AS102" s="7">
        <v>63.951540000000001</v>
      </c>
      <c r="AT102" s="7">
        <v>63.932200000000002</v>
      </c>
      <c r="AU102" s="7">
        <v>62.583320000000001</v>
      </c>
      <c r="AV102" s="7" t="s">
        <v>55</v>
      </c>
      <c r="AW102" s="7" t="s">
        <v>55</v>
      </c>
      <c r="AX102">
        <f t="shared" si="13"/>
        <v>2229.0619000000002</v>
      </c>
      <c r="AY102">
        <f t="shared" si="20"/>
        <v>39</v>
      </c>
      <c r="AZ102" t="str">
        <f t="shared" si="21"/>
        <v>Hungary</v>
      </c>
      <c r="BA102" t="s">
        <v>613</v>
      </c>
    </row>
    <row r="103" spans="1:53" ht="13" x14ac:dyDescent="0.3">
      <c r="A103" s="6" t="s">
        <v>152</v>
      </c>
      <c r="B103" s="5" t="s">
        <v>53</v>
      </c>
      <c r="C103" s="8" t="s">
        <v>55</v>
      </c>
      <c r="D103" s="8">
        <v>22.619050000000001</v>
      </c>
      <c r="E103" s="8" t="s">
        <v>55</v>
      </c>
      <c r="F103" s="8">
        <v>24.04372</v>
      </c>
      <c r="G103" s="8">
        <v>20.105820000000001</v>
      </c>
      <c r="H103" s="8">
        <v>17.21612</v>
      </c>
      <c r="I103" s="8">
        <v>21.484380000000002</v>
      </c>
      <c r="J103" s="8">
        <v>21.68675</v>
      </c>
      <c r="K103" s="8" t="s">
        <v>55</v>
      </c>
      <c r="L103" s="8" t="s">
        <v>55</v>
      </c>
      <c r="M103" s="8" t="s">
        <v>55</v>
      </c>
      <c r="N103" s="8" t="s">
        <v>55</v>
      </c>
      <c r="O103" s="8" t="s">
        <v>55</v>
      </c>
      <c r="P103" s="8" t="s">
        <v>55</v>
      </c>
      <c r="Q103" s="8" t="s">
        <v>55</v>
      </c>
      <c r="R103" s="8" t="s">
        <v>55</v>
      </c>
      <c r="S103" s="8" t="s">
        <v>55</v>
      </c>
      <c r="T103" s="8" t="s">
        <v>55</v>
      </c>
      <c r="U103" s="8" t="s">
        <v>55</v>
      </c>
      <c r="V103" s="8" t="s">
        <v>55</v>
      </c>
      <c r="W103" s="8" t="s">
        <v>55</v>
      </c>
      <c r="X103" s="8" t="s">
        <v>55</v>
      </c>
      <c r="Y103" s="8" t="s">
        <v>55</v>
      </c>
      <c r="Z103" s="8" t="s">
        <v>55</v>
      </c>
      <c r="AA103" s="8" t="s">
        <v>55</v>
      </c>
      <c r="AB103" s="8" t="s">
        <v>55</v>
      </c>
      <c r="AC103" s="8" t="s">
        <v>55</v>
      </c>
      <c r="AD103" s="8">
        <v>58.374380000000002</v>
      </c>
      <c r="AE103" s="8" t="s">
        <v>55</v>
      </c>
      <c r="AF103" s="8">
        <v>62.453989999999997</v>
      </c>
      <c r="AG103" s="8">
        <v>64.418210000000002</v>
      </c>
      <c r="AH103" s="8">
        <v>62.149079999999998</v>
      </c>
      <c r="AI103" s="8">
        <v>61.457859999999997</v>
      </c>
      <c r="AJ103" s="8">
        <v>64.268680000000003</v>
      </c>
      <c r="AK103" s="8">
        <v>66.560959999999994</v>
      </c>
      <c r="AL103" s="8">
        <v>67.570350000000005</v>
      </c>
      <c r="AM103" s="8">
        <v>67.176919999999996</v>
      </c>
      <c r="AN103" s="8">
        <v>67.466819999999998</v>
      </c>
      <c r="AO103" s="8">
        <v>66.170389999999998</v>
      </c>
      <c r="AP103" s="8">
        <v>65.913039999999995</v>
      </c>
      <c r="AQ103" s="8">
        <v>66.723510000000005</v>
      </c>
      <c r="AR103" s="8" t="s">
        <v>55</v>
      </c>
      <c r="AS103" s="8">
        <v>64.454750000000004</v>
      </c>
      <c r="AT103" s="8" t="s">
        <v>55</v>
      </c>
      <c r="AU103" s="8" t="s">
        <v>55</v>
      </c>
      <c r="AV103" s="8" t="s">
        <v>55</v>
      </c>
      <c r="AW103" s="8" t="s">
        <v>55</v>
      </c>
      <c r="AX103">
        <f t="shared" si="13"/>
        <v>1032.3147800000002</v>
      </c>
      <c r="AY103">
        <f t="shared" si="20"/>
        <v>20</v>
      </c>
      <c r="AZ103" t="str">
        <f t="shared" si="21"/>
        <v>Iceland</v>
      </c>
      <c r="BA103" t="s">
        <v>613</v>
      </c>
    </row>
    <row r="104" spans="1:53" ht="13" hidden="1" x14ac:dyDescent="0.3">
      <c r="A104" s="6" t="s">
        <v>153</v>
      </c>
      <c r="B104" s="5" t="s">
        <v>53</v>
      </c>
      <c r="C104" s="7" t="s">
        <v>55</v>
      </c>
      <c r="D104" s="7" t="s">
        <v>55</v>
      </c>
      <c r="E104" s="7" t="s">
        <v>55</v>
      </c>
      <c r="F104" s="7" t="s">
        <v>55</v>
      </c>
      <c r="G104" s="7" t="s">
        <v>55</v>
      </c>
      <c r="H104" s="7" t="s">
        <v>55</v>
      </c>
      <c r="I104" s="7" t="s">
        <v>55</v>
      </c>
      <c r="J104" s="7" t="s">
        <v>55</v>
      </c>
      <c r="K104" s="7" t="s">
        <v>55</v>
      </c>
      <c r="L104" s="7" t="s">
        <v>55</v>
      </c>
      <c r="M104" s="7" t="s">
        <v>55</v>
      </c>
      <c r="N104" s="7" t="s">
        <v>55</v>
      </c>
      <c r="O104" s="7" t="s">
        <v>55</v>
      </c>
      <c r="P104" s="7" t="s">
        <v>55</v>
      </c>
      <c r="Q104" s="7" t="s">
        <v>55</v>
      </c>
      <c r="R104" s="7" t="s">
        <v>55</v>
      </c>
      <c r="S104" s="7" t="s">
        <v>55</v>
      </c>
      <c r="T104" s="7" t="s">
        <v>55</v>
      </c>
      <c r="U104" s="7">
        <v>30.244499999999999</v>
      </c>
      <c r="V104" s="7" t="s">
        <v>55</v>
      </c>
      <c r="W104" s="7" t="s">
        <v>55</v>
      </c>
      <c r="X104" s="7" t="s">
        <v>55</v>
      </c>
      <c r="Y104" s="7" t="s">
        <v>55</v>
      </c>
      <c r="Z104" s="7" t="s">
        <v>55</v>
      </c>
      <c r="AA104" s="7" t="s">
        <v>55</v>
      </c>
      <c r="AB104" s="7" t="s">
        <v>55</v>
      </c>
      <c r="AC104" s="7" t="s">
        <v>55</v>
      </c>
      <c r="AD104" s="7" t="s">
        <v>55</v>
      </c>
      <c r="AE104" s="7" t="s">
        <v>55</v>
      </c>
      <c r="AF104" s="7" t="s">
        <v>55</v>
      </c>
      <c r="AG104" s="7" t="s">
        <v>55</v>
      </c>
      <c r="AH104" s="7" t="s">
        <v>55</v>
      </c>
      <c r="AI104" s="7" t="s">
        <v>55</v>
      </c>
      <c r="AJ104" s="7" t="s">
        <v>55</v>
      </c>
      <c r="AK104" s="7" t="s">
        <v>55</v>
      </c>
      <c r="AL104" s="7" t="s">
        <v>55</v>
      </c>
      <c r="AM104" s="7" t="s">
        <v>55</v>
      </c>
      <c r="AN104" s="7" t="s">
        <v>55</v>
      </c>
      <c r="AO104" s="7" t="s">
        <v>55</v>
      </c>
      <c r="AP104" s="7" t="s">
        <v>55</v>
      </c>
      <c r="AQ104" s="7" t="s">
        <v>55</v>
      </c>
      <c r="AR104" s="7" t="s">
        <v>55</v>
      </c>
      <c r="AS104" s="7" t="s">
        <v>55</v>
      </c>
      <c r="AT104" s="7">
        <v>49.114510000000003</v>
      </c>
      <c r="AU104" s="7">
        <v>50.215429999999998</v>
      </c>
      <c r="AV104" s="7" t="s">
        <v>55</v>
      </c>
      <c r="AW104" s="7" t="s">
        <v>55</v>
      </c>
      <c r="AX104">
        <f t="shared" si="13"/>
        <v>129.57443999999998</v>
      </c>
      <c r="AY104">
        <f t="shared" si="20"/>
        <v>3</v>
      </c>
      <c r="AZ104" t="str">
        <f t="shared" si="21"/>
        <v>India</v>
      </c>
    </row>
    <row r="105" spans="1:53" ht="13" hidden="1" x14ac:dyDescent="0.3">
      <c r="A105" s="6" t="s">
        <v>154</v>
      </c>
      <c r="B105" s="5" t="s">
        <v>53</v>
      </c>
      <c r="C105" s="8" t="s">
        <v>55</v>
      </c>
      <c r="D105" s="8" t="s">
        <v>55</v>
      </c>
      <c r="E105" s="8">
        <v>23.410620000000002</v>
      </c>
      <c r="F105" s="8" t="s">
        <v>55</v>
      </c>
      <c r="G105" s="8" t="s">
        <v>55</v>
      </c>
      <c r="H105" s="8">
        <v>20.652069999999998</v>
      </c>
      <c r="I105" s="8" t="s">
        <v>55</v>
      </c>
      <c r="J105" s="8">
        <v>24.203109999999999</v>
      </c>
      <c r="K105" s="8" t="s">
        <v>55</v>
      </c>
      <c r="L105" s="8" t="s">
        <v>55</v>
      </c>
      <c r="M105" s="8" t="s">
        <v>55</v>
      </c>
      <c r="N105" s="8" t="s">
        <v>55</v>
      </c>
      <c r="O105" s="8" t="s">
        <v>55</v>
      </c>
      <c r="P105" s="8">
        <v>31.969439999999999</v>
      </c>
      <c r="Q105" s="8">
        <v>33.186160000000001</v>
      </c>
      <c r="R105" s="8">
        <v>34.659329999999997</v>
      </c>
      <c r="S105" s="8">
        <v>33.828620000000001</v>
      </c>
      <c r="T105" s="8" t="s">
        <v>55</v>
      </c>
      <c r="U105" s="8" t="s">
        <v>55</v>
      </c>
      <c r="V105" s="8" t="s">
        <v>55</v>
      </c>
      <c r="W105" s="8" t="s">
        <v>55</v>
      </c>
      <c r="X105" s="8" t="s">
        <v>55</v>
      </c>
      <c r="Y105" s="8" t="s">
        <v>55</v>
      </c>
      <c r="Z105" s="8">
        <v>16.023319999999998</v>
      </c>
      <c r="AA105" s="8">
        <v>40.062460000000002</v>
      </c>
      <c r="AB105" s="8" t="s">
        <v>55</v>
      </c>
      <c r="AC105" s="8">
        <v>44.551760000000002</v>
      </c>
      <c r="AD105" s="8">
        <v>44.07161</v>
      </c>
      <c r="AE105" s="8" t="s">
        <v>55</v>
      </c>
      <c r="AF105" s="8" t="s">
        <v>55</v>
      </c>
      <c r="AG105" s="8" t="s">
        <v>55</v>
      </c>
      <c r="AH105" s="8">
        <v>45.498359999999998</v>
      </c>
      <c r="AI105" s="8">
        <v>45.213430000000002</v>
      </c>
      <c r="AJ105" s="8">
        <v>45.978540000000002</v>
      </c>
      <c r="AK105" s="8">
        <v>48.094949999999997</v>
      </c>
      <c r="AL105" s="8" t="s">
        <v>55</v>
      </c>
      <c r="AM105" s="8" t="s">
        <v>55</v>
      </c>
      <c r="AN105" s="8" t="s">
        <v>55</v>
      </c>
      <c r="AO105" s="8" t="s">
        <v>55</v>
      </c>
      <c r="AP105" s="8" t="s">
        <v>55</v>
      </c>
      <c r="AQ105" s="8" t="s">
        <v>55</v>
      </c>
      <c r="AR105" s="8" t="s">
        <v>55</v>
      </c>
      <c r="AS105" s="8" t="s">
        <v>55</v>
      </c>
      <c r="AT105" s="8" t="s">
        <v>55</v>
      </c>
      <c r="AU105" s="8">
        <v>52.144759999999998</v>
      </c>
      <c r="AV105" s="8" t="s">
        <v>55</v>
      </c>
      <c r="AW105" s="8" t="s">
        <v>55</v>
      </c>
      <c r="AX105">
        <f t="shared" si="13"/>
        <v>583.54854000000012</v>
      </c>
      <c r="AY105">
        <f t="shared" si="20"/>
        <v>16</v>
      </c>
      <c r="AZ105" t="str">
        <f t="shared" si="21"/>
        <v>Indonesia</v>
      </c>
    </row>
    <row r="106" spans="1:53" ht="13" x14ac:dyDescent="0.3">
      <c r="A106" s="6" t="s">
        <v>155</v>
      </c>
      <c r="B106" s="5" t="s">
        <v>53</v>
      </c>
      <c r="C106" s="7" t="s">
        <v>55</v>
      </c>
      <c r="D106" s="7">
        <v>27.39359</v>
      </c>
      <c r="E106" s="7" t="s">
        <v>55</v>
      </c>
      <c r="F106" s="7">
        <v>32.943339999999999</v>
      </c>
      <c r="G106" s="7">
        <v>37.401249999999997</v>
      </c>
      <c r="H106" s="7">
        <v>34.812280000000001</v>
      </c>
      <c r="I106" s="7">
        <v>32.923740000000002</v>
      </c>
      <c r="J106" s="7">
        <v>29.798110000000001</v>
      </c>
      <c r="K106" s="7">
        <v>28.922229999999999</v>
      </c>
      <c r="L106" s="7" t="s">
        <v>55</v>
      </c>
      <c r="M106" s="7" t="s">
        <v>55</v>
      </c>
      <c r="N106" s="7" t="s">
        <v>55</v>
      </c>
      <c r="O106" s="7" t="s">
        <v>55</v>
      </c>
      <c r="P106" s="7" t="s">
        <v>55</v>
      </c>
      <c r="Q106" s="7">
        <v>39.357849999999999</v>
      </c>
      <c r="R106" s="7">
        <v>29.226089999999999</v>
      </c>
      <c r="S106" s="7">
        <v>33.664259999999999</v>
      </c>
      <c r="T106" s="7">
        <v>32.302199999999999</v>
      </c>
      <c r="U106" s="7">
        <v>31.34029</v>
      </c>
      <c r="V106" s="7">
        <v>33.893219999999999</v>
      </c>
      <c r="W106" s="7" t="s">
        <v>55</v>
      </c>
      <c r="X106" s="7">
        <v>27.64284</v>
      </c>
      <c r="Y106" s="7">
        <v>27.309419999999999</v>
      </c>
      <c r="Z106" s="7">
        <v>31.661989999999999</v>
      </c>
      <c r="AA106" s="7">
        <v>29.659020000000002</v>
      </c>
      <c r="AB106" s="7">
        <v>30.615659999999998</v>
      </c>
      <c r="AC106" s="7" t="s">
        <v>55</v>
      </c>
      <c r="AD106" s="7">
        <v>29.579339999999998</v>
      </c>
      <c r="AE106" s="7" t="s">
        <v>55</v>
      </c>
      <c r="AF106" s="7" t="s">
        <v>55</v>
      </c>
      <c r="AG106" s="7" t="s">
        <v>55</v>
      </c>
      <c r="AH106" s="7" t="s">
        <v>55</v>
      </c>
      <c r="AI106" s="7" t="s">
        <v>55</v>
      </c>
      <c r="AJ106" s="7">
        <v>45.154539999999997</v>
      </c>
      <c r="AK106" s="7">
        <v>46.575110000000002</v>
      </c>
      <c r="AL106" s="7">
        <v>50.34563</v>
      </c>
      <c r="AM106" s="7">
        <v>49.914149999999999</v>
      </c>
      <c r="AN106" s="7">
        <v>50.34563</v>
      </c>
      <c r="AO106" s="7" t="s">
        <v>55</v>
      </c>
      <c r="AP106" s="7">
        <v>51.975200000000001</v>
      </c>
      <c r="AQ106" s="7" t="s">
        <v>55</v>
      </c>
      <c r="AR106" s="7">
        <v>40.184739999999998</v>
      </c>
      <c r="AS106" s="7">
        <v>38.480719999999998</v>
      </c>
      <c r="AT106" s="7">
        <v>45.629779999999997</v>
      </c>
      <c r="AU106" s="7">
        <v>45.07882</v>
      </c>
      <c r="AV106" s="7">
        <v>44.018500000000003</v>
      </c>
      <c r="AW106" s="7" t="s">
        <v>55</v>
      </c>
      <c r="AX106">
        <f t="shared" si="13"/>
        <v>1108.1495399999999</v>
      </c>
      <c r="AY106">
        <f t="shared" si="20"/>
        <v>30</v>
      </c>
      <c r="AZ106" t="str">
        <f t="shared" si="21"/>
        <v>Iran (Islamic Republic of)</v>
      </c>
      <c r="BA106" t="s">
        <v>615</v>
      </c>
    </row>
    <row r="107" spans="1:53" ht="13" hidden="1" x14ac:dyDescent="0.3">
      <c r="A107" s="6" t="s">
        <v>156</v>
      </c>
      <c r="B107" s="5" t="s">
        <v>53</v>
      </c>
      <c r="C107" s="8" t="s">
        <v>55</v>
      </c>
      <c r="D107" s="8">
        <v>23.113510000000002</v>
      </c>
      <c r="E107" s="8" t="s">
        <v>55</v>
      </c>
      <c r="F107" s="8">
        <v>28.77759</v>
      </c>
      <c r="G107" s="8" t="s">
        <v>55</v>
      </c>
      <c r="H107" s="8">
        <v>23.239650000000001</v>
      </c>
      <c r="I107" s="8">
        <v>17.614850000000001</v>
      </c>
      <c r="J107" s="8">
        <v>28.683879999999998</v>
      </c>
      <c r="K107" s="8">
        <v>32.252319999999997</v>
      </c>
      <c r="L107" s="8" t="s">
        <v>55</v>
      </c>
      <c r="M107" s="8">
        <v>32.871429999999997</v>
      </c>
      <c r="N107" s="8">
        <v>31.392869999999998</v>
      </c>
      <c r="O107" s="8" t="s">
        <v>55</v>
      </c>
      <c r="P107" s="8" t="s">
        <v>55</v>
      </c>
      <c r="Q107" s="8" t="s">
        <v>55</v>
      </c>
      <c r="R107" s="8" t="s">
        <v>55</v>
      </c>
      <c r="S107" s="8" t="s">
        <v>55</v>
      </c>
      <c r="T107" s="8" t="s">
        <v>55</v>
      </c>
      <c r="U107" s="8" t="s">
        <v>55</v>
      </c>
      <c r="V107" s="8">
        <v>44.677349999999997</v>
      </c>
      <c r="W107" s="8" t="s">
        <v>55</v>
      </c>
      <c r="X107" s="8" t="s">
        <v>55</v>
      </c>
      <c r="Y107" s="8" t="s">
        <v>55</v>
      </c>
      <c r="Z107" s="8" t="s">
        <v>55</v>
      </c>
      <c r="AA107" s="8" t="s">
        <v>55</v>
      </c>
      <c r="AB107" s="8" t="s">
        <v>55</v>
      </c>
      <c r="AC107" s="8" t="s">
        <v>55</v>
      </c>
      <c r="AD107" s="8" t="s">
        <v>55</v>
      </c>
      <c r="AE107" s="8" t="s">
        <v>55</v>
      </c>
      <c r="AF107" s="8" t="s">
        <v>55</v>
      </c>
      <c r="AG107" s="8">
        <v>36.401060000000001</v>
      </c>
      <c r="AH107" s="8" t="s">
        <v>55</v>
      </c>
      <c r="AI107" s="8" t="s">
        <v>55</v>
      </c>
      <c r="AJ107" s="8" t="s">
        <v>55</v>
      </c>
      <c r="AK107" s="8">
        <v>33.134129999999999</v>
      </c>
      <c r="AL107" s="8" t="s">
        <v>55</v>
      </c>
      <c r="AM107" s="8" t="s">
        <v>55</v>
      </c>
      <c r="AN107" s="8" t="s">
        <v>55</v>
      </c>
      <c r="AO107" s="8" t="s">
        <v>55</v>
      </c>
      <c r="AP107" s="8" t="s">
        <v>55</v>
      </c>
      <c r="AQ107" s="8" t="s">
        <v>55</v>
      </c>
      <c r="AR107" s="8" t="s">
        <v>55</v>
      </c>
      <c r="AS107" s="8" t="s">
        <v>55</v>
      </c>
      <c r="AT107" s="8" t="s">
        <v>55</v>
      </c>
      <c r="AU107" s="8" t="s">
        <v>55</v>
      </c>
      <c r="AV107" s="8" t="s">
        <v>55</v>
      </c>
      <c r="AW107" s="8" t="s">
        <v>55</v>
      </c>
      <c r="AX107">
        <f t="shared" si="13"/>
        <v>332.15863999999999</v>
      </c>
      <c r="AY107">
        <f t="shared" si="20"/>
        <v>11</v>
      </c>
      <c r="AZ107" t="str">
        <f t="shared" si="21"/>
        <v>Iraq</v>
      </c>
    </row>
    <row r="108" spans="1:53" ht="13" x14ac:dyDescent="0.3">
      <c r="A108" s="6" t="s">
        <v>157</v>
      </c>
      <c r="B108" s="5" t="s">
        <v>53</v>
      </c>
      <c r="C108" s="7" t="s">
        <v>55</v>
      </c>
      <c r="D108" s="7" t="s">
        <v>55</v>
      </c>
      <c r="E108" s="7" t="s">
        <v>55</v>
      </c>
      <c r="F108" s="7" t="s">
        <v>55</v>
      </c>
      <c r="G108" s="7" t="s">
        <v>55</v>
      </c>
      <c r="H108" s="7">
        <v>41.224879999999999</v>
      </c>
      <c r="I108" s="7" t="s">
        <v>55</v>
      </c>
      <c r="J108" s="7">
        <v>45.469749999999998</v>
      </c>
      <c r="K108" s="7">
        <v>45.011890000000001</v>
      </c>
      <c r="L108" s="7">
        <v>46.999400000000001</v>
      </c>
      <c r="M108" s="7">
        <v>45.64217</v>
      </c>
      <c r="N108" s="7">
        <v>45.331130000000002</v>
      </c>
      <c r="O108" s="7">
        <v>45.561450000000001</v>
      </c>
      <c r="P108" s="7">
        <v>45.36401</v>
      </c>
      <c r="Q108" s="7">
        <v>45.773780000000002</v>
      </c>
      <c r="R108" s="7">
        <v>42.583150000000003</v>
      </c>
      <c r="S108" s="7">
        <v>46.854239999999997</v>
      </c>
      <c r="T108" s="7" t="s">
        <v>55</v>
      </c>
      <c r="U108" s="7">
        <v>29.965160000000001</v>
      </c>
      <c r="V108" s="7">
        <v>29.314440000000001</v>
      </c>
      <c r="W108" s="7">
        <v>32.163350000000001</v>
      </c>
      <c r="X108" s="7" t="s">
        <v>55</v>
      </c>
      <c r="Y108" s="7">
        <v>46.70187</v>
      </c>
      <c r="Z108" s="7">
        <v>47.408650000000002</v>
      </c>
      <c r="AA108" s="7">
        <v>48.761600000000001</v>
      </c>
      <c r="AB108" s="7">
        <v>49.048079999999999</v>
      </c>
      <c r="AC108" s="7" t="s">
        <v>55</v>
      </c>
      <c r="AD108" s="7">
        <v>48.561430000000001</v>
      </c>
      <c r="AE108" s="7">
        <v>51.958970000000001</v>
      </c>
      <c r="AF108" s="7">
        <v>55.261180000000003</v>
      </c>
      <c r="AG108" s="7">
        <v>55.066769999999998</v>
      </c>
      <c r="AH108" s="7">
        <v>55.984549999999999</v>
      </c>
      <c r="AI108" s="7">
        <v>57.111130000000003</v>
      </c>
      <c r="AJ108" s="7">
        <v>57.630839999999999</v>
      </c>
      <c r="AK108" s="7">
        <v>57.013179999999998</v>
      </c>
      <c r="AL108" s="7">
        <v>55.649619999999999</v>
      </c>
      <c r="AM108" s="7">
        <v>56.050620000000002</v>
      </c>
      <c r="AN108" s="7">
        <v>56.569110000000002</v>
      </c>
      <c r="AO108" s="7">
        <v>56.272260000000003</v>
      </c>
      <c r="AP108" s="7">
        <v>56.850639999999999</v>
      </c>
      <c r="AQ108" s="7">
        <v>54.815849999999998</v>
      </c>
      <c r="AR108" s="7" t="s">
        <v>55</v>
      </c>
      <c r="AS108" s="7">
        <v>54.54833</v>
      </c>
      <c r="AT108" s="7">
        <v>53.622529999999998</v>
      </c>
      <c r="AU108" s="7">
        <v>52.294670000000004</v>
      </c>
      <c r="AV108" s="7" t="s">
        <v>55</v>
      </c>
      <c r="AW108" s="7" t="s">
        <v>55</v>
      </c>
      <c r="AX108">
        <f t="shared" si="13"/>
        <v>1714.4406799999999</v>
      </c>
      <c r="AY108">
        <f t="shared" si="20"/>
        <v>35</v>
      </c>
      <c r="AZ108" t="str">
        <f t="shared" si="21"/>
        <v>Ireland</v>
      </c>
      <c r="BA108" t="s">
        <v>613</v>
      </c>
    </row>
    <row r="109" spans="1:53" ht="13" hidden="1" x14ac:dyDescent="0.3">
      <c r="A109" s="6" t="s">
        <v>158</v>
      </c>
      <c r="B109" s="5" t="s">
        <v>53</v>
      </c>
      <c r="C109" s="8" t="s">
        <v>55</v>
      </c>
      <c r="D109" s="8" t="s">
        <v>55</v>
      </c>
      <c r="E109" s="8" t="s">
        <v>55</v>
      </c>
      <c r="F109" s="8" t="s">
        <v>55</v>
      </c>
      <c r="G109" s="8" t="s">
        <v>55</v>
      </c>
      <c r="H109" s="8" t="s">
        <v>55</v>
      </c>
      <c r="I109" s="8" t="s">
        <v>55</v>
      </c>
      <c r="J109" s="8" t="s">
        <v>55</v>
      </c>
      <c r="K109" s="8" t="s">
        <v>55</v>
      </c>
      <c r="L109" s="8" t="s">
        <v>55</v>
      </c>
      <c r="M109" s="8" t="s">
        <v>55</v>
      </c>
      <c r="N109" s="8" t="s">
        <v>55</v>
      </c>
      <c r="O109" s="8" t="s">
        <v>55</v>
      </c>
      <c r="P109" s="8" t="s">
        <v>55</v>
      </c>
      <c r="Q109" s="8" t="s">
        <v>55</v>
      </c>
      <c r="R109" s="8" t="s">
        <v>55</v>
      </c>
      <c r="S109" s="8" t="s">
        <v>55</v>
      </c>
      <c r="T109" s="8" t="s">
        <v>55</v>
      </c>
      <c r="U109" s="8" t="s">
        <v>55</v>
      </c>
      <c r="V109" s="8" t="s">
        <v>55</v>
      </c>
      <c r="W109" s="8" t="s">
        <v>55</v>
      </c>
      <c r="X109" s="8" t="s">
        <v>55</v>
      </c>
      <c r="Y109" s="8" t="s">
        <v>55</v>
      </c>
      <c r="Z109" s="8" t="s">
        <v>55</v>
      </c>
      <c r="AA109" s="8" t="s">
        <v>55</v>
      </c>
      <c r="AB109" s="8" t="s">
        <v>55</v>
      </c>
      <c r="AC109" s="8" t="s">
        <v>55</v>
      </c>
      <c r="AD109" s="8" t="s">
        <v>55</v>
      </c>
      <c r="AE109" s="8" t="s">
        <v>55</v>
      </c>
      <c r="AF109" s="8" t="s">
        <v>55</v>
      </c>
      <c r="AG109" s="8" t="s">
        <v>55</v>
      </c>
      <c r="AH109" s="8" t="s">
        <v>55</v>
      </c>
      <c r="AI109" s="8" t="s">
        <v>55</v>
      </c>
      <c r="AJ109" s="8" t="s">
        <v>55</v>
      </c>
      <c r="AK109" s="8" t="s">
        <v>55</v>
      </c>
      <c r="AL109" s="8" t="s">
        <v>55</v>
      </c>
      <c r="AM109" s="8" t="s">
        <v>55</v>
      </c>
      <c r="AN109" s="8" t="s">
        <v>55</v>
      </c>
      <c r="AO109" s="8" t="s">
        <v>55</v>
      </c>
      <c r="AP109" s="8" t="s">
        <v>55</v>
      </c>
      <c r="AQ109" s="8" t="s">
        <v>55</v>
      </c>
      <c r="AR109" s="8" t="s">
        <v>55</v>
      </c>
      <c r="AS109" s="8" t="s">
        <v>55</v>
      </c>
      <c r="AT109" s="8" t="s">
        <v>55</v>
      </c>
      <c r="AU109" s="8" t="s">
        <v>55</v>
      </c>
      <c r="AV109" s="8" t="s">
        <v>55</v>
      </c>
      <c r="AW109" s="8" t="s">
        <v>55</v>
      </c>
      <c r="AX109">
        <f t="shared" si="13"/>
        <v>0</v>
      </c>
    </row>
    <row r="110" spans="1:53" ht="13" hidden="1" x14ac:dyDescent="0.3">
      <c r="A110" s="6" t="s">
        <v>159</v>
      </c>
      <c r="B110" s="5" t="s">
        <v>53</v>
      </c>
      <c r="C110" s="7" t="s">
        <v>55</v>
      </c>
      <c r="D110" s="7">
        <v>42.319020000000002</v>
      </c>
      <c r="E110" s="7" t="s">
        <v>55</v>
      </c>
      <c r="F110" s="7" t="s">
        <v>55</v>
      </c>
      <c r="G110" s="7" t="s">
        <v>55</v>
      </c>
      <c r="H110" s="7" t="s">
        <v>55</v>
      </c>
      <c r="I110" s="7" t="s">
        <v>55</v>
      </c>
      <c r="J110" s="7" t="s">
        <v>55</v>
      </c>
      <c r="K110" s="7">
        <v>43.345820000000003</v>
      </c>
      <c r="L110" s="7">
        <v>45.433210000000003</v>
      </c>
      <c r="M110" s="7">
        <v>48.827959999999997</v>
      </c>
      <c r="N110" s="7">
        <v>44.809530000000002</v>
      </c>
      <c r="O110" s="7" t="s">
        <v>55</v>
      </c>
      <c r="P110" s="7">
        <v>47.298369999999998</v>
      </c>
      <c r="Q110" s="7">
        <v>46.623339999999999</v>
      </c>
      <c r="R110" s="7">
        <v>48.95814</v>
      </c>
      <c r="S110" s="7">
        <v>48.520240000000001</v>
      </c>
      <c r="T110" s="7">
        <v>48.821579999999997</v>
      </c>
      <c r="U110" s="7">
        <v>48.603439999999999</v>
      </c>
      <c r="V110" s="7">
        <v>48.08473</v>
      </c>
      <c r="W110" s="7" t="s">
        <v>55</v>
      </c>
      <c r="X110" s="7">
        <v>50.542580000000001</v>
      </c>
      <c r="Y110" s="7" t="s">
        <v>55</v>
      </c>
      <c r="Z110" s="7" t="s">
        <v>55</v>
      </c>
      <c r="AA110" s="7">
        <v>52.912089999999999</v>
      </c>
      <c r="AB110" s="7" t="s">
        <v>55</v>
      </c>
      <c r="AC110" s="7" t="s">
        <v>55</v>
      </c>
      <c r="AD110" s="7" t="s">
        <v>55</v>
      </c>
      <c r="AE110" s="7" t="s">
        <v>55</v>
      </c>
      <c r="AF110" s="7">
        <v>50.450479999999999</v>
      </c>
      <c r="AG110" s="7">
        <v>57.293590000000002</v>
      </c>
      <c r="AH110" s="7" t="s">
        <v>55</v>
      </c>
      <c r="AI110" s="7" t="s">
        <v>55</v>
      </c>
      <c r="AJ110" s="7" t="s">
        <v>55</v>
      </c>
      <c r="AK110" s="7" t="s">
        <v>55</v>
      </c>
      <c r="AL110" s="7" t="s">
        <v>55</v>
      </c>
      <c r="AM110" s="7" t="s">
        <v>55</v>
      </c>
      <c r="AN110" s="7" t="s">
        <v>55</v>
      </c>
      <c r="AO110" s="7" t="s">
        <v>55</v>
      </c>
      <c r="AP110" s="7" t="s">
        <v>55</v>
      </c>
      <c r="AQ110" s="7" t="s">
        <v>55</v>
      </c>
      <c r="AR110" s="7" t="s">
        <v>55</v>
      </c>
      <c r="AS110" s="7" t="s">
        <v>55</v>
      </c>
      <c r="AT110" s="7" t="s">
        <v>55</v>
      </c>
      <c r="AU110" s="7" t="s">
        <v>55</v>
      </c>
      <c r="AV110" s="7" t="s">
        <v>55</v>
      </c>
      <c r="AW110" s="7" t="s">
        <v>55</v>
      </c>
      <c r="AX110">
        <f t="shared" si="13"/>
        <v>772.84412000000009</v>
      </c>
      <c r="AY110">
        <f t="shared" ref="AY110:AY113" si="22">COUNT(C110:AW110)</f>
        <v>16</v>
      </c>
      <c r="AZ110" t="str">
        <f t="shared" ref="AZ110:AZ113" si="23">A110</f>
        <v>Israel</v>
      </c>
    </row>
    <row r="111" spans="1:53" ht="13" x14ac:dyDescent="0.3">
      <c r="A111" s="6" t="s">
        <v>160</v>
      </c>
      <c r="B111" s="5" t="s">
        <v>53</v>
      </c>
      <c r="C111" s="8" t="s">
        <v>55</v>
      </c>
      <c r="D111" s="8">
        <v>43.241999999999997</v>
      </c>
      <c r="E111" s="8" t="s">
        <v>55</v>
      </c>
      <c r="F111" s="8">
        <v>45.811430000000001</v>
      </c>
      <c r="G111" s="8">
        <v>43.761139999999997</v>
      </c>
      <c r="H111" s="8">
        <v>42.724919999999997</v>
      </c>
      <c r="I111" s="8">
        <v>42.994399999999999</v>
      </c>
      <c r="J111" s="8">
        <v>41.411709999999999</v>
      </c>
      <c r="K111" s="8">
        <v>41.674759999999999</v>
      </c>
      <c r="L111" s="8">
        <v>41.65748</v>
      </c>
      <c r="M111" s="8">
        <v>42.037779999999998</v>
      </c>
      <c r="N111" s="8">
        <v>42.091740000000001</v>
      </c>
      <c r="O111" s="8" t="s">
        <v>55</v>
      </c>
      <c r="P111" s="8">
        <v>43.211640000000003</v>
      </c>
      <c r="Q111" s="8">
        <v>42.746940000000002</v>
      </c>
      <c r="R111" s="8">
        <v>43.019469999999998</v>
      </c>
      <c r="S111" s="8">
        <v>44.289319999999996</v>
      </c>
      <c r="T111" s="8">
        <v>44.732280000000003</v>
      </c>
      <c r="U111" s="8">
        <v>45.767699999999998</v>
      </c>
      <c r="V111" s="8">
        <v>45.826230000000002</v>
      </c>
      <c r="W111" s="8">
        <v>47.535640000000001</v>
      </c>
      <c r="X111" s="8">
        <v>42.67454</v>
      </c>
      <c r="Y111" s="8" t="s">
        <v>55</v>
      </c>
      <c r="Z111" s="8">
        <v>44.094380000000001</v>
      </c>
      <c r="AA111" s="8">
        <v>50.483530000000002</v>
      </c>
      <c r="AB111" s="8">
        <v>56.39396</v>
      </c>
      <c r="AC111" s="8">
        <v>56.148090000000003</v>
      </c>
      <c r="AD111" s="8">
        <v>55.841679999999997</v>
      </c>
      <c r="AE111" s="8">
        <v>56.219380000000001</v>
      </c>
      <c r="AF111" s="8">
        <v>55.999049999999997</v>
      </c>
      <c r="AG111" s="8">
        <v>55.867019999999997</v>
      </c>
      <c r="AH111" s="8">
        <v>57.275469999999999</v>
      </c>
      <c r="AI111" s="8">
        <v>56.73395</v>
      </c>
      <c r="AJ111" s="8">
        <v>56.894680000000001</v>
      </c>
      <c r="AK111" s="8">
        <v>58.052070000000001</v>
      </c>
      <c r="AL111" s="8">
        <v>58.582430000000002</v>
      </c>
      <c r="AM111" s="8">
        <v>59.212940000000003</v>
      </c>
      <c r="AN111" s="8">
        <v>59.614620000000002</v>
      </c>
      <c r="AO111" s="8">
        <v>59.472270000000002</v>
      </c>
      <c r="AP111" s="8" t="s">
        <v>55</v>
      </c>
      <c r="AQ111" s="8" t="s">
        <v>55</v>
      </c>
      <c r="AR111" s="8">
        <v>60.43741</v>
      </c>
      <c r="AS111" s="8">
        <v>62.26126</v>
      </c>
      <c r="AT111" s="8">
        <v>59.501750000000001</v>
      </c>
      <c r="AU111" s="8">
        <v>59.681370000000001</v>
      </c>
      <c r="AV111" s="8" t="s">
        <v>55</v>
      </c>
      <c r="AW111" s="8" t="s">
        <v>55</v>
      </c>
      <c r="AX111">
        <f t="shared" si="13"/>
        <v>1965.9784299999997</v>
      </c>
      <c r="AY111">
        <f t="shared" si="22"/>
        <v>39</v>
      </c>
      <c r="AZ111" t="str">
        <f t="shared" si="23"/>
        <v>Italy</v>
      </c>
      <c r="BA111" t="s">
        <v>613</v>
      </c>
    </row>
    <row r="112" spans="1:53" ht="13" hidden="1" x14ac:dyDescent="0.3">
      <c r="A112" s="6" t="s">
        <v>161</v>
      </c>
      <c r="B112" s="5" t="s">
        <v>53</v>
      </c>
      <c r="C112" s="7" t="s">
        <v>55</v>
      </c>
      <c r="D112" s="7" t="s">
        <v>55</v>
      </c>
      <c r="E112" s="7" t="s">
        <v>55</v>
      </c>
      <c r="F112" s="7" t="s">
        <v>55</v>
      </c>
      <c r="G112" s="7" t="s">
        <v>55</v>
      </c>
      <c r="H112" s="7" t="s">
        <v>55</v>
      </c>
      <c r="I112" s="7" t="s">
        <v>55</v>
      </c>
      <c r="J112" s="7" t="s">
        <v>55</v>
      </c>
      <c r="K112" s="7" t="s">
        <v>55</v>
      </c>
      <c r="L112" s="7" t="s">
        <v>55</v>
      </c>
      <c r="M112" s="7" t="s">
        <v>55</v>
      </c>
      <c r="N112" s="7" t="s">
        <v>55</v>
      </c>
      <c r="O112" s="7" t="s">
        <v>55</v>
      </c>
      <c r="P112" s="7" t="s">
        <v>55</v>
      </c>
      <c r="Q112" s="7" t="s">
        <v>55</v>
      </c>
      <c r="R112" s="7" t="s">
        <v>55</v>
      </c>
      <c r="S112" s="7" t="s">
        <v>55</v>
      </c>
      <c r="T112" s="7">
        <v>64.918310000000005</v>
      </c>
      <c r="U112" s="7" t="s">
        <v>55</v>
      </c>
      <c r="V112" s="7" t="s">
        <v>55</v>
      </c>
      <c r="W112" s="7" t="s">
        <v>55</v>
      </c>
      <c r="X112" s="7" t="s">
        <v>55</v>
      </c>
      <c r="Y112" s="7" t="s">
        <v>55</v>
      </c>
      <c r="Z112" s="7" t="s">
        <v>55</v>
      </c>
      <c r="AA112" s="7" t="s">
        <v>55</v>
      </c>
      <c r="AB112" s="7" t="s">
        <v>55</v>
      </c>
      <c r="AC112" s="7" t="s">
        <v>55</v>
      </c>
      <c r="AD112" s="7" t="s">
        <v>55</v>
      </c>
      <c r="AE112" s="7" t="s">
        <v>55</v>
      </c>
      <c r="AF112" s="7" t="s">
        <v>55</v>
      </c>
      <c r="AG112" s="7" t="s">
        <v>55</v>
      </c>
      <c r="AH112" s="7" t="s">
        <v>55</v>
      </c>
      <c r="AI112" s="7" t="s">
        <v>55</v>
      </c>
      <c r="AJ112" s="7" t="s">
        <v>55</v>
      </c>
      <c r="AK112" s="7" t="s">
        <v>55</v>
      </c>
      <c r="AL112" s="7" t="s">
        <v>55</v>
      </c>
      <c r="AM112" s="7" t="s">
        <v>55</v>
      </c>
      <c r="AN112" s="7" t="s">
        <v>55</v>
      </c>
      <c r="AO112" s="7" t="s">
        <v>55</v>
      </c>
      <c r="AP112" s="7">
        <v>56.376339999999999</v>
      </c>
      <c r="AQ112" s="7" t="s">
        <v>55</v>
      </c>
      <c r="AR112" s="7" t="s">
        <v>55</v>
      </c>
      <c r="AS112" s="7" t="s">
        <v>55</v>
      </c>
      <c r="AT112" s="7" t="s">
        <v>55</v>
      </c>
      <c r="AU112" s="7" t="s">
        <v>55</v>
      </c>
      <c r="AV112" s="7" t="s">
        <v>55</v>
      </c>
      <c r="AW112" s="7" t="s">
        <v>55</v>
      </c>
      <c r="AX112">
        <f t="shared" si="13"/>
        <v>121.29465</v>
      </c>
      <c r="AY112">
        <f t="shared" si="22"/>
        <v>2</v>
      </c>
      <c r="AZ112" t="str">
        <f t="shared" si="23"/>
        <v>Jamaica</v>
      </c>
    </row>
    <row r="113" spans="1:53" ht="13" x14ac:dyDescent="0.3">
      <c r="A113" s="6" t="s">
        <v>162</v>
      </c>
      <c r="B113" s="5" t="s">
        <v>53</v>
      </c>
      <c r="C113" s="8" t="s">
        <v>55</v>
      </c>
      <c r="D113" s="8">
        <v>39.775919999999999</v>
      </c>
      <c r="E113" s="8" t="s">
        <v>55</v>
      </c>
      <c r="F113" s="8">
        <v>37.772440000000003</v>
      </c>
      <c r="G113" s="8">
        <v>37.035670000000003</v>
      </c>
      <c r="H113" s="8">
        <v>37.626089999999998</v>
      </c>
      <c r="I113" s="8">
        <v>38.74042</v>
      </c>
      <c r="J113" s="8">
        <v>40.533610000000003</v>
      </c>
      <c r="K113" s="8">
        <v>42.085810000000002</v>
      </c>
      <c r="L113" s="8">
        <v>43.171239999999997</v>
      </c>
      <c r="M113" s="8">
        <v>43.72063</v>
      </c>
      <c r="N113" s="8">
        <v>43.749789999999997</v>
      </c>
      <c r="O113" s="8">
        <v>43.343150000000001</v>
      </c>
      <c r="P113" s="8">
        <v>43.309939999999997</v>
      </c>
      <c r="Q113" s="8">
        <v>44.080640000000002</v>
      </c>
      <c r="R113" s="8">
        <v>44.149299999999997</v>
      </c>
      <c r="S113" s="8">
        <v>44.615479999999998</v>
      </c>
      <c r="T113" s="8">
        <v>44.194209999999998</v>
      </c>
      <c r="U113" s="8">
        <v>43.887979999999999</v>
      </c>
      <c r="V113" s="8">
        <v>46.625230000000002</v>
      </c>
      <c r="W113" s="8">
        <v>47.738329999999998</v>
      </c>
      <c r="X113" s="8" t="s">
        <v>55</v>
      </c>
      <c r="Y113" s="8" t="s">
        <v>55</v>
      </c>
      <c r="Z113" s="8">
        <v>47.814399999999999</v>
      </c>
      <c r="AA113" s="8">
        <v>50.628320000000002</v>
      </c>
      <c r="AB113" s="8">
        <v>50.91666</v>
      </c>
      <c r="AC113" s="8">
        <v>50.602849999999997</v>
      </c>
      <c r="AD113" s="8">
        <v>50.395740000000004</v>
      </c>
      <c r="AE113" s="8">
        <v>50.145989999999998</v>
      </c>
      <c r="AF113" s="8">
        <v>50.118470000000002</v>
      </c>
      <c r="AG113" s="8">
        <v>49.704979999999999</v>
      </c>
      <c r="AH113" s="8">
        <v>49.407699999999998</v>
      </c>
      <c r="AI113" s="8">
        <v>48.8431</v>
      </c>
      <c r="AJ113" s="8">
        <v>49.0137</v>
      </c>
      <c r="AK113" s="8">
        <v>49.313110000000002</v>
      </c>
      <c r="AL113" s="8">
        <v>49.402479999999997</v>
      </c>
      <c r="AM113" s="8">
        <v>49.260300000000001</v>
      </c>
      <c r="AN113" s="8">
        <v>48.845210000000002</v>
      </c>
      <c r="AO113" s="8">
        <v>48.49812</v>
      </c>
      <c r="AP113" s="8">
        <v>48.293990000000001</v>
      </c>
      <c r="AQ113" s="8">
        <v>48.51728</v>
      </c>
      <c r="AR113" s="8">
        <v>48.423369999999998</v>
      </c>
      <c r="AS113" s="8">
        <v>48.30462</v>
      </c>
      <c r="AT113" s="8">
        <v>48.78942</v>
      </c>
      <c r="AU113" s="8">
        <v>48.94894</v>
      </c>
      <c r="AV113" s="8" t="s">
        <v>55</v>
      </c>
      <c r="AW113" s="8" t="s">
        <v>55</v>
      </c>
      <c r="AX113">
        <f t="shared" si="13"/>
        <v>1890.3446299999998</v>
      </c>
      <c r="AY113">
        <f t="shared" si="22"/>
        <v>41</v>
      </c>
      <c r="AZ113" t="str">
        <f t="shared" si="23"/>
        <v>Japan</v>
      </c>
      <c r="BA113" t="s">
        <v>617</v>
      </c>
    </row>
    <row r="114" spans="1:53" ht="13" hidden="1" x14ac:dyDescent="0.3">
      <c r="A114" s="6" t="s">
        <v>163</v>
      </c>
      <c r="B114" s="5" t="s">
        <v>53</v>
      </c>
      <c r="C114" s="7" t="s">
        <v>55</v>
      </c>
      <c r="D114" s="7" t="s">
        <v>55</v>
      </c>
      <c r="E114" s="7" t="s">
        <v>55</v>
      </c>
      <c r="F114" s="7" t="s">
        <v>55</v>
      </c>
      <c r="G114" s="7" t="s">
        <v>55</v>
      </c>
      <c r="H114" s="7" t="s">
        <v>55</v>
      </c>
      <c r="I114" s="7" t="s">
        <v>55</v>
      </c>
      <c r="J114" s="7" t="s">
        <v>55</v>
      </c>
      <c r="K114" s="7" t="s">
        <v>55</v>
      </c>
      <c r="L114" s="7" t="s">
        <v>55</v>
      </c>
      <c r="M114" s="7" t="s">
        <v>55</v>
      </c>
      <c r="N114" s="7" t="s">
        <v>55</v>
      </c>
      <c r="O114" s="7" t="s">
        <v>55</v>
      </c>
      <c r="P114" s="7" t="s">
        <v>55</v>
      </c>
      <c r="Q114" s="7" t="s">
        <v>55</v>
      </c>
      <c r="R114" s="7" t="s">
        <v>55</v>
      </c>
      <c r="S114" s="7" t="s">
        <v>55</v>
      </c>
      <c r="T114" s="7" t="s">
        <v>55</v>
      </c>
      <c r="U114" s="7" t="s">
        <v>55</v>
      </c>
      <c r="V114" s="7" t="s">
        <v>55</v>
      </c>
      <c r="W114" s="7" t="s">
        <v>55</v>
      </c>
      <c r="X114" s="7" t="s">
        <v>55</v>
      </c>
      <c r="Y114" s="7" t="s">
        <v>55</v>
      </c>
      <c r="Z114" s="7" t="s">
        <v>55</v>
      </c>
      <c r="AA114" s="7" t="s">
        <v>55</v>
      </c>
      <c r="AB114" s="7" t="s">
        <v>55</v>
      </c>
      <c r="AC114" s="7" t="s">
        <v>55</v>
      </c>
      <c r="AD114" s="7" t="s">
        <v>55</v>
      </c>
      <c r="AE114" s="7" t="s">
        <v>55</v>
      </c>
      <c r="AF114" s="7" t="s">
        <v>55</v>
      </c>
      <c r="AG114" s="7" t="s">
        <v>55</v>
      </c>
      <c r="AH114" s="7" t="s">
        <v>55</v>
      </c>
      <c r="AI114" s="7" t="s">
        <v>55</v>
      </c>
      <c r="AJ114" s="7" t="s">
        <v>55</v>
      </c>
      <c r="AK114" s="7" t="s">
        <v>55</v>
      </c>
      <c r="AL114" s="7" t="s">
        <v>55</v>
      </c>
      <c r="AM114" s="7" t="s">
        <v>55</v>
      </c>
      <c r="AN114" s="7" t="s">
        <v>55</v>
      </c>
      <c r="AO114" s="7" t="s">
        <v>55</v>
      </c>
      <c r="AP114" s="7" t="s">
        <v>55</v>
      </c>
      <c r="AQ114" s="7" t="s">
        <v>55</v>
      </c>
      <c r="AR114" s="7" t="s">
        <v>55</v>
      </c>
      <c r="AS114" s="7" t="s">
        <v>55</v>
      </c>
      <c r="AT114" s="7" t="s">
        <v>55</v>
      </c>
      <c r="AU114" s="7" t="s">
        <v>55</v>
      </c>
      <c r="AV114" s="7" t="s">
        <v>55</v>
      </c>
      <c r="AW114" s="7" t="s">
        <v>55</v>
      </c>
      <c r="AX114">
        <f t="shared" si="13"/>
        <v>0</v>
      </c>
    </row>
    <row r="115" spans="1:53" ht="13" x14ac:dyDescent="0.3">
      <c r="A115" s="6" t="s">
        <v>164</v>
      </c>
      <c r="B115" s="5" t="s">
        <v>53</v>
      </c>
      <c r="C115" s="8" t="s">
        <v>55</v>
      </c>
      <c r="D115" s="8">
        <v>24.873100000000001</v>
      </c>
      <c r="E115" s="8" t="s">
        <v>55</v>
      </c>
      <c r="F115" s="8">
        <v>25.722539999999999</v>
      </c>
      <c r="G115" s="8">
        <v>31.505320000000001</v>
      </c>
      <c r="H115" s="8">
        <v>31.383859999999999</v>
      </c>
      <c r="I115" s="8">
        <v>33.638150000000003</v>
      </c>
      <c r="J115" s="8" t="s">
        <v>55</v>
      </c>
      <c r="K115" s="8">
        <v>31.385179999999998</v>
      </c>
      <c r="L115" s="8">
        <v>37.629629999999999</v>
      </c>
      <c r="M115" s="8">
        <v>36.569420000000001</v>
      </c>
      <c r="N115" s="8">
        <v>45.404179999999997</v>
      </c>
      <c r="O115" s="8" t="s">
        <v>55</v>
      </c>
      <c r="P115" s="8" t="s">
        <v>55</v>
      </c>
      <c r="Q115" s="8">
        <v>48.438009999999998</v>
      </c>
      <c r="R115" s="8">
        <v>37.348230000000001</v>
      </c>
      <c r="S115" s="8">
        <v>47.538310000000003</v>
      </c>
      <c r="T115" s="8">
        <v>50.533389999999997</v>
      </c>
      <c r="U115" s="8">
        <v>46.659019999999998</v>
      </c>
      <c r="V115" s="8" t="s">
        <v>55</v>
      </c>
      <c r="W115" s="8">
        <v>54.961039999999997</v>
      </c>
      <c r="X115" s="8">
        <v>58.191670000000002</v>
      </c>
      <c r="Y115" s="8">
        <v>54.185720000000003</v>
      </c>
      <c r="Z115" s="8">
        <v>56.308050000000001</v>
      </c>
      <c r="AA115" s="8">
        <v>55.597850000000001</v>
      </c>
      <c r="AB115" s="8">
        <v>55.207479999999997</v>
      </c>
      <c r="AC115" s="8" t="s">
        <v>55</v>
      </c>
      <c r="AD115" s="8">
        <v>53.230629999999998</v>
      </c>
      <c r="AE115" s="8" t="s">
        <v>55</v>
      </c>
      <c r="AF115" s="8" t="s">
        <v>55</v>
      </c>
      <c r="AG115" s="8">
        <v>53.634010000000004</v>
      </c>
      <c r="AH115" s="8" t="s">
        <v>55</v>
      </c>
      <c r="AI115" s="8" t="s">
        <v>55</v>
      </c>
      <c r="AJ115" s="8">
        <v>57.143630000000002</v>
      </c>
      <c r="AK115" s="8">
        <v>52.21414</v>
      </c>
      <c r="AL115" s="8">
        <v>56.386249999999997</v>
      </c>
      <c r="AM115" s="8">
        <v>53.66377</v>
      </c>
      <c r="AN115" s="8">
        <v>54.837209999999999</v>
      </c>
      <c r="AO115" s="8" t="s">
        <v>55</v>
      </c>
      <c r="AP115" s="8" t="s">
        <v>55</v>
      </c>
      <c r="AQ115" s="8" t="s">
        <v>55</v>
      </c>
      <c r="AR115" s="8">
        <v>48.408200000000001</v>
      </c>
      <c r="AS115" s="8">
        <v>46.795780000000001</v>
      </c>
      <c r="AT115" s="8" t="s">
        <v>55</v>
      </c>
      <c r="AU115" s="8" t="s">
        <v>55</v>
      </c>
      <c r="AV115" s="8" t="s">
        <v>55</v>
      </c>
      <c r="AW115" s="8" t="s">
        <v>55</v>
      </c>
      <c r="AX115">
        <f t="shared" si="13"/>
        <v>1339.3937700000001</v>
      </c>
      <c r="AY115">
        <f t="shared" ref="AY115:AY117" si="24">COUNT(C115:AW115)</f>
        <v>29</v>
      </c>
      <c r="AZ115" t="str">
        <f t="shared" ref="AZ115:AZ117" si="25">A115</f>
        <v>Jordan</v>
      </c>
      <c r="BA115" t="s">
        <v>615</v>
      </c>
    </row>
    <row r="116" spans="1:53" ht="13" hidden="1" x14ac:dyDescent="0.3">
      <c r="A116" s="6" t="s">
        <v>165</v>
      </c>
      <c r="B116" s="5" t="s">
        <v>53</v>
      </c>
      <c r="C116" s="7" t="s">
        <v>55</v>
      </c>
      <c r="D116" s="7" t="s">
        <v>55</v>
      </c>
      <c r="E116" s="7" t="s">
        <v>55</v>
      </c>
      <c r="F116" s="7" t="s">
        <v>55</v>
      </c>
      <c r="G116" s="7" t="s">
        <v>55</v>
      </c>
      <c r="H116" s="7" t="s">
        <v>55</v>
      </c>
      <c r="I116" s="7" t="s">
        <v>55</v>
      </c>
      <c r="J116" s="7" t="s">
        <v>55</v>
      </c>
      <c r="K116" s="7" t="s">
        <v>55</v>
      </c>
      <c r="L116" s="7" t="s">
        <v>55</v>
      </c>
      <c r="M116" s="7" t="s">
        <v>55</v>
      </c>
      <c r="N116" s="7" t="s">
        <v>55</v>
      </c>
      <c r="O116" s="7" t="s">
        <v>55</v>
      </c>
      <c r="P116" s="7" t="s">
        <v>55</v>
      </c>
      <c r="Q116" s="7" t="s">
        <v>55</v>
      </c>
      <c r="R116" s="7" t="s">
        <v>55</v>
      </c>
      <c r="S116" s="7" t="s">
        <v>55</v>
      </c>
      <c r="T116" s="7" t="s">
        <v>55</v>
      </c>
      <c r="U116" s="7" t="s">
        <v>55</v>
      </c>
      <c r="V116" s="7" t="s">
        <v>55</v>
      </c>
      <c r="W116" s="7" t="s">
        <v>55</v>
      </c>
      <c r="X116" s="7" t="s">
        <v>55</v>
      </c>
      <c r="Y116" s="7" t="s">
        <v>55</v>
      </c>
      <c r="Z116" s="7" t="s">
        <v>55</v>
      </c>
      <c r="AA116" s="7" t="s">
        <v>55</v>
      </c>
      <c r="AB116" s="7" t="s">
        <v>55</v>
      </c>
      <c r="AC116" s="7" t="s">
        <v>55</v>
      </c>
      <c r="AD116" s="7" t="s">
        <v>55</v>
      </c>
      <c r="AE116" s="7" t="s">
        <v>55</v>
      </c>
      <c r="AF116" s="7" t="s">
        <v>55</v>
      </c>
      <c r="AG116" s="7" t="s">
        <v>55</v>
      </c>
      <c r="AH116" s="7" t="s">
        <v>55</v>
      </c>
      <c r="AI116" s="7" t="s">
        <v>55</v>
      </c>
      <c r="AJ116" s="7" t="s">
        <v>55</v>
      </c>
      <c r="AK116" s="7" t="s">
        <v>55</v>
      </c>
      <c r="AL116" s="7" t="s">
        <v>55</v>
      </c>
      <c r="AM116" s="7" t="s">
        <v>55</v>
      </c>
      <c r="AN116" s="7" t="s">
        <v>55</v>
      </c>
      <c r="AO116" s="7" t="s">
        <v>55</v>
      </c>
      <c r="AP116" s="7" t="s">
        <v>55</v>
      </c>
      <c r="AQ116" s="7" t="s">
        <v>55</v>
      </c>
      <c r="AR116" s="7" t="s">
        <v>55</v>
      </c>
      <c r="AS116" s="7" t="s">
        <v>55</v>
      </c>
      <c r="AT116" s="7">
        <v>56.25808</v>
      </c>
      <c r="AU116" s="7">
        <v>55.772579999999998</v>
      </c>
      <c r="AV116" s="7">
        <v>54.538409999999999</v>
      </c>
      <c r="AW116" s="7">
        <v>56.166110000000003</v>
      </c>
      <c r="AX116">
        <f t="shared" si="13"/>
        <v>222.73518000000001</v>
      </c>
      <c r="AY116">
        <f t="shared" si="24"/>
        <v>4</v>
      </c>
      <c r="AZ116" t="str">
        <f t="shared" si="25"/>
        <v>Kazakhstan</v>
      </c>
    </row>
    <row r="117" spans="1:53" ht="13" hidden="1" x14ac:dyDescent="0.3">
      <c r="A117" s="6" t="s">
        <v>166</v>
      </c>
      <c r="B117" s="5" t="s">
        <v>53</v>
      </c>
      <c r="C117" s="8" t="s">
        <v>55</v>
      </c>
      <c r="D117" s="8" t="s">
        <v>55</v>
      </c>
      <c r="E117" s="8" t="s">
        <v>55</v>
      </c>
      <c r="F117" s="8" t="s">
        <v>55</v>
      </c>
      <c r="G117" s="8" t="s">
        <v>55</v>
      </c>
      <c r="H117" s="8" t="s">
        <v>55</v>
      </c>
      <c r="I117" s="8" t="s">
        <v>55</v>
      </c>
      <c r="J117" s="8" t="s">
        <v>55</v>
      </c>
      <c r="K117" s="8" t="s">
        <v>55</v>
      </c>
      <c r="L117" s="8" t="s">
        <v>55</v>
      </c>
      <c r="M117" s="8" t="s">
        <v>55</v>
      </c>
      <c r="N117" s="8" t="s">
        <v>55</v>
      </c>
      <c r="O117" s="8">
        <v>26.40831</v>
      </c>
      <c r="P117" s="8" t="s">
        <v>55</v>
      </c>
      <c r="Q117" s="8">
        <v>31.391449999999999</v>
      </c>
      <c r="R117" s="8" t="s">
        <v>55</v>
      </c>
      <c r="S117" s="8" t="s">
        <v>55</v>
      </c>
      <c r="T117" s="8" t="s">
        <v>55</v>
      </c>
      <c r="U117" s="8" t="s">
        <v>55</v>
      </c>
      <c r="V117" s="8" t="s">
        <v>55</v>
      </c>
      <c r="W117" s="8" t="s">
        <v>55</v>
      </c>
      <c r="X117" s="8">
        <v>27.118960000000001</v>
      </c>
      <c r="Y117" s="8" t="s">
        <v>55</v>
      </c>
      <c r="Z117" s="8" t="s">
        <v>55</v>
      </c>
      <c r="AA117" s="8" t="s">
        <v>55</v>
      </c>
      <c r="AB117" s="8" t="s">
        <v>55</v>
      </c>
      <c r="AC117" s="8" t="s">
        <v>55</v>
      </c>
      <c r="AD117" s="8" t="s">
        <v>55</v>
      </c>
      <c r="AE117" s="8" t="s">
        <v>55</v>
      </c>
      <c r="AF117" s="8" t="s">
        <v>55</v>
      </c>
      <c r="AG117" s="8">
        <v>36.363309999999998</v>
      </c>
      <c r="AH117" s="8">
        <v>37.429879999999997</v>
      </c>
      <c r="AI117" s="8" t="s">
        <v>55</v>
      </c>
      <c r="AJ117" s="8" t="s">
        <v>55</v>
      </c>
      <c r="AK117" s="8" t="s">
        <v>55</v>
      </c>
      <c r="AL117" s="8" t="s">
        <v>55</v>
      </c>
      <c r="AM117" s="8" t="s">
        <v>55</v>
      </c>
      <c r="AN117" s="8" t="s">
        <v>55</v>
      </c>
      <c r="AO117" s="8" t="s">
        <v>55</v>
      </c>
      <c r="AP117" s="8" t="s">
        <v>55</v>
      </c>
      <c r="AQ117" s="8" t="s">
        <v>55</v>
      </c>
      <c r="AR117" s="8" t="s">
        <v>55</v>
      </c>
      <c r="AS117" s="8" t="s">
        <v>55</v>
      </c>
      <c r="AT117" s="8" t="s">
        <v>55</v>
      </c>
      <c r="AU117" s="8" t="s">
        <v>55</v>
      </c>
      <c r="AV117" s="8" t="s">
        <v>55</v>
      </c>
      <c r="AW117" s="8" t="s">
        <v>55</v>
      </c>
      <c r="AX117">
        <f t="shared" si="13"/>
        <v>158.71190999999999</v>
      </c>
      <c r="AY117">
        <f t="shared" si="24"/>
        <v>5</v>
      </c>
      <c r="AZ117" t="str">
        <f t="shared" si="25"/>
        <v>Kenya</v>
      </c>
    </row>
    <row r="118" spans="1:53" ht="13" hidden="1" x14ac:dyDescent="0.3">
      <c r="A118" s="6" t="s">
        <v>167</v>
      </c>
      <c r="B118" s="5" t="s">
        <v>53</v>
      </c>
      <c r="C118" s="7" t="s">
        <v>55</v>
      </c>
      <c r="D118" s="7" t="s">
        <v>55</v>
      </c>
      <c r="E118" s="7" t="s">
        <v>55</v>
      </c>
      <c r="F118" s="7" t="s">
        <v>55</v>
      </c>
      <c r="G118" s="7" t="s">
        <v>55</v>
      </c>
      <c r="H118" s="7" t="s">
        <v>55</v>
      </c>
      <c r="I118" s="7" t="s">
        <v>55</v>
      </c>
      <c r="J118" s="7" t="s">
        <v>55</v>
      </c>
      <c r="K118" s="7" t="s">
        <v>55</v>
      </c>
      <c r="L118" s="7" t="s">
        <v>55</v>
      </c>
      <c r="M118" s="7" t="s">
        <v>55</v>
      </c>
      <c r="N118" s="7" t="s">
        <v>55</v>
      </c>
      <c r="O118" s="7" t="s">
        <v>55</v>
      </c>
      <c r="P118" s="7" t="s">
        <v>55</v>
      </c>
      <c r="Q118" s="7" t="s">
        <v>55</v>
      </c>
      <c r="R118" s="7" t="s">
        <v>55</v>
      </c>
      <c r="S118" s="7" t="s">
        <v>55</v>
      </c>
      <c r="T118" s="7" t="s">
        <v>55</v>
      </c>
      <c r="U118" s="7" t="s">
        <v>55</v>
      </c>
      <c r="V118" s="7" t="s">
        <v>55</v>
      </c>
      <c r="W118" s="7" t="s">
        <v>55</v>
      </c>
      <c r="X118" s="7" t="s">
        <v>55</v>
      </c>
      <c r="Y118" s="7" t="s">
        <v>55</v>
      </c>
      <c r="Z118" s="7" t="s">
        <v>55</v>
      </c>
      <c r="AA118" s="7" t="s">
        <v>55</v>
      </c>
      <c r="AB118" s="7" t="s">
        <v>55</v>
      </c>
      <c r="AC118" s="7" t="s">
        <v>55</v>
      </c>
      <c r="AD118" s="7" t="s">
        <v>55</v>
      </c>
      <c r="AE118" s="7" t="s">
        <v>55</v>
      </c>
      <c r="AF118" s="7" t="s">
        <v>55</v>
      </c>
      <c r="AG118" s="7" t="s">
        <v>55</v>
      </c>
      <c r="AH118" s="7" t="s">
        <v>55</v>
      </c>
      <c r="AI118" s="7" t="s">
        <v>55</v>
      </c>
      <c r="AJ118" s="7" t="s">
        <v>55</v>
      </c>
      <c r="AK118" s="7" t="s">
        <v>55</v>
      </c>
      <c r="AL118" s="7" t="s">
        <v>55</v>
      </c>
      <c r="AM118" s="7" t="s">
        <v>55</v>
      </c>
      <c r="AN118" s="7" t="s">
        <v>55</v>
      </c>
      <c r="AO118" s="7" t="s">
        <v>55</v>
      </c>
      <c r="AP118" s="7" t="s">
        <v>55</v>
      </c>
      <c r="AQ118" s="7" t="s">
        <v>55</v>
      </c>
      <c r="AR118" s="7" t="s">
        <v>55</v>
      </c>
      <c r="AS118" s="7" t="s">
        <v>55</v>
      </c>
      <c r="AT118" s="7" t="s">
        <v>55</v>
      </c>
      <c r="AU118" s="7" t="s">
        <v>55</v>
      </c>
      <c r="AV118" s="7" t="s">
        <v>55</v>
      </c>
      <c r="AW118" s="7" t="s">
        <v>55</v>
      </c>
      <c r="AX118">
        <f t="shared" si="13"/>
        <v>0</v>
      </c>
    </row>
    <row r="119" spans="1:53" ht="13" hidden="1" x14ac:dyDescent="0.3">
      <c r="A119" s="6" t="s">
        <v>168</v>
      </c>
      <c r="B119" s="5" t="s">
        <v>53</v>
      </c>
      <c r="C119" s="8" t="s">
        <v>55</v>
      </c>
      <c r="D119" s="8">
        <v>51.49051</v>
      </c>
      <c r="E119" s="8" t="s">
        <v>55</v>
      </c>
      <c r="F119" s="8">
        <v>46.231160000000003</v>
      </c>
      <c r="G119" s="8">
        <v>41.941749999999999</v>
      </c>
      <c r="H119" s="8">
        <v>50.491799999999998</v>
      </c>
      <c r="I119" s="8">
        <v>60.74136</v>
      </c>
      <c r="J119" s="8" t="s">
        <v>55</v>
      </c>
      <c r="K119" s="8">
        <v>61.467590000000001</v>
      </c>
      <c r="L119" s="8" t="s">
        <v>55</v>
      </c>
      <c r="M119" s="8">
        <v>65.545410000000004</v>
      </c>
      <c r="N119" s="8">
        <v>62.962960000000002</v>
      </c>
      <c r="O119" s="8">
        <v>62.51446</v>
      </c>
      <c r="P119" s="8">
        <v>52.035170000000001</v>
      </c>
      <c r="Q119" s="8">
        <v>63.828499999999998</v>
      </c>
      <c r="R119" s="8">
        <v>62.080539999999999</v>
      </c>
      <c r="S119" s="8">
        <v>58.51952</v>
      </c>
      <c r="T119" s="8">
        <v>59.077530000000003</v>
      </c>
      <c r="U119" s="8">
        <v>62.014360000000003</v>
      </c>
      <c r="V119" s="8" t="s">
        <v>55</v>
      </c>
      <c r="W119" s="8" t="s">
        <v>55</v>
      </c>
      <c r="X119" s="8" t="s">
        <v>55</v>
      </c>
      <c r="Y119" s="8" t="s">
        <v>55</v>
      </c>
      <c r="Z119" s="8">
        <v>53.63664</v>
      </c>
      <c r="AA119" s="8" t="s">
        <v>55</v>
      </c>
      <c r="AB119" s="8" t="s">
        <v>55</v>
      </c>
      <c r="AC119" s="8" t="s">
        <v>55</v>
      </c>
      <c r="AD119" s="8" t="s">
        <v>55</v>
      </c>
      <c r="AE119" s="8" t="s">
        <v>55</v>
      </c>
      <c r="AF119" s="8" t="s">
        <v>55</v>
      </c>
      <c r="AG119" s="8" t="s">
        <v>55</v>
      </c>
      <c r="AH119" s="8" t="s">
        <v>55</v>
      </c>
      <c r="AI119" s="8" t="s">
        <v>55</v>
      </c>
      <c r="AJ119" s="8" t="s">
        <v>55</v>
      </c>
      <c r="AK119" s="8" t="s">
        <v>55</v>
      </c>
      <c r="AL119" s="8" t="s">
        <v>55</v>
      </c>
      <c r="AM119" s="8" t="s">
        <v>55</v>
      </c>
      <c r="AN119" s="8" t="s">
        <v>55</v>
      </c>
      <c r="AO119" s="8" t="s">
        <v>55</v>
      </c>
      <c r="AP119" s="8" t="s">
        <v>55</v>
      </c>
      <c r="AQ119" s="8" t="s">
        <v>55</v>
      </c>
      <c r="AR119" s="8" t="s">
        <v>55</v>
      </c>
      <c r="AS119" s="8" t="s">
        <v>55</v>
      </c>
      <c r="AT119" s="8">
        <v>58.280909999999999</v>
      </c>
      <c r="AU119" s="8" t="s">
        <v>55</v>
      </c>
      <c r="AV119" s="8" t="s">
        <v>55</v>
      </c>
      <c r="AW119" s="8" t="s">
        <v>55</v>
      </c>
      <c r="AX119">
        <f t="shared" si="13"/>
        <v>972.86016999999993</v>
      </c>
      <c r="AY119">
        <f t="shared" ref="AY119:AY136" si="26">COUNT(C119:AW119)</f>
        <v>17</v>
      </c>
      <c r="AZ119" t="str">
        <f t="shared" ref="AZ119:AZ136" si="27">A119</f>
        <v>Kuwait</v>
      </c>
    </row>
    <row r="120" spans="1:53" ht="13" hidden="1" x14ac:dyDescent="0.3">
      <c r="A120" s="6" t="s">
        <v>169</v>
      </c>
      <c r="B120" s="5" t="s">
        <v>53</v>
      </c>
      <c r="C120" s="7" t="s">
        <v>55</v>
      </c>
      <c r="D120" s="7" t="s">
        <v>55</v>
      </c>
      <c r="E120" s="7" t="s">
        <v>55</v>
      </c>
      <c r="F120" s="7" t="s">
        <v>55</v>
      </c>
      <c r="G120" s="7" t="s">
        <v>55</v>
      </c>
      <c r="H120" s="7" t="s">
        <v>55</v>
      </c>
      <c r="I120" s="7" t="s">
        <v>55</v>
      </c>
      <c r="J120" s="7" t="s">
        <v>55</v>
      </c>
      <c r="K120" s="7" t="s">
        <v>55</v>
      </c>
      <c r="L120" s="7" t="s">
        <v>55</v>
      </c>
      <c r="M120" s="7" t="s">
        <v>55</v>
      </c>
      <c r="N120" s="7" t="s">
        <v>55</v>
      </c>
      <c r="O120" s="7" t="s">
        <v>55</v>
      </c>
      <c r="P120" s="7" t="s">
        <v>55</v>
      </c>
      <c r="Q120" s="7" t="s">
        <v>55</v>
      </c>
      <c r="R120" s="7" t="s">
        <v>55</v>
      </c>
      <c r="S120" s="7" t="s">
        <v>55</v>
      </c>
      <c r="T120" s="7" t="s">
        <v>55</v>
      </c>
      <c r="U120" s="7" t="s">
        <v>55</v>
      </c>
      <c r="V120" s="7" t="s">
        <v>55</v>
      </c>
      <c r="W120" s="7" t="s">
        <v>55</v>
      </c>
      <c r="X120" s="7" t="s">
        <v>55</v>
      </c>
      <c r="Y120" s="7" t="s">
        <v>55</v>
      </c>
      <c r="Z120" s="7" t="s">
        <v>55</v>
      </c>
      <c r="AA120" s="7" t="s">
        <v>55</v>
      </c>
      <c r="AB120" s="7" t="s">
        <v>55</v>
      </c>
      <c r="AC120" s="7" t="s">
        <v>55</v>
      </c>
      <c r="AD120" s="7" t="s">
        <v>55</v>
      </c>
      <c r="AE120" s="7" t="s">
        <v>55</v>
      </c>
      <c r="AF120" s="7">
        <v>50.490609999999997</v>
      </c>
      <c r="AG120" s="7" t="s">
        <v>55</v>
      </c>
      <c r="AH120" s="7">
        <v>53.012250000000002</v>
      </c>
      <c r="AI120" s="7">
        <v>56.476280000000003</v>
      </c>
      <c r="AJ120" s="7">
        <v>58.403060000000004</v>
      </c>
      <c r="AK120" s="7">
        <v>54.961010000000002</v>
      </c>
      <c r="AL120" s="7">
        <v>56.784970000000001</v>
      </c>
      <c r="AM120" s="7">
        <v>56.478499999999997</v>
      </c>
      <c r="AN120" s="7">
        <v>55.869860000000003</v>
      </c>
      <c r="AO120" s="7">
        <v>60.838160000000002</v>
      </c>
      <c r="AP120" s="7">
        <v>61.14123</v>
      </c>
      <c r="AQ120" s="7">
        <v>60.572400000000002</v>
      </c>
      <c r="AR120" s="7">
        <v>59.969180000000001</v>
      </c>
      <c r="AS120" s="7">
        <v>61.371510000000001</v>
      </c>
      <c r="AT120" s="7">
        <v>60.133789999999998</v>
      </c>
      <c r="AU120" s="7" t="s">
        <v>55</v>
      </c>
      <c r="AV120" s="7" t="s">
        <v>55</v>
      </c>
      <c r="AW120" s="7" t="s">
        <v>55</v>
      </c>
      <c r="AX120">
        <f t="shared" si="13"/>
        <v>806.50281000000007</v>
      </c>
      <c r="AY120">
        <f t="shared" si="26"/>
        <v>14</v>
      </c>
      <c r="AZ120" t="str">
        <f t="shared" si="27"/>
        <v>Kyrgyzstan</v>
      </c>
    </row>
    <row r="121" spans="1:53" ht="20" x14ac:dyDescent="0.3">
      <c r="A121" s="6" t="s">
        <v>170</v>
      </c>
      <c r="B121" s="5" t="s">
        <v>53</v>
      </c>
      <c r="C121" s="8" t="s">
        <v>55</v>
      </c>
      <c r="D121" s="8" t="s">
        <v>55</v>
      </c>
      <c r="E121" s="8" t="s">
        <v>55</v>
      </c>
      <c r="F121" s="8">
        <v>24.46809</v>
      </c>
      <c r="G121" s="8">
        <v>24.761900000000001</v>
      </c>
      <c r="H121" s="8">
        <v>27.884620000000002</v>
      </c>
      <c r="I121" s="8">
        <v>20.12987</v>
      </c>
      <c r="J121" s="8" t="s">
        <v>55</v>
      </c>
      <c r="K121" s="8" t="s">
        <v>55</v>
      </c>
      <c r="L121" s="8" t="s">
        <v>55</v>
      </c>
      <c r="M121" s="8" t="s">
        <v>55</v>
      </c>
      <c r="N121" s="8">
        <v>19.650659999999998</v>
      </c>
      <c r="O121" s="8" t="s">
        <v>55</v>
      </c>
      <c r="P121" s="8">
        <v>28.05556</v>
      </c>
      <c r="Q121" s="8">
        <v>32.13729</v>
      </c>
      <c r="R121" s="8" t="s">
        <v>55</v>
      </c>
      <c r="S121" s="8">
        <v>43.456029999999998</v>
      </c>
      <c r="T121" s="8">
        <v>51.096670000000003</v>
      </c>
      <c r="U121" s="8" t="s">
        <v>55</v>
      </c>
      <c r="V121" s="8" t="s">
        <v>55</v>
      </c>
      <c r="W121" s="8" t="s">
        <v>55</v>
      </c>
      <c r="X121" s="8" t="s">
        <v>55</v>
      </c>
      <c r="Y121" s="8" t="s">
        <v>55</v>
      </c>
      <c r="Z121" s="8" t="s">
        <v>55</v>
      </c>
      <c r="AA121" s="8">
        <v>34.049869999999999</v>
      </c>
      <c r="AB121" s="8">
        <v>32.705170000000003</v>
      </c>
      <c r="AC121" s="8" t="s">
        <v>55</v>
      </c>
      <c r="AD121" s="8">
        <v>28.683</v>
      </c>
      <c r="AE121" s="8" t="s">
        <v>55</v>
      </c>
      <c r="AF121" s="8">
        <v>32.495809999999999</v>
      </c>
      <c r="AG121" s="8">
        <v>32.026479999999999</v>
      </c>
      <c r="AH121" s="8">
        <v>34.131329999999998</v>
      </c>
      <c r="AI121" s="8" t="s">
        <v>55</v>
      </c>
      <c r="AJ121" s="8">
        <v>34.381059999999998</v>
      </c>
      <c r="AK121" s="8">
        <v>37.425150000000002</v>
      </c>
      <c r="AL121" s="8">
        <v>33.639850000000003</v>
      </c>
      <c r="AM121" s="8">
        <v>37.720489999999998</v>
      </c>
      <c r="AN121" s="8" t="s">
        <v>55</v>
      </c>
      <c r="AO121" s="8" t="s">
        <v>55</v>
      </c>
      <c r="AP121" s="8">
        <v>42.321469999999998</v>
      </c>
      <c r="AQ121" s="8" t="s">
        <v>55</v>
      </c>
      <c r="AR121" s="8">
        <v>42.99888</v>
      </c>
      <c r="AS121" s="8">
        <v>44.361190000000001</v>
      </c>
      <c r="AT121" s="8">
        <v>45.388399999999997</v>
      </c>
      <c r="AU121" s="8">
        <v>46.985819999999997</v>
      </c>
      <c r="AV121" s="8">
        <v>48.71537</v>
      </c>
      <c r="AW121" s="8" t="s">
        <v>55</v>
      </c>
      <c r="AX121">
        <f t="shared" si="13"/>
        <v>879.67003</v>
      </c>
      <c r="AY121">
        <f t="shared" si="26"/>
        <v>25</v>
      </c>
      <c r="AZ121" t="str">
        <f t="shared" si="27"/>
        <v>Lao People's Democratic Republic</v>
      </c>
      <c r="BA121" t="s">
        <v>617</v>
      </c>
    </row>
    <row r="122" spans="1:53" ht="13" hidden="1" x14ac:dyDescent="0.3">
      <c r="A122" s="6" t="s">
        <v>171</v>
      </c>
      <c r="B122" s="5" t="s">
        <v>53</v>
      </c>
      <c r="C122" s="7" t="s">
        <v>55</v>
      </c>
      <c r="D122" s="7" t="s">
        <v>55</v>
      </c>
      <c r="E122" s="7" t="s">
        <v>55</v>
      </c>
      <c r="F122" s="7" t="s">
        <v>55</v>
      </c>
      <c r="G122" s="7" t="s">
        <v>55</v>
      </c>
      <c r="H122" s="7" t="s">
        <v>55</v>
      </c>
      <c r="I122" s="7" t="s">
        <v>55</v>
      </c>
      <c r="J122" s="7" t="s">
        <v>55</v>
      </c>
      <c r="K122" s="7" t="s">
        <v>55</v>
      </c>
      <c r="L122" s="7" t="s">
        <v>55</v>
      </c>
      <c r="M122" s="7" t="s">
        <v>55</v>
      </c>
      <c r="N122" s="7" t="s">
        <v>55</v>
      </c>
      <c r="O122" s="7" t="s">
        <v>55</v>
      </c>
      <c r="P122" s="7" t="s">
        <v>55</v>
      </c>
      <c r="Q122" s="7" t="s">
        <v>55</v>
      </c>
      <c r="R122" s="7" t="s">
        <v>55</v>
      </c>
      <c r="S122" s="7" t="s">
        <v>55</v>
      </c>
      <c r="T122" s="7" t="s">
        <v>55</v>
      </c>
      <c r="U122" s="7" t="s">
        <v>55</v>
      </c>
      <c r="V122" s="7" t="s">
        <v>55</v>
      </c>
      <c r="W122" s="7" t="s">
        <v>55</v>
      </c>
      <c r="X122" s="7" t="s">
        <v>55</v>
      </c>
      <c r="Y122" s="7" t="s">
        <v>55</v>
      </c>
      <c r="Z122" s="7" t="s">
        <v>55</v>
      </c>
      <c r="AA122" s="7" t="s">
        <v>55</v>
      </c>
      <c r="AB122" s="7">
        <v>52.897550000000003</v>
      </c>
      <c r="AC122" s="7" t="s">
        <v>55</v>
      </c>
      <c r="AD122" s="7" t="s">
        <v>55</v>
      </c>
      <c r="AE122" s="7" t="s">
        <v>55</v>
      </c>
      <c r="AF122" s="7">
        <v>66.765249999999995</v>
      </c>
      <c r="AG122" s="7">
        <v>63.407600000000002</v>
      </c>
      <c r="AH122" s="7">
        <v>55.401809999999998</v>
      </c>
      <c r="AI122" s="7">
        <v>69.424329999999998</v>
      </c>
      <c r="AJ122" s="7">
        <v>69.026629999999997</v>
      </c>
      <c r="AK122" s="7">
        <v>69.222710000000006</v>
      </c>
      <c r="AL122" s="7">
        <v>70.540499999999994</v>
      </c>
      <c r="AM122" s="7">
        <v>70.62921</v>
      </c>
      <c r="AN122" s="7">
        <v>71.886210000000005</v>
      </c>
      <c r="AO122" s="7">
        <v>71.530820000000006</v>
      </c>
      <c r="AP122" s="7">
        <v>71.384630000000001</v>
      </c>
      <c r="AQ122" s="7">
        <v>71.312860000000001</v>
      </c>
      <c r="AR122" s="7">
        <v>70.104209999999995</v>
      </c>
      <c r="AS122" s="7">
        <v>67.497209999999995</v>
      </c>
      <c r="AT122" s="7">
        <v>68.995840000000001</v>
      </c>
      <c r="AU122" s="7">
        <v>65.177279999999996</v>
      </c>
      <c r="AV122" s="7" t="s">
        <v>55</v>
      </c>
      <c r="AW122" s="7" t="s">
        <v>55</v>
      </c>
      <c r="AX122">
        <f t="shared" si="13"/>
        <v>1145.2046500000001</v>
      </c>
      <c r="AY122">
        <f t="shared" si="26"/>
        <v>17</v>
      </c>
      <c r="AZ122" t="str">
        <f t="shared" si="27"/>
        <v>Latvia</v>
      </c>
    </row>
    <row r="123" spans="1:53" ht="13" hidden="1" x14ac:dyDescent="0.3">
      <c r="A123" s="6" t="s">
        <v>172</v>
      </c>
      <c r="B123" s="5" t="s">
        <v>53</v>
      </c>
      <c r="C123" s="8" t="s">
        <v>55</v>
      </c>
      <c r="D123" s="8" t="s">
        <v>55</v>
      </c>
      <c r="E123" s="8" t="s">
        <v>55</v>
      </c>
      <c r="F123" s="8" t="s">
        <v>55</v>
      </c>
      <c r="G123" s="8" t="s">
        <v>55</v>
      </c>
      <c r="H123" s="8" t="s">
        <v>55</v>
      </c>
      <c r="I123" s="8" t="s">
        <v>55</v>
      </c>
      <c r="J123" s="8" t="s">
        <v>55</v>
      </c>
      <c r="K123" s="8" t="s">
        <v>55</v>
      </c>
      <c r="L123" s="8" t="s">
        <v>55</v>
      </c>
      <c r="M123" s="8" t="s">
        <v>55</v>
      </c>
      <c r="N123" s="8" t="s">
        <v>55</v>
      </c>
      <c r="O123" s="8" t="s">
        <v>55</v>
      </c>
      <c r="P123" s="8">
        <v>36.513759999999998</v>
      </c>
      <c r="Q123" s="8">
        <v>42.53978</v>
      </c>
      <c r="R123" s="8" t="s">
        <v>55</v>
      </c>
      <c r="S123" s="8">
        <v>39.81682</v>
      </c>
      <c r="T123" s="8" t="s">
        <v>55</v>
      </c>
      <c r="U123" s="8" t="s">
        <v>55</v>
      </c>
      <c r="V123" s="8" t="s">
        <v>55</v>
      </c>
      <c r="W123" s="8" t="s">
        <v>55</v>
      </c>
      <c r="X123" s="8" t="s">
        <v>55</v>
      </c>
      <c r="Y123" s="8" t="s">
        <v>55</v>
      </c>
      <c r="Z123" s="8" t="s">
        <v>55</v>
      </c>
      <c r="AA123" s="8" t="s">
        <v>55</v>
      </c>
      <c r="AB123" s="8" t="s">
        <v>55</v>
      </c>
      <c r="AC123" s="8">
        <v>43.862009999999998</v>
      </c>
      <c r="AD123" s="8" t="s">
        <v>55</v>
      </c>
      <c r="AE123" s="8" t="s">
        <v>55</v>
      </c>
      <c r="AF123" s="8" t="s">
        <v>55</v>
      </c>
      <c r="AG123" s="8">
        <v>50.885849999999998</v>
      </c>
      <c r="AH123" s="8">
        <v>53.35689</v>
      </c>
      <c r="AI123" s="8">
        <v>54.698590000000003</v>
      </c>
      <c r="AJ123" s="8">
        <v>52.186509999999998</v>
      </c>
      <c r="AK123" s="8">
        <v>53.549259999999997</v>
      </c>
      <c r="AL123" s="8">
        <v>53.645910000000001</v>
      </c>
      <c r="AM123" s="8">
        <v>54.307009999999998</v>
      </c>
      <c r="AN123" s="8">
        <v>54.476500000000001</v>
      </c>
      <c r="AO123" s="8">
        <v>55.317830000000001</v>
      </c>
      <c r="AP123" s="8">
        <v>57.085970000000003</v>
      </c>
      <c r="AQ123" s="8">
        <v>55.744340000000001</v>
      </c>
      <c r="AR123" s="8">
        <v>56.197249999999997</v>
      </c>
      <c r="AS123" s="8" t="s">
        <v>55</v>
      </c>
      <c r="AT123" s="8" t="s">
        <v>55</v>
      </c>
      <c r="AU123" s="8" t="s">
        <v>55</v>
      </c>
      <c r="AV123" s="8" t="s">
        <v>55</v>
      </c>
      <c r="AW123" s="8" t="s">
        <v>55</v>
      </c>
      <c r="AX123">
        <f t="shared" si="13"/>
        <v>814.18427999999994</v>
      </c>
      <c r="AY123">
        <f t="shared" si="26"/>
        <v>16</v>
      </c>
      <c r="AZ123" t="str">
        <f t="shared" si="27"/>
        <v>Lebanon</v>
      </c>
    </row>
    <row r="124" spans="1:53" ht="13" hidden="1" x14ac:dyDescent="0.3">
      <c r="A124" s="6" t="s">
        <v>173</v>
      </c>
      <c r="B124" s="5" t="s">
        <v>53</v>
      </c>
      <c r="C124" s="7">
        <v>29.761900000000001</v>
      </c>
      <c r="D124" s="7" t="s">
        <v>55</v>
      </c>
      <c r="E124" s="7">
        <v>25.28736</v>
      </c>
      <c r="F124" s="7" t="s">
        <v>55</v>
      </c>
      <c r="G124" s="7" t="s">
        <v>55</v>
      </c>
      <c r="H124" s="7" t="s">
        <v>55</v>
      </c>
      <c r="I124" s="7" t="s">
        <v>55</v>
      </c>
      <c r="J124" s="7" t="s">
        <v>55</v>
      </c>
      <c r="K124" s="7" t="s">
        <v>55</v>
      </c>
      <c r="L124" s="7" t="s">
        <v>55</v>
      </c>
      <c r="M124" s="7" t="s">
        <v>55</v>
      </c>
      <c r="N124" s="7" t="s">
        <v>55</v>
      </c>
      <c r="O124" s="7" t="s">
        <v>55</v>
      </c>
      <c r="P124" s="7" t="s">
        <v>55</v>
      </c>
      <c r="Q124" s="7" t="s">
        <v>55</v>
      </c>
      <c r="R124" s="7" t="s">
        <v>55</v>
      </c>
      <c r="S124" s="7" t="s">
        <v>55</v>
      </c>
      <c r="T124" s="7" t="s">
        <v>55</v>
      </c>
      <c r="U124" s="7" t="s">
        <v>55</v>
      </c>
      <c r="V124" s="7" t="s">
        <v>55</v>
      </c>
      <c r="W124" s="7" t="s">
        <v>55</v>
      </c>
      <c r="X124" s="7" t="s">
        <v>55</v>
      </c>
      <c r="Y124" s="7" t="s">
        <v>55</v>
      </c>
      <c r="Z124" s="7" t="s">
        <v>55</v>
      </c>
      <c r="AA124" s="7" t="s">
        <v>55</v>
      </c>
      <c r="AB124" s="7" t="s">
        <v>55</v>
      </c>
      <c r="AC124" s="7" t="s">
        <v>55</v>
      </c>
      <c r="AD124" s="7" t="s">
        <v>55</v>
      </c>
      <c r="AE124" s="7" t="s">
        <v>55</v>
      </c>
      <c r="AF124" s="7" t="s">
        <v>55</v>
      </c>
      <c r="AG124" s="7" t="s">
        <v>55</v>
      </c>
      <c r="AH124" s="7" t="s">
        <v>55</v>
      </c>
      <c r="AI124" s="7" t="s">
        <v>55</v>
      </c>
      <c r="AJ124" s="7" t="s">
        <v>55</v>
      </c>
      <c r="AK124" s="7" t="s">
        <v>55</v>
      </c>
      <c r="AL124" s="7" t="s">
        <v>55</v>
      </c>
      <c r="AM124" s="7" t="s">
        <v>55</v>
      </c>
      <c r="AN124" s="7" t="s">
        <v>55</v>
      </c>
      <c r="AO124" s="7" t="s">
        <v>55</v>
      </c>
      <c r="AP124" s="7" t="s">
        <v>55</v>
      </c>
      <c r="AQ124" s="7" t="s">
        <v>55</v>
      </c>
      <c r="AR124" s="7" t="s">
        <v>55</v>
      </c>
      <c r="AS124" s="7">
        <v>61.414639999999999</v>
      </c>
      <c r="AT124" s="7">
        <v>65.241200000000006</v>
      </c>
      <c r="AU124" s="7">
        <v>62.987130000000001</v>
      </c>
      <c r="AV124" s="7" t="s">
        <v>55</v>
      </c>
      <c r="AW124" s="7" t="s">
        <v>55</v>
      </c>
      <c r="AX124">
        <f t="shared" si="13"/>
        <v>244.69223000000002</v>
      </c>
      <c r="AY124">
        <f t="shared" si="26"/>
        <v>5</v>
      </c>
      <c r="AZ124" t="str">
        <f t="shared" si="27"/>
        <v>Lesotho</v>
      </c>
    </row>
    <row r="125" spans="1:53" ht="13" hidden="1" x14ac:dyDescent="0.3">
      <c r="A125" s="6" t="s">
        <v>174</v>
      </c>
      <c r="B125" s="5" t="s">
        <v>53</v>
      </c>
      <c r="C125" s="8" t="s">
        <v>55</v>
      </c>
      <c r="D125" s="8" t="s">
        <v>55</v>
      </c>
      <c r="E125" s="8" t="s">
        <v>55</v>
      </c>
      <c r="F125" s="8" t="s">
        <v>55</v>
      </c>
      <c r="G125" s="8" t="s">
        <v>55</v>
      </c>
      <c r="H125" s="8" t="s">
        <v>55</v>
      </c>
      <c r="I125" s="8">
        <v>23.504270000000002</v>
      </c>
      <c r="J125" s="8" t="s">
        <v>55</v>
      </c>
      <c r="K125" s="8" t="s">
        <v>55</v>
      </c>
      <c r="L125" s="8" t="s">
        <v>55</v>
      </c>
      <c r="M125" s="8" t="s">
        <v>55</v>
      </c>
      <c r="N125" s="8" t="s">
        <v>55</v>
      </c>
      <c r="O125" s="8" t="s">
        <v>55</v>
      </c>
      <c r="P125" s="8" t="s">
        <v>55</v>
      </c>
      <c r="Q125" s="8" t="s">
        <v>55</v>
      </c>
      <c r="R125" s="8" t="s">
        <v>55</v>
      </c>
      <c r="S125" s="8" t="s">
        <v>55</v>
      </c>
      <c r="T125" s="8" t="s">
        <v>55</v>
      </c>
      <c r="U125" s="8">
        <v>26.50104</v>
      </c>
      <c r="V125" s="8" t="s">
        <v>55</v>
      </c>
      <c r="W125" s="8" t="s">
        <v>55</v>
      </c>
      <c r="X125" s="8" t="s">
        <v>55</v>
      </c>
      <c r="Y125" s="8" t="s">
        <v>55</v>
      </c>
      <c r="Z125" s="8" t="s">
        <v>55</v>
      </c>
      <c r="AA125" s="8" t="s">
        <v>55</v>
      </c>
      <c r="AB125" s="8" t="s">
        <v>55</v>
      </c>
      <c r="AC125" s="8" t="s">
        <v>55</v>
      </c>
      <c r="AD125" s="8" t="s">
        <v>55</v>
      </c>
      <c r="AE125" s="8" t="s">
        <v>55</v>
      </c>
      <c r="AF125" s="8" t="s">
        <v>55</v>
      </c>
      <c r="AG125" s="8">
        <v>46.232579999999999</v>
      </c>
      <c r="AH125" s="8" t="s">
        <v>55</v>
      </c>
      <c r="AI125" s="8" t="s">
        <v>55</v>
      </c>
      <c r="AJ125" s="8" t="s">
        <v>55</v>
      </c>
      <c r="AK125" s="8" t="s">
        <v>55</v>
      </c>
      <c r="AL125" s="8" t="s">
        <v>55</v>
      </c>
      <c r="AM125" s="8" t="s">
        <v>55</v>
      </c>
      <c r="AN125" s="8" t="s">
        <v>55</v>
      </c>
      <c r="AO125" s="8" t="s">
        <v>55</v>
      </c>
      <c r="AP125" s="8" t="s">
        <v>55</v>
      </c>
      <c r="AQ125" s="8">
        <v>30.02214</v>
      </c>
      <c r="AR125" s="8" t="s">
        <v>55</v>
      </c>
      <c r="AS125" s="8">
        <v>38.154899999999998</v>
      </c>
      <c r="AT125" s="8" t="s">
        <v>55</v>
      </c>
      <c r="AU125" s="8" t="s">
        <v>55</v>
      </c>
      <c r="AV125" s="8" t="s">
        <v>55</v>
      </c>
      <c r="AW125" s="8" t="s">
        <v>55</v>
      </c>
      <c r="AX125">
        <f t="shared" si="13"/>
        <v>164.41493</v>
      </c>
      <c r="AY125">
        <f t="shared" si="26"/>
        <v>5</v>
      </c>
      <c r="AZ125" t="str">
        <f t="shared" si="27"/>
        <v>Liberia</v>
      </c>
    </row>
    <row r="126" spans="1:53" ht="13" hidden="1" x14ac:dyDescent="0.3">
      <c r="A126" s="6" t="s">
        <v>175</v>
      </c>
      <c r="B126" s="5" t="s">
        <v>53</v>
      </c>
      <c r="C126" s="7" t="s">
        <v>55</v>
      </c>
      <c r="D126" s="7">
        <v>9.7315400000000007</v>
      </c>
      <c r="E126" s="7" t="s">
        <v>55</v>
      </c>
      <c r="F126" s="7">
        <v>9.3220299999999998</v>
      </c>
      <c r="G126" s="7">
        <v>9.6933699999999998</v>
      </c>
      <c r="H126" s="7" t="s">
        <v>55</v>
      </c>
      <c r="I126" s="7" t="s">
        <v>55</v>
      </c>
      <c r="J126" s="7" t="s">
        <v>55</v>
      </c>
      <c r="K126" s="7" t="s">
        <v>55</v>
      </c>
      <c r="L126" s="7" t="s">
        <v>55</v>
      </c>
      <c r="M126" s="7">
        <v>19.946809999999999</v>
      </c>
      <c r="N126" s="7" t="s">
        <v>55</v>
      </c>
      <c r="O126" s="7" t="s">
        <v>55</v>
      </c>
      <c r="P126" s="7" t="s">
        <v>55</v>
      </c>
      <c r="Q126" s="7" t="s">
        <v>55</v>
      </c>
      <c r="R126" s="7" t="s">
        <v>55</v>
      </c>
      <c r="S126" s="7" t="s">
        <v>55</v>
      </c>
      <c r="T126" s="7" t="s">
        <v>55</v>
      </c>
      <c r="U126" s="7" t="s">
        <v>55</v>
      </c>
      <c r="V126" s="7" t="s">
        <v>55</v>
      </c>
      <c r="W126" s="7" t="s">
        <v>55</v>
      </c>
      <c r="X126" s="7" t="s">
        <v>55</v>
      </c>
      <c r="Y126" s="7" t="s">
        <v>55</v>
      </c>
      <c r="Z126" s="7" t="s">
        <v>55</v>
      </c>
      <c r="AA126" s="7" t="s">
        <v>55</v>
      </c>
      <c r="AB126" s="7" t="s">
        <v>55</v>
      </c>
      <c r="AC126" s="7" t="s">
        <v>55</v>
      </c>
      <c r="AD126" s="7" t="s">
        <v>55</v>
      </c>
      <c r="AE126" s="7" t="s">
        <v>55</v>
      </c>
      <c r="AF126" s="7" t="s">
        <v>55</v>
      </c>
      <c r="AG126" s="7" t="s">
        <v>55</v>
      </c>
      <c r="AH126" s="7" t="s">
        <v>55</v>
      </c>
      <c r="AI126" s="7" t="s">
        <v>55</v>
      </c>
      <c r="AJ126" s="7" t="s">
        <v>55</v>
      </c>
      <c r="AK126" s="7" t="s">
        <v>55</v>
      </c>
      <c r="AL126" s="7" t="s">
        <v>55</v>
      </c>
      <c r="AM126" s="7" t="s">
        <v>55</v>
      </c>
      <c r="AN126" s="7" t="s">
        <v>55</v>
      </c>
      <c r="AO126" s="7" t="s">
        <v>55</v>
      </c>
      <c r="AP126" s="7" t="s">
        <v>55</v>
      </c>
      <c r="AQ126" s="7" t="s">
        <v>55</v>
      </c>
      <c r="AR126" s="7" t="s">
        <v>55</v>
      </c>
      <c r="AS126" s="7" t="s">
        <v>55</v>
      </c>
      <c r="AT126" s="7" t="s">
        <v>55</v>
      </c>
      <c r="AU126" s="7" t="s">
        <v>55</v>
      </c>
      <c r="AV126" s="7" t="s">
        <v>55</v>
      </c>
      <c r="AW126" s="7" t="s">
        <v>55</v>
      </c>
      <c r="AX126">
        <f t="shared" si="13"/>
        <v>48.693750000000001</v>
      </c>
      <c r="AY126">
        <f t="shared" si="26"/>
        <v>4</v>
      </c>
      <c r="AZ126" t="str">
        <f t="shared" si="27"/>
        <v>Libya</v>
      </c>
    </row>
    <row r="127" spans="1:53" ht="13" hidden="1" x14ac:dyDescent="0.3">
      <c r="A127" s="6" t="s">
        <v>176</v>
      </c>
      <c r="B127" s="5" t="s">
        <v>53</v>
      </c>
      <c r="C127" s="8" t="s">
        <v>55</v>
      </c>
      <c r="D127" s="8" t="s">
        <v>55</v>
      </c>
      <c r="E127" s="8" t="s">
        <v>55</v>
      </c>
      <c r="F127" s="8" t="s">
        <v>55</v>
      </c>
      <c r="G127" s="8" t="s">
        <v>55</v>
      </c>
      <c r="H127" s="8" t="s">
        <v>55</v>
      </c>
      <c r="I127" s="8" t="s">
        <v>55</v>
      </c>
      <c r="J127" s="8" t="s">
        <v>55</v>
      </c>
      <c r="K127" s="8" t="s">
        <v>55</v>
      </c>
      <c r="L127" s="8" t="s">
        <v>55</v>
      </c>
      <c r="M127" s="8" t="s">
        <v>55</v>
      </c>
      <c r="N127" s="8" t="s">
        <v>55</v>
      </c>
      <c r="O127" s="8" t="s">
        <v>55</v>
      </c>
      <c r="P127" s="8" t="s">
        <v>55</v>
      </c>
      <c r="Q127" s="8" t="s">
        <v>55</v>
      </c>
      <c r="R127" s="8" t="s">
        <v>55</v>
      </c>
      <c r="S127" s="8" t="s">
        <v>55</v>
      </c>
      <c r="T127" s="8" t="s">
        <v>55</v>
      </c>
      <c r="U127" s="8" t="s">
        <v>55</v>
      </c>
      <c r="V127" s="8" t="s">
        <v>55</v>
      </c>
      <c r="W127" s="8" t="s">
        <v>55</v>
      </c>
      <c r="X127" s="8" t="s">
        <v>55</v>
      </c>
      <c r="Y127" s="8" t="s">
        <v>55</v>
      </c>
      <c r="Z127" s="8" t="s">
        <v>55</v>
      </c>
      <c r="AA127" s="8" t="s">
        <v>55</v>
      </c>
      <c r="AB127" s="8" t="s">
        <v>55</v>
      </c>
      <c r="AC127" s="8" t="s">
        <v>55</v>
      </c>
      <c r="AD127" s="8" t="s">
        <v>55</v>
      </c>
      <c r="AE127" s="8" t="s">
        <v>55</v>
      </c>
      <c r="AF127" s="8" t="s">
        <v>55</v>
      </c>
      <c r="AG127" s="8" t="s">
        <v>55</v>
      </c>
      <c r="AH127" s="8" t="s">
        <v>55</v>
      </c>
      <c r="AI127" s="8" t="s">
        <v>55</v>
      </c>
      <c r="AJ127" s="8">
        <v>24.590160000000001</v>
      </c>
      <c r="AK127" s="8">
        <v>23.287669999999999</v>
      </c>
      <c r="AL127" s="8">
        <v>25</v>
      </c>
      <c r="AM127" s="8">
        <v>25</v>
      </c>
      <c r="AN127" s="8">
        <v>32.191780000000001</v>
      </c>
      <c r="AO127" s="8">
        <v>30.11364</v>
      </c>
      <c r="AP127" s="8">
        <v>27.830190000000002</v>
      </c>
      <c r="AQ127" s="8">
        <v>37.5</v>
      </c>
      <c r="AR127" s="8">
        <v>29.133859999999999</v>
      </c>
      <c r="AS127" s="8">
        <v>30.225079999999998</v>
      </c>
      <c r="AT127" s="8" t="s">
        <v>55</v>
      </c>
      <c r="AU127" s="8">
        <v>32.841329999999999</v>
      </c>
      <c r="AV127" s="8">
        <v>30.742049999999999</v>
      </c>
      <c r="AW127" s="8" t="s">
        <v>55</v>
      </c>
      <c r="AX127">
        <f t="shared" si="13"/>
        <v>348.45576</v>
      </c>
      <c r="AY127">
        <f t="shared" si="26"/>
        <v>12</v>
      </c>
      <c r="AZ127" t="str">
        <f t="shared" si="27"/>
        <v>Liechtenstein</v>
      </c>
    </row>
    <row r="128" spans="1:53" ht="13" hidden="1" x14ac:dyDescent="0.3">
      <c r="A128" s="6" t="s">
        <v>177</v>
      </c>
      <c r="B128" s="5" t="s">
        <v>53</v>
      </c>
      <c r="C128" s="7" t="s">
        <v>55</v>
      </c>
      <c r="D128" s="7" t="s">
        <v>55</v>
      </c>
      <c r="E128" s="7" t="s">
        <v>55</v>
      </c>
      <c r="F128" s="7" t="s">
        <v>55</v>
      </c>
      <c r="G128" s="7" t="s">
        <v>55</v>
      </c>
      <c r="H128" s="7" t="s">
        <v>55</v>
      </c>
      <c r="I128" s="7" t="s">
        <v>55</v>
      </c>
      <c r="J128" s="7" t="s">
        <v>55</v>
      </c>
      <c r="K128" s="7" t="s">
        <v>55</v>
      </c>
      <c r="L128" s="7" t="s">
        <v>55</v>
      </c>
      <c r="M128" s="7" t="s">
        <v>55</v>
      </c>
      <c r="N128" s="7" t="s">
        <v>55</v>
      </c>
      <c r="O128" s="7" t="s">
        <v>55</v>
      </c>
      <c r="P128" s="7" t="s">
        <v>55</v>
      </c>
      <c r="Q128" s="7" t="s">
        <v>55</v>
      </c>
      <c r="R128" s="7" t="s">
        <v>55</v>
      </c>
      <c r="S128" s="7" t="s">
        <v>55</v>
      </c>
      <c r="T128" s="7" t="s">
        <v>55</v>
      </c>
      <c r="U128" s="7" t="s">
        <v>55</v>
      </c>
      <c r="V128" s="7" t="s">
        <v>55</v>
      </c>
      <c r="W128" s="7" t="s">
        <v>55</v>
      </c>
      <c r="X128" s="7" t="s">
        <v>55</v>
      </c>
      <c r="Y128" s="7" t="s">
        <v>55</v>
      </c>
      <c r="Z128" s="7" t="s">
        <v>55</v>
      </c>
      <c r="AA128" s="7" t="s">
        <v>55</v>
      </c>
      <c r="AB128" s="7" t="s">
        <v>55</v>
      </c>
      <c r="AC128" s="7" t="s">
        <v>55</v>
      </c>
      <c r="AD128" s="7">
        <v>58.635599999999997</v>
      </c>
      <c r="AE128" s="7" t="s">
        <v>55</v>
      </c>
      <c r="AF128" s="7">
        <v>62.843159999999997</v>
      </c>
      <c r="AG128" s="7">
        <v>62.640149999999998</v>
      </c>
      <c r="AH128" s="7">
        <v>63.525170000000003</v>
      </c>
      <c r="AI128" s="7">
        <v>64.427120000000002</v>
      </c>
      <c r="AJ128" s="7">
        <v>65.429270000000002</v>
      </c>
      <c r="AK128" s="7">
        <v>66.473290000000006</v>
      </c>
      <c r="AL128" s="7">
        <v>66.408619999999999</v>
      </c>
      <c r="AM128" s="7">
        <v>66.121399999999994</v>
      </c>
      <c r="AN128" s="7">
        <v>66.662800000000004</v>
      </c>
      <c r="AO128" s="7">
        <v>66.735609999999994</v>
      </c>
      <c r="AP128" s="7">
        <v>66.035200000000003</v>
      </c>
      <c r="AQ128" s="7">
        <v>65.671080000000003</v>
      </c>
      <c r="AR128" s="7">
        <v>64.533959999999993</v>
      </c>
      <c r="AS128" s="7">
        <v>63.873620000000003</v>
      </c>
      <c r="AT128" s="7">
        <v>63.336300000000001</v>
      </c>
      <c r="AU128" s="7">
        <v>63.03049</v>
      </c>
      <c r="AV128" s="7" t="s">
        <v>55</v>
      </c>
      <c r="AW128" s="7" t="s">
        <v>55</v>
      </c>
      <c r="AX128">
        <f t="shared" si="13"/>
        <v>1096.38284</v>
      </c>
      <c r="AY128">
        <f t="shared" si="26"/>
        <v>17</v>
      </c>
      <c r="AZ128" t="str">
        <f t="shared" si="27"/>
        <v>Lithuania</v>
      </c>
    </row>
    <row r="129" spans="1:53" ht="13" hidden="1" x14ac:dyDescent="0.3">
      <c r="A129" s="6" t="s">
        <v>178</v>
      </c>
      <c r="B129" s="5" t="s">
        <v>53</v>
      </c>
      <c r="C129" s="8" t="s">
        <v>55</v>
      </c>
      <c r="D129" s="8" t="s">
        <v>55</v>
      </c>
      <c r="E129" s="8" t="s">
        <v>55</v>
      </c>
      <c r="F129" s="8" t="s">
        <v>55</v>
      </c>
      <c r="G129" s="8" t="s">
        <v>55</v>
      </c>
      <c r="H129" s="8" t="s">
        <v>55</v>
      </c>
      <c r="I129" s="8" t="s">
        <v>55</v>
      </c>
      <c r="J129" s="8" t="s">
        <v>55</v>
      </c>
      <c r="K129" s="8" t="s">
        <v>55</v>
      </c>
      <c r="L129" s="8" t="s">
        <v>55</v>
      </c>
      <c r="M129" s="8" t="s">
        <v>55</v>
      </c>
      <c r="N129" s="8" t="s">
        <v>55</v>
      </c>
      <c r="O129" s="8" t="s">
        <v>55</v>
      </c>
      <c r="P129" s="8" t="s">
        <v>55</v>
      </c>
      <c r="Q129" s="8" t="s">
        <v>55</v>
      </c>
      <c r="R129" s="8" t="s">
        <v>55</v>
      </c>
      <c r="S129" s="8" t="s">
        <v>55</v>
      </c>
      <c r="T129" s="8" t="s">
        <v>55</v>
      </c>
      <c r="U129" s="8" t="s">
        <v>55</v>
      </c>
      <c r="V129" s="8" t="s">
        <v>55</v>
      </c>
      <c r="W129" s="8" t="s">
        <v>55</v>
      </c>
      <c r="X129" s="8" t="s">
        <v>55</v>
      </c>
      <c r="Y129" s="8" t="s">
        <v>55</v>
      </c>
      <c r="Z129" s="8" t="s">
        <v>55</v>
      </c>
      <c r="AA129" s="8" t="s">
        <v>55</v>
      </c>
      <c r="AB129" s="8" t="s">
        <v>55</v>
      </c>
      <c r="AC129" s="8" t="s">
        <v>55</v>
      </c>
      <c r="AD129" s="8" t="s">
        <v>55</v>
      </c>
      <c r="AE129" s="8" t="s">
        <v>55</v>
      </c>
      <c r="AF129" s="8" t="s">
        <v>55</v>
      </c>
      <c r="AG129" s="8" t="s">
        <v>55</v>
      </c>
      <c r="AH129" s="8" t="s">
        <v>55</v>
      </c>
      <c r="AI129" s="8" t="s">
        <v>55</v>
      </c>
      <c r="AJ129" s="8" t="s">
        <v>55</v>
      </c>
      <c r="AK129" s="8" t="s">
        <v>55</v>
      </c>
      <c r="AL129" s="8" t="s">
        <v>55</v>
      </c>
      <c r="AM129" s="8" t="s">
        <v>55</v>
      </c>
      <c r="AN129" s="8" t="s">
        <v>55</v>
      </c>
      <c r="AO129" s="8">
        <v>49.408279999999998</v>
      </c>
      <c r="AP129" s="8" t="s">
        <v>55</v>
      </c>
      <c r="AQ129" s="8" t="s">
        <v>55</v>
      </c>
      <c r="AR129" s="8" t="s">
        <v>55</v>
      </c>
      <c r="AS129" s="8">
        <v>57.951900000000002</v>
      </c>
      <c r="AT129" s="8">
        <v>53.601019999999998</v>
      </c>
      <c r="AU129" s="8">
        <v>54.899839999999998</v>
      </c>
      <c r="AV129" s="8" t="s">
        <v>55</v>
      </c>
      <c r="AW129" s="8" t="s">
        <v>55</v>
      </c>
      <c r="AX129">
        <f t="shared" si="13"/>
        <v>215.86104</v>
      </c>
      <c r="AY129">
        <f t="shared" si="26"/>
        <v>4</v>
      </c>
      <c r="AZ129" t="str">
        <f t="shared" si="27"/>
        <v>Luxembourg</v>
      </c>
    </row>
    <row r="130" spans="1:53" ht="13" hidden="1" x14ac:dyDescent="0.3">
      <c r="A130" s="6" t="s">
        <v>179</v>
      </c>
      <c r="B130" s="5" t="s">
        <v>53</v>
      </c>
      <c r="C130" s="7" t="s">
        <v>55</v>
      </c>
      <c r="D130" s="7">
        <v>37.539430000000003</v>
      </c>
      <c r="E130" s="7" t="s">
        <v>55</v>
      </c>
      <c r="F130" s="7" t="s">
        <v>55</v>
      </c>
      <c r="G130" s="7" t="s">
        <v>55</v>
      </c>
      <c r="H130" s="7" t="s">
        <v>55</v>
      </c>
      <c r="I130" s="7" t="s">
        <v>55</v>
      </c>
      <c r="J130" s="7" t="s">
        <v>55</v>
      </c>
      <c r="K130" s="7">
        <v>42.248350000000002</v>
      </c>
      <c r="L130" s="7" t="s">
        <v>55</v>
      </c>
      <c r="M130" s="7" t="s">
        <v>55</v>
      </c>
      <c r="N130" s="7" t="s">
        <v>55</v>
      </c>
      <c r="O130" s="7" t="s">
        <v>55</v>
      </c>
      <c r="P130" s="7" t="s">
        <v>55</v>
      </c>
      <c r="Q130" s="7" t="s">
        <v>55</v>
      </c>
      <c r="R130" s="7" t="s">
        <v>55</v>
      </c>
      <c r="S130" s="7" t="s">
        <v>55</v>
      </c>
      <c r="T130" s="7" t="s">
        <v>55</v>
      </c>
      <c r="U130" s="7" t="s">
        <v>55</v>
      </c>
      <c r="V130" s="7" t="s">
        <v>55</v>
      </c>
      <c r="W130" s="7">
        <v>41.567360000000001</v>
      </c>
      <c r="X130" s="7" t="s">
        <v>55</v>
      </c>
      <c r="Y130" s="7" t="s">
        <v>55</v>
      </c>
      <c r="Z130" s="7">
        <v>41.964759999999998</v>
      </c>
      <c r="AA130" s="7" t="s">
        <v>55</v>
      </c>
      <c r="AB130" s="7" t="s">
        <v>55</v>
      </c>
      <c r="AC130" s="7">
        <v>43.08531</v>
      </c>
      <c r="AD130" s="7">
        <v>41.96499</v>
      </c>
      <c r="AE130" s="7" t="s">
        <v>55</v>
      </c>
      <c r="AF130" s="7" t="s">
        <v>55</v>
      </c>
      <c r="AG130" s="7" t="s">
        <v>55</v>
      </c>
      <c r="AH130" s="7" t="s">
        <v>55</v>
      </c>
      <c r="AI130" s="7" t="s">
        <v>55</v>
      </c>
      <c r="AJ130" s="7" t="s">
        <v>55</v>
      </c>
      <c r="AK130" s="7" t="s">
        <v>55</v>
      </c>
      <c r="AL130" s="7">
        <v>47.391060000000003</v>
      </c>
      <c r="AM130" s="7">
        <v>49.530119999999997</v>
      </c>
      <c r="AN130" s="7">
        <v>48.451729999999998</v>
      </c>
      <c r="AO130" s="7">
        <v>47.477890000000002</v>
      </c>
      <c r="AP130" s="7">
        <v>47.68779</v>
      </c>
      <c r="AQ130" s="7">
        <v>50.855539999999998</v>
      </c>
      <c r="AR130" s="7" t="s">
        <v>55</v>
      </c>
      <c r="AS130" s="7" t="s">
        <v>55</v>
      </c>
      <c r="AT130" s="7">
        <v>47.906109999999998</v>
      </c>
      <c r="AU130" s="7">
        <v>45.526179999999997</v>
      </c>
      <c r="AV130" s="7" t="s">
        <v>55</v>
      </c>
      <c r="AW130" s="7" t="s">
        <v>55</v>
      </c>
      <c r="AX130">
        <f t="shared" si="13"/>
        <v>633.19661999999994</v>
      </c>
      <c r="AY130">
        <f t="shared" si="26"/>
        <v>14</v>
      </c>
      <c r="AZ130" t="str">
        <f t="shared" si="27"/>
        <v>Madagascar</v>
      </c>
    </row>
    <row r="131" spans="1:53" ht="13" hidden="1" x14ac:dyDescent="0.3">
      <c r="A131" s="6" t="s">
        <v>180</v>
      </c>
      <c r="B131" s="5" t="s">
        <v>53</v>
      </c>
      <c r="C131" s="8" t="s">
        <v>55</v>
      </c>
      <c r="D131" s="8" t="s">
        <v>55</v>
      </c>
      <c r="E131" s="8" t="s">
        <v>55</v>
      </c>
      <c r="F131" s="8" t="s">
        <v>55</v>
      </c>
      <c r="G131" s="8" t="s">
        <v>55</v>
      </c>
      <c r="H131" s="8" t="s">
        <v>55</v>
      </c>
      <c r="I131" s="8" t="s">
        <v>55</v>
      </c>
      <c r="J131" s="8" t="s">
        <v>55</v>
      </c>
      <c r="K131" s="8" t="s">
        <v>55</v>
      </c>
      <c r="L131" s="8" t="s">
        <v>55</v>
      </c>
      <c r="M131" s="8">
        <v>18.91892</v>
      </c>
      <c r="N131" s="8">
        <v>22.06148</v>
      </c>
      <c r="O131" s="8">
        <v>20.980930000000001</v>
      </c>
      <c r="P131" s="8" t="s">
        <v>55</v>
      </c>
      <c r="Q131" s="8" t="s">
        <v>55</v>
      </c>
      <c r="R131" s="8" t="s">
        <v>55</v>
      </c>
      <c r="S131" s="8" t="s">
        <v>55</v>
      </c>
      <c r="T131" s="8" t="s">
        <v>55</v>
      </c>
      <c r="U131" s="8" t="s">
        <v>55</v>
      </c>
      <c r="V131" s="8" t="s">
        <v>55</v>
      </c>
      <c r="W131" s="8" t="s">
        <v>55</v>
      </c>
      <c r="X131" s="8" t="s">
        <v>55</v>
      </c>
      <c r="Y131" s="8" t="s">
        <v>55</v>
      </c>
      <c r="Z131" s="8" t="s">
        <v>55</v>
      </c>
      <c r="AA131" s="8" t="s">
        <v>55</v>
      </c>
      <c r="AB131" s="8">
        <v>35.439059999999998</v>
      </c>
      <c r="AC131" s="8" t="s">
        <v>55</v>
      </c>
      <c r="AD131" s="8" t="s">
        <v>55</v>
      </c>
      <c r="AE131" s="8" t="s">
        <v>55</v>
      </c>
      <c r="AF131" s="8" t="s">
        <v>55</v>
      </c>
      <c r="AG131" s="8">
        <v>34.539090000000002</v>
      </c>
      <c r="AH131" s="8" t="s">
        <v>55</v>
      </c>
      <c r="AI131" s="8">
        <v>34.446559999999998</v>
      </c>
      <c r="AJ131" s="8" t="s">
        <v>55</v>
      </c>
      <c r="AK131" s="8">
        <v>34.526110000000003</v>
      </c>
      <c r="AL131" s="8">
        <v>34.509799999999998</v>
      </c>
      <c r="AM131" s="8" t="s">
        <v>55</v>
      </c>
      <c r="AN131" s="8">
        <v>34.48807</v>
      </c>
      <c r="AO131" s="8" t="s">
        <v>55</v>
      </c>
      <c r="AP131" s="8" t="s">
        <v>55</v>
      </c>
      <c r="AQ131" s="8" t="s">
        <v>55</v>
      </c>
      <c r="AR131" s="8" t="s">
        <v>55</v>
      </c>
      <c r="AS131" s="8" t="s">
        <v>55</v>
      </c>
      <c r="AT131" s="8" t="s">
        <v>55</v>
      </c>
      <c r="AU131" s="8" t="s">
        <v>55</v>
      </c>
      <c r="AV131" s="8" t="s">
        <v>55</v>
      </c>
      <c r="AW131" s="8" t="s">
        <v>55</v>
      </c>
      <c r="AX131">
        <f t="shared" si="13"/>
        <v>269.91001999999997</v>
      </c>
      <c r="AY131">
        <f t="shared" si="26"/>
        <v>9</v>
      </c>
      <c r="AZ131" t="str">
        <f t="shared" si="27"/>
        <v>Malawi</v>
      </c>
    </row>
    <row r="132" spans="1:53" ht="13" x14ac:dyDescent="0.3">
      <c r="A132" s="6" t="s">
        <v>181</v>
      </c>
      <c r="B132" s="5" t="s">
        <v>53</v>
      </c>
      <c r="C132" s="7" t="s">
        <v>55</v>
      </c>
      <c r="D132" s="7" t="s">
        <v>55</v>
      </c>
      <c r="E132" s="7" t="s">
        <v>55</v>
      </c>
      <c r="F132" s="7" t="s">
        <v>55</v>
      </c>
      <c r="G132" s="7" t="s">
        <v>55</v>
      </c>
      <c r="H132" s="7" t="s">
        <v>55</v>
      </c>
      <c r="I132" s="7" t="s">
        <v>55</v>
      </c>
      <c r="J132" s="7" t="s">
        <v>55</v>
      </c>
      <c r="K132" s="7" t="s">
        <v>55</v>
      </c>
      <c r="L132" s="7">
        <v>38.91724</v>
      </c>
      <c r="M132" s="7">
        <v>40.551699999999997</v>
      </c>
      <c r="N132" s="7" t="s">
        <v>55</v>
      </c>
      <c r="O132" s="7">
        <v>38.989319999999999</v>
      </c>
      <c r="P132" s="7">
        <v>41.431910000000002</v>
      </c>
      <c r="Q132" s="7">
        <v>37.421700000000001</v>
      </c>
      <c r="R132" s="7">
        <v>47.571719999999999</v>
      </c>
      <c r="S132" s="7" t="s">
        <v>55</v>
      </c>
      <c r="T132" s="7">
        <v>34.373150000000003</v>
      </c>
      <c r="U132" s="7">
        <v>44.277540000000002</v>
      </c>
      <c r="V132" s="7">
        <v>42.848199999999999</v>
      </c>
      <c r="W132" s="7">
        <v>46.34684</v>
      </c>
      <c r="X132" s="7" t="s">
        <v>55</v>
      </c>
      <c r="Y132" s="7" t="s">
        <v>55</v>
      </c>
      <c r="Z132" s="7" t="s">
        <v>55</v>
      </c>
      <c r="AA132" s="7" t="s">
        <v>55</v>
      </c>
      <c r="AB132" s="7" t="s">
        <v>55</v>
      </c>
      <c r="AC132" s="7" t="s">
        <v>55</v>
      </c>
      <c r="AD132" s="7" t="s">
        <v>55</v>
      </c>
      <c r="AE132" s="7" t="s">
        <v>55</v>
      </c>
      <c r="AF132" s="7">
        <v>51.325629999999997</v>
      </c>
      <c r="AG132" s="7" t="s">
        <v>55</v>
      </c>
      <c r="AH132" s="7" t="s">
        <v>55</v>
      </c>
      <c r="AI132" s="7">
        <v>51.882089999999998</v>
      </c>
      <c r="AJ132" s="7">
        <v>55.123959999999997</v>
      </c>
      <c r="AK132" s="7">
        <v>55.452500000000001</v>
      </c>
      <c r="AL132" s="7">
        <v>56.791890000000002</v>
      </c>
      <c r="AM132" s="7">
        <v>56.672310000000003</v>
      </c>
      <c r="AN132" s="7">
        <v>56.909990000000001</v>
      </c>
      <c r="AO132" s="7">
        <v>58.63458</v>
      </c>
      <c r="AP132" s="7">
        <v>59.370040000000003</v>
      </c>
      <c r="AQ132" s="7">
        <v>59.750419999999998</v>
      </c>
      <c r="AR132" s="7">
        <v>58.351320000000001</v>
      </c>
      <c r="AS132" s="7">
        <v>56.597499999999997</v>
      </c>
      <c r="AT132" s="7">
        <v>59.268940000000001</v>
      </c>
      <c r="AU132" s="7">
        <v>59.056040000000003</v>
      </c>
      <c r="AV132" s="7">
        <v>58.069279999999999</v>
      </c>
      <c r="AW132" s="7" t="s">
        <v>55</v>
      </c>
      <c r="AX132">
        <f t="shared" si="13"/>
        <v>1265.9858099999999</v>
      </c>
      <c r="AY132">
        <f t="shared" si="26"/>
        <v>25</v>
      </c>
      <c r="AZ132" t="str">
        <f t="shared" si="27"/>
        <v>Malaysia</v>
      </c>
      <c r="BA132" t="s">
        <v>617</v>
      </c>
    </row>
    <row r="133" spans="1:53" ht="13" hidden="1" x14ac:dyDescent="0.3">
      <c r="A133" s="6" t="s">
        <v>182</v>
      </c>
      <c r="B133" s="5" t="s">
        <v>53</v>
      </c>
      <c r="C133" s="8" t="s">
        <v>55</v>
      </c>
      <c r="D133" s="8" t="s">
        <v>55</v>
      </c>
      <c r="E133" s="8" t="s">
        <v>55</v>
      </c>
      <c r="F133" s="8" t="s">
        <v>55</v>
      </c>
      <c r="G133" s="8" t="s">
        <v>55</v>
      </c>
      <c r="H133" s="8" t="s">
        <v>55</v>
      </c>
      <c r="I133" s="8" t="s">
        <v>55</v>
      </c>
      <c r="J133" s="8" t="s">
        <v>55</v>
      </c>
      <c r="K133" s="8" t="s">
        <v>55</v>
      </c>
      <c r="L133" s="8" t="s">
        <v>55</v>
      </c>
      <c r="M133" s="8" t="s">
        <v>55</v>
      </c>
      <c r="N133" s="8" t="s">
        <v>55</v>
      </c>
      <c r="O133" s="8" t="s">
        <v>55</v>
      </c>
      <c r="P133" s="8" t="s">
        <v>55</v>
      </c>
      <c r="Q133" s="8" t="s">
        <v>55</v>
      </c>
      <c r="R133" s="8" t="s">
        <v>55</v>
      </c>
      <c r="S133" s="8" t="s">
        <v>55</v>
      </c>
      <c r="T133" s="8" t="s">
        <v>55</v>
      </c>
      <c r="U133" s="8" t="s">
        <v>55</v>
      </c>
      <c r="V133" s="8" t="s">
        <v>55</v>
      </c>
      <c r="W133" s="8" t="s">
        <v>55</v>
      </c>
      <c r="X133" s="8" t="s">
        <v>55</v>
      </c>
      <c r="Y133" s="8" t="s">
        <v>55</v>
      </c>
      <c r="Z133" s="8" t="s">
        <v>55</v>
      </c>
      <c r="AA133" s="8" t="s">
        <v>55</v>
      </c>
      <c r="AB133" s="8" t="s">
        <v>55</v>
      </c>
      <c r="AC133" s="8" t="s">
        <v>55</v>
      </c>
      <c r="AD133" s="8" t="s">
        <v>55</v>
      </c>
      <c r="AE133" s="8" t="s">
        <v>55</v>
      </c>
      <c r="AF133" s="8" t="s">
        <v>55</v>
      </c>
      <c r="AG133" s="8" t="s">
        <v>55</v>
      </c>
      <c r="AH133" s="8" t="s">
        <v>55</v>
      </c>
      <c r="AI133" s="8" t="s">
        <v>55</v>
      </c>
      <c r="AJ133" s="8" t="s">
        <v>55</v>
      </c>
      <c r="AK133" s="8" t="s">
        <v>55</v>
      </c>
      <c r="AL133" s="8" t="s">
        <v>55</v>
      </c>
      <c r="AM133" s="8" t="s">
        <v>55</v>
      </c>
      <c r="AN133" s="8" t="s">
        <v>55</v>
      </c>
      <c r="AO133" s="8" t="s">
        <v>55</v>
      </c>
      <c r="AP133" s="8" t="s">
        <v>55</v>
      </c>
      <c r="AQ133" s="8" t="s">
        <v>55</v>
      </c>
      <c r="AR133" s="8" t="s">
        <v>55</v>
      </c>
      <c r="AS133" s="8" t="s">
        <v>55</v>
      </c>
      <c r="AT133" s="8" t="s">
        <v>55</v>
      </c>
      <c r="AU133" s="8">
        <v>57.707009999999997</v>
      </c>
      <c r="AV133" s="8" t="s">
        <v>55</v>
      </c>
      <c r="AW133" s="8" t="s">
        <v>55</v>
      </c>
      <c r="AX133">
        <f t="shared" si="13"/>
        <v>57.707009999999997</v>
      </c>
      <c r="AY133">
        <f t="shared" si="26"/>
        <v>1</v>
      </c>
      <c r="AZ133" t="str">
        <f t="shared" si="27"/>
        <v>Maldives</v>
      </c>
    </row>
    <row r="134" spans="1:53" ht="13" hidden="1" x14ac:dyDescent="0.3">
      <c r="A134" s="6" t="s">
        <v>183</v>
      </c>
      <c r="B134" s="5" t="s">
        <v>53</v>
      </c>
      <c r="C134" s="7" t="s">
        <v>55</v>
      </c>
      <c r="D134" s="7" t="s">
        <v>55</v>
      </c>
      <c r="E134" s="7" t="s">
        <v>55</v>
      </c>
      <c r="F134" s="7" t="s">
        <v>55</v>
      </c>
      <c r="G134" s="7" t="s">
        <v>55</v>
      </c>
      <c r="H134" s="7" t="s">
        <v>55</v>
      </c>
      <c r="I134" s="7" t="s">
        <v>55</v>
      </c>
      <c r="J134" s="7">
        <v>10.66098</v>
      </c>
      <c r="K134" s="7">
        <v>11.864409999999999</v>
      </c>
      <c r="L134" s="7">
        <v>15.27778</v>
      </c>
      <c r="M134" s="7">
        <v>13.89222</v>
      </c>
      <c r="N134" s="7" t="s">
        <v>55</v>
      </c>
      <c r="O134" s="7">
        <v>16.428570000000001</v>
      </c>
      <c r="P134" s="7" t="s">
        <v>55</v>
      </c>
      <c r="Q134" s="7" t="s">
        <v>55</v>
      </c>
      <c r="R134" s="7" t="s">
        <v>55</v>
      </c>
      <c r="S134" s="7" t="s">
        <v>55</v>
      </c>
      <c r="T134" s="7" t="s">
        <v>55</v>
      </c>
      <c r="U134" s="7" t="s">
        <v>55</v>
      </c>
      <c r="V134" s="7" t="s">
        <v>55</v>
      </c>
      <c r="W134" s="7" t="s">
        <v>55</v>
      </c>
      <c r="X134" s="7" t="s">
        <v>55</v>
      </c>
      <c r="Y134" s="7" t="s">
        <v>55</v>
      </c>
      <c r="Z134" s="7" t="s">
        <v>55</v>
      </c>
      <c r="AA134" s="7" t="s">
        <v>55</v>
      </c>
      <c r="AB134" s="7" t="s">
        <v>55</v>
      </c>
      <c r="AC134" s="7" t="s">
        <v>55</v>
      </c>
      <c r="AD134" s="7" t="s">
        <v>55</v>
      </c>
      <c r="AE134" s="7" t="s">
        <v>55</v>
      </c>
      <c r="AF134" s="7" t="s">
        <v>55</v>
      </c>
      <c r="AG134" s="7" t="s">
        <v>55</v>
      </c>
      <c r="AH134" s="7" t="s">
        <v>55</v>
      </c>
      <c r="AI134" s="7" t="s">
        <v>55</v>
      </c>
      <c r="AJ134" s="7" t="s">
        <v>55</v>
      </c>
      <c r="AK134" s="7" t="s">
        <v>55</v>
      </c>
      <c r="AL134" s="7" t="s">
        <v>55</v>
      </c>
      <c r="AM134" s="7" t="s">
        <v>55</v>
      </c>
      <c r="AN134" s="7" t="s">
        <v>55</v>
      </c>
      <c r="AO134" s="7" t="s">
        <v>55</v>
      </c>
      <c r="AP134" s="7" t="s">
        <v>55</v>
      </c>
      <c r="AQ134" s="7" t="s">
        <v>55</v>
      </c>
      <c r="AR134" s="7" t="s">
        <v>55</v>
      </c>
      <c r="AS134" s="7" t="s">
        <v>55</v>
      </c>
      <c r="AT134" s="7" t="s">
        <v>55</v>
      </c>
      <c r="AU134" s="7" t="s">
        <v>55</v>
      </c>
      <c r="AV134" s="7" t="s">
        <v>55</v>
      </c>
      <c r="AW134" s="7" t="s">
        <v>55</v>
      </c>
      <c r="AX134">
        <f t="shared" si="13"/>
        <v>68.123960000000011</v>
      </c>
      <c r="AY134">
        <f t="shared" si="26"/>
        <v>5</v>
      </c>
      <c r="AZ134" t="str">
        <f t="shared" si="27"/>
        <v>Mali</v>
      </c>
    </row>
    <row r="135" spans="1:53" ht="13" x14ac:dyDescent="0.3">
      <c r="A135" s="6" t="s">
        <v>184</v>
      </c>
      <c r="B135" s="5" t="s">
        <v>53</v>
      </c>
      <c r="C135" s="8" t="s">
        <v>55</v>
      </c>
      <c r="D135" s="8" t="s">
        <v>55</v>
      </c>
      <c r="E135" s="8" t="s">
        <v>55</v>
      </c>
      <c r="F135" s="8">
        <v>45.429360000000003</v>
      </c>
      <c r="G135" s="8">
        <v>34.908140000000003</v>
      </c>
      <c r="H135" s="8">
        <v>47.385620000000003</v>
      </c>
      <c r="I135" s="8">
        <v>32.526879999999998</v>
      </c>
      <c r="J135" s="8">
        <v>31.472079999999998</v>
      </c>
      <c r="K135" s="8">
        <v>34.615380000000002</v>
      </c>
      <c r="L135" s="8">
        <v>39.493670000000002</v>
      </c>
      <c r="M135" s="8" t="s">
        <v>55</v>
      </c>
      <c r="N135" s="8">
        <v>30.115829999999999</v>
      </c>
      <c r="O135" s="8">
        <v>24.01961</v>
      </c>
      <c r="P135" s="8">
        <v>26.13636</v>
      </c>
      <c r="Q135" s="8">
        <v>28.965520000000001</v>
      </c>
      <c r="R135" s="8">
        <v>6.0240999999999998</v>
      </c>
      <c r="S135" s="8">
        <v>17.164180000000002</v>
      </c>
      <c r="T135" s="8">
        <v>22.685189999999999</v>
      </c>
      <c r="U135" s="8">
        <v>27.340820000000001</v>
      </c>
      <c r="V135" s="8">
        <v>25.609760000000001</v>
      </c>
      <c r="W135" s="8">
        <v>38.580249999999999</v>
      </c>
      <c r="X135" s="8">
        <v>40.639270000000003</v>
      </c>
      <c r="Y135" s="8">
        <v>43.703699999999998</v>
      </c>
      <c r="Z135" s="8">
        <v>39.042819999999999</v>
      </c>
      <c r="AA135" s="8">
        <v>48.944099999999999</v>
      </c>
      <c r="AB135" s="8">
        <v>46.390659999999997</v>
      </c>
      <c r="AC135" s="8">
        <v>50.37538</v>
      </c>
      <c r="AD135" s="8">
        <v>50.115470000000002</v>
      </c>
      <c r="AE135" s="8">
        <v>49.709299999999999</v>
      </c>
      <c r="AF135" s="8">
        <v>53.932580000000002</v>
      </c>
      <c r="AG135" s="8">
        <v>51.617800000000003</v>
      </c>
      <c r="AH135" s="8">
        <v>52.021970000000003</v>
      </c>
      <c r="AI135" s="8">
        <v>52.034260000000003</v>
      </c>
      <c r="AJ135" s="8">
        <v>54.736330000000002</v>
      </c>
      <c r="AK135" s="8">
        <v>57.296039999999998</v>
      </c>
      <c r="AL135" s="8">
        <v>60.634799999999998</v>
      </c>
      <c r="AM135" s="8">
        <v>57.997010000000003</v>
      </c>
      <c r="AN135" s="8">
        <v>57.347009999999997</v>
      </c>
      <c r="AO135" s="8">
        <v>59.383949999999999</v>
      </c>
      <c r="AP135" s="8">
        <v>59.563989999999997</v>
      </c>
      <c r="AQ135" s="8">
        <v>58.642180000000003</v>
      </c>
      <c r="AR135" s="8">
        <v>55.054519999999997</v>
      </c>
      <c r="AS135" s="8">
        <v>57.435749999999999</v>
      </c>
      <c r="AT135" s="8">
        <v>55.719169999999998</v>
      </c>
      <c r="AU135" s="8">
        <v>54.791029999999999</v>
      </c>
      <c r="AV135" s="8" t="s">
        <v>55</v>
      </c>
      <c r="AW135" s="8" t="s">
        <v>55</v>
      </c>
      <c r="AX135">
        <f t="shared" ref="AX135:AX198" si="28">SUM(C135:AW135)</f>
        <v>1779.60184</v>
      </c>
      <c r="AY135">
        <f t="shared" si="26"/>
        <v>41</v>
      </c>
      <c r="AZ135" t="str">
        <f t="shared" si="27"/>
        <v>Malta</v>
      </c>
      <c r="BA135" t="s">
        <v>613</v>
      </c>
    </row>
    <row r="136" spans="1:53" ht="13" hidden="1" x14ac:dyDescent="0.3">
      <c r="A136" s="6" t="s">
        <v>185</v>
      </c>
      <c r="B136" s="5" t="s">
        <v>53</v>
      </c>
      <c r="C136" s="7" t="s">
        <v>55</v>
      </c>
      <c r="D136" s="7" t="s">
        <v>55</v>
      </c>
      <c r="E136" s="7" t="s">
        <v>55</v>
      </c>
      <c r="F136" s="7" t="s">
        <v>55</v>
      </c>
      <c r="G136" s="7" t="s">
        <v>55</v>
      </c>
      <c r="H136" s="7" t="s">
        <v>55</v>
      </c>
      <c r="I136" s="7" t="s">
        <v>55</v>
      </c>
      <c r="J136" s="7" t="s">
        <v>55</v>
      </c>
      <c r="K136" s="7" t="s">
        <v>55</v>
      </c>
      <c r="L136" s="7" t="s">
        <v>55</v>
      </c>
      <c r="M136" s="7" t="s">
        <v>55</v>
      </c>
      <c r="N136" s="7" t="s">
        <v>55</v>
      </c>
      <c r="O136" s="7" t="s">
        <v>55</v>
      </c>
      <c r="P136" s="7" t="s">
        <v>55</v>
      </c>
      <c r="Q136" s="7" t="s">
        <v>55</v>
      </c>
      <c r="R136" s="7" t="s">
        <v>55</v>
      </c>
      <c r="S136" s="7" t="s">
        <v>55</v>
      </c>
      <c r="T136" s="7" t="s">
        <v>55</v>
      </c>
      <c r="U136" s="7" t="s">
        <v>55</v>
      </c>
      <c r="V136" s="7" t="s">
        <v>55</v>
      </c>
      <c r="W136" s="7" t="s">
        <v>55</v>
      </c>
      <c r="X136" s="7" t="s">
        <v>55</v>
      </c>
      <c r="Y136" s="7" t="s">
        <v>55</v>
      </c>
      <c r="Z136" s="7" t="s">
        <v>55</v>
      </c>
      <c r="AA136" s="7" t="s">
        <v>55</v>
      </c>
      <c r="AB136" s="7" t="s">
        <v>55</v>
      </c>
      <c r="AC136" s="7" t="s">
        <v>55</v>
      </c>
      <c r="AD136" s="7" t="s">
        <v>55</v>
      </c>
      <c r="AE136" s="7" t="s">
        <v>55</v>
      </c>
      <c r="AF136" s="7" t="s">
        <v>55</v>
      </c>
      <c r="AG136" s="7" t="s">
        <v>55</v>
      </c>
      <c r="AH136" s="7" t="s">
        <v>55</v>
      </c>
      <c r="AI136" s="7" t="s">
        <v>55</v>
      </c>
      <c r="AJ136" s="7" t="s">
        <v>55</v>
      </c>
      <c r="AK136" s="7" t="s">
        <v>55</v>
      </c>
      <c r="AL136" s="7" t="s">
        <v>55</v>
      </c>
      <c r="AM136" s="7" t="s">
        <v>55</v>
      </c>
      <c r="AN136" s="7" t="s">
        <v>55</v>
      </c>
      <c r="AO136" s="7" t="s">
        <v>55</v>
      </c>
      <c r="AP136" s="7" t="s">
        <v>55</v>
      </c>
      <c r="AQ136" s="7" t="s">
        <v>55</v>
      </c>
      <c r="AR136" s="7" t="s">
        <v>55</v>
      </c>
      <c r="AS136" s="7">
        <v>46.280990000000003</v>
      </c>
      <c r="AT136" s="7" t="s">
        <v>55</v>
      </c>
      <c r="AU136" s="7" t="s">
        <v>55</v>
      </c>
      <c r="AV136" s="7" t="s">
        <v>55</v>
      </c>
      <c r="AW136" s="7" t="s">
        <v>55</v>
      </c>
      <c r="AX136">
        <f t="shared" si="28"/>
        <v>46.280990000000003</v>
      </c>
      <c r="AY136">
        <f t="shared" si="26"/>
        <v>1</v>
      </c>
      <c r="AZ136" t="str">
        <f t="shared" si="27"/>
        <v>Marshall Islands</v>
      </c>
    </row>
    <row r="137" spans="1:53" ht="13" hidden="1" x14ac:dyDescent="0.3">
      <c r="A137" s="6" t="s">
        <v>186</v>
      </c>
      <c r="B137" s="5" t="s">
        <v>53</v>
      </c>
      <c r="C137" s="8" t="s">
        <v>55</v>
      </c>
      <c r="D137" s="8" t="s">
        <v>55</v>
      </c>
      <c r="E137" s="8" t="s">
        <v>55</v>
      </c>
      <c r="F137" s="8" t="s">
        <v>55</v>
      </c>
      <c r="G137" s="8" t="s">
        <v>55</v>
      </c>
      <c r="H137" s="8" t="s">
        <v>55</v>
      </c>
      <c r="I137" s="8" t="s">
        <v>55</v>
      </c>
      <c r="J137" s="8" t="s">
        <v>55</v>
      </c>
      <c r="K137" s="8" t="s">
        <v>55</v>
      </c>
      <c r="L137" s="8" t="s">
        <v>55</v>
      </c>
      <c r="M137" s="8" t="s">
        <v>55</v>
      </c>
      <c r="N137" s="8" t="s">
        <v>55</v>
      </c>
      <c r="O137" s="8" t="s">
        <v>55</v>
      </c>
      <c r="P137" s="8" t="s">
        <v>55</v>
      </c>
      <c r="Q137" s="8" t="s">
        <v>55</v>
      </c>
      <c r="R137" s="8" t="s">
        <v>55</v>
      </c>
      <c r="S137" s="8" t="s">
        <v>55</v>
      </c>
      <c r="T137" s="8" t="s">
        <v>55</v>
      </c>
      <c r="U137" s="8" t="s">
        <v>55</v>
      </c>
      <c r="V137" s="8" t="s">
        <v>55</v>
      </c>
      <c r="W137" s="8" t="s">
        <v>55</v>
      </c>
      <c r="X137" s="8" t="s">
        <v>55</v>
      </c>
      <c r="Y137" s="8" t="s">
        <v>55</v>
      </c>
      <c r="Z137" s="8" t="s">
        <v>55</v>
      </c>
      <c r="AA137" s="8" t="s">
        <v>55</v>
      </c>
      <c r="AB137" s="8" t="s">
        <v>55</v>
      </c>
      <c r="AC137" s="8" t="s">
        <v>55</v>
      </c>
      <c r="AD137" s="8" t="s">
        <v>55</v>
      </c>
      <c r="AE137" s="8" t="s">
        <v>55</v>
      </c>
      <c r="AF137" s="8" t="s">
        <v>55</v>
      </c>
      <c r="AG137" s="8" t="s">
        <v>55</v>
      </c>
      <c r="AH137" s="8" t="s">
        <v>55</v>
      </c>
      <c r="AI137" s="8" t="s">
        <v>55</v>
      </c>
      <c r="AJ137" s="8" t="s">
        <v>55</v>
      </c>
      <c r="AK137" s="8" t="s">
        <v>55</v>
      </c>
      <c r="AL137" s="8" t="s">
        <v>55</v>
      </c>
      <c r="AM137" s="8" t="s">
        <v>55</v>
      </c>
      <c r="AN137" s="8" t="s">
        <v>55</v>
      </c>
      <c r="AO137" s="8" t="s">
        <v>55</v>
      </c>
      <c r="AP137" s="8" t="s">
        <v>55</v>
      </c>
      <c r="AQ137" s="8" t="s">
        <v>55</v>
      </c>
      <c r="AR137" s="8" t="s">
        <v>55</v>
      </c>
      <c r="AS137" s="8" t="s">
        <v>55</v>
      </c>
      <c r="AT137" s="8" t="s">
        <v>55</v>
      </c>
      <c r="AU137" s="8" t="s">
        <v>55</v>
      </c>
      <c r="AV137" s="8" t="s">
        <v>55</v>
      </c>
      <c r="AW137" s="8" t="s">
        <v>55</v>
      </c>
      <c r="AX137">
        <f t="shared" si="28"/>
        <v>0</v>
      </c>
    </row>
    <row r="138" spans="1:53" ht="13" hidden="1" x14ac:dyDescent="0.3">
      <c r="A138" s="6" t="s">
        <v>187</v>
      </c>
      <c r="B138" s="5" t="s">
        <v>53</v>
      </c>
      <c r="C138" s="7" t="s">
        <v>55</v>
      </c>
      <c r="D138" s="7" t="s">
        <v>55</v>
      </c>
      <c r="E138" s="7" t="s">
        <v>55</v>
      </c>
      <c r="F138" s="7" t="s">
        <v>55</v>
      </c>
      <c r="G138" s="7" t="s">
        <v>55</v>
      </c>
      <c r="H138" s="7" t="s">
        <v>55</v>
      </c>
      <c r="I138" s="7" t="s">
        <v>55</v>
      </c>
      <c r="J138" s="7" t="s">
        <v>55</v>
      </c>
      <c r="K138" s="7" t="s">
        <v>55</v>
      </c>
      <c r="L138" s="7" t="s">
        <v>55</v>
      </c>
      <c r="M138" s="7" t="s">
        <v>55</v>
      </c>
      <c r="N138" s="7" t="s">
        <v>55</v>
      </c>
      <c r="O138" s="7" t="s">
        <v>55</v>
      </c>
      <c r="P138" s="7" t="s">
        <v>55</v>
      </c>
      <c r="Q138" s="7" t="s">
        <v>55</v>
      </c>
      <c r="R138" s="7" t="s">
        <v>55</v>
      </c>
      <c r="S138" s="7" t="s">
        <v>55</v>
      </c>
      <c r="T138" s="7" t="s">
        <v>55</v>
      </c>
      <c r="U138" s="7" t="s">
        <v>55</v>
      </c>
      <c r="V138" s="7" t="s">
        <v>55</v>
      </c>
      <c r="W138" s="7" t="s">
        <v>55</v>
      </c>
      <c r="X138" s="7" t="s">
        <v>55</v>
      </c>
      <c r="Y138" s="7" t="s">
        <v>55</v>
      </c>
      <c r="Z138" s="7" t="s">
        <v>55</v>
      </c>
      <c r="AA138" s="7">
        <v>15.62791</v>
      </c>
      <c r="AB138" s="7" t="s">
        <v>55</v>
      </c>
      <c r="AC138" s="7" t="s">
        <v>55</v>
      </c>
      <c r="AD138" s="7" t="s">
        <v>55</v>
      </c>
      <c r="AE138" s="7" t="s">
        <v>55</v>
      </c>
      <c r="AF138" s="7" t="s">
        <v>55</v>
      </c>
      <c r="AG138" s="7" t="s">
        <v>55</v>
      </c>
      <c r="AH138" s="7" t="s">
        <v>55</v>
      </c>
      <c r="AI138" s="7" t="s">
        <v>55</v>
      </c>
      <c r="AJ138" s="7" t="s">
        <v>55</v>
      </c>
      <c r="AK138" s="7" t="s">
        <v>55</v>
      </c>
      <c r="AL138" s="7">
        <v>24.788620000000002</v>
      </c>
      <c r="AM138" s="7" t="s">
        <v>55</v>
      </c>
      <c r="AN138" s="7" t="s">
        <v>55</v>
      </c>
      <c r="AO138" s="7" t="s">
        <v>55</v>
      </c>
      <c r="AP138" s="7" t="s">
        <v>55</v>
      </c>
      <c r="AQ138" s="7" t="s">
        <v>55</v>
      </c>
      <c r="AR138" s="7" t="s">
        <v>55</v>
      </c>
      <c r="AS138" s="7" t="s">
        <v>55</v>
      </c>
      <c r="AT138" s="7" t="s">
        <v>55</v>
      </c>
      <c r="AU138" s="7" t="s">
        <v>55</v>
      </c>
      <c r="AV138" s="7">
        <v>37.942239999999998</v>
      </c>
      <c r="AW138" s="7">
        <v>32.553539999999998</v>
      </c>
      <c r="AX138">
        <f t="shared" si="28"/>
        <v>110.91230999999999</v>
      </c>
      <c r="AY138">
        <f t="shared" ref="AY138:AY139" si="29">COUNT(C138:AW138)</f>
        <v>4</v>
      </c>
      <c r="AZ138" t="str">
        <f t="shared" ref="AZ138:AZ139" si="30">A138</f>
        <v>Mauritania</v>
      </c>
    </row>
    <row r="139" spans="1:53" ht="13" hidden="1" x14ac:dyDescent="0.3">
      <c r="A139" s="6" t="s">
        <v>188</v>
      </c>
      <c r="B139" s="5" t="s">
        <v>53</v>
      </c>
      <c r="C139" s="8" t="s">
        <v>55</v>
      </c>
      <c r="D139" s="8" t="s">
        <v>55</v>
      </c>
      <c r="E139" s="8">
        <v>23.563220000000001</v>
      </c>
      <c r="F139" s="8">
        <v>18.46847</v>
      </c>
      <c r="G139" s="8">
        <v>4</v>
      </c>
      <c r="H139" s="8">
        <v>4.2105300000000003</v>
      </c>
      <c r="I139" s="8">
        <v>20.27027</v>
      </c>
      <c r="J139" s="8">
        <v>19.47195</v>
      </c>
      <c r="K139" s="8">
        <v>27.67624</v>
      </c>
      <c r="L139" s="8">
        <v>19.685040000000001</v>
      </c>
      <c r="M139" s="8">
        <v>31.84713</v>
      </c>
      <c r="N139" s="8">
        <v>30.379750000000001</v>
      </c>
      <c r="O139" s="8">
        <v>34.699449999999999</v>
      </c>
      <c r="P139" s="8">
        <v>32.424239999999998</v>
      </c>
      <c r="Q139" s="8" t="s">
        <v>55</v>
      </c>
      <c r="R139" s="8">
        <v>34.85342</v>
      </c>
      <c r="S139" s="8" t="s">
        <v>55</v>
      </c>
      <c r="T139" s="8" t="s">
        <v>55</v>
      </c>
      <c r="U139" s="8">
        <v>32.842109999999998</v>
      </c>
      <c r="V139" s="8" t="s">
        <v>55</v>
      </c>
      <c r="W139" s="8" t="s">
        <v>55</v>
      </c>
      <c r="X139" s="8">
        <v>31.772580000000001</v>
      </c>
      <c r="Y139" s="8">
        <v>39.965299999999999</v>
      </c>
      <c r="Z139" s="8" t="s">
        <v>55</v>
      </c>
      <c r="AA139" s="8" t="s">
        <v>55</v>
      </c>
      <c r="AB139" s="8" t="s">
        <v>55</v>
      </c>
      <c r="AC139" s="8" t="s">
        <v>55</v>
      </c>
      <c r="AD139" s="8" t="s">
        <v>55</v>
      </c>
      <c r="AE139" s="8" t="s">
        <v>55</v>
      </c>
      <c r="AF139" s="8" t="s">
        <v>55</v>
      </c>
      <c r="AG139" s="8" t="s">
        <v>55</v>
      </c>
      <c r="AH139" s="8" t="s">
        <v>55</v>
      </c>
      <c r="AI139" s="8" t="s">
        <v>55</v>
      </c>
      <c r="AJ139" s="8" t="s">
        <v>55</v>
      </c>
      <c r="AK139" s="8" t="s">
        <v>55</v>
      </c>
      <c r="AL139" s="8" t="s">
        <v>55</v>
      </c>
      <c r="AM139" s="8" t="s">
        <v>55</v>
      </c>
      <c r="AN139" s="8" t="s">
        <v>55</v>
      </c>
      <c r="AO139" s="8" t="s">
        <v>55</v>
      </c>
      <c r="AP139" s="8" t="s">
        <v>55</v>
      </c>
      <c r="AQ139" s="8" t="s">
        <v>55</v>
      </c>
      <c r="AR139" s="8" t="s">
        <v>55</v>
      </c>
      <c r="AS139" s="8" t="s">
        <v>55</v>
      </c>
      <c r="AT139" s="8" t="s">
        <v>55</v>
      </c>
      <c r="AU139" s="8" t="s">
        <v>55</v>
      </c>
      <c r="AV139" s="8">
        <v>64.47645</v>
      </c>
      <c r="AW139" s="8" t="s">
        <v>55</v>
      </c>
      <c r="AX139">
        <f t="shared" si="28"/>
        <v>470.60615000000001</v>
      </c>
      <c r="AY139">
        <f t="shared" si="29"/>
        <v>17</v>
      </c>
      <c r="AZ139" t="str">
        <f t="shared" si="30"/>
        <v>Mauritius</v>
      </c>
    </row>
    <row r="140" spans="1:53" ht="13" hidden="1" x14ac:dyDescent="0.3">
      <c r="A140" s="6" t="s">
        <v>189</v>
      </c>
      <c r="B140" s="5" t="s">
        <v>53</v>
      </c>
      <c r="C140" s="7" t="s">
        <v>55</v>
      </c>
      <c r="D140" s="7" t="s">
        <v>55</v>
      </c>
      <c r="E140" s="7" t="s">
        <v>55</v>
      </c>
      <c r="F140" s="7" t="s">
        <v>55</v>
      </c>
      <c r="G140" s="7" t="s">
        <v>55</v>
      </c>
      <c r="H140" s="7" t="s">
        <v>55</v>
      </c>
      <c r="I140" s="7" t="s">
        <v>55</v>
      </c>
      <c r="J140" s="7" t="s">
        <v>55</v>
      </c>
      <c r="K140" s="7" t="s">
        <v>55</v>
      </c>
      <c r="L140" s="7" t="s">
        <v>55</v>
      </c>
      <c r="M140" s="7" t="s">
        <v>55</v>
      </c>
      <c r="N140" s="7" t="s">
        <v>55</v>
      </c>
      <c r="O140" s="7" t="s">
        <v>55</v>
      </c>
      <c r="P140" s="7" t="s">
        <v>55</v>
      </c>
      <c r="Q140" s="7" t="s">
        <v>55</v>
      </c>
      <c r="R140" s="7" t="s">
        <v>55</v>
      </c>
      <c r="S140" s="7" t="s">
        <v>55</v>
      </c>
      <c r="T140" s="7" t="s">
        <v>55</v>
      </c>
      <c r="U140" s="7" t="s">
        <v>55</v>
      </c>
      <c r="V140" s="7" t="s">
        <v>55</v>
      </c>
      <c r="W140" s="7" t="s">
        <v>55</v>
      </c>
      <c r="X140" s="7" t="s">
        <v>55</v>
      </c>
      <c r="Y140" s="7" t="s">
        <v>55</v>
      </c>
      <c r="Z140" s="7" t="s">
        <v>55</v>
      </c>
      <c r="AA140" s="7" t="s">
        <v>55</v>
      </c>
      <c r="AB140" s="7" t="s">
        <v>55</v>
      </c>
      <c r="AC140" s="7" t="s">
        <v>55</v>
      </c>
      <c r="AD140" s="7" t="s">
        <v>55</v>
      </c>
      <c r="AE140" s="7" t="s">
        <v>55</v>
      </c>
      <c r="AF140" s="7" t="s">
        <v>55</v>
      </c>
      <c r="AG140" s="7" t="s">
        <v>55</v>
      </c>
      <c r="AH140" s="7" t="s">
        <v>55</v>
      </c>
      <c r="AI140" s="7" t="s">
        <v>55</v>
      </c>
      <c r="AJ140" s="7" t="s">
        <v>55</v>
      </c>
      <c r="AK140" s="7" t="s">
        <v>55</v>
      </c>
      <c r="AL140" s="7" t="s">
        <v>55</v>
      </c>
      <c r="AM140" s="7" t="s">
        <v>55</v>
      </c>
      <c r="AN140" s="7" t="s">
        <v>55</v>
      </c>
      <c r="AO140" s="7" t="s">
        <v>55</v>
      </c>
      <c r="AP140" s="7" t="s">
        <v>55</v>
      </c>
      <c r="AQ140" s="7" t="s">
        <v>55</v>
      </c>
      <c r="AR140" s="7" t="s">
        <v>55</v>
      </c>
      <c r="AS140" s="7" t="s">
        <v>55</v>
      </c>
      <c r="AT140" s="7" t="s">
        <v>55</v>
      </c>
      <c r="AU140" s="7" t="s">
        <v>55</v>
      </c>
      <c r="AV140" s="7" t="s">
        <v>55</v>
      </c>
      <c r="AW140" s="7" t="s">
        <v>55</v>
      </c>
      <c r="AX140">
        <f t="shared" si="28"/>
        <v>0</v>
      </c>
    </row>
    <row r="141" spans="1:53" ht="13" hidden="1" x14ac:dyDescent="0.3">
      <c r="A141" s="6" t="s">
        <v>190</v>
      </c>
      <c r="B141" s="5" t="s">
        <v>53</v>
      </c>
      <c r="C141" s="8" t="s">
        <v>55</v>
      </c>
      <c r="D141" s="8" t="s">
        <v>55</v>
      </c>
      <c r="E141" s="8" t="s">
        <v>55</v>
      </c>
      <c r="F141" s="8" t="s">
        <v>55</v>
      </c>
      <c r="G141" s="8" t="s">
        <v>55</v>
      </c>
      <c r="H141" s="8" t="s">
        <v>55</v>
      </c>
      <c r="I141" s="8" t="s">
        <v>55</v>
      </c>
      <c r="J141" s="8" t="s">
        <v>55</v>
      </c>
      <c r="K141" s="8" t="s">
        <v>55</v>
      </c>
      <c r="L141" s="8" t="s">
        <v>55</v>
      </c>
      <c r="M141" s="8" t="s">
        <v>55</v>
      </c>
      <c r="N141" s="8" t="s">
        <v>55</v>
      </c>
      <c r="O141" s="8" t="s">
        <v>55</v>
      </c>
      <c r="P141" s="8" t="s">
        <v>55</v>
      </c>
      <c r="Q141" s="8" t="s">
        <v>55</v>
      </c>
      <c r="R141" s="8" t="s">
        <v>55</v>
      </c>
      <c r="S141" s="8" t="s">
        <v>55</v>
      </c>
      <c r="T141" s="8" t="s">
        <v>55</v>
      </c>
      <c r="U141" s="8" t="s">
        <v>55</v>
      </c>
      <c r="V141" s="8" t="s">
        <v>55</v>
      </c>
      <c r="W141" s="8" t="s">
        <v>55</v>
      </c>
      <c r="X141" s="8" t="s">
        <v>55</v>
      </c>
      <c r="Y141" s="8" t="s">
        <v>55</v>
      </c>
      <c r="Z141" s="8" t="s">
        <v>55</v>
      </c>
      <c r="AA141" s="8" t="s">
        <v>55</v>
      </c>
      <c r="AB141" s="8" t="s">
        <v>55</v>
      </c>
      <c r="AC141" s="8">
        <v>49.06109</v>
      </c>
      <c r="AD141" s="8">
        <v>49.290149999999997</v>
      </c>
      <c r="AE141" s="8" t="s">
        <v>55</v>
      </c>
      <c r="AF141" s="8">
        <v>51.172409999999999</v>
      </c>
      <c r="AG141" s="8">
        <v>51.143590000000003</v>
      </c>
      <c r="AH141" s="8">
        <v>51.939010000000003</v>
      </c>
      <c r="AI141" s="8">
        <v>52.159059999999997</v>
      </c>
      <c r="AJ141" s="8">
        <v>51.94491</v>
      </c>
      <c r="AK141" s="8">
        <v>50.888210000000001</v>
      </c>
      <c r="AL141" s="8">
        <v>54.609070000000003</v>
      </c>
      <c r="AM141" s="8">
        <v>53.71519</v>
      </c>
      <c r="AN141" s="8">
        <v>53.760300000000001</v>
      </c>
      <c r="AO141" s="8">
        <v>54.271909999999998</v>
      </c>
      <c r="AP141" s="8">
        <v>54.273130000000002</v>
      </c>
      <c r="AQ141" s="8">
        <v>54.422269999999997</v>
      </c>
      <c r="AR141" s="8">
        <v>53.826830000000001</v>
      </c>
      <c r="AS141" s="8">
        <v>53.46931</v>
      </c>
      <c r="AT141" s="8">
        <v>53.09064</v>
      </c>
      <c r="AU141" s="8">
        <v>52.652830000000002</v>
      </c>
      <c r="AV141" s="8" t="s">
        <v>55</v>
      </c>
      <c r="AW141" s="8" t="s">
        <v>55</v>
      </c>
      <c r="AX141">
        <f t="shared" si="28"/>
        <v>945.68991000000005</v>
      </c>
      <c r="AY141">
        <f t="shared" ref="AY141:AY142" si="31">COUNT(C141:AW141)</f>
        <v>18</v>
      </c>
      <c r="AZ141" t="str">
        <f t="shared" ref="AZ141:AZ142" si="32">A141</f>
        <v>Mexico</v>
      </c>
    </row>
    <row r="142" spans="1:53" ht="20" hidden="1" x14ac:dyDescent="0.3">
      <c r="A142" s="6" t="s">
        <v>191</v>
      </c>
      <c r="B142" s="5" t="s">
        <v>53</v>
      </c>
      <c r="C142" s="7" t="s">
        <v>55</v>
      </c>
      <c r="D142" s="7" t="s">
        <v>55</v>
      </c>
      <c r="E142" s="7" t="s">
        <v>55</v>
      </c>
      <c r="F142" s="7" t="s">
        <v>55</v>
      </c>
      <c r="G142" s="7" t="s">
        <v>55</v>
      </c>
      <c r="H142" s="7" t="s">
        <v>55</v>
      </c>
      <c r="I142" s="7" t="s">
        <v>55</v>
      </c>
      <c r="J142" s="7" t="s">
        <v>55</v>
      </c>
      <c r="K142" s="7" t="s">
        <v>55</v>
      </c>
      <c r="L142" s="7" t="s">
        <v>55</v>
      </c>
      <c r="M142" s="7">
        <v>20</v>
      </c>
      <c r="N142" s="7">
        <v>64.435149999999993</v>
      </c>
      <c r="O142" s="7" t="s">
        <v>55</v>
      </c>
      <c r="P142" s="7">
        <v>45.967739999999999</v>
      </c>
      <c r="Q142" s="7">
        <v>45</v>
      </c>
      <c r="R142" s="7" t="s">
        <v>55</v>
      </c>
      <c r="S142" s="7" t="s">
        <v>55</v>
      </c>
      <c r="T142" s="7" t="s">
        <v>55</v>
      </c>
      <c r="U142" s="7" t="s">
        <v>55</v>
      </c>
      <c r="V142" s="7" t="s">
        <v>55</v>
      </c>
      <c r="W142" s="7" t="s">
        <v>55</v>
      </c>
      <c r="X142" s="7" t="s">
        <v>55</v>
      </c>
      <c r="Y142" s="7" t="s">
        <v>55</v>
      </c>
      <c r="Z142" s="7" t="s">
        <v>55</v>
      </c>
      <c r="AA142" s="7" t="s">
        <v>55</v>
      </c>
      <c r="AB142" s="7" t="s">
        <v>55</v>
      </c>
      <c r="AC142" s="7" t="s">
        <v>55</v>
      </c>
      <c r="AD142" s="7" t="s">
        <v>55</v>
      </c>
      <c r="AE142" s="7" t="s">
        <v>55</v>
      </c>
      <c r="AF142" s="7" t="s">
        <v>55</v>
      </c>
      <c r="AG142" s="7" t="s">
        <v>55</v>
      </c>
      <c r="AH142" s="7" t="s">
        <v>55</v>
      </c>
      <c r="AI142" s="7" t="s">
        <v>55</v>
      </c>
      <c r="AJ142" s="7" t="s">
        <v>55</v>
      </c>
      <c r="AK142" s="7" t="s">
        <v>55</v>
      </c>
      <c r="AL142" s="7" t="s">
        <v>55</v>
      </c>
      <c r="AM142" s="7" t="s">
        <v>55</v>
      </c>
      <c r="AN142" s="7" t="s">
        <v>55</v>
      </c>
      <c r="AO142" s="7" t="s">
        <v>55</v>
      </c>
      <c r="AP142" s="7" t="s">
        <v>55</v>
      </c>
      <c r="AQ142" s="7" t="s">
        <v>55</v>
      </c>
      <c r="AR142" s="7" t="s">
        <v>55</v>
      </c>
      <c r="AS142" s="7" t="s">
        <v>55</v>
      </c>
      <c r="AT142" s="7" t="s">
        <v>55</v>
      </c>
      <c r="AU142" s="7" t="s">
        <v>55</v>
      </c>
      <c r="AV142" s="7" t="s">
        <v>55</v>
      </c>
      <c r="AW142" s="7" t="s">
        <v>55</v>
      </c>
      <c r="AX142">
        <f t="shared" si="28"/>
        <v>175.40288999999999</v>
      </c>
      <c r="AY142">
        <f t="shared" si="31"/>
        <v>4</v>
      </c>
      <c r="AZ142" t="str">
        <f t="shared" si="32"/>
        <v>Micronesia (Federated States of)</v>
      </c>
    </row>
    <row r="143" spans="1:53" ht="13" hidden="1" x14ac:dyDescent="0.3">
      <c r="A143" s="6" t="s">
        <v>192</v>
      </c>
      <c r="B143" s="5" t="s">
        <v>53</v>
      </c>
      <c r="C143" s="8" t="s">
        <v>55</v>
      </c>
      <c r="D143" s="8" t="s">
        <v>55</v>
      </c>
      <c r="E143" s="8" t="s">
        <v>55</v>
      </c>
      <c r="F143" s="8" t="s">
        <v>55</v>
      </c>
      <c r="G143" s="8" t="s">
        <v>55</v>
      </c>
      <c r="H143" s="8" t="s">
        <v>55</v>
      </c>
      <c r="I143" s="8" t="s">
        <v>55</v>
      </c>
      <c r="J143" s="8" t="s">
        <v>55</v>
      </c>
      <c r="K143" s="8" t="s">
        <v>55</v>
      </c>
      <c r="L143" s="8" t="s">
        <v>55</v>
      </c>
      <c r="M143" s="8" t="s">
        <v>55</v>
      </c>
      <c r="N143" s="8" t="s">
        <v>55</v>
      </c>
      <c r="O143" s="8" t="s">
        <v>55</v>
      </c>
      <c r="P143" s="8" t="s">
        <v>55</v>
      </c>
      <c r="Q143" s="8" t="s">
        <v>55</v>
      </c>
      <c r="R143" s="8" t="s">
        <v>55</v>
      </c>
      <c r="S143" s="8" t="s">
        <v>55</v>
      </c>
      <c r="T143" s="8" t="s">
        <v>55</v>
      </c>
      <c r="U143" s="8" t="s">
        <v>55</v>
      </c>
      <c r="V143" s="8" t="s">
        <v>55</v>
      </c>
      <c r="W143" s="8" t="s">
        <v>55</v>
      </c>
      <c r="X143" s="8" t="s">
        <v>55</v>
      </c>
      <c r="Y143" s="8" t="s">
        <v>55</v>
      </c>
      <c r="Z143" s="8" t="s">
        <v>55</v>
      </c>
      <c r="AA143" s="8" t="s">
        <v>55</v>
      </c>
      <c r="AB143" s="8" t="s">
        <v>55</v>
      </c>
      <c r="AC143" s="8" t="s">
        <v>55</v>
      </c>
      <c r="AD143" s="8" t="s">
        <v>55</v>
      </c>
      <c r="AE143" s="8" t="s">
        <v>55</v>
      </c>
      <c r="AF143" s="8" t="s">
        <v>55</v>
      </c>
      <c r="AG143" s="8" t="s">
        <v>55</v>
      </c>
      <c r="AH143" s="8" t="s">
        <v>55</v>
      </c>
      <c r="AI143" s="8" t="s">
        <v>55</v>
      </c>
      <c r="AJ143" s="8" t="s">
        <v>55</v>
      </c>
      <c r="AK143" s="8" t="s">
        <v>55</v>
      </c>
      <c r="AL143" s="8" t="s">
        <v>55</v>
      </c>
      <c r="AM143" s="8" t="s">
        <v>55</v>
      </c>
      <c r="AN143" s="8" t="s">
        <v>55</v>
      </c>
      <c r="AO143" s="8" t="s">
        <v>55</v>
      </c>
      <c r="AP143" s="8" t="s">
        <v>55</v>
      </c>
      <c r="AQ143" s="8" t="s">
        <v>55</v>
      </c>
      <c r="AR143" s="8" t="s">
        <v>55</v>
      </c>
      <c r="AS143" s="8" t="s">
        <v>55</v>
      </c>
      <c r="AT143" s="8" t="s">
        <v>55</v>
      </c>
      <c r="AU143" s="8" t="s">
        <v>55</v>
      </c>
      <c r="AV143" s="8" t="s">
        <v>55</v>
      </c>
      <c r="AW143" s="8" t="s">
        <v>55</v>
      </c>
      <c r="AX143">
        <f t="shared" si="28"/>
        <v>0</v>
      </c>
    </row>
    <row r="144" spans="1:53" ht="13" hidden="1" x14ac:dyDescent="0.3">
      <c r="A144" s="6" t="s">
        <v>193</v>
      </c>
      <c r="B144" s="5" t="s">
        <v>53</v>
      </c>
      <c r="C144" s="7" t="s">
        <v>55</v>
      </c>
      <c r="D144" s="7" t="s">
        <v>55</v>
      </c>
      <c r="E144" s="7" t="s">
        <v>55</v>
      </c>
      <c r="F144" s="7" t="s">
        <v>55</v>
      </c>
      <c r="G144" s="7" t="s">
        <v>55</v>
      </c>
      <c r="H144" s="7" t="s">
        <v>55</v>
      </c>
      <c r="I144" s="7" t="s">
        <v>55</v>
      </c>
      <c r="J144" s="7" t="s">
        <v>55</v>
      </c>
      <c r="K144" s="7" t="s">
        <v>55</v>
      </c>
      <c r="L144" s="7" t="s">
        <v>55</v>
      </c>
      <c r="M144" s="7" t="s">
        <v>55</v>
      </c>
      <c r="N144" s="7" t="s">
        <v>55</v>
      </c>
      <c r="O144" s="7" t="s">
        <v>55</v>
      </c>
      <c r="P144" s="7" t="s">
        <v>55</v>
      </c>
      <c r="Q144" s="7" t="s">
        <v>55</v>
      </c>
      <c r="R144" s="7" t="s">
        <v>55</v>
      </c>
      <c r="S144" s="7" t="s">
        <v>55</v>
      </c>
      <c r="T144" s="7" t="s">
        <v>55</v>
      </c>
      <c r="U144" s="7">
        <v>65.474040000000002</v>
      </c>
      <c r="V144" s="7" t="s">
        <v>55</v>
      </c>
      <c r="W144" s="7" t="s">
        <v>55</v>
      </c>
      <c r="X144" s="7" t="s">
        <v>55</v>
      </c>
      <c r="Y144" s="7" t="s">
        <v>55</v>
      </c>
      <c r="Z144" s="7" t="s">
        <v>55</v>
      </c>
      <c r="AA144" s="7" t="s">
        <v>55</v>
      </c>
      <c r="AB144" s="7" t="s">
        <v>55</v>
      </c>
      <c r="AC144" s="7">
        <v>71.735399999999998</v>
      </c>
      <c r="AD144" s="7">
        <v>71.592209999999994</v>
      </c>
      <c r="AE144" s="7" t="s">
        <v>55</v>
      </c>
      <c r="AF144" s="7">
        <v>69.684640000000002</v>
      </c>
      <c r="AG144" s="7">
        <v>66.021479999999997</v>
      </c>
      <c r="AH144" s="7">
        <v>65.597260000000006</v>
      </c>
      <c r="AI144" s="7">
        <v>66.589330000000004</v>
      </c>
      <c r="AJ144" s="7">
        <v>64.492320000000007</v>
      </c>
      <c r="AK144" s="7">
        <v>65.232839999999996</v>
      </c>
      <c r="AL144" s="7">
        <v>64.847970000000004</v>
      </c>
      <c r="AM144" s="7">
        <v>65.278480000000002</v>
      </c>
      <c r="AN144" s="7">
        <v>65.278739999999999</v>
      </c>
      <c r="AO144" s="7">
        <v>65.633970000000005</v>
      </c>
      <c r="AP144" s="7">
        <v>63.762230000000002</v>
      </c>
      <c r="AQ144" s="7">
        <v>64.710179999999994</v>
      </c>
      <c r="AR144" s="7">
        <v>63.849139999999998</v>
      </c>
      <c r="AS144" s="7" t="s">
        <v>55</v>
      </c>
      <c r="AT144" s="7">
        <v>64.475880000000004</v>
      </c>
      <c r="AU144" s="7">
        <v>63.99409</v>
      </c>
      <c r="AV144" s="7">
        <v>62.127279999999999</v>
      </c>
      <c r="AW144" s="7" t="s">
        <v>55</v>
      </c>
      <c r="AX144">
        <f t="shared" si="28"/>
        <v>1250.3774799999999</v>
      </c>
      <c r="AY144">
        <f>COUNT(C144:AW144)</f>
        <v>19</v>
      </c>
      <c r="AZ144" t="str">
        <f>A144</f>
        <v>Mongolia</v>
      </c>
    </row>
    <row r="145" spans="1:53" ht="13" hidden="1" x14ac:dyDescent="0.3">
      <c r="A145" s="6" t="s">
        <v>194</v>
      </c>
      <c r="B145" s="5" t="s">
        <v>53</v>
      </c>
      <c r="C145" s="8" t="s">
        <v>55</v>
      </c>
      <c r="D145" s="8" t="s">
        <v>55</v>
      </c>
      <c r="E145" s="8" t="s">
        <v>55</v>
      </c>
      <c r="F145" s="8" t="s">
        <v>55</v>
      </c>
      <c r="G145" s="8" t="s">
        <v>55</v>
      </c>
      <c r="H145" s="8" t="s">
        <v>55</v>
      </c>
      <c r="I145" s="8" t="s">
        <v>55</v>
      </c>
      <c r="J145" s="8" t="s">
        <v>55</v>
      </c>
      <c r="K145" s="8" t="s">
        <v>55</v>
      </c>
      <c r="L145" s="8" t="s">
        <v>55</v>
      </c>
      <c r="M145" s="8" t="s">
        <v>55</v>
      </c>
      <c r="N145" s="8" t="s">
        <v>55</v>
      </c>
      <c r="O145" s="8" t="s">
        <v>55</v>
      </c>
      <c r="P145" s="8" t="s">
        <v>55</v>
      </c>
      <c r="Q145" s="8" t="s">
        <v>55</v>
      </c>
      <c r="R145" s="8" t="s">
        <v>55</v>
      </c>
      <c r="S145" s="8" t="s">
        <v>55</v>
      </c>
      <c r="T145" s="8" t="s">
        <v>55</v>
      </c>
      <c r="U145" s="8" t="s">
        <v>55</v>
      </c>
      <c r="V145" s="8" t="s">
        <v>55</v>
      </c>
      <c r="W145" s="8" t="s">
        <v>55</v>
      </c>
      <c r="X145" s="8" t="s">
        <v>55</v>
      </c>
      <c r="Y145" s="8" t="s">
        <v>55</v>
      </c>
      <c r="Z145" s="8" t="s">
        <v>55</v>
      </c>
      <c r="AA145" s="8" t="s">
        <v>55</v>
      </c>
      <c r="AB145" s="8" t="s">
        <v>55</v>
      </c>
      <c r="AC145" s="8" t="s">
        <v>55</v>
      </c>
      <c r="AD145" s="8" t="s">
        <v>55</v>
      </c>
      <c r="AE145" s="8" t="s">
        <v>55</v>
      </c>
      <c r="AF145" s="8" t="s">
        <v>55</v>
      </c>
      <c r="AG145" s="8" t="s">
        <v>55</v>
      </c>
      <c r="AH145" s="8" t="s">
        <v>55</v>
      </c>
      <c r="AI145" s="8" t="s">
        <v>55</v>
      </c>
      <c r="AJ145" s="8" t="s">
        <v>55</v>
      </c>
      <c r="AK145" s="8" t="s">
        <v>55</v>
      </c>
      <c r="AL145" s="8" t="s">
        <v>55</v>
      </c>
      <c r="AM145" s="8" t="s">
        <v>55</v>
      </c>
      <c r="AN145" s="8" t="s">
        <v>55</v>
      </c>
      <c r="AO145" s="8" t="s">
        <v>55</v>
      </c>
      <c r="AP145" s="8" t="s">
        <v>55</v>
      </c>
      <c r="AQ145" s="8" t="s">
        <v>55</v>
      </c>
      <c r="AR145" s="8" t="s">
        <v>55</v>
      </c>
      <c r="AS145" s="8" t="s">
        <v>55</v>
      </c>
      <c r="AT145" s="8" t="s">
        <v>55</v>
      </c>
      <c r="AU145" s="8" t="s">
        <v>55</v>
      </c>
      <c r="AV145" s="8" t="s">
        <v>55</v>
      </c>
      <c r="AW145" s="8" t="s">
        <v>55</v>
      </c>
      <c r="AX145">
        <f t="shared" si="28"/>
        <v>0</v>
      </c>
    </row>
    <row r="146" spans="1:53" ht="13" hidden="1" x14ac:dyDescent="0.3">
      <c r="A146" s="6" t="s">
        <v>195</v>
      </c>
      <c r="B146" s="5" t="s">
        <v>53</v>
      </c>
      <c r="C146" s="7" t="s">
        <v>55</v>
      </c>
      <c r="D146" s="7" t="s">
        <v>55</v>
      </c>
      <c r="E146" s="7" t="s">
        <v>55</v>
      </c>
      <c r="F146" s="7" t="s">
        <v>55</v>
      </c>
      <c r="G146" s="7" t="s">
        <v>55</v>
      </c>
      <c r="H146" s="7" t="s">
        <v>55</v>
      </c>
      <c r="I146" s="7" t="s">
        <v>55</v>
      </c>
      <c r="J146" s="7" t="s">
        <v>55</v>
      </c>
      <c r="K146" s="7" t="s">
        <v>55</v>
      </c>
      <c r="L146" s="7" t="s">
        <v>55</v>
      </c>
      <c r="M146" s="7" t="s">
        <v>55</v>
      </c>
      <c r="N146" s="7" t="s">
        <v>55</v>
      </c>
      <c r="O146" s="7" t="s">
        <v>55</v>
      </c>
      <c r="P146" s="7" t="s">
        <v>55</v>
      </c>
      <c r="Q146" s="7" t="s">
        <v>55</v>
      </c>
      <c r="R146" s="7" t="s">
        <v>55</v>
      </c>
      <c r="S146" s="7" t="s">
        <v>55</v>
      </c>
      <c r="T146" s="7" t="s">
        <v>55</v>
      </c>
      <c r="U146" s="7" t="s">
        <v>55</v>
      </c>
      <c r="V146" s="7" t="s">
        <v>55</v>
      </c>
      <c r="W146" s="7" t="s">
        <v>55</v>
      </c>
      <c r="X146" s="7" t="s">
        <v>55</v>
      </c>
      <c r="Y146" s="7" t="s">
        <v>55</v>
      </c>
      <c r="Z146" s="7" t="s">
        <v>55</v>
      </c>
      <c r="AA146" s="7" t="s">
        <v>55</v>
      </c>
      <c r="AB146" s="7" t="s">
        <v>55</v>
      </c>
      <c r="AC146" s="7" t="s">
        <v>55</v>
      </c>
      <c r="AD146" s="7" t="s">
        <v>55</v>
      </c>
      <c r="AE146" s="7" t="s">
        <v>55</v>
      </c>
      <c r="AF146" s="7" t="s">
        <v>55</v>
      </c>
      <c r="AG146" s="7" t="s">
        <v>55</v>
      </c>
      <c r="AH146" s="7" t="s">
        <v>55</v>
      </c>
      <c r="AI146" s="7" t="s">
        <v>55</v>
      </c>
      <c r="AJ146" s="7" t="s">
        <v>55</v>
      </c>
      <c r="AK146" s="7" t="s">
        <v>55</v>
      </c>
      <c r="AL146" s="7" t="s">
        <v>55</v>
      </c>
      <c r="AM146" s="7" t="s">
        <v>55</v>
      </c>
      <c r="AN146" s="7" t="s">
        <v>55</v>
      </c>
      <c r="AO146" s="7" t="s">
        <v>55</v>
      </c>
      <c r="AP146" s="7" t="s">
        <v>55</v>
      </c>
      <c r="AQ146" s="7" t="s">
        <v>55</v>
      </c>
      <c r="AR146" s="7" t="s">
        <v>55</v>
      </c>
      <c r="AS146" s="7" t="s">
        <v>55</v>
      </c>
      <c r="AT146" s="7" t="s">
        <v>55</v>
      </c>
      <c r="AU146" s="7" t="s">
        <v>55</v>
      </c>
      <c r="AV146" s="7" t="s">
        <v>55</v>
      </c>
      <c r="AW146" s="7" t="s">
        <v>55</v>
      </c>
      <c r="AX146">
        <f t="shared" si="28"/>
        <v>0</v>
      </c>
    </row>
    <row r="147" spans="1:53" ht="13" hidden="1" x14ac:dyDescent="0.3">
      <c r="A147" s="6" t="s">
        <v>196</v>
      </c>
      <c r="B147" s="5" t="s">
        <v>53</v>
      </c>
      <c r="C147" s="8" t="s">
        <v>55</v>
      </c>
      <c r="D147" s="8">
        <v>18.862939999999998</v>
      </c>
      <c r="E147" s="8" t="s">
        <v>55</v>
      </c>
      <c r="F147" s="8" t="s">
        <v>55</v>
      </c>
      <c r="G147" s="8" t="s">
        <v>55</v>
      </c>
      <c r="H147" s="8" t="s">
        <v>55</v>
      </c>
      <c r="I147" s="8">
        <v>17.61281</v>
      </c>
      <c r="J147" s="8" t="s">
        <v>55</v>
      </c>
      <c r="K147" s="8" t="s">
        <v>55</v>
      </c>
      <c r="L147" s="8">
        <v>18.755500000000001</v>
      </c>
      <c r="M147" s="8" t="s">
        <v>55</v>
      </c>
      <c r="N147" s="8" t="s">
        <v>55</v>
      </c>
      <c r="O147" s="8" t="s">
        <v>55</v>
      </c>
      <c r="P147" s="8" t="s">
        <v>55</v>
      </c>
      <c r="Q147" s="8" t="s">
        <v>55</v>
      </c>
      <c r="R147" s="8">
        <v>30.090009999999999</v>
      </c>
      <c r="S147" s="8" t="s">
        <v>55</v>
      </c>
      <c r="T147" s="8">
        <v>32.643970000000003</v>
      </c>
      <c r="U147" s="8" t="s">
        <v>55</v>
      </c>
      <c r="V147" s="8">
        <v>28.920480000000001</v>
      </c>
      <c r="W147" s="8" t="s">
        <v>55</v>
      </c>
      <c r="X147" s="8" t="s">
        <v>55</v>
      </c>
      <c r="Y147" s="8">
        <v>33.615090000000002</v>
      </c>
      <c r="Z147" s="8">
        <v>40.155859999999997</v>
      </c>
      <c r="AA147" s="8">
        <v>39.616239999999998</v>
      </c>
      <c r="AB147" s="8">
        <v>39.149419999999999</v>
      </c>
      <c r="AC147" s="8" t="s">
        <v>55</v>
      </c>
      <c r="AD147" s="8" t="s">
        <v>55</v>
      </c>
      <c r="AE147" s="8" t="s">
        <v>55</v>
      </c>
      <c r="AF147" s="8" t="s">
        <v>55</v>
      </c>
      <c r="AG147" s="8" t="s">
        <v>55</v>
      </c>
      <c r="AH147" s="8">
        <v>43.662680000000002</v>
      </c>
      <c r="AI147" s="8" t="s">
        <v>55</v>
      </c>
      <c r="AJ147" s="8" t="s">
        <v>55</v>
      </c>
      <c r="AK147" s="8" t="s">
        <v>55</v>
      </c>
      <c r="AL147" s="8">
        <v>42.392339999999997</v>
      </c>
      <c r="AM147" s="8">
        <v>42.703629999999997</v>
      </c>
      <c r="AN147" s="8">
        <v>37.087719999999997</v>
      </c>
      <c r="AO147" s="8">
        <v>31.954339999999998</v>
      </c>
      <c r="AP147" s="8">
        <v>46.284260000000003</v>
      </c>
      <c r="AQ147" s="8">
        <v>47.311999999999998</v>
      </c>
      <c r="AR147" s="8" t="s">
        <v>55</v>
      </c>
      <c r="AS147" s="8" t="s">
        <v>55</v>
      </c>
      <c r="AT147" s="8" t="s">
        <v>55</v>
      </c>
      <c r="AU147" s="8">
        <v>48.718060000000001</v>
      </c>
      <c r="AV147" s="8">
        <v>48.210380000000001</v>
      </c>
      <c r="AW147" s="8" t="s">
        <v>55</v>
      </c>
      <c r="AX147">
        <f t="shared" si="28"/>
        <v>687.74773000000005</v>
      </c>
      <c r="AY147">
        <f t="shared" ref="AY147:AY150" si="33">COUNT(C147:AW147)</f>
        <v>19</v>
      </c>
      <c r="AZ147" t="str">
        <f t="shared" ref="AZ147:AZ150" si="34">A147</f>
        <v>Morocco</v>
      </c>
    </row>
    <row r="148" spans="1:53" ht="13" hidden="1" x14ac:dyDescent="0.3">
      <c r="A148" s="6" t="s">
        <v>197</v>
      </c>
      <c r="B148" s="5" t="s">
        <v>53</v>
      </c>
      <c r="C148" s="7" t="s">
        <v>55</v>
      </c>
      <c r="D148" s="7">
        <v>46.153849999999998</v>
      </c>
      <c r="E148" s="7" t="s">
        <v>55</v>
      </c>
      <c r="F148" s="7" t="s">
        <v>55</v>
      </c>
      <c r="G148" s="7">
        <v>47.120420000000003</v>
      </c>
      <c r="H148" s="7" t="s">
        <v>55</v>
      </c>
      <c r="I148" s="7" t="s">
        <v>55</v>
      </c>
      <c r="J148" s="7" t="s">
        <v>55</v>
      </c>
      <c r="K148" s="7">
        <v>30.66667</v>
      </c>
      <c r="L148" s="7" t="s">
        <v>55</v>
      </c>
      <c r="M148" s="7" t="s">
        <v>55</v>
      </c>
      <c r="N148" s="7" t="s">
        <v>55</v>
      </c>
      <c r="O148" s="7">
        <v>35.652169999999998</v>
      </c>
      <c r="P148" s="7" t="s">
        <v>55</v>
      </c>
      <c r="Q148" s="7" t="s">
        <v>55</v>
      </c>
      <c r="R148" s="7" t="s">
        <v>55</v>
      </c>
      <c r="S148" s="7" t="s">
        <v>55</v>
      </c>
      <c r="T148" s="7" t="s">
        <v>55</v>
      </c>
      <c r="U148" s="7" t="s">
        <v>55</v>
      </c>
      <c r="V148" s="7" t="s">
        <v>55</v>
      </c>
      <c r="W148" s="7" t="s">
        <v>55</v>
      </c>
      <c r="X148" s="7" t="s">
        <v>55</v>
      </c>
      <c r="Y148" s="7" t="s">
        <v>55</v>
      </c>
      <c r="Z148" s="7">
        <v>22.619050000000001</v>
      </c>
      <c r="AA148" s="7">
        <v>32.530119999999997</v>
      </c>
      <c r="AB148" s="7">
        <v>39.333329999999997</v>
      </c>
      <c r="AC148" s="7">
        <v>33.944949999999999</v>
      </c>
      <c r="AD148" s="7" t="s">
        <v>55</v>
      </c>
      <c r="AE148" s="7" t="s">
        <v>55</v>
      </c>
      <c r="AF148" s="7" t="s">
        <v>55</v>
      </c>
      <c r="AG148" s="7" t="s">
        <v>55</v>
      </c>
      <c r="AH148" s="7" t="s">
        <v>55</v>
      </c>
      <c r="AI148" s="7" t="s">
        <v>55</v>
      </c>
      <c r="AJ148" s="7" t="s">
        <v>55</v>
      </c>
      <c r="AK148" s="7">
        <v>35.406529999999997</v>
      </c>
      <c r="AL148" s="7">
        <v>30.235130000000002</v>
      </c>
      <c r="AM148" s="7" t="s">
        <v>55</v>
      </c>
      <c r="AN148" s="7" t="s">
        <v>55</v>
      </c>
      <c r="AO148" s="7">
        <v>44.56738</v>
      </c>
      <c r="AP148" s="7">
        <v>41.856529999999999</v>
      </c>
      <c r="AQ148" s="7">
        <v>46.277970000000003</v>
      </c>
      <c r="AR148" s="7">
        <v>24.766629999999999</v>
      </c>
      <c r="AS148" s="7">
        <v>34.549959999999999</v>
      </c>
      <c r="AT148" s="7">
        <v>44.865920000000003</v>
      </c>
      <c r="AU148" s="7">
        <v>43.013779999999997</v>
      </c>
      <c r="AV148" s="7" t="s">
        <v>55</v>
      </c>
      <c r="AW148" s="7" t="s">
        <v>55</v>
      </c>
      <c r="AX148">
        <f t="shared" si="28"/>
        <v>633.56038999999998</v>
      </c>
      <c r="AY148">
        <f t="shared" si="33"/>
        <v>17</v>
      </c>
      <c r="AZ148" t="str">
        <f t="shared" si="34"/>
        <v>Mozambique</v>
      </c>
    </row>
    <row r="149" spans="1:53" ht="13" hidden="1" x14ac:dyDescent="0.3">
      <c r="A149" s="6" t="s">
        <v>198</v>
      </c>
      <c r="B149" s="5" t="s">
        <v>53</v>
      </c>
      <c r="C149" s="8" t="s">
        <v>55</v>
      </c>
      <c r="D149" s="8" t="s">
        <v>55</v>
      </c>
      <c r="E149" s="8" t="s">
        <v>55</v>
      </c>
      <c r="F149" s="8" t="s">
        <v>55</v>
      </c>
      <c r="G149" s="8" t="s">
        <v>55</v>
      </c>
      <c r="H149" s="8" t="s">
        <v>55</v>
      </c>
      <c r="I149" s="8" t="s">
        <v>55</v>
      </c>
      <c r="J149" s="8" t="s">
        <v>55</v>
      </c>
      <c r="K149" s="8" t="s">
        <v>55</v>
      </c>
      <c r="L149" s="8" t="s">
        <v>55</v>
      </c>
      <c r="M149" s="8" t="s">
        <v>55</v>
      </c>
      <c r="N149" s="8" t="s">
        <v>55</v>
      </c>
      <c r="O149" s="8" t="s">
        <v>55</v>
      </c>
      <c r="P149" s="8" t="s">
        <v>55</v>
      </c>
      <c r="Q149" s="8" t="s">
        <v>55</v>
      </c>
      <c r="R149" s="8" t="s">
        <v>55</v>
      </c>
      <c r="S149" s="8" t="s">
        <v>55</v>
      </c>
      <c r="T149" s="8" t="s">
        <v>55</v>
      </c>
      <c r="U149" s="8" t="s">
        <v>55</v>
      </c>
      <c r="V149" s="8" t="s">
        <v>55</v>
      </c>
      <c r="W149" s="8" t="s">
        <v>55</v>
      </c>
      <c r="X149" s="8" t="s">
        <v>55</v>
      </c>
      <c r="Y149" s="8" t="s">
        <v>55</v>
      </c>
      <c r="Z149" s="8" t="s">
        <v>55</v>
      </c>
      <c r="AA149" s="8" t="s">
        <v>55</v>
      </c>
      <c r="AB149" s="8" t="s">
        <v>55</v>
      </c>
      <c r="AC149" s="8">
        <v>62.109310000000001</v>
      </c>
      <c r="AD149" s="8" t="s">
        <v>55</v>
      </c>
      <c r="AE149" s="8" t="s">
        <v>55</v>
      </c>
      <c r="AF149" s="8" t="s">
        <v>55</v>
      </c>
      <c r="AG149" s="8" t="s">
        <v>55</v>
      </c>
      <c r="AH149" s="8" t="s">
        <v>55</v>
      </c>
      <c r="AI149" s="8" t="s">
        <v>55</v>
      </c>
      <c r="AJ149" s="8" t="s">
        <v>55</v>
      </c>
      <c r="AK149" s="8" t="s">
        <v>55</v>
      </c>
      <c r="AL149" s="8" t="s">
        <v>55</v>
      </c>
      <c r="AM149" s="8" t="s">
        <v>55</v>
      </c>
      <c r="AN149" s="8">
        <v>70.122380000000007</v>
      </c>
      <c r="AO149" s="8" t="s">
        <v>55</v>
      </c>
      <c r="AP149" s="8" t="s">
        <v>55</v>
      </c>
      <c r="AQ149" s="8" t="s">
        <v>55</v>
      </c>
      <c r="AR149" s="8">
        <v>65.422960000000003</v>
      </c>
      <c r="AS149" s="8">
        <v>64.591589999999997</v>
      </c>
      <c r="AT149" s="8" t="s">
        <v>55</v>
      </c>
      <c r="AU149" s="8" t="s">
        <v>55</v>
      </c>
      <c r="AV149" s="8" t="s">
        <v>55</v>
      </c>
      <c r="AW149" s="8" t="s">
        <v>55</v>
      </c>
      <c r="AX149">
        <f t="shared" si="28"/>
        <v>262.24624</v>
      </c>
      <c r="AY149">
        <f t="shared" si="33"/>
        <v>4</v>
      </c>
      <c r="AZ149" t="str">
        <f t="shared" si="34"/>
        <v>Myanmar</v>
      </c>
    </row>
    <row r="150" spans="1:53" ht="13" hidden="1" x14ac:dyDescent="0.3">
      <c r="A150" s="6" t="s">
        <v>199</v>
      </c>
      <c r="B150" s="5" t="s">
        <v>53</v>
      </c>
      <c r="C150" s="7" t="s">
        <v>55</v>
      </c>
      <c r="D150" s="7" t="s">
        <v>55</v>
      </c>
      <c r="E150" s="7" t="s">
        <v>55</v>
      </c>
      <c r="F150" s="7" t="s">
        <v>55</v>
      </c>
      <c r="G150" s="7" t="s">
        <v>55</v>
      </c>
      <c r="H150" s="7" t="s">
        <v>55</v>
      </c>
      <c r="I150" s="7" t="s">
        <v>55</v>
      </c>
      <c r="J150" s="7" t="s">
        <v>55</v>
      </c>
      <c r="K150" s="7" t="s">
        <v>55</v>
      </c>
      <c r="L150" s="7" t="s">
        <v>55</v>
      </c>
      <c r="M150" s="7" t="s">
        <v>55</v>
      </c>
      <c r="N150" s="7" t="s">
        <v>55</v>
      </c>
      <c r="O150" s="7" t="s">
        <v>55</v>
      </c>
      <c r="P150" s="7" t="s">
        <v>55</v>
      </c>
      <c r="Q150" s="7" t="s">
        <v>55</v>
      </c>
      <c r="R150" s="7" t="s">
        <v>55</v>
      </c>
      <c r="S150" s="7" t="s">
        <v>55</v>
      </c>
      <c r="T150" s="7" t="s">
        <v>55</v>
      </c>
      <c r="U150" s="7" t="s">
        <v>55</v>
      </c>
      <c r="V150" s="7" t="s">
        <v>55</v>
      </c>
      <c r="W150" s="7" t="s">
        <v>55</v>
      </c>
      <c r="X150" s="7" t="s">
        <v>55</v>
      </c>
      <c r="Y150" s="7" t="s">
        <v>55</v>
      </c>
      <c r="Z150" s="7" t="s">
        <v>55</v>
      </c>
      <c r="AA150" s="7">
        <v>62.711860000000001</v>
      </c>
      <c r="AB150" s="7">
        <v>61.704549999999998</v>
      </c>
      <c r="AC150" s="7" t="s">
        <v>55</v>
      </c>
      <c r="AD150" s="7" t="s">
        <v>55</v>
      </c>
      <c r="AE150" s="7" t="s">
        <v>55</v>
      </c>
      <c r="AF150" s="7" t="s">
        <v>55</v>
      </c>
      <c r="AG150" s="7" t="s">
        <v>55</v>
      </c>
      <c r="AH150" s="7">
        <v>46.028329999999997</v>
      </c>
      <c r="AI150" s="7" t="s">
        <v>55</v>
      </c>
      <c r="AJ150" s="7">
        <v>56.133270000000003</v>
      </c>
      <c r="AK150" s="7" t="s">
        <v>55</v>
      </c>
      <c r="AL150" s="7">
        <v>55.780110000000001</v>
      </c>
      <c r="AM150" s="7">
        <v>62.741309999999999</v>
      </c>
      <c r="AN150" s="7" t="s">
        <v>55</v>
      </c>
      <c r="AO150" s="7">
        <v>58.352939999999997</v>
      </c>
      <c r="AP150" s="7" t="s">
        <v>55</v>
      </c>
      <c r="AQ150" s="7" t="s">
        <v>55</v>
      </c>
      <c r="AR150" s="7" t="s">
        <v>55</v>
      </c>
      <c r="AS150" s="7">
        <v>65.504689999999997</v>
      </c>
      <c r="AT150" s="7">
        <v>65.951830000000001</v>
      </c>
      <c r="AU150" s="7">
        <v>65.597300000000004</v>
      </c>
      <c r="AV150" s="7" t="s">
        <v>55</v>
      </c>
      <c r="AW150" s="7" t="s">
        <v>55</v>
      </c>
      <c r="AX150">
        <f t="shared" si="28"/>
        <v>600.50618999999995</v>
      </c>
      <c r="AY150">
        <f t="shared" si="33"/>
        <v>10</v>
      </c>
      <c r="AZ150" t="str">
        <f t="shared" si="34"/>
        <v>Namibia</v>
      </c>
    </row>
    <row r="151" spans="1:53" ht="13" hidden="1" x14ac:dyDescent="0.3">
      <c r="A151" s="6" t="s">
        <v>200</v>
      </c>
      <c r="B151" s="5" t="s">
        <v>53</v>
      </c>
      <c r="C151" s="8" t="s">
        <v>55</v>
      </c>
      <c r="D151" s="8" t="s">
        <v>55</v>
      </c>
      <c r="E151" s="8" t="s">
        <v>55</v>
      </c>
      <c r="F151" s="8" t="s">
        <v>55</v>
      </c>
      <c r="G151" s="8" t="s">
        <v>55</v>
      </c>
      <c r="H151" s="8" t="s">
        <v>55</v>
      </c>
      <c r="I151" s="8" t="s">
        <v>55</v>
      </c>
      <c r="J151" s="8" t="s">
        <v>55</v>
      </c>
      <c r="K151" s="8" t="s">
        <v>55</v>
      </c>
      <c r="L151" s="8" t="s">
        <v>55</v>
      </c>
      <c r="M151" s="8" t="s">
        <v>55</v>
      </c>
      <c r="N151" s="8" t="s">
        <v>55</v>
      </c>
      <c r="O151" s="8" t="s">
        <v>55</v>
      </c>
      <c r="P151" s="8" t="s">
        <v>55</v>
      </c>
      <c r="Q151" s="8" t="s">
        <v>55</v>
      </c>
      <c r="R151" s="8" t="s">
        <v>55</v>
      </c>
      <c r="S151" s="8" t="s">
        <v>55</v>
      </c>
      <c r="T151" s="8" t="s">
        <v>55</v>
      </c>
      <c r="U151" s="8" t="s">
        <v>55</v>
      </c>
      <c r="V151" s="8" t="s">
        <v>55</v>
      </c>
      <c r="W151" s="8" t="s">
        <v>55</v>
      </c>
      <c r="X151" s="8" t="s">
        <v>55</v>
      </c>
      <c r="Y151" s="8" t="s">
        <v>55</v>
      </c>
      <c r="Z151" s="8" t="s">
        <v>55</v>
      </c>
      <c r="AA151" s="8" t="s">
        <v>55</v>
      </c>
      <c r="AB151" s="8" t="s">
        <v>55</v>
      </c>
      <c r="AC151" s="8" t="s">
        <v>55</v>
      </c>
      <c r="AD151" s="8" t="s">
        <v>55</v>
      </c>
      <c r="AE151" s="8" t="s">
        <v>55</v>
      </c>
      <c r="AF151" s="8" t="s">
        <v>55</v>
      </c>
      <c r="AG151" s="8" t="s">
        <v>55</v>
      </c>
      <c r="AH151" s="8" t="s">
        <v>55</v>
      </c>
      <c r="AI151" s="8" t="s">
        <v>55</v>
      </c>
      <c r="AJ151" s="8" t="s">
        <v>55</v>
      </c>
      <c r="AK151" s="8" t="s">
        <v>55</v>
      </c>
      <c r="AL151" s="8" t="s">
        <v>55</v>
      </c>
      <c r="AM151" s="8" t="s">
        <v>55</v>
      </c>
      <c r="AN151" s="8" t="s">
        <v>55</v>
      </c>
      <c r="AO151" s="8" t="s">
        <v>55</v>
      </c>
      <c r="AP151" s="8" t="s">
        <v>55</v>
      </c>
      <c r="AQ151" s="8" t="s">
        <v>55</v>
      </c>
      <c r="AR151" s="8" t="s">
        <v>55</v>
      </c>
      <c r="AS151" s="8" t="s">
        <v>55</v>
      </c>
      <c r="AT151" s="8" t="s">
        <v>55</v>
      </c>
      <c r="AU151" s="8" t="s">
        <v>55</v>
      </c>
      <c r="AV151" s="8" t="s">
        <v>55</v>
      </c>
      <c r="AW151" s="8" t="s">
        <v>55</v>
      </c>
      <c r="AX151">
        <f t="shared" si="28"/>
        <v>0</v>
      </c>
    </row>
    <row r="152" spans="1:53" ht="13" hidden="1" x14ac:dyDescent="0.3">
      <c r="A152" s="6" t="s">
        <v>201</v>
      </c>
      <c r="B152" s="5" t="s">
        <v>53</v>
      </c>
      <c r="C152" s="7" t="s">
        <v>55</v>
      </c>
      <c r="D152" s="7" t="s">
        <v>55</v>
      </c>
      <c r="E152" s="7" t="s">
        <v>55</v>
      </c>
      <c r="F152" s="7" t="s">
        <v>55</v>
      </c>
      <c r="G152" s="7" t="s">
        <v>55</v>
      </c>
      <c r="H152" s="7" t="s">
        <v>55</v>
      </c>
      <c r="I152" s="7" t="s">
        <v>55</v>
      </c>
      <c r="J152" s="7" t="s">
        <v>55</v>
      </c>
      <c r="K152" s="7" t="s">
        <v>55</v>
      </c>
      <c r="L152" s="7" t="s">
        <v>55</v>
      </c>
      <c r="M152" s="7" t="s">
        <v>55</v>
      </c>
      <c r="N152" s="7" t="s">
        <v>55</v>
      </c>
      <c r="O152" s="7" t="s">
        <v>55</v>
      </c>
      <c r="P152" s="7" t="s">
        <v>55</v>
      </c>
      <c r="Q152" s="7" t="s">
        <v>55</v>
      </c>
      <c r="R152" s="7" t="s">
        <v>55</v>
      </c>
      <c r="S152" s="7" t="s">
        <v>55</v>
      </c>
      <c r="T152" s="7" t="s">
        <v>55</v>
      </c>
      <c r="U152" s="7" t="s">
        <v>55</v>
      </c>
      <c r="V152" s="7" t="s">
        <v>55</v>
      </c>
      <c r="W152" s="7" t="s">
        <v>55</v>
      </c>
      <c r="X152" s="7" t="s">
        <v>55</v>
      </c>
      <c r="Y152" s="7" t="s">
        <v>55</v>
      </c>
      <c r="Z152" s="7" t="s">
        <v>55</v>
      </c>
      <c r="AA152" s="7" t="s">
        <v>55</v>
      </c>
      <c r="AB152" s="7" t="s">
        <v>55</v>
      </c>
      <c r="AC152" s="7" t="s">
        <v>55</v>
      </c>
      <c r="AD152" s="7" t="s">
        <v>55</v>
      </c>
      <c r="AE152" s="7" t="s">
        <v>55</v>
      </c>
      <c r="AF152" s="7" t="s">
        <v>55</v>
      </c>
      <c r="AG152" s="7" t="s">
        <v>55</v>
      </c>
      <c r="AH152" s="7" t="s">
        <v>55</v>
      </c>
      <c r="AI152" s="7" t="s">
        <v>55</v>
      </c>
      <c r="AJ152" s="7" t="s">
        <v>55</v>
      </c>
      <c r="AK152" s="7" t="s">
        <v>55</v>
      </c>
      <c r="AL152" s="7" t="s">
        <v>55</v>
      </c>
      <c r="AM152" s="7" t="s">
        <v>55</v>
      </c>
      <c r="AN152" s="7" t="s">
        <v>55</v>
      </c>
      <c r="AO152" s="7" t="s">
        <v>55</v>
      </c>
      <c r="AP152" s="7" t="s">
        <v>55</v>
      </c>
      <c r="AQ152" s="7" t="s">
        <v>55</v>
      </c>
      <c r="AR152" s="7" t="s">
        <v>55</v>
      </c>
      <c r="AS152" s="7" t="s">
        <v>55</v>
      </c>
      <c r="AT152" s="7">
        <v>48.305349999999997</v>
      </c>
      <c r="AU152" s="7" t="s">
        <v>55</v>
      </c>
      <c r="AV152" s="7" t="s">
        <v>55</v>
      </c>
      <c r="AW152" s="7" t="s">
        <v>55</v>
      </c>
      <c r="AX152">
        <f t="shared" si="28"/>
        <v>48.305349999999997</v>
      </c>
      <c r="AY152">
        <f t="shared" ref="AY152:AY153" si="35">COUNT(C152:AW152)</f>
        <v>1</v>
      </c>
      <c r="AZ152" t="str">
        <f t="shared" ref="AZ152:AZ153" si="36">A152</f>
        <v>Nepal</v>
      </c>
    </row>
    <row r="153" spans="1:53" ht="13" x14ac:dyDescent="0.3">
      <c r="A153" s="6" t="s">
        <v>202</v>
      </c>
      <c r="B153" s="5" t="s">
        <v>53</v>
      </c>
      <c r="C153" s="8" t="s">
        <v>55</v>
      </c>
      <c r="D153" s="8" t="s">
        <v>55</v>
      </c>
      <c r="E153" s="8" t="s">
        <v>55</v>
      </c>
      <c r="F153" s="8">
        <v>31.655149999999999</v>
      </c>
      <c r="G153" s="8" t="s">
        <v>55</v>
      </c>
      <c r="H153" s="8">
        <v>33.205950000000001</v>
      </c>
      <c r="I153" s="8">
        <v>34.970489999999998</v>
      </c>
      <c r="J153" s="8">
        <v>34.511800000000001</v>
      </c>
      <c r="K153" s="8">
        <v>35.376899999999999</v>
      </c>
      <c r="L153" s="8">
        <v>36.216059999999999</v>
      </c>
      <c r="M153" s="8">
        <v>37.128740000000001</v>
      </c>
      <c r="N153" s="8">
        <v>42.386490000000002</v>
      </c>
      <c r="O153" s="8">
        <v>45.922580000000004</v>
      </c>
      <c r="P153" s="8">
        <v>47.976709999999997</v>
      </c>
      <c r="Q153" s="8">
        <v>44.514899999999997</v>
      </c>
      <c r="R153" s="8">
        <v>48.313470000000002</v>
      </c>
      <c r="S153" s="8">
        <v>46.616599999999998</v>
      </c>
      <c r="T153" s="8">
        <v>44.521630000000002</v>
      </c>
      <c r="U153" s="8">
        <v>44.650230000000001</v>
      </c>
      <c r="V153" s="8">
        <v>43.29242</v>
      </c>
      <c r="W153" s="8">
        <v>44.321820000000002</v>
      </c>
      <c r="X153" s="8">
        <v>45.337910000000001</v>
      </c>
      <c r="Y153" s="8">
        <v>43.209020000000002</v>
      </c>
      <c r="Z153" s="8">
        <v>46.565049999999999</v>
      </c>
      <c r="AA153" s="8">
        <v>47.147440000000003</v>
      </c>
      <c r="AB153" s="8">
        <v>48.425289999999997</v>
      </c>
      <c r="AC153" s="8">
        <v>49.483730000000001</v>
      </c>
      <c r="AD153" s="8">
        <v>50.469230000000003</v>
      </c>
      <c r="AE153" s="8" t="s">
        <v>55</v>
      </c>
      <c r="AF153" s="8">
        <v>52.349580000000003</v>
      </c>
      <c r="AG153" s="8">
        <v>54.152819999999998</v>
      </c>
      <c r="AH153" s="8">
        <v>54.703870000000002</v>
      </c>
      <c r="AI153" s="8">
        <v>55.391640000000002</v>
      </c>
      <c r="AJ153" s="8">
        <v>55.998930000000001</v>
      </c>
      <c r="AK153" s="8">
        <v>56.149239999999999</v>
      </c>
      <c r="AL153" s="8">
        <v>56.467700000000001</v>
      </c>
      <c r="AM153" s="8">
        <v>55.903300000000002</v>
      </c>
      <c r="AN153" s="8">
        <v>56.480240000000002</v>
      </c>
      <c r="AO153" s="8">
        <v>56.735199999999999</v>
      </c>
      <c r="AP153" s="8">
        <v>56.540170000000003</v>
      </c>
      <c r="AQ153" s="8">
        <v>56.689349999999997</v>
      </c>
      <c r="AR153" s="8">
        <v>56.912779999999998</v>
      </c>
      <c r="AS153" s="8">
        <v>56.531120000000001</v>
      </c>
      <c r="AT153" s="8">
        <v>56.905889999999999</v>
      </c>
      <c r="AU153" s="8">
        <v>56.606499999999997</v>
      </c>
      <c r="AV153" s="8" t="s">
        <v>55</v>
      </c>
      <c r="AW153" s="8" t="s">
        <v>55</v>
      </c>
      <c r="AX153">
        <f t="shared" si="28"/>
        <v>1920.7379400000002</v>
      </c>
      <c r="AY153">
        <f t="shared" si="35"/>
        <v>40</v>
      </c>
      <c r="AZ153" t="str">
        <f t="shared" si="36"/>
        <v>Netherlands</v>
      </c>
      <c r="BA153" t="s">
        <v>613</v>
      </c>
    </row>
    <row r="154" spans="1:53" ht="13" hidden="1" x14ac:dyDescent="0.3">
      <c r="A154" s="6" t="s">
        <v>203</v>
      </c>
      <c r="B154" s="5" t="s">
        <v>53</v>
      </c>
      <c r="C154" s="7" t="s">
        <v>55</v>
      </c>
      <c r="D154" s="7" t="s">
        <v>55</v>
      </c>
      <c r="E154" s="7" t="s">
        <v>55</v>
      </c>
      <c r="F154" s="7" t="s">
        <v>55</v>
      </c>
      <c r="G154" s="7" t="s">
        <v>55</v>
      </c>
      <c r="H154" s="7" t="s">
        <v>55</v>
      </c>
      <c r="I154" s="7" t="s">
        <v>55</v>
      </c>
      <c r="J154" s="7" t="s">
        <v>55</v>
      </c>
      <c r="K154" s="7" t="s">
        <v>55</v>
      </c>
      <c r="L154" s="7" t="s">
        <v>55</v>
      </c>
      <c r="M154" s="7" t="s">
        <v>55</v>
      </c>
      <c r="N154" s="7" t="s">
        <v>55</v>
      </c>
      <c r="O154" s="7" t="s">
        <v>55</v>
      </c>
      <c r="P154" s="7" t="s">
        <v>55</v>
      </c>
      <c r="Q154" s="7" t="s">
        <v>55</v>
      </c>
      <c r="R154" s="7" t="s">
        <v>55</v>
      </c>
      <c r="S154" s="7" t="s">
        <v>55</v>
      </c>
      <c r="T154" s="7" t="s">
        <v>55</v>
      </c>
      <c r="U154" s="7" t="s">
        <v>55</v>
      </c>
      <c r="V154" s="7" t="s">
        <v>55</v>
      </c>
      <c r="W154" s="7" t="s">
        <v>55</v>
      </c>
      <c r="X154" s="7" t="s">
        <v>55</v>
      </c>
      <c r="Y154" s="7" t="s">
        <v>55</v>
      </c>
      <c r="Z154" s="7" t="s">
        <v>55</v>
      </c>
      <c r="AA154" s="7" t="s">
        <v>55</v>
      </c>
      <c r="AB154" s="7" t="s">
        <v>55</v>
      </c>
      <c r="AC154" s="7" t="s">
        <v>55</v>
      </c>
      <c r="AD154" s="7" t="s">
        <v>55</v>
      </c>
      <c r="AE154" s="7" t="s">
        <v>55</v>
      </c>
      <c r="AF154" s="7" t="s">
        <v>55</v>
      </c>
      <c r="AG154" s="7" t="s">
        <v>55</v>
      </c>
      <c r="AH154" s="7" t="s">
        <v>55</v>
      </c>
      <c r="AI154" s="7" t="s">
        <v>55</v>
      </c>
      <c r="AJ154" s="7" t="s">
        <v>55</v>
      </c>
      <c r="AK154" s="7" t="s">
        <v>55</v>
      </c>
      <c r="AL154" s="7" t="s">
        <v>55</v>
      </c>
      <c r="AM154" s="7" t="s">
        <v>55</v>
      </c>
      <c r="AN154" s="7" t="s">
        <v>55</v>
      </c>
      <c r="AO154" s="7" t="s">
        <v>55</v>
      </c>
      <c r="AP154" s="7" t="s">
        <v>55</v>
      </c>
      <c r="AQ154" s="7" t="s">
        <v>55</v>
      </c>
      <c r="AR154" s="7" t="s">
        <v>55</v>
      </c>
      <c r="AS154" s="7" t="s">
        <v>55</v>
      </c>
      <c r="AT154" s="7" t="s">
        <v>55</v>
      </c>
      <c r="AU154" s="7" t="s">
        <v>55</v>
      </c>
      <c r="AV154" s="7" t="s">
        <v>55</v>
      </c>
      <c r="AW154" s="7" t="s">
        <v>55</v>
      </c>
      <c r="AX154">
        <f t="shared" si="28"/>
        <v>0</v>
      </c>
    </row>
    <row r="155" spans="1:53" ht="13" hidden="1" x14ac:dyDescent="0.3">
      <c r="A155" s="6" t="s">
        <v>204</v>
      </c>
      <c r="B155" s="5" t="s">
        <v>53</v>
      </c>
      <c r="C155" s="8" t="s">
        <v>55</v>
      </c>
      <c r="D155" s="8" t="s">
        <v>55</v>
      </c>
      <c r="E155" s="8" t="s">
        <v>55</v>
      </c>
      <c r="F155" s="8" t="s">
        <v>55</v>
      </c>
      <c r="G155" s="8" t="s">
        <v>55</v>
      </c>
      <c r="H155" s="8" t="s">
        <v>55</v>
      </c>
      <c r="I155" s="8" t="s">
        <v>55</v>
      </c>
      <c r="J155" s="8" t="s">
        <v>55</v>
      </c>
      <c r="K155" s="8" t="s">
        <v>55</v>
      </c>
      <c r="L155" s="8" t="s">
        <v>55</v>
      </c>
      <c r="M155" s="8" t="s">
        <v>55</v>
      </c>
      <c r="N155" s="8" t="s">
        <v>55</v>
      </c>
      <c r="O155" s="8" t="s">
        <v>55</v>
      </c>
      <c r="P155" s="8" t="s">
        <v>55</v>
      </c>
      <c r="Q155" s="8" t="s">
        <v>55</v>
      </c>
      <c r="R155" s="8" t="s">
        <v>55</v>
      </c>
      <c r="S155" s="8" t="s">
        <v>55</v>
      </c>
      <c r="T155" s="8" t="s">
        <v>55</v>
      </c>
      <c r="U155" s="8" t="s">
        <v>55</v>
      </c>
      <c r="V155" s="8" t="s">
        <v>55</v>
      </c>
      <c r="W155" s="8" t="s">
        <v>55</v>
      </c>
      <c r="X155" s="8" t="s">
        <v>55</v>
      </c>
      <c r="Y155" s="8" t="s">
        <v>55</v>
      </c>
      <c r="Z155" s="8" t="s">
        <v>55</v>
      </c>
      <c r="AA155" s="8" t="s">
        <v>55</v>
      </c>
      <c r="AB155" s="8" t="s">
        <v>55</v>
      </c>
      <c r="AC155" s="8" t="s">
        <v>55</v>
      </c>
      <c r="AD155" s="8" t="s">
        <v>55</v>
      </c>
      <c r="AE155" s="8" t="s">
        <v>55</v>
      </c>
      <c r="AF155" s="8" t="s">
        <v>55</v>
      </c>
      <c r="AG155" s="8" t="s">
        <v>55</v>
      </c>
      <c r="AH155" s="8" t="s">
        <v>55</v>
      </c>
      <c r="AI155" s="8" t="s">
        <v>55</v>
      </c>
      <c r="AJ155" s="8" t="s">
        <v>55</v>
      </c>
      <c r="AK155" s="8" t="s">
        <v>55</v>
      </c>
      <c r="AL155" s="8" t="s">
        <v>55</v>
      </c>
      <c r="AM155" s="8" t="s">
        <v>55</v>
      </c>
      <c r="AN155" s="8" t="s">
        <v>55</v>
      </c>
      <c r="AO155" s="8" t="s">
        <v>55</v>
      </c>
      <c r="AP155" s="8" t="s">
        <v>55</v>
      </c>
      <c r="AQ155" s="8" t="s">
        <v>55</v>
      </c>
      <c r="AR155" s="8" t="s">
        <v>55</v>
      </c>
      <c r="AS155" s="8" t="s">
        <v>55</v>
      </c>
      <c r="AT155" s="8" t="s">
        <v>55</v>
      </c>
      <c r="AU155" s="8" t="s">
        <v>55</v>
      </c>
      <c r="AV155" s="8" t="s">
        <v>55</v>
      </c>
      <c r="AW155" s="8" t="s">
        <v>55</v>
      </c>
      <c r="AX155">
        <f t="shared" si="28"/>
        <v>0</v>
      </c>
    </row>
    <row r="156" spans="1:53" ht="13" x14ac:dyDescent="0.3">
      <c r="A156" s="6" t="s">
        <v>205</v>
      </c>
      <c r="B156" s="5" t="s">
        <v>53</v>
      </c>
      <c r="C156" s="7">
        <v>27.396319999999999</v>
      </c>
      <c r="D156" s="7">
        <v>27.474150000000002</v>
      </c>
      <c r="E156" s="7">
        <v>28.547249999999998</v>
      </c>
      <c r="F156" s="7">
        <v>30.66779</v>
      </c>
      <c r="G156" s="7">
        <v>31.556799999999999</v>
      </c>
      <c r="H156" s="7" t="s">
        <v>55</v>
      </c>
      <c r="I156" s="7">
        <v>32.18486</v>
      </c>
      <c r="J156" s="7" t="s">
        <v>55</v>
      </c>
      <c r="K156" s="7">
        <v>48.143560000000001</v>
      </c>
      <c r="L156" s="7">
        <v>44.144840000000002</v>
      </c>
      <c r="M156" s="7">
        <v>45.128740000000001</v>
      </c>
      <c r="N156" s="7">
        <v>45.141820000000003</v>
      </c>
      <c r="O156" s="7">
        <v>46.073160000000001</v>
      </c>
      <c r="P156" s="7">
        <v>44.753839999999997</v>
      </c>
      <c r="Q156" s="7">
        <v>44.538910000000001</v>
      </c>
      <c r="R156" s="7">
        <v>44.73124</v>
      </c>
      <c r="S156" s="7">
        <v>46.524830000000001</v>
      </c>
      <c r="T156" s="7">
        <v>47.939230000000002</v>
      </c>
      <c r="U156" s="7">
        <v>51.325299999999999</v>
      </c>
      <c r="V156" s="7">
        <v>50.980260000000001</v>
      </c>
      <c r="W156" s="7">
        <v>47.079659999999997</v>
      </c>
      <c r="X156" s="7">
        <v>49.026339999999998</v>
      </c>
      <c r="Y156" s="7">
        <v>54.509349999999998</v>
      </c>
      <c r="Z156" s="7">
        <v>54.99971</v>
      </c>
      <c r="AA156" s="7">
        <v>55.286140000000003</v>
      </c>
      <c r="AB156" s="7">
        <v>57.594200000000001</v>
      </c>
      <c r="AC156" s="7">
        <v>58.091619999999999</v>
      </c>
      <c r="AD156" s="7">
        <v>58.86083</v>
      </c>
      <c r="AE156" s="7">
        <v>59.984070000000003</v>
      </c>
      <c r="AF156" s="7">
        <v>61.184699999999999</v>
      </c>
      <c r="AG156" s="7">
        <v>61.896189999999997</v>
      </c>
      <c r="AH156" s="7">
        <v>61.368569999999998</v>
      </c>
      <c r="AI156" s="7">
        <v>60.777529999999999</v>
      </c>
      <c r="AJ156" s="7">
        <v>61.29927</v>
      </c>
      <c r="AK156" s="7">
        <v>60.702060000000003</v>
      </c>
      <c r="AL156" s="7">
        <v>60.618029999999997</v>
      </c>
      <c r="AM156" s="7">
        <v>60.753540000000001</v>
      </c>
      <c r="AN156" s="7">
        <v>61.017040000000001</v>
      </c>
      <c r="AO156" s="7">
        <v>60.859580000000001</v>
      </c>
      <c r="AP156" s="7">
        <v>58.84404</v>
      </c>
      <c r="AQ156" s="7">
        <v>59.273040000000002</v>
      </c>
      <c r="AR156" s="7">
        <v>59.23039</v>
      </c>
      <c r="AS156" s="7">
        <v>59.377740000000003</v>
      </c>
      <c r="AT156" s="7">
        <v>59.488579999999999</v>
      </c>
      <c r="AU156" s="7">
        <v>58.249090000000002</v>
      </c>
      <c r="AV156" s="7" t="s">
        <v>55</v>
      </c>
      <c r="AW156" s="7" t="s">
        <v>55</v>
      </c>
      <c r="AX156">
        <f t="shared" si="28"/>
        <v>2197.6242099999999</v>
      </c>
      <c r="AY156">
        <f t="shared" ref="AY156:AY159" si="37">COUNT(C156:AW156)</f>
        <v>43</v>
      </c>
      <c r="AZ156" t="str">
        <f t="shared" ref="AZ156:AZ159" si="38">A156</f>
        <v>New Zealand</v>
      </c>
      <c r="BA156" t="s">
        <v>614</v>
      </c>
    </row>
    <row r="157" spans="1:53" ht="13" hidden="1" x14ac:dyDescent="0.3">
      <c r="A157" s="6" t="s">
        <v>206</v>
      </c>
      <c r="B157" s="5" t="s">
        <v>53</v>
      </c>
      <c r="C157" s="8" t="s">
        <v>55</v>
      </c>
      <c r="D157" s="8" t="s">
        <v>55</v>
      </c>
      <c r="E157" s="8" t="s">
        <v>55</v>
      </c>
      <c r="F157" s="8" t="s">
        <v>55</v>
      </c>
      <c r="G157" s="8" t="s">
        <v>55</v>
      </c>
      <c r="H157" s="8" t="s">
        <v>55</v>
      </c>
      <c r="I157" s="8" t="s">
        <v>55</v>
      </c>
      <c r="J157" s="8" t="s">
        <v>55</v>
      </c>
      <c r="K157" s="8" t="s">
        <v>55</v>
      </c>
      <c r="L157" s="8" t="s">
        <v>55</v>
      </c>
      <c r="M157" s="8" t="s">
        <v>55</v>
      </c>
      <c r="N157" s="8" t="s">
        <v>55</v>
      </c>
      <c r="O157" s="8" t="s">
        <v>55</v>
      </c>
      <c r="P157" s="8">
        <v>42.681260000000002</v>
      </c>
      <c r="Q157" s="8">
        <v>38.947369999999999</v>
      </c>
      <c r="R157" s="8">
        <v>49.511000000000003</v>
      </c>
      <c r="S157" s="8">
        <v>43.21705</v>
      </c>
      <c r="T157" s="8">
        <v>65.701880000000003</v>
      </c>
      <c r="U157" s="8" t="s">
        <v>55</v>
      </c>
      <c r="V157" s="8" t="s">
        <v>55</v>
      </c>
      <c r="W157" s="8">
        <v>58.267270000000003</v>
      </c>
      <c r="X157" s="8">
        <v>60.977739999999997</v>
      </c>
      <c r="Y157" s="8">
        <v>59.893329999999999</v>
      </c>
      <c r="Z157" s="8" t="s">
        <v>55</v>
      </c>
      <c r="AA157" s="8" t="s">
        <v>55</v>
      </c>
      <c r="AB157" s="8">
        <v>51.601059999999997</v>
      </c>
      <c r="AC157" s="8" t="s">
        <v>55</v>
      </c>
      <c r="AD157" s="8">
        <v>60.15907</v>
      </c>
      <c r="AE157" s="8" t="s">
        <v>55</v>
      </c>
      <c r="AF157" s="8" t="s">
        <v>55</v>
      </c>
      <c r="AG157" s="8" t="s">
        <v>55</v>
      </c>
      <c r="AH157" s="8" t="s">
        <v>55</v>
      </c>
      <c r="AI157" s="8">
        <v>61.354120000000002</v>
      </c>
      <c r="AJ157" s="8" t="s">
        <v>55</v>
      </c>
      <c r="AK157" s="8" t="s">
        <v>55</v>
      </c>
      <c r="AL157" s="8" t="s">
        <v>55</v>
      </c>
      <c r="AM157" s="8" t="s">
        <v>55</v>
      </c>
      <c r="AN157" s="8" t="s">
        <v>55</v>
      </c>
      <c r="AO157" s="8" t="s">
        <v>55</v>
      </c>
      <c r="AP157" s="8" t="s">
        <v>55</v>
      </c>
      <c r="AQ157" s="8" t="s">
        <v>55</v>
      </c>
      <c r="AR157" s="8" t="s">
        <v>55</v>
      </c>
      <c r="AS157" s="8" t="s">
        <v>55</v>
      </c>
      <c r="AT157" s="8" t="s">
        <v>55</v>
      </c>
      <c r="AU157" s="8" t="s">
        <v>55</v>
      </c>
      <c r="AV157" s="8" t="s">
        <v>55</v>
      </c>
      <c r="AW157" s="8" t="s">
        <v>55</v>
      </c>
      <c r="AX157">
        <f t="shared" si="28"/>
        <v>592.31115</v>
      </c>
      <c r="AY157">
        <f t="shared" si="37"/>
        <v>11</v>
      </c>
      <c r="AZ157" t="str">
        <f t="shared" si="38"/>
        <v>Nicaragua</v>
      </c>
    </row>
    <row r="158" spans="1:53" ht="13" hidden="1" x14ac:dyDescent="0.3">
      <c r="A158" s="6" t="s">
        <v>207</v>
      </c>
      <c r="B158" s="5" t="s">
        <v>53</v>
      </c>
      <c r="C158" s="7" t="s">
        <v>55</v>
      </c>
      <c r="D158" s="7" t="s">
        <v>55</v>
      </c>
      <c r="E158" s="7" t="s">
        <v>55</v>
      </c>
      <c r="F158" s="7" t="s">
        <v>55</v>
      </c>
      <c r="G158" s="7" t="s">
        <v>55</v>
      </c>
      <c r="H158" s="7" t="s">
        <v>55</v>
      </c>
      <c r="I158" s="7" t="s">
        <v>55</v>
      </c>
      <c r="J158" s="7" t="s">
        <v>55</v>
      </c>
      <c r="K158" s="7" t="s">
        <v>55</v>
      </c>
      <c r="L158" s="7" t="s">
        <v>55</v>
      </c>
      <c r="M158" s="7">
        <v>15</v>
      </c>
      <c r="N158" s="7">
        <v>19.736840000000001</v>
      </c>
      <c r="O158" s="7">
        <v>14.84848</v>
      </c>
      <c r="P158" s="7">
        <v>15.86022</v>
      </c>
      <c r="Q158" s="7">
        <v>10.599080000000001</v>
      </c>
      <c r="R158" s="7">
        <v>16.005870000000002</v>
      </c>
      <c r="S158" s="7">
        <v>19.316839999999999</v>
      </c>
      <c r="T158" s="7" t="s">
        <v>55</v>
      </c>
      <c r="U158" s="7">
        <v>18.518519999999999</v>
      </c>
      <c r="V158" s="7">
        <v>14.678900000000001</v>
      </c>
      <c r="W158" s="7" t="s">
        <v>55</v>
      </c>
      <c r="X158" s="7" t="s">
        <v>55</v>
      </c>
      <c r="Y158" s="7" t="s">
        <v>55</v>
      </c>
      <c r="Z158" s="7" t="s">
        <v>55</v>
      </c>
      <c r="AA158" s="7" t="s">
        <v>55</v>
      </c>
      <c r="AB158" s="7" t="s">
        <v>55</v>
      </c>
      <c r="AC158" s="7" t="s">
        <v>55</v>
      </c>
      <c r="AD158" s="7" t="s">
        <v>55</v>
      </c>
      <c r="AE158" s="7" t="s">
        <v>55</v>
      </c>
      <c r="AF158" s="7" t="s">
        <v>55</v>
      </c>
      <c r="AG158" s="7" t="s">
        <v>55</v>
      </c>
      <c r="AH158" s="7">
        <v>27.283799999999999</v>
      </c>
      <c r="AI158" s="7" t="s">
        <v>55</v>
      </c>
      <c r="AJ158" s="7" t="s">
        <v>55</v>
      </c>
      <c r="AK158" s="7" t="s">
        <v>55</v>
      </c>
      <c r="AL158" s="7" t="s">
        <v>55</v>
      </c>
      <c r="AM158" s="7" t="s">
        <v>55</v>
      </c>
      <c r="AN158" s="7" t="s">
        <v>55</v>
      </c>
      <c r="AO158" s="7" t="s">
        <v>55</v>
      </c>
      <c r="AP158" s="7" t="s">
        <v>55</v>
      </c>
      <c r="AQ158" s="7">
        <v>28.460760000000001</v>
      </c>
      <c r="AR158" s="7" t="s">
        <v>55</v>
      </c>
      <c r="AS158" s="7" t="s">
        <v>55</v>
      </c>
      <c r="AT158" s="7" t="s">
        <v>55</v>
      </c>
      <c r="AU158" s="7" t="s">
        <v>55</v>
      </c>
      <c r="AV158" s="7" t="s">
        <v>55</v>
      </c>
      <c r="AW158" s="7" t="s">
        <v>55</v>
      </c>
      <c r="AX158">
        <f t="shared" si="28"/>
        <v>200.30930999999998</v>
      </c>
      <c r="AY158">
        <f t="shared" si="37"/>
        <v>11</v>
      </c>
      <c r="AZ158" t="str">
        <f t="shared" si="38"/>
        <v>Niger</v>
      </c>
    </row>
    <row r="159" spans="1:53" ht="13" hidden="1" x14ac:dyDescent="0.3">
      <c r="A159" s="6" t="s">
        <v>208</v>
      </c>
      <c r="B159" s="5" t="s">
        <v>53</v>
      </c>
      <c r="C159" s="8" t="s">
        <v>55</v>
      </c>
      <c r="D159" s="8" t="s">
        <v>55</v>
      </c>
      <c r="E159" s="8" t="s">
        <v>55</v>
      </c>
      <c r="F159" s="8" t="s">
        <v>55</v>
      </c>
      <c r="G159" s="8" t="s">
        <v>55</v>
      </c>
      <c r="H159" s="8" t="s">
        <v>55</v>
      </c>
      <c r="I159" s="8" t="s">
        <v>55</v>
      </c>
      <c r="J159" s="8" t="s">
        <v>55</v>
      </c>
      <c r="K159" s="8" t="s">
        <v>55</v>
      </c>
      <c r="L159" s="8" t="s">
        <v>55</v>
      </c>
      <c r="M159" s="8" t="s">
        <v>55</v>
      </c>
      <c r="N159" s="8" t="s">
        <v>55</v>
      </c>
      <c r="O159" s="8" t="s">
        <v>55</v>
      </c>
      <c r="P159" s="8" t="s">
        <v>55</v>
      </c>
      <c r="Q159" s="8" t="s">
        <v>55</v>
      </c>
      <c r="R159" s="8" t="s">
        <v>55</v>
      </c>
      <c r="S159" s="8">
        <v>22.174230000000001</v>
      </c>
      <c r="T159" s="8">
        <v>24.55968</v>
      </c>
      <c r="U159" s="8">
        <v>27.114730000000002</v>
      </c>
      <c r="V159" s="8" t="s">
        <v>55</v>
      </c>
      <c r="W159" s="8" t="s">
        <v>55</v>
      </c>
      <c r="X159" s="8" t="s">
        <v>55</v>
      </c>
      <c r="Y159" s="8" t="s">
        <v>55</v>
      </c>
      <c r="Z159" s="8" t="s">
        <v>55</v>
      </c>
      <c r="AA159" s="8" t="s">
        <v>55</v>
      </c>
      <c r="AB159" s="8" t="s">
        <v>55</v>
      </c>
      <c r="AC159" s="8" t="s">
        <v>55</v>
      </c>
      <c r="AD159" s="8" t="s">
        <v>55</v>
      </c>
      <c r="AE159" s="8" t="s">
        <v>55</v>
      </c>
      <c r="AF159" s="8">
        <v>44.124540000000003</v>
      </c>
      <c r="AG159" s="8" t="s">
        <v>55</v>
      </c>
      <c r="AH159" s="8" t="s">
        <v>55</v>
      </c>
      <c r="AI159" s="8" t="s">
        <v>55</v>
      </c>
      <c r="AJ159" s="8" t="s">
        <v>55</v>
      </c>
      <c r="AK159" s="8" t="s">
        <v>55</v>
      </c>
      <c r="AL159" s="8" t="s">
        <v>55</v>
      </c>
      <c r="AM159" s="8" t="s">
        <v>55</v>
      </c>
      <c r="AN159" s="8" t="s">
        <v>55</v>
      </c>
      <c r="AO159" s="8" t="s">
        <v>55</v>
      </c>
      <c r="AP159" s="8" t="s">
        <v>55</v>
      </c>
      <c r="AQ159" s="8" t="s">
        <v>55</v>
      </c>
      <c r="AR159" s="8" t="s">
        <v>55</v>
      </c>
      <c r="AS159" s="8" t="s">
        <v>55</v>
      </c>
      <c r="AT159" s="8" t="s">
        <v>55</v>
      </c>
      <c r="AU159" s="8" t="s">
        <v>55</v>
      </c>
      <c r="AV159" s="8" t="s">
        <v>55</v>
      </c>
      <c r="AW159" s="8" t="s">
        <v>55</v>
      </c>
      <c r="AX159">
        <f t="shared" si="28"/>
        <v>117.97318000000001</v>
      </c>
      <c r="AY159">
        <f t="shared" si="37"/>
        <v>4</v>
      </c>
      <c r="AZ159" t="str">
        <f t="shared" si="38"/>
        <v>Nigeria</v>
      </c>
    </row>
    <row r="160" spans="1:53" ht="13" hidden="1" x14ac:dyDescent="0.3">
      <c r="A160" s="6" t="s">
        <v>209</v>
      </c>
      <c r="B160" s="5" t="s">
        <v>53</v>
      </c>
      <c r="C160" s="7" t="s">
        <v>55</v>
      </c>
      <c r="D160" s="7" t="s">
        <v>55</v>
      </c>
      <c r="E160" s="7" t="s">
        <v>55</v>
      </c>
      <c r="F160" s="7" t="s">
        <v>55</v>
      </c>
      <c r="G160" s="7" t="s">
        <v>55</v>
      </c>
      <c r="H160" s="7" t="s">
        <v>55</v>
      </c>
      <c r="I160" s="7" t="s">
        <v>55</v>
      </c>
      <c r="J160" s="7" t="s">
        <v>55</v>
      </c>
      <c r="K160" s="7" t="s">
        <v>55</v>
      </c>
      <c r="L160" s="7" t="s">
        <v>55</v>
      </c>
      <c r="M160" s="7" t="s">
        <v>55</v>
      </c>
      <c r="N160" s="7" t="s">
        <v>55</v>
      </c>
      <c r="O160" s="7" t="s">
        <v>55</v>
      </c>
      <c r="P160" s="7" t="s">
        <v>55</v>
      </c>
      <c r="Q160" s="7" t="s">
        <v>55</v>
      </c>
      <c r="R160" s="7" t="s">
        <v>55</v>
      </c>
      <c r="S160" s="7" t="s">
        <v>55</v>
      </c>
      <c r="T160" s="7" t="s">
        <v>55</v>
      </c>
      <c r="U160" s="7" t="s">
        <v>55</v>
      </c>
      <c r="V160" s="7" t="s">
        <v>55</v>
      </c>
      <c r="W160" s="7" t="s">
        <v>55</v>
      </c>
      <c r="X160" s="7" t="s">
        <v>55</v>
      </c>
      <c r="Y160" s="7" t="s">
        <v>55</v>
      </c>
      <c r="Z160" s="7" t="s">
        <v>55</v>
      </c>
      <c r="AA160" s="7" t="s">
        <v>55</v>
      </c>
      <c r="AB160" s="7" t="s">
        <v>55</v>
      </c>
      <c r="AC160" s="7" t="s">
        <v>55</v>
      </c>
      <c r="AD160" s="7" t="s">
        <v>55</v>
      </c>
      <c r="AE160" s="7" t="s">
        <v>55</v>
      </c>
      <c r="AF160" s="7" t="s">
        <v>55</v>
      </c>
      <c r="AG160" s="7" t="s">
        <v>55</v>
      </c>
      <c r="AH160" s="7" t="s">
        <v>55</v>
      </c>
      <c r="AI160" s="7" t="s">
        <v>55</v>
      </c>
      <c r="AJ160" s="7" t="s">
        <v>55</v>
      </c>
      <c r="AK160" s="7" t="s">
        <v>55</v>
      </c>
      <c r="AL160" s="7" t="s">
        <v>55</v>
      </c>
      <c r="AM160" s="7" t="s">
        <v>55</v>
      </c>
      <c r="AN160" s="7" t="s">
        <v>55</v>
      </c>
      <c r="AO160" s="7" t="s">
        <v>55</v>
      </c>
      <c r="AP160" s="7" t="s">
        <v>55</v>
      </c>
      <c r="AQ160" s="7" t="s">
        <v>55</v>
      </c>
      <c r="AR160" s="7" t="s">
        <v>55</v>
      </c>
      <c r="AS160" s="7" t="s">
        <v>55</v>
      </c>
      <c r="AT160" s="7" t="s">
        <v>55</v>
      </c>
      <c r="AU160" s="7" t="s">
        <v>55</v>
      </c>
      <c r="AV160" s="7" t="s">
        <v>55</v>
      </c>
      <c r="AW160" s="7" t="s">
        <v>55</v>
      </c>
      <c r="AX160">
        <f t="shared" si="28"/>
        <v>0</v>
      </c>
    </row>
    <row r="161" spans="1:53" ht="13" hidden="1" x14ac:dyDescent="0.3">
      <c r="A161" s="6" t="s">
        <v>210</v>
      </c>
      <c r="B161" s="5" t="s">
        <v>53</v>
      </c>
      <c r="C161" s="8" t="s">
        <v>55</v>
      </c>
      <c r="D161" s="8" t="s">
        <v>55</v>
      </c>
      <c r="E161" s="8" t="s">
        <v>55</v>
      </c>
      <c r="F161" s="8" t="s">
        <v>55</v>
      </c>
      <c r="G161" s="8" t="s">
        <v>55</v>
      </c>
      <c r="H161" s="8" t="s">
        <v>55</v>
      </c>
      <c r="I161" s="8" t="s">
        <v>55</v>
      </c>
      <c r="J161" s="8" t="s">
        <v>55</v>
      </c>
      <c r="K161" s="8" t="s">
        <v>55</v>
      </c>
      <c r="L161" s="8" t="s">
        <v>55</v>
      </c>
      <c r="M161" s="8" t="s">
        <v>55</v>
      </c>
      <c r="N161" s="8" t="s">
        <v>55</v>
      </c>
      <c r="O161" s="8" t="s">
        <v>55</v>
      </c>
      <c r="P161" s="8" t="s">
        <v>55</v>
      </c>
      <c r="Q161" s="8" t="s">
        <v>55</v>
      </c>
      <c r="R161" s="8" t="s">
        <v>55</v>
      </c>
      <c r="S161" s="8" t="s">
        <v>55</v>
      </c>
      <c r="T161" s="8" t="s">
        <v>55</v>
      </c>
      <c r="U161" s="8" t="s">
        <v>55</v>
      </c>
      <c r="V161" s="8" t="s">
        <v>55</v>
      </c>
      <c r="W161" s="8" t="s">
        <v>55</v>
      </c>
      <c r="X161" s="8" t="s">
        <v>55</v>
      </c>
      <c r="Y161" s="8" t="s">
        <v>55</v>
      </c>
      <c r="Z161" s="8" t="s">
        <v>55</v>
      </c>
      <c r="AA161" s="8" t="s">
        <v>55</v>
      </c>
      <c r="AB161" s="8" t="s">
        <v>55</v>
      </c>
      <c r="AC161" s="8" t="s">
        <v>55</v>
      </c>
      <c r="AD161" s="8" t="s">
        <v>55</v>
      </c>
      <c r="AE161" s="8" t="s">
        <v>55</v>
      </c>
      <c r="AF161" s="8" t="s">
        <v>55</v>
      </c>
      <c r="AG161" s="8" t="s">
        <v>55</v>
      </c>
      <c r="AH161" s="8" t="s">
        <v>55</v>
      </c>
      <c r="AI161" s="8" t="s">
        <v>55</v>
      </c>
      <c r="AJ161" s="8" t="s">
        <v>55</v>
      </c>
      <c r="AK161" s="8" t="s">
        <v>55</v>
      </c>
      <c r="AL161" s="8" t="s">
        <v>55</v>
      </c>
      <c r="AM161" s="8" t="s">
        <v>55</v>
      </c>
      <c r="AN161" s="8" t="s">
        <v>55</v>
      </c>
      <c r="AO161" s="8" t="s">
        <v>55</v>
      </c>
      <c r="AP161" s="8" t="s">
        <v>55</v>
      </c>
      <c r="AQ161" s="8" t="s">
        <v>55</v>
      </c>
      <c r="AR161" s="8" t="s">
        <v>55</v>
      </c>
      <c r="AS161" s="8" t="s">
        <v>55</v>
      </c>
      <c r="AT161" s="8" t="s">
        <v>55</v>
      </c>
      <c r="AU161" s="8" t="s">
        <v>55</v>
      </c>
      <c r="AV161" s="8" t="s">
        <v>55</v>
      </c>
      <c r="AW161" s="8" t="s">
        <v>55</v>
      </c>
      <c r="AX161">
        <f t="shared" si="28"/>
        <v>0</v>
      </c>
    </row>
    <row r="162" spans="1:53" ht="13" hidden="1" x14ac:dyDescent="0.3">
      <c r="A162" s="6" t="s">
        <v>211</v>
      </c>
      <c r="B162" s="5" t="s">
        <v>53</v>
      </c>
      <c r="C162" s="7" t="s">
        <v>55</v>
      </c>
      <c r="D162" s="7" t="s">
        <v>55</v>
      </c>
      <c r="E162" s="7" t="s">
        <v>55</v>
      </c>
      <c r="F162" s="7" t="s">
        <v>55</v>
      </c>
      <c r="G162" s="7" t="s">
        <v>55</v>
      </c>
      <c r="H162" s="7" t="s">
        <v>55</v>
      </c>
      <c r="I162" s="7" t="s">
        <v>55</v>
      </c>
      <c r="J162" s="7" t="s">
        <v>55</v>
      </c>
      <c r="K162" s="7" t="s">
        <v>55</v>
      </c>
      <c r="L162" s="7" t="s">
        <v>55</v>
      </c>
      <c r="M162" s="7" t="s">
        <v>55</v>
      </c>
      <c r="N162" s="7" t="s">
        <v>55</v>
      </c>
      <c r="O162" s="7" t="s">
        <v>55</v>
      </c>
      <c r="P162" s="7" t="s">
        <v>55</v>
      </c>
      <c r="Q162" s="7" t="s">
        <v>55</v>
      </c>
      <c r="R162" s="7" t="s">
        <v>55</v>
      </c>
      <c r="S162" s="7" t="s">
        <v>55</v>
      </c>
      <c r="T162" s="7" t="s">
        <v>55</v>
      </c>
      <c r="U162" s="7" t="s">
        <v>55</v>
      </c>
      <c r="V162" s="7" t="s">
        <v>55</v>
      </c>
      <c r="W162" s="7" t="s">
        <v>55</v>
      </c>
      <c r="X162" s="7" t="s">
        <v>55</v>
      </c>
      <c r="Y162" s="7" t="s">
        <v>55</v>
      </c>
      <c r="Z162" s="7" t="s">
        <v>55</v>
      </c>
      <c r="AA162" s="7" t="s">
        <v>55</v>
      </c>
      <c r="AB162" s="7" t="s">
        <v>55</v>
      </c>
      <c r="AC162" s="7" t="s">
        <v>55</v>
      </c>
      <c r="AD162" s="7" t="s">
        <v>55</v>
      </c>
      <c r="AE162" s="7" t="s">
        <v>55</v>
      </c>
      <c r="AF162" s="7" t="s">
        <v>55</v>
      </c>
      <c r="AG162" s="7" t="s">
        <v>55</v>
      </c>
      <c r="AH162" s="7" t="s">
        <v>55</v>
      </c>
      <c r="AI162" s="7" t="s">
        <v>55</v>
      </c>
      <c r="AJ162" s="7" t="s">
        <v>55</v>
      </c>
      <c r="AK162" s="7" t="s">
        <v>55</v>
      </c>
      <c r="AL162" s="7" t="s">
        <v>55</v>
      </c>
      <c r="AM162" s="7" t="s">
        <v>55</v>
      </c>
      <c r="AN162" s="7" t="s">
        <v>55</v>
      </c>
      <c r="AO162" s="7" t="s">
        <v>55</v>
      </c>
      <c r="AP162" s="7" t="s">
        <v>55</v>
      </c>
      <c r="AQ162" s="7" t="s">
        <v>55</v>
      </c>
      <c r="AR162" s="7" t="s">
        <v>55</v>
      </c>
      <c r="AS162" s="7" t="s">
        <v>55</v>
      </c>
      <c r="AT162" s="7" t="s">
        <v>55</v>
      </c>
      <c r="AU162" s="7" t="s">
        <v>55</v>
      </c>
      <c r="AV162" s="7" t="s">
        <v>55</v>
      </c>
      <c r="AW162" s="7" t="s">
        <v>55</v>
      </c>
      <c r="AX162">
        <f t="shared" si="28"/>
        <v>0</v>
      </c>
    </row>
    <row r="163" spans="1:53" ht="13" x14ac:dyDescent="0.3">
      <c r="A163" s="6" t="s">
        <v>212</v>
      </c>
      <c r="B163" s="5" t="s">
        <v>53</v>
      </c>
      <c r="C163" s="8" t="s">
        <v>55</v>
      </c>
      <c r="D163" s="8">
        <v>17.71001</v>
      </c>
      <c r="E163" s="8" t="s">
        <v>55</v>
      </c>
      <c r="F163" s="8">
        <v>33.91037</v>
      </c>
      <c r="G163" s="8">
        <v>39.279449999999997</v>
      </c>
      <c r="H163" s="8">
        <v>41.05733</v>
      </c>
      <c r="I163" s="8">
        <v>42.346310000000003</v>
      </c>
      <c r="J163" s="8">
        <v>47.41039</v>
      </c>
      <c r="K163" s="8" t="s">
        <v>55</v>
      </c>
      <c r="L163" s="8" t="s">
        <v>55</v>
      </c>
      <c r="M163" s="8" t="s">
        <v>55</v>
      </c>
      <c r="N163" s="8" t="s">
        <v>55</v>
      </c>
      <c r="O163" s="8" t="s">
        <v>55</v>
      </c>
      <c r="P163" s="8" t="s">
        <v>55</v>
      </c>
      <c r="Q163" s="8" t="s">
        <v>55</v>
      </c>
      <c r="R163" s="8" t="s">
        <v>55</v>
      </c>
      <c r="S163" s="8">
        <v>54.389699999999998</v>
      </c>
      <c r="T163" s="8">
        <v>55.146059999999999</v>
      </c>
      <c r="U163" s="8">
        <v>56.205460000000002</v>
      </c>
      <c r="V163" s="8">
        <v>55.178730000000002</v>
      </c>
      <c r="W163" s="8">
        <v>56.594760000000001</v>
      </c>
      <c r="X163" s="8">
        <v>55.369599999999998</v>
      </c>
      <c r="Y163" s="8">
        <v>54.349980000000002</v>
      </c>
      <c r="Z163" s="8">
        <v>54.658909999999999</v>
      </c>
      <c r="AA163" s="8">
        <v>55.892629999999997</v>
      </c>
      <c r="AB163" s="8" t="s">
        <v>55</v>
      </c>
      <c r="AC163" s="8">
        <v>54.379550000000002</v>
      </c>
      <c r="AD163" s="8">
        <v>57.788899999999998</v>
      </c>
      <c r="AE163" s="8" t="s">
        <v>55</v>
      </c>
      <c r="AF163" s="8">
        <v>59.537210000000002</v>
      </c>
      <c r="AG163" s="8">
        <v>59.963250000000002</v>
      </c>
      <c r="AH163" s="8">
        <v>58.840209999999999</v>
      </c>
      <c r="AI163" s="8">
        <v>60.275869999999998</v>
      </c>
      <c r="AJ163" s="8">
        <v>61.051549999999999</v>
      </c>
      <c r="AK163" s="8">
        <v>60.337670000000003</v>
      </c>
      <c r="AL163" s="8">
        <v>61.834069999999997</v>
      </c>
      <c r="AM163" s="8">
        <v>61.370750000000001</v>
      </c>
      <c r="AN163" s="8">
        <v>61.804569999999998</v>
      </c>
      <c r="AO163" s="8">
        <v>60.632129999999997</v>
      </c>
      <c r="AP163" s="8">
        <v>61.306420000000003</v>
      </c>
      <c r="AQ163" s="8">
        <v>60.87359</v>
      </c>
      <c r="AR163" s="8">
        <v>60.997050000000002</v>
      </c>
      <c r="AS163" s="8">
        <v>60.970109999999998</v>
      </c>
      <c r="AT163" s="8">
        <v>58.909680000000002</v>
      </c>
      <c r="AU163" s="8">
        <v>58.560600000000001</v>
      </c>
      <c r="AV163" s="8" t="s">
        <v>55</v>
      </c>
      <c r="AW163" s="8" t="s">
        <v>55</v>
      </c>
      <c r="AX163">
        <f t="shared" si="28"/>
        <v>1798.9328699999996</v>
      </c>
      <c r="AY163">
        <f t="shared" ref="AY163:AY172" si="39">COUNT(C163:AW163)</f>
        <v>33</v>
      </c>
      <c r="AZ163" t="str">
        <f t="shared" ref="AZ163:AZ172" si="40">A163</f>
        <v>Norway</v>
      </c>
      <c r="BA163" t="s">
        <v>613</v>
      </c>
    </row>
    <row r="164" spans="1:53" ht="13" hidden="1" x14ac:dyDescent="0.3">
      <c r="A164" s="6" t="s">
        <v>213</v>
      </c>
      <c r="B164" s="5" t="s">
        <v>53</v>
      </c>
      <c r="C164" s="7" t="s">
        <v>55</v>
      </c>
      <c r="D164" s="7" t="s">
        <v>55</v>
      </c>
      <c r="E164" s="7" t="s">
        <v>55</v>
      </c>
      <c r="F164" s="7" t="s">
        <v>55</v>
      </c>
      <c r="G164" s="7" t="s">
        <v>55</v>
      </c>
      <c r="H164" s="7" t="s">
        <v>55</v>
      </c>
      <c r="I164" s="7" t="s">
        <v>55</v>
      </c>
      <c r="J164" s="7" t="s">
        <v>55</v>
      </c>
      <c r="K164" s="7" t="s">
        <v>55</v>
      </c>
      <c r="L164" s="7" t="s">
        <v>55</v>
      </c>
      <c r="M164" s="7" t="s">
        <v>55</v>
      </c>
      <c r="N164" s="7" t="s">
        <v>55</v>
      </c>
      <c r="O164" s="7" t="s">
        <v>55</v>
      </c>
      <c r="P164" s="7" t="s">
        <v>55</v>
      </c>
      <c r="Q164" s="7" t="s">
        <v>55</v>
      </c>
      <c r="R164" s="7" t="s">
        <v>55</v>
      </c>
      <c r="S164" s="7" t="s">
        <v>55</v>
      </c>
      <c r="T164" s="7" t="s">
        <v>55</v>
      </c>
      <c r="U164" s="7" t="s">
        <v>55</v>
      </c>
      <c r="V164" s="7">
        <v>36.272880000000001</v>
      </c>
      <c r="W164" s="7" t="s">
        <v>55</v>
      </c>
      <c r="X164" s="7" t="s">
        <v>55</v>
      </c>
      <c r="Y164" s="7" t="s">
        <v>55</v>
      </c>
      <c r="Z164" s="7">
        <v>46.993079999999999</v>
      </c>
      <c r="AA164" s="7" t="s">
        <v>55</v>
      </c>
      <c r="AB164" s="7">
        <v>53.112580000000001</v>
      </c>
      <c r="AC164" s="7">
        <v>58.935879999999997</v>
      </c>
      <c r="AD164" s="7" t="s">
        <v>55</v>
      </c>
      <c r="AE164" s="7" t="s">
        <v>55</v>
      </c>
      <c r="AF164" s="7" t="s">
        <v>55</v>
      </c>
      <c r="AG164" s="7" t="s">
        <v>55</v>
      </c>
      <c r="AH164" s="7" t="s">
        <v>55</v>
      </c>
      <c r="AI164" s="7" t="s">
        <v>55</v>
      </c>
      <c r="AJ164" s="7">
        <v>49.287660000000002</v>
      </c>
      <c r="AK164" s="7">
        <v>57.208669999999998</v>
      </c>
      <c r="AL164" s="7">
        <v>59.649760000000001</v>
      </c>
      <c r="AM164" s="7" t="s">
        <v>55</v>
      </c>
      <c r="AN164" s="7">
        <v>59.327419999999996</v>
      </c>
      <c r="AO164" s="7" t="s">
        <v>55</v>
      </c>
      <c r="AP164" s="7">
        <v>58.665509999999998</v>
      </c>
      <c r="AQ164" s="7">
        <v>58.664630000000002</v>
      </c>
      <c r="AR164" s="7" t="s">
        <v>55</v>
      </c>
      <c r="AS164" s="7" t="s">
        <v>55</v>
      </c>
      <c r="AT164" s="7">
        <v>56.12594</v>
      </c>
      <c r="AU164" s="7">
        <v>55.194450000000003</v>
      </c>
      <c r="AV164" s="7">
        <v>55.694710000000001</v>
      </c>
      <c r="AW164" s="7" t="s">
        <v>55</v>
      </c>
      <c r="AX164">
        <f t="shared" si="28"/>
        <v>705.13316999999995</v>
      </c>
      <c r="AY164">
        <f t="shared" si="39"/>
        <v>13</v>
      </c>
      <c r="AZ164" t="str">
        <f t="shared" si="40"/>
        <v>Oman</v>
      </c>
    </row>
    <row r="165" spans="1:53" ht="13" hidden="1" x14ac:dyDescent="0.3">
      <c r="A165" s="6" t="s">
        <v>214</v>
      </c>
      <c r="B165" s="5" t="s">
        <v>53</v>
      </c>
      <c r="C165" s="8" t="s">
        <v>55</v>
      </c>
      <c r="D165" s="8">
        <v>24.28613</v>
      </c>
      <c r="E165" s="8" t="s">
        <v>55</v>
      </c>
      <c r="F165" s="8">
        <v>28.46857</v>
      </c>
      <c r="G165" s="8">
        <v>25.256150000000002</v>
      </c>
      <c r="H165" s="8">
        <v>25.947410000000001</v>
      </c>
      <c r="I165" s="8" t="s">
        <v>55</v>
      </c>
      <c r="J165" s="8" t="s">
        <v>55</v>
      </c>
      <c r="K165" s="8" t="s">
        <v>55</v>
      </c>
      <c r="L165" s="8">
        <v>30.405360000000002</v>
      </c>
      <c r="M165" s="8">
        <v>21.538519999999998</v>
      </c>
      <c r="N165" s="8" t="s">
        <v>55</v>
      </c>
      <c r="O165" s="8" t="s">
        <v>55</v>
      </c>
      <c r="P165" s="8" t="s">
        <v>55</v>
      </c>
      <c r="Q165" s="8" t="s">
        <v>55</v>
      </c>
      <c r="R165" s="8" t="s">
        <v>55</v>
      </c>
      <c r="S165" s="8" t="s">
        <v>55</v>
      </c>
      <c r="T165" s="8" t="s">
        <v>55</v>
      </c>
      <c r="U165" s="8" t="s">
        <v>55</v>
      </c>
      <c r="V165" s="8" t="s">
        <v>55</v>
      </c>
      <c r="W165" s="8" t="s">
        <v>55</v>
      </c>
      <c r="X165" s="8" t="s">
        <v>55</v>
      </c>
      <c r="Y165" s="8" t="s">
        <v>55</v>
      </c>
      <c r="Z165" s="8" t="s">
        <v>55</v>
      </c>
      <c r="AA165" s="8" t="s">
        <v>55</v>
      </c>
      <c r="AB165" s="8" t="s">
        <v>55</v>
      </c>
      <c r="AC165" s="8" t="s">
        <v>55</v>
      </c>
      <c r="AD165" s="8" t="s">
        <v>55</v>
      </c>
      <c r="AE165" s="8" t="s">
        <v>55</v>
      </c>
      <c r="AF165" s="8" t="s">
        <v>55</v>
      </c>
      <c r="AG165" s="8" t="s">
        <v>55</v>
      </c>
      <c r="AH165" s="8" t="s">
        <v>55</v>
      </c>
      <c r="AI165" s="8" t="s">
        <v>55</v>
      </c>
      <c r="AJ165" s="8" t="s">
        <v>55</v>
      </c>
      <c r="AK165" s="8" t="s">
        <v>55</v>
      </c>
      <c r="AL165" s="8" t="s">
        <v>55</v>
      </c>
      <c r="AM165" s="8" t="s">
        <v>55</v>
      </c>
      <c r="AN165" s="8" t="s">
        <v>55</v>
      </c>
      <c r="AO165" s="8" t="s">
        <v>55</v>
      </c>
      <c r="AP165" s="8" t="s">
        <v>55</v>
      </c>
      <c r="AQ165" s="8" t="s">
        <v>55</v>
      </c>
      <c r="AR165" s="8" t="s">
        <v>55</v>
      </c>
      <c r="AS165" s="8" t="s">
        <v>55</v>
      </c>
      <c r="AT165" s="8" t="s">
        <v>55</v>
      </c>
      <c r="AU165" s="8" t="s">
        <v>55</v>
      </c>
      <c r="AV165" s="8" t="s">
        <v>55</v>
      </c>
      <c r="AW165" s="8" t="s">
        <v>55</v>
      </c>
      <c r="AX165">
        <f t="shared" si="28"/>
        <v>155.90214000000003</v>
      </c>
      <c r="AY165">
        <f t="shared" si="39"/>
        <v>6</v>
      </c>
      <c r="AZ165" t="str">
        <f t="shared" si="40"/>
        <v>Pakistan</v>
      </c>
    </row>
    <row r="166" spans="1:53" ht="13" hidden="1" x14ac:dyDescent="0.3">
      <c r="A166" s="6" t="s">
        <v>215</v>
      </c>
      <c r="B166" s="5" t="s">
        <v>53</v>
      </c>
      <c r="C166" s="7" t="s">
        <v>55</v>
      </c>
      <c r="D166" s="7" t="s">
        <v>55</v>
      </c>
      <c r="E166" s="7" t="s">
        <v>55</v>
      </c>
      <c r="F166" s="7" t="s">
        <v>55</v>
      </c>
      <c r="G166" s="7" t="s">
        <v>55</v>
      </c>
      <c r="H166" s="7" t="s">
        <v>55</v>
      </c>
      <c r="I166" s="7" t="s">
        <v>55</v>
      </c>
      <c r="J166" s="7" t="s">
        <v>55</v>
      </c>
      <c r="K166" s="7" t="s">
        <v>55</v>
      </c>
      <c r="L166" s="7" t="s">
        <v>55</v>
      </c>
      <c r="M166" s="7" t="s">
        <v>55</v>
      </c>
      <c r="N166" s="7" t="s">
        <v>55</v>
      </c>
      <c r="O166" s="7" t="s">
        <v>55</v>
      </c>
      <c r="P166" s="7" t="s">
        <v>55</v>
      </c>
      <c r="Q166" s="7" t="s">
        <v>55</v>
      </c>
      <c r="R166" s="7" t="s">
        <v>55</v>
      </c>
      <c r="S166" s="7" t="s">
        <v>55</v>
      </c>
      <c r="T166" s="7" t="s">
        <v>55</v>
      </c>
      <c r="U166" s="7" t="s">
        <v>55</v>
      </c>
      <c r="V166" s="7" t="s">
        <v>55</v>
      </c>
      <c r="W166" s="7" t="s">
        <v>55</v>
      </c>
      <c r="X166" s="7" t="s">
        <v>55</v>
      </c>
      <c r="Y166" s="7" t="s">
        <v>55</v>
      </c>
      <c r="Z166" s="7" t="s">
        <v>55</v>
      </c>
      <c r="AA166" s="7" t="s">
        <v>55</v>
      </c>
      <c r="AB166" s="7" t="s">
        <v>55</v>
      </c>
      <c r="AC166" s="7" t="s">
        <v>55</v>
      </c>
      <c r="AD166" s="7" t="s">
        <v>55</v>
      </c>
      <c r="AE166" s="7" t="s">
        <v>55</v>
      </c>
      <c r="AF166" s="7" t="s">
        <v>55</v>
      </c>
      <c r="AG166" s="7" t="s">
        <v>55</v>
      </c>
      <c r="AH166" s="7" t="s">
        <v>55</v>
      </c>
      <c r="AI166" s="7" t="s">
        <v>55</v>
      </c>
      <c r="AJ166" s="7" t="s">
        <v>55</v>
      </c>
      <c r="AK166" s="7" t="s">
        <v>55</v>
      </c>
      <c r="AL166" s="7" t="s">
        <v>55</v>
      </c>
      <c r="AM166" s="7" t="s">
        <v>55</v>
      </c>
      <c r="AN166" s="7" t="s">
        <v>55</v>
      </c>
      <c r="AO166" s="7" t="s">
        <v>55</v>
      </c>
      <c r="AP166" s="7" t="s">
        <v>55</v>
      </c>
      <c r="AQ166" s="7" t="s">
        <v>55</v>
      </c>
      <c r="AR166" s="7" t="s">
        <v>55</v>
      </c>
      <c r="AS166" s="7" t="s">
        <v>55</v>
      </c>
      <c r="AT166" s="7">
        <v>57.446809999999999</v>
      </c>
      <c r="AU166" s="7" t="s">
        <v>55</v>
      </c>
      <c r="AV166" s="7" t="s">
        <v>55</v>
      </c>
      <c r="AW166" s="7" t="s">
        <v>55</v>
      </c>
      <c r="AX166">
        <f t="shared" si="28"/>
        <v>57.446809999999999</v>
      </c>
      <c r="AY166">
        <f t="shared" si="39"/>
        <v>1</v>
      </c>
      <c r="AZ166" t="str">
        <f t="shared" si="40"/>
        <v>Palau</v>
      </c>
    </row>
    <row r="167" spans="1:53" ht="13" hidden="1" x14ac:dyDescent="0.3">
      <c r="A167" s="6" t="s">
        <v>216</v>
      </c>
      <c r="B167" s="5" t="s">
        <v>53</v>
      </c>
      <c r="C167" s="8" t="s">
        <v>55</v>
      </c>
      <c r="D167" s="8" t="s">
        <v>55</v>
      </c>
      <c r="E167" s="8" t="s">
        <v>55</v>
      </c>
      <c r="F167" s="8" t="s">
        <v>55</v>
      </c>
      <c r="G167" s="8" t="s">
        <v>55</v>
      </c>
      <c r="H167" s="8" t="s">
        <v>55</v>
      </c>
      <c r="I167" s="8" t="s">
        <v>55</v>
      </c>
      <c r="J167" s="8" t="s">
        <v>55</v>
      </c>
      <c r="K167" s="8" t="s">
        <v>55</v>
      </c>
      <c r="L167" s="8" t="s">
        <v>55</v>
      </c>
      <c r="M167" s="8" t="s">
        <v>55</v>
      </c>
      <c r="N167" s="8" t="s">
        <v>55</v>
      </c>
      <c r="O167" s="8" t="s">
        <v>55</v>
      </c>
      <c r="P167" s="8" t="s">
        <v>55</v>
      </c>
      <c r="Q167" s="8" t="s">
        <v>55</v>
      </c>
      <c r="R167" s="8" t="s">
        <v>55</v>
      </c>
      <c r="S167" s="8" t="s">
        <v>55</v>
      </c>
      <c r="T167" s="8" t="s">
        <v>55</v>
      </c>
      <c r="U167" s="8" t="s">
        <v>55</v>
      </c>
      <c r="V167" s="8" t="s">
        <v>55</v>
      </c>
      <c r="W167" s="8" t="s">
        <v>55</v>
      </c>
      <c r="X167" s="8" t="s">
        <v>55</v>
      </c>
      <c r="Y167" s="8" t="s">
        <v>55</v>
      </c>
      <c r="Z167" s="8" t="s">
        <v>55</v>
      </c>
      <c r="AA167" s="8" t="s">
        <v>55</v>
      </c>
      <c r="AB167" s="8" t="s">
        <v>55</v>
      </c>
      <c r="AC167" s="8">
        <v>50.909089999999999</v>
      </c>
      <c r="AD167" s="8" t="s">
        <v>55</v>
      </c>
      <c r="AE167" s="8" t="s">
        <v>55</v>
      </c>
      <c r="AF167" s="8">
        <v>50.258940000000003</v>
      </c>
      <c r="AG167" s="8">
        <v>49.104329999999997</v>
      </c>
      <c r="AH167" s="8">
        <v>50.422339999999998</v>
      </c>
      <c r="AI167" s="8" t="s">
        <v>55</v>
      </c>
      <c r="AJ167" s="8">
        <v>53.429349999999999</v>
      </c>
      <c r="AK167" s="8">
        <v>54.921619999999997</v>
      </c>
      <c r="AL167" s="8" t="s">
        <v>55</v>
      </c>
      <c r="AM167" s="8" t="s">
        <v>55</v>
      </c>
      <c r="AN167" s="8">
        <v>57.100360000000002</v>
      </c>
      <c r="AO167" s="8">
        <v>57.705240000000003</v>
      </c>
      <c r="AP167" s="8">
        <v>58.979289999999999</v>
      </c>
      <c r="AQ167" s="8">
        <v>58.52149</v>
      </c>
      <c r="AR167" s="8">
        <v>58.567279999999997</v>
      </c>
      <c r="AS167" s="8">
        <v>59.633360000000003</v>
      </c>
      <c r="AT167" s="8">
        <v>59.48865</v>
      </c>
      <c r="AU167" s="8">
        <v>60.412489999999998</v>
      </c>
      <c r="AV167" s="8">
        <v>60.281970000000001</v>
      </c>
      <c r="AW167" s="8" t="s">
        <v>55</v>
      </c>
      <c r="AX167">
        <f t="shared" si="28"/>
        <v>839.73580000000004</v>
      </c>
      <c r="AY167">
        <f t="shared" si="39"/>
        <v>15</v>
      </c>
      <c r="AZ167" t="str">
        <f t="shared" si="40"/>
        <v>Palestine</v>
      </c>
    </row>
    <row r="168" spans="1:53" ht="13" x14ac:dyDescent="0.3">
      <c r="A168" s="6" t="s">
        <v>217</v>
      </c>
      <c r="B168" s="5" t="s">
        <v>53</v>
      </c>
      <c r="C168" s="7" t="s">
        <v>55</v>
      </c>
      <c r="D168" s="7" t="s">
        <v>55</v>
      </c>
      <c r="E168" s="7" t="s">
        <v>55</v>
      </c>
      <c r="F168" s="7" t="s">
        <v>55</v>
      </c>
      <c r="G168" s="7" t="s">
        <v>55</v>
      </c>
      <c r="H168" s="7" t="s">
        <v>55</v>
      </c>
      <c r="I168" s="7">
        <v>58.213430000000002</v>
      </c>
      <c r="J168" s="7">
        <v>54.898159999999997</v>
      </c>
      <c r="K168" s="7">
        <v>53.916449999999998</v>
      </c>
      <c r="L168" s="7">
        <v>58.578989999999997</v>
      </c>
      <c r="M168" s="7">
        <v>55.648699999999998</v>
      </c>
      <c r="N168" s="7">
        <v>55</v>
      </c>
      <c r="O168" s="7">
        <v>54.618119999999998</v>
      </c>
      <c r="P168" s="7">
        <v>55.439540000000001</v>
      </c>
      <c r="Q168" s="7">
        <v>56.05968</v>
      </c>
      <c r="R168" s="7">
        <v>60.335369999999998</v>
      </c>
      <c r="S168" s="7">
        <v>63.330640000000002</v>
      </c>
      <c r="T168" s="7" t="s">
        <v>55</v>
      </c>
      <c r="U168" s="7" t="s">
        <v>55</v>
      </c>
      <c r="V168" s="7" t="s">
        <v>55</v>
      </c>
      <c r="W168" s="7" t="s">
        <v>55</v>
      </c>
      <c r="X168" s="7" t="s">
        <v>55</v>
      </c>
      <c r="Y168" s="7" t="s">
        <v>55</v>
      </c>
      <c r="Z168" s="7" t="s">
        <v>55</v>
      </c>
      <c r="AA168" s="7">
        <v>64.937330000000003</v>
      </c>
      <c r="AB168" s="7" t="s">
        <v>55</v>
      </c>
      <c r="AC168" s="7" t="s">
        <v>55</v>
      </c>
      <c r="AD168" s="7" t="s">
        <v>55</v>
      </c>
      <c r="AE168" s="7" t="s">
        <v>55</v>
      </c>
      <c r="AF168" s="7" t="s">
        <v>55</v>
      </c>
      <c r="AG168" s="7" t="s">
        <v>55</v>
      </c>
      <c r="AH168" s="7" t="s">
        <v>55</v>
      </c>
      <c r="AI168" s="7">
        <v>66.413359999999997</v>
      </c>
      <c r="AJ168" s="7">
        <v>48.047759999999997</v>
      </c>
      <c r="AK168" s="7">
        <v>70.008039999999994</v>
      </c>
      <c r="AL168" s="7">
        <v>67.919359999999998</v>
      </c>
      <c r="AM168" s="7">
        <v>66.878399999999999</v>
      </c>
      <c r="AN168" s="7">
        <v>66.58408</v>
      </c>
      <c r="AO168" s="7">
        <v>66.031999999999996</v>
      </c>
      <c r="AP168" s="7">
        <v>65.848150000000004</v>
      </c>
      <c r="AQ168" s="7">
        <v>64.364599999999996</v>
      </c>
      <c r="AR168" s="7">
        <v>63.607250000000001</v>
      </c>
      <c r="AS168" s="7">
        <v>65.382249999999999</v>
      </c>
      <c r="AT168" s="7">
        <v>64.714550000000003</v>
      </c>
      <c r="AU168" s="7" t="s">
        <v>55</v>
      </c>
      <c r="AV168" s="7" t="s">
        <v>55</v>
      </c>
      <c r="AW168" s="7" t="s">
        <v>55</v>
      </c>
      <c r="AX168">
        <f t="shared" si="28"/>
        <v>1466.7762100000002</v>
      </c>
      <c r="AY168">
        <f t="shared" si="39"/>
        <v>24</v>
      </c>
      <c r="AZ168" t="str">
        <f t="shared" si="40"/>
        <v>Panama</v>
      </c>
      <c r="BA168" t="s">
        <v>616</v>
      </c>
    </row>
    <row r="169" spans="1:53" ht="13" hidden="1" x14ac:dyDescent="0.3">
      <c r="A169" s="6" t="s">
        <v>218</v>
      </c>
      <c r="B169" s="5" t="s">
        <v>53</v>
      </c>
      <c r="C169" s="8" t="s">
        <v>55</v>
      </c>
      <c r="D169" s="8" t="s">
        <v>55</v>
      </c>
      <c r="E169" s="8" t="s">
        <v>55</v>
      </c>
      <c r="F169" s="8" t="s">
        <v>55</v>
      </c>
      <c r="G169" s="8" t="s">
        <v>55</v>
      </c>
      <c r="H169" s="8" t="s">
        <v>55</v>
      </c>
      <c r="I169" s="8" t="s">
        <v>55</v>
      </c>
      <c r="J169" s="8" t="s">
        <v>55</v>
      </c>
      <c r="K169" s="8">
        <v>6.5400799999999997</v>
      </c>
      <c r="L169" s="8">
        <v>8.5657399999999999</v>
      </c>
      <c r="M169" s="8">
        <v>11.347519999999999</v>
      </c>
      <c r="N169" s="8" t="s">
        <v>55</v>
      </c>
      <c r="O169" s="8">
        <v>13.17365</v>
      </c>
      <c r="P169" s="8">
        <v>24.201219999999999</v>
      </c>
      <c r="Q169" s="8" t="s">
        <v>55</v>
      </c>
      <c r="R169" s="8">
        <v>19.438739999999999</v>
      </c>
      <c r="S169" s="8" t="s">
        <v>55</v>
      </c>
      <c r="T169" s="8" t="s">
        <v>55</v>
      </c>
      <c r="U169" s="8" t="s">
        <v>55</v>
      </c>
      <c r="V169" s="8" t="s">
        <v>55</v>
      </c>
      <c r="W169" s="8" t="s">
        <v>55</v>
      </c>
      <c r="X169" s="8" t="s">
        <v>55</v>
      </c>
      <c r="Y169" s="8" t="s">
        <v>55</v>
      </c>
      <c r="Z169" s="8" t="s">
        <v>55</v>
      </c>
      <c r="AA169" s="8" t="s">
        <v>55</v>
      </c>
      <c r="AB169" s="8" t="s">
        <v>55</v>
      </c>
      <c r="AC169" s="8" t="s">
        <v>55</v>
      </c>
      <c r="AD169" s="8" t="s">
        <v>55</v>
      </c>
      <c r="AE169" s="8" t="s">
        <v>55</v>
      </c>
      <c r="AF169" s="8" t="s">
        <v>55</v>
      </c>
      <c r="AG169" s="8" t="s">
        <v>55</v>
      </c>
      <c r="AH169" s="8" t="s">
        <v>55</v>
      </c>
      <c r="AI169" s="8" t="s">
        <v>55</v>
      </c>
      <c r="AJ169" s="8" t="s">
        <v>55</v>
      </c>
      <c r="AK169" s="8" t="s">
        <v>55</v>
      </c>
      <c r="AL169" s="8" t="s">
        <v>55</v>
      </c>
      <c r="AM169" s="8" t="s">
        <v>55</v>
      </c>
      <c r="AN169" s="8" t="s">
        <v>55</v>
      </c>
      <c r="AO169" s="8" t="s">
        <v>55</v>
      </c>
      <c r="AP169" s="8" t="s">
        <v>55</v>
      </c>
      <c r="AQ169" s="8" t="s">
        <v>55</v>
      </c>
      <c r="AR169" s="8" t="s">
        <v>55</v>
      </c>
      <c r="AS169" s="8" t="s">
        <v>55</v>
      </c>
      <c r="AT169" s="8" t="s">
        <v>55</v>
      </c>
      <c r="AU169" s="8" t="s">
        <v>55</v>
      </c>
      <c r="AV169" s="8" t="s">
        <v>55</v>
      </c>
      <c r="AW169" s="8" t="s">
        <v>55</v>
      </c>
      <c r="AX169">
        <f t="shared" si="28"/>
        <v>83.266949999999994</v>
      </c>
      <c r="AY169">
        <f t="shared" si="39"/>
        <v>6</v>
      </c>
      <c r="AZ169" t="str">
        <f t="shared" si="40"/>
        <v>Papua New Guinea</v>
      </c>
    </row>
    <row r="170" spans="1:53" ht="13" hidden="1" x14ac:dyDescent="0.3">
      <c r="A170" s="6" t="s">
        <v>219</v>
      </c>
      <c r="B170" s="5" t="s">
        <v>53</v>
      </c>
      <c r="C170" s="7" t="s">
        <v>55</v>
      </c>
      <c r="D170" s="7" t="s">
        <v>55</v>
      </c>
      <c r="E170" s="7" t="s">
        <v>55</v>
      </c>
      <c r="F170" s="7" t="s">
        <v>55</v>
      </c>
      <c r="G170" s="7" t="s">
        <v>55</v>
      </c>
      <c r="H170" s="7" t="s">
        <v>55</v>
      </c>
      <c r="I170" s="7" t="s">
        <v>55</v>
      </c>
      <c r="J170" s="7" t="s">
        <v>55</v>
      </c>
      <c r="K170" s="7" t="s">
        <v>55</v>
      </c>
      <c r="L170" s="7" t="s">
        <v>55</v>
      </c>
      <c r="M170" s="7" t="s">
        <v>55</v>
      </c>
      <c r="N170" s="7" t="s">
        <v>55</v>
      </c>
      <c r="O170" s="7" t="s">
        <v>55</v>
      </c>
      <c r="P170" s="7" t="s">
        <v>55</v>
      </c>
      <c r="Q170" s="7" t="s">
        <v>55</v>
      </c>
      <c r="R170" s="7" t="s">
        <v>55</v>
      </c>
      <c r="S170" s="7" t="s">
        <v>55</v>
      </c>
      <c r="T170" s="7" t="s">
        <v>55</v>
      </c>
      <c r="U170" s="7" t="s">
        <v>55</v>
      </c>
      <c r="V170" s="7" t="s">
        <v>55</v>
      </c>
      <c r="W170" s="7" t="s">
        <v>55</v>
      </c>
      <c r="X170" s="7" t="s">
        <v>55</v>
      </c>
      <c r="Y170" s="7">
        <v>61.32461</v>
      </c>
      <c r="Z170" s="7" t="s">
        <v>55</v>
      </c>
      <c r="AA170" s="7" t="s">
        <v>55</v>
      </c>
      <c r="AB170" s="7" t="s">
        <v>55</v>
      </c>
      <c r="AC170" s="7" t="s">
        <v>55</v>
      </c>
      <c r="AD170" s="7" t="s">
        <v>55</v>
      </c>
      <c r="AE170" s="7" t="s">
        <v>55</v>
      </c>
      <c r="AF170" s="7" t="s">
        <v>55</v>
      </c>
      <c r="AG170" s="7" t="s">
        <v>55</v>
      </c>
      <c r="AH170" s="7" t="s">
        <v>55</v>
      </c>
      <c r="AI170" s="7" t="s">
        <v>55</v>
      </c>
      <c r="AJ170" s="7" t="s">
        <v>55</v>
      </c>
      <c r="AK170" s="7" t="s">
        <v>55</v>
      </c>
      <c r="AL170" s="7" t="s">
        <v>55</v>
      </c>
      <c r="AM170" s="7" t="s">
        <v>55</v>
      </c>
      <c r="AN170" s="7" t="s">
        <v>55</v>
      </c>
      <c r="AO170" s="7" t="s">
        <v>55</v>
      </c>
      <c r="AP170" s="7" t="s">
        <v>55</v>
      </c>
      <c r="AQ170" s="7" t="s">
        <v>55</v>
      </c>
      <c r="AR170" s="7" t="s">
        <v>55</v>
      </c>
      <c r="AS170" s="7" t="s">
        <v>55</v>
      </c>
      <c r="AT170" s="7" t="s">
        <v>55</v>
      </c>
      <c r="AU170" s="7" t="s">
        <v>55</v>
      </c>
      <c r="AV170" s="7" t="s">
        <v>55</v>
      </c>
      <c r="AW170" s="7" t="s">
        <v>55</v>
      </c>
      <c r="AX170">
        <f t="shared" si="28"/>
        <v>61.32461</v>
      </c>
      <c r="AY170">
        <f t="shared" si="39"/>
        <v>1</v>
      </c>
      <c r="AZ170" t="str">
        <f t="shared" si="40"/>
        <v>Paraguay</v>
      </c>
    </row>
    <row r="171" spans="1:53" ht="13" hidden="1" x14ac:dyDescent="0.3">
      <c r="A171" s="6" t="s">
        <v>220</v>
      </c>
      <c r="B171" s="5" t="s">
        <v>53</v>
      </c>
      <c r="C171" s="8" t="s">
        <v>55</v>
      </c>
      <c r="D171" s="8">
        <v>30.262250000000002</v>
      </c>
      <c r="E171" s="8" t="s">
        <v>55</v>
      </c>
      <c r="F171" s="8">
        <v>32.281999999999996</v>
      </c>
      <c r="G171" s="8" t="s">
        <v>55</v>
      </c>
      <c r="H171" s="8" t="s">
        <v>55</v>
      </c>
      <c r="I171" s="8" t="s">
        <v>55</v>
      </c>
      <c r="J171" s="8" t="s">
        <v>55</v>
      </c>
      <c r="K171" s="8">
        <v>32.170920000000002</v>
      </c>
      <c r="L171" s="8" t="s">
        <v>55</v>
      </c>
      <c r="M171" s="8" t="s">
        <v>55</v>
      </c>
      <c r="N171" s="8">
        <v>37.237090000000002</v>
      </c>
      <c r="O171" s="8">
        <v>40.166519999999998</v>
      </c>
      <c r="P171" s="8" t="s">
        <v>55</v>
      </c>
      <c r="Q171" s="8" t="s">
        <v>55</v>
      </c>
      <c r="R171" s="8" t="s">
        <v>55</v>
      </c>
      <c r="S171" s="8" t="s">
        <v>55</v>
      </c>
      <c r="T171" s="8" t="s">
        <v>55</v>
      </c>
      <c r="U171" s="8" t="s">
        <v>55</v>
      </c>
      <c r="V171" s="8" t="s">
        <v>55</v>
      </c>
      <c r="W171" s="8" t="s">
        <v>55</v>
      </c>
      <c r="X171" s="8" t="s">
        <v>55</v>
      </c>
      <c r="Y171" s="8" t="s">
        <v>55</v>
      </c>
      <c r="Z171" s="8" t="s">
        <v>55</v>
      </c>
      <c r="AA171" s="8" t="s">
        <v>55</v>
      </c>
      <c r="AB171" s="8" t="s">
        <v>55</v>
      </c>
      <c r="AC171" s="8" t="s">
        <v>55</v>
      </c>
      <c r="AD171" s="8" t="s">
        <v>55</v>
      </c>
      <c r="AE171" s="8">
        <v>18.93535</v>
      </c>
      <c r="AF171" s="8" t="s">
        <v>55</v>
      </c>
      <c r="AG171" s="8" t="s">
        <v>55</v>
      </c>
      <c r="AH171" s="8" t="s">
        <v>55</v>
      </c>
      <c r="AI171" s="8" t="s">
        <v>55</v>
      </c>
      <c r="AJ171" s="8" t="s">
        <v>55</v>
      </c>
      <c r="AK171" s="8" t="s">
        <v>55</v>
      </c>
      <c r="AL171" s="8" t="s">
        <v>55</v>
      </c>
      <c r="AM171" s="8" t="s">
        <v>55</v>
      </c>
      <c r="AN171" s="8" t="s">
        <v>55</v>
      </c>
      <c r="AO171" s="8" t="s">
        <v>55</v>
      </c>
      <c r="AP171" s="8" t="s">
        <v>55</v>
      </c>
      <c r="AQ171" s="8" t="s">
        <v>55</v>
      </c>
      <c r="AR171" s="8" t="s">
        <v>55</v>
      </c>
      <c r="AS171" s="8" t="s">
        <v>55</v>
      </c>
      <c r="AT171" s="8" t="s">
        <v>55</v>
      </c>
      <c r="AU171" s="8" t="s">
        <v>55</v>
      </c>
      <c r="AV171" s="8" t="s">
        <v>55</v>
      </c>
      <c r="AW171" s="8" t="s">
        <v>55</v>
      </c>
      <c r="AX171">
        <f t="shared" si="28"/>
        <v>191.05412999999999</v>
      </c>
      <c r="AY171">
        <f t="shared" si="39"/>
        <v>6</v>
      </c>
      <c r="AZ171" t="str">
        <f t="shared" si="40"/>
        <v>Peru</v>
      </c>
    </row>
    <row r="172" spans="1:53" ht="13" x14ac:dyDescent="0.3">
      <c r="A172" s="6" t="s">
        <v>221</v>
      </c>
      <c r="B172" s="5" t="s">
        <v>53</v>
      </c>
      <c r="C172" s="7" t="s">
        <v>55</v>
      </c>
      <c r="D172" s="7">
        <v>65.915030000000002</v>
      </c>
      <c r="E172" s="7" t="s">
        <v>55</v>
      </c>
      <c r="F172" s="7">
        <v>65.076779999999999</v>
      </c>
      <c r="G172" s="7" t="s">
        <v>55</v>
      </c>
      <c r="H172" s="7" t="s">
        <v>55</v>
      </c>
      <c r="I172" s="7" t="s">
        <v>55</v>
      </c>
      <c r="J172" s="7" t="s">
        <v>55</v>
      </c>
      <c r="K172" s="7" t="s">
        <v>55</v>
      </c>
      <c r="L172" s="7" t="s">
        <v>55</v>
      </c>
      <c r="M172" s="7" t="s">
        <v>55</v>
      </c>
      <c r="N172" s="7">
        <v>54.267150000000001</v>
      </c>
      <c r="O172" s="7">
        <v>57.50526</v>
      </c>
      <c r="P172" s="7" t="s">
        <v>55</v>
      </c>
      <c r="Q172" s="7" t="s">
        <v>55</v>
      </c>
      <c r="R172" s="7">
        <v>33.163980000000002</v>
      </c>
      <c r="S172" s="7">
        <v>55.821719999999999</v>
      </c>
      <c r="T172" s="7" t="s">
        <v>55</v>
      </c>
      <c r="U172" s="7" t="s">
        <v>55</v>
      </c>
      <c r="V172" s="7" t="s">
        <v>55</v>
      </c>
      <c r="W172" s="7" t="s">
        <v>55</v>
      </c>
      <c r="X172" s="7" t="s">
        <v>55</v>
      </c>
      <c r="Y172" s="7">
        <v>58.344810000000003</v>
      </c>
      <c r="Z172" s="7">
        <v>66.454449999999994</v>
      </c>
      <c r="AA172" s="7">
        <v>56.305300000000003</v>
      </c>
      <c r="AB172" s="7" t="s">
        <v>55</v>
      </c>
      <c r="AC172" s="7">
        <v>61.86956</v>
      </c>
      <c r="AD172" s="7">
        <v>62.742330000000003</v>
      </c>
      <c r="AE172" s="7" t="s">
        <v>55</v>
      </c>
      <c r="AF172" s="7" t="s">
        <v>55</v>
      </c>
      <c r="AG172" s="7" t="s">
        <v>55</v>
      </c>
      <c r="AH172" s="7">
        <v>60.648629999999997</v>
      </c>
      <c r="AI172" s="7">
        <v>61.03481</v>
      </c>
      <c r="AJ172" s="7">
        <v>59.984900000000003</v>
      </c>
      <c r="AK172" s="7">
        <v>59.309629999999999</v>
      </c>
      <c r="AL172" s="7">
        <v>60.714579999999998</v>
      </c>
      <c r="AM172" s="7">
        <v>60.752760000000002</v>
      </c>
      <c r="AN172" s="7" t="s">
        <v>55</v>
      </c>
      <c r="AO172" s="7" t="s">
        <v>55</v>
      </c>
      <c r="AP172" s="7">
        <v>57.435470000000002</v>
      </c>
      <c r="AQ172" s="7">
        <v>56.018830000000001</v>
      </c>
      <c r="AR172" s="7">
        <v>57.332639999999998</v>
      </c>
      <c r="AS172" s="7">
        <v>55.905050000000003</v>
      </c>
      <c r="AT172" s="7">
        <v>56.837040000000002</v>
      </c>
      <c r="AU172" s="7">
        <v>57.519889999999997</v>
      </c>
      <c r="AV172" s="7" t="s">
        <v>55</v>
      </c>
      <c r="AW172" s="7" t="s">
        <v>55</v>
      </c>
      <c r="AX172">
        <f t="shared" si="28"/>
        <v>1340.9605999999999</v>
      </c>
      <c r="AY172">
        <f t="shared" si="39"/>
        <v>23</v>
      </c>
      <c r="AZ172" t="str">
        <f t="shared" si="40"/>
        <v>Philippines</v>
      </c>
      <c r="BA172" t="s">
        <v>617</v>
      </c>
    </row>
    <row r="173" spans="1:53" ht="13" hidden="1" x14ac:dyDescent="0.3">
      <c r="A173" s="6" t="s">
        <v>222</v>
      </c>
      <c r="B173" s="5" t="s">
        <v>53</v>
      </c>
      <c r="C173" s="8" t="s">
        <v>55</v>
      </c>
      <c r="D173" s="8" t="s">
        <v>55</v>
      </c>
      <c r="E173" s="8" t="s">
        <v>55</v>
      </c>
      <c r="F173" s="8" t="s">
        <v>55</v>
      </c>
      <c r="G173" s="8" t="s">
        <v>55</v>
      </c>
      <c r="H173" s="8" t="s">
        <v>55</v>
      </c>
      <c r="I173" s="8" t="s">
        <v>55</v>
      </c>
      <c r="J173" s="8" t="s">
        <v>55</v>
      </c>
      <c r="K173" s="8" t="s">
        <v>55</v>
      </c>
      <c r="L173" s="8" t="s">
        <v>55</v>
      </c>
      <c r="M173" s="8" t="s">
        <v>55</v>
      </c>
      <c r="N173" s="8" t="s">
        <v>55</v>
      </c>
      <c r="O173" s="8" t="s">
        <v>55</v>
      </c>
      <c r="P173" s="8" t="s">
        <v>55</v>
      </c>
      <c r="Q173" s="8" t="s">
        <v>55</v>
      </c>
      <c r="R173" s="8" t="s">
        <v>55</v>
      </c>
      <c r="S173" s="8" t="s">
        <v>55</v>
      </c>
      <c r="T173" s="8" t="s">
        <v>55</v>
      </c>
      <c r="U173" s="8" t="s">
        <v>55</v>
      </c>
      <c r="V173" s="8" t="s">
        <v>55</v>
      </c>
      <c r="W173" s="8" t="s">
        <v>55</v>
      </c>
      <c r="X173" s="8" t="s">
        <v>55</v>
      </c>
      <c r="Y173" s="8" t="s">
        <v>55</v>
      </c>
      <c r="Z173" s="8" t="s">
        <v>55</v>
      </c>
      <c r="AA173" s="8" t="s">
        <v>55</v>
      </c>
      <c r="AB173" s="8" t="s">
        <v>55</v>
      </c>
      <c r="AC173" s="8" t="s">
        <v>55</v>
      </c>
      <c r="AD173" s="8" t="s">
        <v>55</v>
      </c>
      <c r="AE173" s="8" t="s">
        <v>55</v>
      </c>
      <c r="AF173" s="8" t="s">
        <v>55</v>
      </c>
      <c r="AG173" s="8" t="s">
        <v>55</v>
      </c>
      <c r="AH173" s="8" t="s">
        <v>55</v>
      </c>
      <c r="AI173" s="8" t="s">
        <v>55</v>
      </c>
      <c r="AJ173" s="8" t="s">
        <v>55</v>
      </c>
      <c r="AK173" s="8" t="s">
        <v>55</v>
      </c>
      <c r="AL173" s="8" t="s">
        <v>55</v>
      </c>
      <c r="AM173" s="8" t="s">
        <v>55</v>
      </c>
      <c r="AN173" s="8" t="s">
        <v>55</v>
      </c>
      <c r="AO173" s="8" t="s">
        <v>55</v>
      </c>
      <c r="AP173" s="8" t="s">
        <v>55</v>
      </c>
      <c r="AQ173" s="8" t="s">
        <v>55</v>
      </c>
      <c r="AR173" s="8" t="s">
        <v>55</v>
      </c>
      <c r="AS173" s="8" t="s">
        <v>55</v>
      </c>
      <c r="AT173" s="8" t="s">
        <v>55</v>
      </c>
      <c r="AU173" s="8" t="s">
        <v>55</v>
      </c>
      <c r="AV173" s="8" t="s">
        <v>55</v>
      </c>
      <c r="AW173" s="8" t="s">
        <v>55</v>
      </c>
      <c r="AX173">
        <f t="shared" si="28"/>
        <v>0</v>
      </c>
    </row>
    <row r="174" spans="1:53" ht="13" x14ac:dyDescent="0.3">
      <c r="A174" s="6" t="s">
        <v>223</v>
      </c>
      <c r="B174" s="5" t="s">
        <v>53</v>
      </c>
      <c r="C174" s="7" t="s">
        <v>55</v>
      </c>
      <c r="D174" s="7">
        <v>57.039760000000001</v>
      </c>
      <c r="E174" s="7" t="s">
        <v>55</v>
      </c>
      <c r="F174" s="7">
        <v>49.7331</v>
      </c>
      <c r="G174" s="7">
        <v>52.113549999999996</v>
      </c>
      <c r="H174" s="7">
        <v>55.21414</v>
      </c>
      <c r="I174" s="7">
        <v>57.639029999999998</v>
      </c>
      <c r="J174" s="7">
        <v>58.627279999999999</v>
      </c>
      <c r="K174" s="7">
        <v>63.11016</v>
      </c>
      <c r="L174" s="7">
        <v>61.744149999999998</v>
      </c>
      <c r="M174" s="7">
        <v>61.835659999999997</v>
      </c>
      <c r="N174" s="7">
        <v>60.961590000000001</v>
      </c>
      <c r="O174" s="7">
        <v>58.94115</v>
      </c>
      <c r="P174" s="7">
        <v>62.141539999999999</v>
      </c>
      <c r="Q174" s="7">
        <v>58.902329999999999</v>
      </c>
      <c r="R174" s="7">
        <v>60.891629999999999</v>
      </c>
      <c r="S174" s="7">
        <v>61.01155</v>
      </c>
      <c r="T174" s="7">
        <v>60.217320000000001</v>
      </c>
      <c r="U174" s="7">
        <v>60.205480000000001</v>
      </c>
      <c r="V174" s="7">
        <v>61.901470000000003</v>
      </c>
      <c r="W174" s="7">
        <v>61.09131</v>
      </c>
      <c r="X174" s="7">
        <v>61.09131</v>
      </c>
      <c r="Y174" s="7">
        <v>62.745950000000001</v>
      </c>
      <c r="Z174" s="7">
        <v>63.003830000000001</v>
      </c>
      <c r="AA174" s="7">
        <v>64.873429999999999</v>
      </c>
      <c r="AB174" s="7">
        <v>61.843310000000002</v>
      </c>
      <c r="AC174" s="7" t="s">
        <v>55</v>
      </c>
      <c r="AD174" s="7" t="s">
        <v>55</v>
      </c>
      <c r="AE174" s="7" t="s">
        <v>55</v>
      </c>
      <c r="AF174" s="7" t="s">
        <v>55</v>
      </c>
      <c r="AG174" s="7" t="s">
        <v>55</v>
      </c>
      <c r="AH174" s="7">
        <v>65.909149999999997</v>
      </c>
      <c r="AI174" s="7">
        <v>64.909719999999993</v>
      </c>
      <c r="AJ174" s="7">
        <v>65.139970000000005</v>
      </c>
      <c r="AK174" s="7">
        <v>65.499790000000004</v>
      </c>
      <c r="AL174" s="7">
        <v>65.914760000000001</v>
      </c>
      <c r="AM174" s="7">
        <v>65.555869999999999</v>
      </c>
      <c r="AN174" s="7">
        <v>65.180629999999994</v>
      </c>
      <c r="AO174" s="7">
        <v>65.834919999999997</v>
      </c>
      <c r="AP174" s="7">
        <v>65.163520000000005</v>
      </c>
      <c r="AQ174" s="7">
        <v>65.819249999999997</v>
      </c>
      <c r="AR174" s="7">
        <v>66.033990000000003</v>
      </c>
      <c r="AS174" s="7">
        <v>65.978930000000005</v>
      </c>
      <c r="AT174" s="7">
        <v>66.361660000000001</v>
      </c>
      <c r="AU174" s="7">
        <v>66.030559999999994</v>
      </c>
      <c r="AV174" s="7" t="s">
        <v>55</v>
      </c>
      <c r="AW174" s="7" t="s">
        <v>55</v>
      </c>
      <c r="AX174">
        <f t="shared" si="28"/>
        <v>2356.2127500000001</v>
      </c>
      <c r="AY174">
        <f t="shared" ref="AY174:AY179" si="41">COUNT(C174:AW174)</f>
        <v>38</v>
      </c>
      <c r="AZ174" t="str">
        <f t="shared" ref="AZ174:AZ179" si="42">A174</f>
        <v>Poland</v>
      </c>
      <c r="BA174" t="s">
        <v>613</v>
      </c>
    </row>
    <row r="175" spans="1:53" ht="13" x14ac:dyDescent="0.3">
      <c r="A175" s="6" t="s">
        <v>224</v>
      </c>
      <c r="B175" s="5" t="s">
        <v>53</v>
      </c>
      <c r="C175" s="8" t="s">
        <v>55</v>
      </c>
      <c r="D175" s="8" t="s">
        <v>55</v>
      </c>
      <c r="E175" s="8" t="s">
        <v>55</v>
      </c>
      <c r="F175" s="8" t="s">
        <v>55</v>
      </c>
      <c r="G175" s="8" t="s">
        <v>55</v>
      </c>
      <c r="H175" s="8">
        <v>53.347360000000002</v>
      </c>
      <c r="I175" s="8" t="s">
        <v>55</v>
      </c>
      <c r="J175" s="8">
        <v>52.140439999999998</v>
      </c>
      <c r="K175" s="8">
        <v>51.250520000000002</v>
      </c>
      <c r="L175" s="8">
        <v>46.947270000000003</v>
      </c>
      <c r="M175" s="8">
        <v>49.22533</v>
      </c>
      <c r="N175" s="8">
        <v>54.1661</v>
      </c>
      <c r="O175" s="8">
        <v>49.936030000000002</v>
      </c>
      <c r="P175" s="8">
        <v>50.090809999999998</v>
      </c>
      <c r="Q175" s="8">
        <v>58.095239999999997</v>
      </c>
      <c r="R175" s="8">
        <v>60.48368</v>
      </c>
      <c r="S175" s="8">
        <v>57.74241</v>
      </c>
      <c r="T175" s="8">
        <v>65.363259999999997</v>
      </c>
      <c r="U175" s="8">
        <v>52.327750000000002</v>
      </c>
      <c r="V175" s="8" t="s">
        <v>55</v>
      </c>
      <c r="W175" s="8" t="s">
        <v>55</v>
      </c>
      <c r="X175" s="8">
        <v>58.32573</v>
      </c>
      <c r="Y175" s="8" t="s">
        <v>55</v>
      </c>
      <c r="Z175" s="8" t="s">
        <v>55</v>
      </c>
      <c r="AA175" s="8" t="s">
        <v>55</v>
      </c>
      <c r="AB175" s="8">
        <v>63.04072</v>
      </c>
      <c r="AC175" s="8">
        <v>63.137540000000001</v>
      </c>
      <c r="AD175" s="8">
        <v>64.175780000000003</v>
      </c>
      <c r="AE175" s="8" t="s">
        <v>55</v>
      </c>
      <c r="AF175" s="8" t="s">
        <v>55</v>
      </c>
      <c r="AG175" s="8">
        <v>65.035240000000002</v>
      </c>
      <c r="AH175" s="8" t="s">
        <v>55</v>
      </c>
      <c r="AI175" s="8">
        <v>67.158100000000005</v>
      </c>
      <c r="AJ175" s="8">
        <v>67.171700000000001</v>
      </c>
      <c r="AK175" s="8">
        <v>65.853089999999995</v>
      </c>
      <c r="AL175" s="8">
        <v>65.21857</v>
      </c>
      <c r="AM175" s="8">
        <v>65.417389999999997</v>
      </c>
      <c r="AN175" s="8">
        <v>61.417459999999998</v>
      </c>
      <c r="AO175" s="8">
        <v>59.647179999999999</v>
      </c>
      <c r="AP175" s="8">
        <v>59.270969999999998</v>
      </c>
      <c r="AQ175" s="8">
        <v>60.113979999999998</v>
      </c>
      <c r="AR175" s="8">
        <v>60.356479999999998</v>
      </c>
      <c r="AS175" s="8">
        <v>60.503480000000003</v>
      </c>
      <c r="AT175" s="8">
        <v>59.784750000000003</v>
      </c>
      <c r="AU175" s="8">
        <v>59.349400000000003</v>
      </c>
      <c r="AV175" s="8" t="s">
        <v>55</v>
      </c>
      <c r="AW175" s="8" t="s">
        <v>55</v>
      </c>
      <c r="AX175">
        <f t="shared" si="28"/>
        <v>1826.0937600000002</v>
      </c>
      <c r="AY175">
        <f t="shared" si="41"/>
        <v>31</v>
      </c>
      <c r="AZ175" t="str">
        <f t="shared" si="42"/>
        <v>Portugal</v>
      </c>
      <c r="BA175" t="s">
        <v>613</v>
      </c>
    </row>
    <row r="176" spans="1:53" ht="13" hidden="1" x14ac:dyDescent="0.3">
      <c r="A176" s="6" t="s">
        <v>225</v>
      </c>
      <c r="B176" s="5" t="s">
        <v>53</v>
      </c>
      <c r="C176" s="7" t="s">
        <v>55</v>
      </c>
      <c r="D176" s="7">
        <v>55.875590000000003</v>
      </c>
      <c r="E176" s="7" t="s">
        <v>55</v>
      </c>
      <c r="F176" s="7">
        <v>56.49689</v>
      </c>
      <c r="G176" s="7" t="s">
        <v>55</v>
      </c>
      <c r="H176" s="7">
        <v>59.909739999999999</v>
      </c>
      <c r="I176" s="7">
        <v>60.72719</v>
      </c>
      <c r="J176" s="7">
        <v>60.041519999999998</v>
      </c>
      <c r="K176" s="7">
        <v>59.673110000000001</v>
      </c>
      <c r="L176" s="7" t="s">
        <v>55</v>
      </c>
      <c r="M176" s="7" t="s">
        <v>55</v>
      </c>
      <c r="N176" s="7" t="s">
        <v>55</v>
      </c>
      <c r="O176" s="7" t="s">
        <v>55</v>
      </c>
      <c r="P176" s="7" t="s">
        <v>55</v>
      </c>
      <c r="Q176" s="7" t="s">
        <v>55</v>
      </c>
      <c r="R176" s="7" t="s">
        <v>55</v>
      </c>
      <c r="S176" s="7" t="s">
        <v>55</v>
      </c>
      <c r="T176" s="7" t="s">
        <v>55</v>
      </c>
      <c r="U176" s="7" t="s">
        <v>55</v>
      </c>
      <c r="V176" s="7" t="s">
        <v>55</v>
      </c>
      <c r="W176" s="7" t="s">
        <v>55</v>
      </c>
      <c r="X176" s="7" t="s">
        <v>55</v>
      </c>
      <c r="Y176" s="7" t="s">
        <v>55</v>
      </c>
      <c r="Z176" s="7" t="s">
        <v>55</v>
      </c>
      <c r="AA176" s="7" t="s">
        <v>55</v>
      </c>
      <c r="AB176" s="7" t="s">
        <v>55</v>
      </c>
      <c r="AC176" s="7" t="s">
        <v>55</v>
      </c>
      <c r="AD176" s="7" t="s">
        <v>55</v>
      </c>
      <c r="AE176" s="7" t="s">
        <v>55</v>
      </c>
      <c r="AF176" s="7" t="s">
        <v>55</v>
      </c>
      <c r="AG176" s="7" t="s">
        <v>55</v>
      </c>
      <c r="AH176" s="7" t="s">
        <v>55</v>
      </c>
      <c r="AI176" s="7" t="s">
        <v>55</v>
      </c>
      <c r="AJ176" s="7" t="s">
        <v>55</v>
      </c>
      <c r="AK176" s="7" t="s">
        <v>55</v>
      </c>
      <c r="AL176" s="7" t="s">
        <v>55</v>
      </c>
      <c r="AM176" s="7" t="s">
        <v>55</v>
      </c>
      <c r="AN176" s="7" t="s">
        <v>55</v>
      </c>
      <c r="AO176" s="7">
        <v>63.231360000000002</v>
      </c>
      <c r="AP176" s="7">
        <v>66.155609999999996</v>
      </c>
      <c r="AQ176" s="7" t="s">
        <v>55</v>
      </c>
      <c r="AR176" s="7">
        <v>62.935639999999999</v>
      </c>
      <c r="AS176" s="7">
        <v>66.153030000000001</v>
      </c>
      <c r="AT176" s="7">
        <v>64.442700000000002</v>
      </c>
      <c r="AU176" s="7">
        <v>64.227379999999997</v>
      </c>
      <c r="AV176" s="7" t="s">
        <v>55</v>
      </c>
      <c r="AW176" s="7" t="s">
        <v>55</v>
      </c>
      <c r="AX176">
        <f t="shared" si="28"/>
        <v>739.86976000000004</v>
      </c>
      <c r="AY176">
        <f t="shared" si="41"/>
        <v>12</v>
      </c>
      <c r="AZ176" t="str">
        <f t="shared" si="42"/>
        <v>Puerto Rico</v>
      </c>
    </row>
    <row r="177" spans="1:53" ht="13" x14ac:dyDescent="0.3">
      <c r="A177" s="6" t="s">
        <v>226</v>
      </c>
      <c r="B177" s="5" t="s">
        <v>53</v>
      </c>
      <c r="C177" s="8" t="s">
        <v>55</v>
      </c>
      <c r="D177" s="8" t="s">
        <v>55</v>
      </c>
      <c r="E177" s="8" t="s">
        <v>55</v>
      </c>
      <c r="F177" s="8" t="s">
        <v>55</v>
      </c>
      <c r="G177" s="8" t="s">
        <v>55</v>
      </c>
      <c r="H177" s="8" t="s">
        <v>55</v>
      </c>
      <c r="I177" s="8" t="s">
        <v>55</v>
      </c>
      <c r="J177" s="8" t="s">
        <v>55</v>
      </c>
      <c r="K177" s="8">
        <v>52.551020000000001</v>
      </c>
      <c r="L177" s="8" t="s">
        <v>55</v>
      </c>
      <c r="M177" s="8" t="s">
        <v>55</v>
      </c>
      <c r="N177" s="8">
        <v>65.217389999999995</v>
      </c>
      <c r="O177" s="8">
        <v>62.745100000000001</v>
      </c>
      <c r="P177" s="8">
        <v>66.803280000000001</v>
      </c>
      <c r="Q177" s="8">
        <v>59.552239999999998</v>
      </c>
      <c r="R177" s="8">
        <v>66.290319999999994</v>
      </c>
      <c r="S177" s="8">
        <v>60.07752</v>
      </c>
      <c r="T177" s="8">
        <v>53.690480000000001</v>
      </c>
      <c r="U177" s="8" t="s">
        <v>55</v>
      </c>
      <c r="V177" s="8" t="s">
        <v>55</v>
      </c>
      <c r="W177" s="8">
        <v>71.19914</v>
      </c>
      <c r="X177" s="8">
        <v>69.52055</v>
      </c>
      <c r="Y177" s="8" t="s">
        <v>55</v>
      </c>
      <c r="Z177" s="8">
        <v>72.227490000000003</v>
      </c>
      <c r="AA177" s="8">
        <v>73.979590000000002</v>
      </c>
      <c r="AB177" s="8">
        <v>74.351590000000002</v>
      </c>
      <c r="AC177" s="8">
        <v>73.889880000000005</v>
      </c>
      <c r="AD177" s="8">
        <v>73.469390000000004</v>
      </c>
      <c r="AE177" s="8" t="s">
        <v>55</v>
      </c>
      <c r="AF177" s="8" t="s">
        <v>55</v>
      </c>
      <c r="AG177" s="8">
        <v>72.893770000000004</v>
      </c>
      <c r="AH177" s="8">
        <v>73.257580000000004</v>
      </c>
      <c r="AI177" s="8">
        <v>75.468620000000001</v>
      </c>
      <c r="AJ177" s="8">
        <v>72.943719999999999</v>
      </c>
      <c r="AK177" s="8" t="s">
        <v>55</v>
      </c>
      <c r="AL177" s="8" t="s">
        <v>55</v>
      </c>
      <c r="AM177" s="8" t="s">
        <v>55</v>
      </c>
      <c r="AN177" s="8">
        <v>67.722369999999998</v>
      </c>
      <c r="AO177" s="8">
        <v>66.685299999999998</v>
      </c>
      <c r="AP177" s="8">
        <v>62.308160000000001</v>
      </c>
      <c r="AQ177" s="8">
        <v>63.474519999999998</v>
      </c>
      <c r="AR177" s="8">
        <v>58.809519999999999</v>
      </c>
      <c r="AS177" s="8">
        <v>60.233620000000002</v>
      </c>
      <c r="AT177" s="8">
        <v>60.770580000000002</v>
      </c>
      <c r="AU177" s="8">
        <v>62.826000000000001</v>
      </c>
      <c r="AV177" s="8">
        <v>58.225110000000001</v>
      </c>
      <c r="AW177" s="8" t="s">
        <v>55</v>
      </c>
      <c r="AX177">
        <f t="shared" si="28"/>
        <v>1851.1838500000001</v>
      </c>
      <c r="AY177">
        <f t="shared" si="41"/>
        <v>28</v>
      </c>
      <c r="AZ177" t="str">
        <f t="shared" si="42"/>
        <v>Qatar</v>
      </c>
      <c r="BA177" t="s">
        <v>615</v>
      </c>
    </row>
    <row r="178" spans="1:53" ht="13" x14ac:dyDescent="0.3">
      <c r="A178" s="6" t="s">
        <v>227</v>
      </c>
      <c r="B178" s="5" t="s">
        <v>53</v>
      </c>
      <c r="C178" s="7" t="s">
        <v>55</v>
      </c>
      <c r="D178" s="7">
        <v>29.904489999999999</v>
      </c>
      <c r="E178" s="7" t="s">
        <v>55</v>
      </c>
      <c r="F178" s="7">
        <v>30.529299999999999</v>
      </c>
      <c r="G178" s="7">
        <v>30.49437</v>
      </c>
      <c r="H178" s="7">
        <v>31.67512</v>
      </c>
      <c r="I178" s="7">
        <v>32.580350000000003</v>
      </c>
      <c r="J178" s="7">
        <v>33.064149999999998</v>
      </c>
      <c r="K178" s="7" t="s">
        <v>55</v>
      </c>
      <c r="L178" s="7">
        <v>32.183810000000001</v>
      </c>
      <c r="M178" s="7">
        <v>29.9636</v>
      </c>
      <c r="N178" s="7">
        <v>29.958410000000001</v>
      </c>
      <c r="O178" s="7">
        <v>29.99071</v>
      </c>
      <c r="P178" s="7">
        <v>29.40607</v>
      </c>
      <c r="Q178" s="7">
        <v>31.924610000000001</v>
      </c>
      <c r="R178" s="7">
        <v>31.250070000000001</v>
      </c>
      <c r="S178" s="7" t="s">
        <v>55</v>
      </c>
      <c r="T178" s="7">
        <v>37.644620000000003</v>
      </c>
      <c r="U178" s="7">
        <v>38.817079999999997</v>
      </c>
      <c r="V178" s="7">
        <v>40.240870000000001</v>
      </c>
      <c r="W178" s="7">
        <v>38.98592</v>
      </c>
      <c r="X178" s="7">
        <v>39.659559999999999</v>
      </c>
      <c r="Y178" s="7">
        <v>39.732500000000002</v>
      </c>
      <c r="Z178" s="7">
        <v>40.146889999999999</v>
      </c>
      <c r="AA178" s="7">
        <v>41.879359999999998</v>
      </c>
      <c r="AB178" s="7">
        <v>42.603839999999998</v>
      </c>
      <c r="AC178" s="7">
        <v>44.591940000000001</v>
      </c>
      <c r="AD178" s="7">
        <v>42.747230000000002</v>
      </c>
      <c r="AE178" s="7">
        <v>46.599339999999998</v>
      </c>
      <c r="AF178" s="7">
        <v>46.338120000000004</v>
      </c>
      <c r="AG178" s="7">
        <v>48.573169999999998</v>
      </c>
      <c r="AH178" s="7">
        <v>48.63653</v>
      </c>
      <c r="AI178" s="7">
        <v>49.748109999999997</v>
      </c>
      <c r="AJ178" s="7">
        <v>49.628459999999997</v>
      </c>
      <c r="AK178" s="7">
        <v>49.316160000000004</v>
      </c>
      <c r="AL178" s="7">
        <v>49.430410000000002</v>
      </c>
      <c r="AM178" s="7">
        <v>49.040089999999999</v>
      </c>
      <c r="AN178" s="7">
        <v>48.556199999999997</v>
      </c>
      <c r="AO178" s="7">
        <v>49.043579999999999</v>
      </c>
      <c r="AP178" s="7">
        <v>50.554220000000001</v>
      </c>
      <c r="AQ178" s="7" t="s">
        <v>55</v>
      </c>
      <c r="AR178" s="7">
        <v>49.972529999999999</v>
      </c>
      <c r="AS178" s="7">
        <v>50.540289999999999</v>
      </c>
      <c r="AT178" s="7">
        <v>51.036929999999998</v>
      </c>
      <c r="AU178" s="7">
        <v>51.270130000000002</v>
      </c>
      <c r="AV178" s="7" t="s">
        <v>55</v>
      </c>
      <c r="AW178" s="7" t="s">
        <v>55</v>
      </c>
      <c r="AX178">
        <f t="shared" si="28"/>
        <v>1638.2591399999997</v>
      </c>
      <c r="AY178">
        <f t="shared" si="41"/>
        <v>40</v>
      </c>
      <c r="AZ178" t="str">
        <f t="shared" si="42"/>
        <v>Republic of Korea</v>
      </c>
      <c r="BA178" t="s">
        <v>617</v>
      </c>
    </row>
    <row r="179" spans="1:53" ht="13" hidden="1" x14ac:dyDescent="0.3">
      <c r="A179" s="6" t="s">
        <v>228</v>
      </c>
      <c r="B179" s="5" t="s">
        <v>53</v>
      </c>
      <c r="C179" s="8" t="s">
        <v>55</v>
      </c>
      <c r="D179" s="8" t="s">
        <v>55</v>
      </c>
      <c r="E179" s="8" t="s">
        <v>55</v>
      </c>
      <c r="F179" s="8" t="s">
        <v>55</v>
      </c>
      <c r="G179" s="8" t="s">
        <v>55</v>
      </c>
      <c r="H179" s="8" t="s">
        <v>55</v>
      </c>
      <c r="I179" s="8" t="s">
        <v>55</v>
      </c>
      <c r="J179" s="8" t="s">
        <v>55</v>
      </c>
      <c r="K179" s="8" t="s">
        <v>55</v>
      </c>
      <c r="L179" s="8" t="s">
        <v>55</v>
      </c>
      <c r="M179" s="8" t="s">
        <v>55</v>
      </c>
      <c r="N179" s="8" t="s">
        <v>55</v>
      </c>
      <c r="O179" s="8" t="s">
        <v>55</v>
      </c>
      <c r="P179" s="8" t="s">
        <v>55</v>
      </c>
      <c r="Q179" s="8" t="s">
        <v>55</v>
      </c>
      <c r="R179" s="8" t="s">
        <v>55</v>
      </c>
      <c r="S179" s="8" t="s">
        <v>55</v>
      </c>
      <c r="T179" s="8" t="s">
        <v>55</v>
      </c>
      <c r="U179" s="8" t="s">
        <v>55</v>
      </c>
      <c r="V179" s="8" t="s">
        <v>55</v>
      </c>
      <c r="W179" s="8" t="s">
        <v>55</v>
      </c>
      <c r="X179" s="8" t="s">
        <v>55</v>
      </c>
      <c r="Y179" s="8" t="s">
        <v>55</v>
      </c>
      <c r="Z179" s="8" t="s">
        <v>55</v>
      </c>
      <c r="AA179" s="8" t="s">
        <v>55</v>
      </c>
      <c r="AB179" s="8" t="s">
        <v>55</v>
      </c>
      <c r="AC179" s="8" t="s">
        <v>55</v>
      </c>
      <c r="AD179" s="8" t="s">
        <v>55</v>
      </c>
      <c r="AE179" s="8" t="s">
        <v>55</v>
      </c>
      <c r="AF179" s="8" t="s">
        <v>55</v>
      </c>
      <c r="AG179" s="8" t="s">
        <v>55</v>
      </c>
      <c r="AH179" s="8" t="s">
        <v>55</v>
      </c>
      <c r="AI179" s="8">
        <v>56.222700000000003</v>
      </c>
      <c r="AJ179" s="8">
        <v>58.900379999999998</v>
      </c>
      <c r="AK179" s="8">
        <v>56.747459999999997</v>
      </c>
      <c r="AL179" s="8">
        <v>58.127420000000001</v>
      </c>
      <c r="AM179" s="8">
        <v>57.796329999999998</v>
      </c>
      <c r="AN179" s="8">
        <v>57.604370000000003</v>
      </c>
      <c r="AO179" s="8">
        <v>58.360439999999997</v>
      </c>
      <c r="AP179" s="8" t="s">
        <v>55</v>
      </c>
      <c r="AQ179" s="8">
        <v>60.292059999999999</v>
      </c>
      <c r="AR179" s="8">
        <v>60.053849999999997</v>
      </c>
      <c r="AS179" s="8">
        <v>59.453530000000001</v>
      </c>
      <c r="AT179" s="8">
        <v>59.616160000000001</v>
      </c>
      <c r="AU179" s="8">
        <v>58.9193</v>
      </c>
      <c r="AV179" s="8">
        <v>59.490130000000001</v>
      </c>
      <c r="AW179" s="8" t="s">
        <v>55</v>
      </c>
      <c r="AX179">
        <f t="shared" si="28"/>
        <v>761.58413000000007</v>
      </c>
      <c r="AY179">
        <f t="shared" si="41"/>
        <v>13</v>
      </c>
      <c r="AZ179" t="str">
        <f t="shared" si="42"/>
        <v>Republic of Moldova</v>
      </c>
    </row>
    <row r="180" spans="1:53" ht="13" hidden="1" x14ac:dyDescent="0.3">
      <c r="A180" s="6" t="s">
        <v>229</v>
      </c>
      <c r="B180" s="5" t="s">
        <v>53</v>
      </c>
      <c r="C180" s="7" t="s">
        <v>55</v>
      </c>
      <c r="D180" s="7" t="s">
        <v>55</v>
      </c>
      <c r="E180" s="7" t="s">
        <v>55</v>
      </c>
      <c r="F180" s="7" t="s">
        <v>55</v>
      </c>
      <c r="G180" s="7" t="s">
        <v>55</v>
      </c>
      <c r="H180" s="7" t="s">
        <v>55</v>
      </c>
      <c r="I180" s="7" t="s">
        <v>55</v>
      </c>
      <c r="J180" s="7" t="s">
        <v>55</v>
      </c>
      <c r="K180" s="7" t="s">
        <v>55</v>
      </c>
      <c r="L180" s="7" t="s">
        <v>55</v>
      </c>
      <c r="M180" s="7" t="s">
        <v>55</v>
      </c>
      <c r="N180" s="7" t="s">
        <v>55</v>
      </c>
      <c r="O180" s="7" t="s">
        <v>55</v>
      </c>
      <c r="P180" s="7" t="s">
        <v>55</v>
      </c>
      <c r="Q180" s="7" t="s">
        <v>55</v>
      </c>
      <c r="R180" s="7" t="s">
        <v>55</v>
      </c>
      <c r="S180" s="7" t="s">
        <v>55</v>
      </c>
      <c r="T180" s="7" t="s">
        <v>55</v>
      </c>
      <c r="U180" s="7" t="s">
        <v>55</v>
      </c>
      <c r="V180" s="7" t="s">
        <v>55</v>
      </c>
      <c r="W180" s="7" t="s">
        <v>55</v>
      </c>
      <c r="X180" s="7" t="s">
        <v>55</v>
      </c>
      <c r="Y180" s="7" t="s">
        <v>55</v>
      </c>
      <c r="Z180" s="7" t="s">
        <v>55</v>
      </c>
      <c r="AA180" s="7" t="s">
        <v>55</v>
      </c>
      <c r="AB180" s="7" t="s">
        <v>55</v>
      </c>
      <c r="AC180" s="7" t="s">
        <v>55</v>
      </c>
      <c r="AD180" s="7" t="s">
        <v>55</v>
      </c>
      <c r="AE180" s="7" t="s">
        <v>55</v>
      </c>
      <c r="AF180" s="7" t="s">
        <v>55</v>
      </c>
      <c r="AG180" s="7" t="s">
        <v>55</v>
      </c>
      <c r="AH180" s="7" t="s">
        <v>55</v>
      </c>
      <c r="AI180" s="7" t="s">
        <v>55</v>
      </c>
      <c r="AJ180" s="7" t="s">
        <v>55</v>
      </c>
      <c r="AK180" s="7" t="s">
        <v>55</v>
      </c>
      <c r="AL180" s="7" t="s">
        <v>55</v>
      </c>
      <c r="AM180" s="7" t="s">
        <v>55</v>
      </c>
      <c r="AN180" s="7" t="s">
        <v>55</v>
      </c>
      <c r="AO180" s="7" t="s">
        <v>55</v>
      </c>
      <c r="AP180" s="7" t="s">
        <v>55</v>
      </c>
      <c r="AQ180" s="7" t="s">
        <v>55</v>
      </c>
      <c r="AR180" s="7" t="s">
        <v>55</v>
      </c>
      <c r="AS180" s="7" t="s">
        <v>55</v>
      </c>
      <c r="AT180" s="7" t="s">
        <v>55</v>
      </c>
      <c r="AU180" s="7" t="s">
        <v>55</v>
      </c>
      <c r="AV180" s="7" t="s">
        <v>55</v>
      </c>
      <c r="AW180" s="7" t="s">
        <v>55</v>
      </c>
      <c r="AX180">
        <f t="shared" si="28"/>
        <v>0</v>
      </c>
    </row>
    <row r="181" spans="1:53" ht="13" x14ac:dyDescent="0.3">
      <c r="A181" s="6" t="s">
        <v>230</v>
      </c>
      <c r="B181" s="5" t="s">
        <v>53</v>
      </c>
      <c r="C181" s="8" t="s">
        <v>55</v>
      </c>
      <c r="D181" s="8">
        <v>44.497680000000003</v>
      </c>
      <c r="E181" s="8" t="s">
        <v>55</v>
      </c>
      <c r="F181" s="8">
        <v>46.092750000000002</v>
      </c>
      <c r="G181" s="8">
        <v>45.289149999999999</v>
      </c>
      <c r="H181" s="8">
        <v>43.089970000000001</v>
      </c>
      <c r="I181" s="8">
        <v>41.618029999999997</v>
      </c>
      <c r="J181" s="8" t="s">
        <v>55</v>
      </c>
      <c r="K181" s="8" t="s">
        <v>55</v>
      </c>
      <c r="L181" s="8" t="s">
        <v>55</v>
      </c>
      <c r="M181" s="8" t="s">
        <v>55</v>
      </c>
      <c r="N181" s="8" t="s">
        <v>55</v>
      </c>
      <c r="O181" s="8" t="s">
        <v>55</v>
      </c>
      <c r="P181" s="8" t="s">
        <v>55</v>
      </c>
      <c r="Q181" s="8" t="s">
        <v>55</v>
      </c>
      <c r="R181" s="8" t="s">
        <v>55</v>
      </c>
      <c r="S181" s="8" t="s">
        <v>55</v>
      </c>
      <c r="T181" s="8" t="s">
        <v>55</v>
      </c>
      <c r="U181" s="8" t="s">
        <v>55</v>
      </c>
      <c r="V181" s="8">
        <v>45.521560000000001</v>
      </c>
      <c r="W181" s="8" t="s">
        <v>55</v>
      </c>
      <c r="X181" s="8" t="s">
        <v>55</v>
      </c>
      <c r="Y181" s="8" t="s">
        <v>55</v>
      </c>
      <c r="Z181" s="8">
        <v>48.082000000000001</v>
      </c>
      <c r="AA181" s="8" t="s">
        <v>55</v>
      </c>
      <c r="AB181" s="8">
        <v>49.836449999999999</v>
      </c>
      <c r="AC181" s="8" t="s">
        <v>55</v>
      </c>
      <c r="AD181" s="8">
        <v>53.579140000000002</v>
      </c>
      <c r="AE181" s="8" t="s">
        <v>55</v>
      </c>
      <c r="AF181" s="8">
        <v>52.290089999999999</v>
      </c>
      <c r="AG181" s="8">
        <v>52.502209999999998</v>
      </c>
      <c r="AH181" s="8">
        <v>54.81438</v>
      </c>
      <c r="AI181" s="8">
        <v>57.372120000000002</v>
      </c>
      <c r="AJ181" s="8">
        <v>56.508699999999997</v>
      </c>
      <c r="AK181" s="8">
        <v>57.287059999999997</v>
      </c>
      <c r="AL181" s="8">
        <v>57.14432</v>
      </c>
      <c r="AM181" s="8">
        <v>59.212569999999999</v>
      </c>
      <c r="AN181" s="8">
        <v>59.796120000000002</v>
      </c>
      <c r="AO181" s="8">
        <v>63.680230000000002</v>
      </c>
      <c r="AP181" s="8">
        <v>59.930329999999998</v>
      </c>
      <c r="AQ181" s="8">
        <v>63.215220000000002</v>
      </c>
      <c r="AR181" s="8">
        <v>61.591320000000003</v>
      </c>
      <c r="AS181" s="8">
        <v>59.771320000000003</v>
      </c>
      <c r="AT181" s="8">
        <v>59.71508</v>
      </c>
      <c r="AU181" s="8">
        <v>58.653550000000003</v>
      </c>
      <c r="AV181" s="8" t="s">
        <v>55</v>
      </c>
      <c r="AW181" s="8" t="s">
        <v>55</v>
      </c>
      <c r="AX181">
        <f t="shared" si="28"/>
        <v>1351.0913500000001</v>
      </c>
      <c r="AY181">
        <f t="shared" ref="AY181:AY183" si="43">COUNT(C181:AW181)</f>
        <v>25</v>
      </c>
      <c r="AZ181" t="str">
        <f t="shared" ref="AZ181:AZ183" si="44">A181</f>
        <v>Romania</v>
      </c>
      <c r="BA181" t="s">
        <v>613</v>
      </c>
    </row>
    <row r="182" spans="1:53" ht="13" hidden="1" x14ac:dyDescent="0.3">
      <c r="A182" s="6" t="s">
        <v>231</v>
      </c>
      <c r="B182" s="5" t="s">
        <v>53</v>
      </c>
      <c r="C182" s="7" t="s">
        <v>55</v>
      </c>
      <c r="D182" s="7" t="s">
        <v>55</v>
      </c>
      <c r="E182" s="7" t="s">
        <v>55</v>
      </c>
      <c r="F182" s="7" t="s">
        <v>55</v>
      </c>
      <c r="G182" s="7" t="s">
        <v>55</v>
      </c>
      <c r="H182" s="7" t="s">
        <v>55</v>
      </c>
      <c r="I182" s="7" t="s">
        <v>55</v>
      </c>
      <c r="J182" s="7" t="s">
        <v>55</v>
      </c>
      <c r="K182" s="7" t="s">
        <v>55</v>
      </c>
      <c r="L182" s="7" t="s">
        <v>55</v>
      </c>
      <c r="M182" s="7" t="s">
        <v>55</v>
      </c>
      <c r="N182" s="7" t="s">
        <v>55</v>
      </c>
      <c r="O182" s="7" t="s">
        <v>55</v>
      </c>
      <c r="P182" s="7" t="s">
        <v>55</v>
      </c>
      <c r="Q182" s="7" t="s">
        <v>55</v>
      </c>
      <c r="R182" s="7" t="s">
        <v>55</v>
      </c>
      <c r="S182" s="7" t="s">
        <v>55</v>
      </c>
      <c r="T182" s="7" t="s">
        <v>55</v>
      </c>
      <c r="U182" s="7" t="s">
        <v>55</v>
      </c>
      <c r="V182" s="7" t="s">
        <v>55</v>
      </c>
      <c r="W182" s="7" t="s">
        <v>55</v>
      </c>
      <c r="X182" s="7" t="s">
        <v>55</v>
      </c>
      <c r="Y182" s="7" t="s">
        <v>55</v>
      </c>
      <c r="Z182" s="7" t="s">
        <v>55</v>
      </c>
      <c r="AA182" s="7" t="s">
        <v>55</v>
      </c>
      <c r="AB182" s="7">
        <v>58.416150000000002</v>
      </c>
      <c r="AC182" s="7">
        <v>58.940669999999997</v>
      </c>
      <c r="AD182" s="7" t="s">
        <v>55</v>
      </c>
      <c r="AE182" s="7" t="s">
        <v>55</v>
      </c>
      <c r="AF182" s="7" t="s">
        <v>55</v>
      </c>
      <c r="AG182" s="7" t="s">
        <v>55</v>
      </c>
      <c r="AH182" s="7" t="s">
        <v>55</v>
      </c>
      <c r="AI182" s="7" t="s">
        <v>55</v>
      </c>
      <c r="AJ182" s="7" t="s">
        <v>55</v>
      </c>
      <c r="AK182" s="7" t="s">
        <v>55</v>
      </c>
      <c r="AL182" s="7" t="s">
        <v>55</v>
      </c>
      <c r="AM182" s="7" t="s">
        <v>55</v>
      </c>
      <c r="AN182" s="7" t="s">
        <v>55</v>
      </c>
      <c r="AO182" s="7" t="s">
        <v>55</v>
      </c>
      <c r="AP182" s="7" t="s">
        <v>55</v>
      </c>
      <c r="AQ182" s="7" t="s">
        <v>55</v>
      </c>
      <c r="AR182" s="7" t="s">
        <v>55</v>
      </c>
      <c r="AS182" s="7" t="s">
        <v>55</v>
      </c>
      <c r="AT182" s="7" t="s">
        <v>55</v>
      </c>
      <c r="AU182" s="7" t="s">
        <v>55</v>
      </c>
      <c r="AV182" s="7" t="s">
        <v>55</v>
      </c>
      <c r="AW182" s="7" t="s">
        <v>55</v>
      </c>
      <c r="AX182">
        <f t="shared" si="28"/>
        <v>117.35682</v>
      </c>
      <c r="AY182">
        <f t="shared" si="43"/>
        <v>2</v>
      </c>
      <c r="AZ182" t="str">
        <f t="shared" si="44"/>
        <v>Russian Federation</v>
      </c>
    </row>
    <row r="183" spans="1:53" ht="13" hidden="1" x14ac:dyDescent="0.3">
      <c r="A183" s="6" t="s">
        <v>232</v>
      </c>
      <c r="B183" s="5" t="s">
        <v>53</v>
      </c>
      <c r="C183" s="8" t="s">
        <v>55</v>
      </c>
      <c r="D183" s="8" t="s">
        <v>55</v>
      </c>
      <c r="E183" s="8" t="s">
        <v>55</v>
      </c>
      <c r="F183" s="8" t="s">
        <v>55</v>
      </c>
      <c r="G183" s="8" t="s">
        <v>55</v>
      </c>
      <c r="H183" s="8" t="s">
        <v>55</v>
      </c>
      <c r="I183" s="8">
        <v>23.846150000000002</v>
      </c>
      <c r="J183" s="8" t="s">
        <v>55</v>
      </c>
      <c r="K183" s="8">
        <v>17.19745</v>
      </c>
      <c r="L183" s="8">
        <v>8.8235299999999999</v>
      </c>
      <c r="M183" s="8" t="s">
        <v>55</v>
      </c>
      <c r="N183" s="8" t="s">
        <v>55</v>
      </c>
      <c r="O183" s="8" t="s">
        <v>55</v>
      </c>
      <c r="P183" s="8">
        <v>8.6419800000000002</v>
      </c>
      <c r="Q183" s="8">
        <v>10.72664</v>
      </c>
      <c r="R183" s="8">
        <v>14.45783</v>
      </c>
      <c r="S183" s="8">
        <v>14.32039</v>
      </c>
      <c r="T183" s="8">
        <v>14.412419999999999</v>
      </c>
      <c r="U183" s="8">
        <v>18.531469999999999</v>
      </c>
      <c r="V183" s="8">
        <v>16.69866</v>
      </c>
      <c r="W183" s="8">
        <v>18.223759999999999</v>
      </c>
      <c r="X183" s="8">
        <v>18.922650000000001</v>
      </c>
      <c r="Y183" s="8" t="s">
        <v>55</v>
      </c>
      <c r="Z183" s="8" t="s">
        <v>55</v>
      </c>
      <c r="AA183" s="8" t="s">
        <v>55</v>
      </c>
      <c r="AB183" s="8" t="s">
        <v>55</v>
      </c>
      <c r="AC183" s="8" t="s">
        <v>55</v>
      </c>
      <c r="AD183" s="8" t="s">
        <v>55</v>
      </c>
      <c r="AE183" s="8" t="s">
        <v>55</v>
      </c>
      <c r="AF183" s="8" t="s">
        <v>55</v>
      </c>
      <c r="AG183" s="8" t="s">
        <v>55</v>
      </c>
      <c r="AH183" s="8" t="s">
        <v>55</v>
      </c>
      <c r="AI183" s="8" t="s">
        <v>55</v>
      </c>
      <c r="AJ183" s="8" t="s">
        <v>55</v>
      </c>
      <c r="AK183" s="8">
        <v>42.22531</v>
      </c>
      <c r="AL183" s="8" t="s">
        <v>55</v>
      </c>
      <c r="AM183" s="8" t="s">
        <v>55</v>
      </c>
      <c r="AN183" s="8" t="s">
        <v>55</v>
      </c>
      <c r="AO183" s="8" t="s">
        <v>55</v>
      </c>
      <c r="AP183" s="8" t="s">
        <v>55</v>
      </c>
      <c r="AQ183" s="8">
        <v>43.615859999999998</v>
      </c>
      <c r="AR183" s="8" t="s">
        <v>55</v>
      </c>
      <c r="AS183" s="8">
        <v>42.703139999999998</v>
      </c>
      <c r="AT183" s="8" t="s">
        <v>55</v>
      </c>
      <c r="AU183" s="8" t="s">
        <v>55</v>
      </c>
      <c r="AV183" s="8" t="s">
        <v>55</v>
      </c>
      <c r="AW183" s="8" t="s">
        <v>55</v>
      </c>
      <c r="AX183">
        <f t="shared" si="28"/>
        <v>313.34724</v>
      </c>
      <c r="AY183">
        <f t="shared" si="43"/>
        <v>15</v>
      </c>
      <c r="AZ183" t="str">
        <f t="shared" si="44"/>
        <v>Rwanda</v>
      </c>
    </row>
    <row r="184" spans="1:53" ht="13" hidden="1" x14ac:dyDescent="0.3">
      <c r="A184" s="6" t="s">
        <v>233</v>
      </c>
      <c r="B184" s="5" t="s">
        <v>53</v>
      </c>
      <c r="C184" s="7" t="s">
        <v>55</v>
      </c>
      <c r="D184" s="7" t="s">
        <v>55</v>
      </c>
      <c r="E184" s="7" t="s">
        <v>55</v>
      </c>
      <c r="F184" s="7" t="s">
        <v>55</v>
      </c>
      <c r="G184" s="7" t="s">
        <v>55</v>
      </c>
      <c r="H184" s="7" t="s">
        <v>55</v>
      </c>
      <c r="I184" s="7" t="s">
        <v>55</v>
      </c>
      <c r="J184" s="7" t="s">
        <v>55</v>
      </c>
      <c r="K184" s="7" t="s">
        <v>55</v>
      </c>
      <c r="L184" s="7" t="s">
        <v>55</v>
      </c>
      <c r="M184" s="7" t="s">
        <v>55</v>
      </c>
      <c r="N184" s="7" t="s">
        <v>55</v>
      </c>
      <c r="O184" s="7" t="s">
        <v>55</v>
      </c>
      <c r="P184" s="7" t="s">
        <v>55</v>
      </c>
      <c r="Q184" s="7" t="s">
        <v>55</v>
      </c>
      <c r="R184" s="7" t="s">
        <v>55</v>
      </c>
      <c r="S184" s="7" t="s">
        <v>55</v>
      </c>
      <c r="T184" s="7" t="s">
        <v>55</v>
      </c>
      <c r="U184" s="7" t="s">
        <v>55</v>
      </c>
      <c r="V184" s="7" t="s">
        <v>55</v>
      </c>
      <c r="W184" s="7" t="s">
        <v>55</v>
      </c>
      <c r="X184" s="7" t="s">
        <v>55</v>
      </c>
      <c r="Y184" s="7" t="s">
        <v>55</v>
      </c>
      <c r="Z184" s="7" t="s">
        <v>55</v>
      </c>
      <c r="AA184" s="7" t="s">
        <v>55</v>
      </c>
      <c r="AB184" s="7" t="s">
        <v>55</v>
      </c>
      <c r="AC184" s="7" t="s">
        <v>55</v>
      </c>
      <c r="AD184" s="7" t="s">
        <v>55</v>
      </c>
      <c r="AE184" s="7" t="s">
        <v>55</v>
      </c>
      <c r="AF184" s="7" t="s">
        <v>55</v>
      </c>
      <c r="AG184" s="7" t="s">
        <v>55</v>
      </c>
      <c r="AH184" s="7" t="s">
        <v>55</v>
      </c>
      <c r="AI184" s="7" t="s">
        <v>55</v>
      </c>
      <c r="AJ184" s="7" t="s">
        <v>55</v>
      </c>
      <c r="AK184" s="7" t="s">
        <v>55</v>
      </c>
      <c r="AL184" s="7" t="s">
        <v>55</v>
      </c>
      <c r="AM184" s="7" t="s">
        <v>55</v>
      </c>
      <c r="AN184" s="7" t="s">
        <v>55</v>
      </c>
      <c r="AO184" s="7" t="s">
        <v>55</v>
      </c>
      <c r="AP184" s="7" t="s">
        <v>55</v>
      </c>
      <c r="AQ184" s="7" t="s">
        <v>55</v>
      </c>
      <c r="AR184" s="7" t="s">
        <v>55</v>
      </c>
      <c r="AS184" s="7" t="s">
        <v>55</v>
      </c>
      <c r="AT184" s="7" t="s">
        <v>55</v>
      </c>
      <c r="AU184" s="7" t="s">
        <v>55</v>
      </c>
      <c r="AV184" s="7" t="s">
        <v>55</v>
      </c>
      <c r="AW184" s="7" t="s">
        <v>55</v>
      </c>
      <c r="AX184">
        <f t="shared" si="28"/>
        <v>0</v>
      </c>
    </row>
    <row r="185" spans="1:53" ht="13" hidden="1" x14ac:dyDescent="0.3">
      <c r="A185" s="6" t="s">
        <v>234</v>
      </c>
      <c r="B185" s="5" t="s">
        <v>53</v>
      </c>
      <c r="C185" s="8" t="s">
        <v>55</v>
      </c>
      <c r="D185" s="8" t="s">
        <v>55</v>
      </c>
      <c r="E185" s="8" t="s">
        <v>55</v>
      </c>
      <c r="F185" s="8" t="s">
        <v>55</v>
      </c>
      <c r="G185" s="8" t="s">
        <v>55</v>
      </c>
      <c r="H185" s="8" t="s">
        <v>55</v>
      </c>
      <c r="I185" s="8" t="s">
        <v>55</v>
      </c>
      <c r="J185" s="8" t="s">
        <v>55</v>
      </c>
      <c r="K185" s="8" t="s">
        <v>55</v>
      </c>
      <c r="L185" s="8" t="s">
        <v>55</v>
      </c>
      <c r="M185" s="8" t="s">
        <v>55</v>
      </c>
      <c r="N185" s="8" t="s">
        <v>55</v>
      </c>
      <c r="O185" s="8" t="s">
        <v>55</v>
      </c>
      <c r="P185" s="8" t="s">
        <v>55</v>
      </c>
      <c r="Q185" s="8" t="s">
        <v>55</v>
      </c>
      <c r="R185" s="8" t="s">
        <v>55</v>
      </c>
      <c r="S185" s="8" t="s">
        <v>55</v>
      </c>
      <c r="T185" s="8">
        <v>45.925930000000001</v>
      </c>
      <c r="U185" s="8" t="s">
        <v>55</v>
      </c>
      <c r="V185" s="8" t="s">
        <v>55</v>
      </c>
      <c r="W185" s="8" t="s">
        <v>55</v>
      </c>
      <c r="X185" s="8" t="s">
        <v>55</v>
      </c>
      <c r="Y185" s="8" t="s">
        <v>55</v>
      </c>
      <c r="Z185" s="8" t="s">
        <v>55</v>
      </c>
      <c r="AA185" s="8">
        <v>52.459020000000002</v>
      </c>
      <c r="AB185" s="8" t="s">
        <v>55</v>
      </c>
      <c r="AC185" s="8" t="s">
        <v>55</v>
      </c>
      <c r="AD185" s="8" t="s">
        <v>55</v>
      </c>
      <c r="AE185" s="8" t="s">
        <v>55</v>
      </c>
      <c r="AF185" s="8" t="s">
        <v>55</v>
      </c>
      <c r="AG185" s="8" t="s">
        <v>55</v>
      </c>
      <c r="AH185" s="8" t="s">
        <v>55</v>
      </c>
      <c r="AI185" s="8" t="s">
        <v>55</v>
      </c>
      <c r="AJ185" s="8" t="s">
        <v>55</v>
      </c>
      <c r="AK185" s="8" t="s">
        <v>55</v>
      </c>
      <c r="AL185" s="8" t="s">
        <v>55</v>
      </c>
      <c r="AM185" s="8" t="s">
        <v>55</v>
      </c>
      <c r="AN185" s="8" t="s">
        <v>55</v>
      </c>
      <c r="AO185" s="8" t="s">
        <v>55</v>
      </c>
      <c r="AP185" s="8" t="s">
        <v>55</v>
      </c>
      <c r="AQ185" s="8" t="s">
        <v>55</v>
      </c>
      <c r="AR185" s="8" t="s">
        <v>55</v>
      </c>
      <c r="AS185" s="8" t="s">
        <v>55</v>
      </c>
      <c r="AT185" s="8" t="s">
        <v>55</v>
      </c>
      <c r="AU185" s="8" t="s">
        <v>55</v>
      </c>
      <c r="AV185" s="8" t="s">
        <v>55</v>
      </c>
      <c r="AW185" s="8" t="s">
        <v>55</v>
      </c>
      <c r="AX185">
        <f t="shared" si="28"/>
        <v>98.384950000000003</v>
      </c>
      <c r="AY185">
        <f t="shared" ref="AY185:AY186" si="45">COUNT(C185:AW185)</f>
        <v>2</v>
      </c>
      <c r="AZ185" t="str">
        <f t="shared" ref="AZ185:AZ186" si="46">A185</f>
        <v>Saint Kitts and Nevis</v>
      </c>
    </row>
    <row r="186" spans="1:53" ht="13" hidden="1" x14ac:dyDescent="0.3">
      <c r="A186" s="6" t="s">
        <v>235</v>
      </c>
      <c r="B186" s="5" t="s">
        <v>53</v>
      </c>
      <c r="C186" s="7" t="s">
        <v>55</v>
      </c>
      <c r="D186" s="7" t="s">
        <v>55</v>
      </c>
      <c r="E186" s="7" t="s">
        <v>55</v>
      </c>
      <c r="F186" s="7" t="s">
        <v>55</v>
      </c>
      <c r="G186" s="7" t="s">
        <v>55</v>
      </c>
      <c r="H186" s="7" t="s">
        <v>55</v>
      </c>
      <c r="I186" s="7" t="s">
        <v>55</v>
      </c>
      <c r="J186" s="7" t="s">
        <v>55</v>
      </c>
      <c r="K186" s="7" t="s">
        <v>55</v>
      </c>
      <c r="L186" s="7" t="s">
        <v>55</v>
      </c>
      <c r="M186" s="7" t="s">
        <v>55</v>
      </c>
      <c r="N186" s="7" t="s">
        <v>55</v>
      </c>
      <c r="O186" s="7" t="s">
        <v>55</v>
      </c>
      <c r="P186" s="7">
        <v>57.894739999999999</v>
      </c>
      <c r="Q186" s="7">
        <v>56.194690000000001</v>
      </c>
      <c r="R186" s="7">
        <v>56.481479999999998</v>
      </c>
      <c r="S186" s="7">
        <v>45.360819999999997</v>
      </c>
      <c r="T186" s="7" t="s">
        <v>55</v>
      </c>
      <c r="U186" s="7" t="s">
        <v>55</v>
      </c>
      <c r="V186" s="7" t="s">
        <v>55</v>
      </c>
      <c r="W186" s="7" t="s">
        <v>55</v>
      </c>
      <c r="X186" s="7" t="s">
        <v>55</v>
      </c>
      <c r="Y186" s="7" t="s">
        <v>55</v>
      </c>
      <c r="Z186" s="7" t="s">
        <v>55</v>
      </c>
      <c r="AA186" s="7" t="s">
        <v>55</v>
      </c>
      <c r="AB186" s="7" t="s">
        <v>55</v>
      </c>
      <c r="AC186" s="7" t="s">
        <v>55</v>
      </c>
      <c r="AD186" s="7">
        <v>44.408949999999997</v>
      </c>
      <c r="AE186" s="7" t="s">
        <v>55</v>
      </c>
      <c r="AF186" s="7" t="s">
        <v>55</v>
      </c>
      <c r="AG186" s="7" t="s">
        <v>55</v>
      </c>
      <c r="AH186" s="7" t="s">
        <v>55</v>
      </c>
      <c r="AI186" s="7" t="s">
        <v>55</v>
      </c>
      <c r="AJ186" s="7" t="s">
        <v>55</v>
      </c>
      <c r="AK186" s="7" t="s">
        <v>55</v>
      </c>
      <c r="AL186" s="7" t="s">
        <v>55</v>
      </c>
      <c r="AM186" s="7" t="s">
        <v>55</v>
      </c>
      <c r="AN186" s="7" t="s">
        <v>55</v>
      </c>
      <c r="AO186" s="7" t="s">
        <v>55</v>
      </c>
      <c r="AP186" s="7" t="s">
        <v>55</v>
      </c>
      <c r="AQ186" s="7" t="s">
        <v>55</v>
      </c>
      <c r="AR186" s="7" t="s">
        <v>55</v>
      </c>
      <c r="AS186" s="7" t="s">
        <v>55</v>
      </c>
      <c r="AT186" s="7" t="s">
        <v>55</v>
      </c>
      <c r="AU186" s="7">
        <v>64.250609999999995</v>
      </c>
      <c r="AV186" s="7">
        <v>68.432199999999995</v>
      </c>
      <c r="AW186" s="7" t="s">
        <v>55</v>
      </c>
      <c r="AX186">
        <f t="shared" si="28"/>
        <v>393.02348999999992</v>
      </c>
      <c r="AY186">
        <f t="shared" si="45"/>
        <v>7</v>
      </c>
      <c r="AZ186" t="str">
        <f t="shared" si="46"/>
        <v>Saint Lucia</v>
      </c>
    </row>
    <row r="187" spans="1:53" ht="13" hidden="1" x14ac:dyDescent="0.3">
      <c r="A187" s="6" t="s">
        <v>236</v>
      </c>
      <c r="B187" s="5" t="s">
        <v>53</v>
      </c>
      <c r="C187" s="8" t="s">
        <v>55</v>
      </c>
      <c r="D187" s="8" t="s">
        <v>55</v>
      </c>
      <c r="E187" s="8" t="s">
        <v>55</v>
      </c>
      <c r="F187" s="8" t="s">
        <v>55</v>
      </c>
      <c r="G187" s="8" t="s">
        <v>55</v>
      </c>
      <c r="H187" s="8" t="s">
        <v>55</v>
      </c>
      <c r="I187" s="8" t="s">
        <v>55</v>
      </c>
      <c r="J187" s="8" t="s">
        <v>55</v>
      </c>
      <c r="K187" s="8" t="s">
        <v>55</v>
      </c>
      <c r="L187" s="8" t="s">
        <v>55</v>
      </c>
      <c r="M187" s="8" t="s">
        <v>55</v>
      </c>
      <c r="N187" s="8" t="s">
        <v>55</v>
      </c>
      <c r="O187" s="8" t="s">
        <v>55</v>
      </c>
      <c r="P187" s="8" t="s">
        <v>55</v>
      </c>
      <c r="Q187" s="8" t="s">
        <v>55</v>
      </c>
      <c r="R187" s="8" t="s">
        <v>55</v>
      </c>
      <c r="S187" s="8" t="s">
        <v>55</v>
      </c>
      <c r="T187" s="8" t="s">
        <v>55</v>
      </c>
      <c r="U187" s="8" t="s">
        <v>55</v>
      </c>
      <c r="V187" s="8" t="s">
        <v>55</v>
      </c>
      <c r="W187" s="8" t="s">
        <v>55</v>
      </c>
      <c r="X187" s="8" t="s">
        <v>55</v>
      </c>
      <c r="Y187" s="8" t="s">
        <v>55</v>
      </c>
      <c r="Z187" s="8" t="s">
        <v>55</v>
      </c>
      <c r="AA187" s="8" t="s">
        <v>55</v>
      </c>
      <c r="AB187" s="8" t="s">
        <v>55</v>
      </c>
      <c r="AC187" s="8" t="s">
        <v>55</v>
      </c>
      <c r="AD187" s="8" t="s">
        <v>55</v>
      </c>
      <c r="AE187" s="8" t="s">
        <v>55</v>
      </c>
      <c r="AF187" s="8" t="s">
        <v>55</v>
      </c>
      <c r="AG187" s="8" t="s">
        <v>55</v>
      </c>
      <c r="AH187" s="8" t="s">
        <v>55</v>
      </c>
      <c r="AI187" s="8" t="s">
        <v>55</v>
      </c>
      <c r="AJ187" s="8" t="s">
        <v>55</v>
      </c>
      <c r="AK187" s="8" t="s">
        <v>55</v>
      </c>
      <c r="AL187" s="8" t="s">
        <v>55</v>
      </c>
      <c r="AM187" s="8" t="s">
        <v>55</v>
      </c>
      <c r="AN187" s="8" t="s">
        <v>55</v>
      </c>
      <c r="AO187" s="8" t="s">
        <v>55</v>
      </c>
      <c r="AP187" s="8" t="s">
        <v>55</v>
      </c>
      <c r="AQ187" s="8" t="s">
        <v>55</v>
      </c>
      <c r="AR187" s="8" t="s">
        <v>55</v>
      </c>
      <c r="AS187" s="8" t="s">
        <v>55</v>
      </c>
      <c r="AT187" s="8" t="s">
        <v>55</v>
      </c>
      <c r="AU187" s="8" t="s">
        <v>55</v>
      </c>
      <c r="AV187" s="8" t="s">
        <v>55</v>
      </c>
      <c r="AW187" s="8" t="s">
        <v>55</v>
      </c>
      <c r="AX187">
        <f t="shared" si="28"/>
        <v>0</v>
      </c>
    </row>
    <row r="188" spans="1:53" ht="20" hidden="1" x14ac:dyDescent="0.3">
      <c r="A188" s="6" t="s">
        <v>237</v>
      </c>
      <c r="B188" s="5" t="s">
        <v>53</v>
      </c>
      <c r="C188" s="7" t="s">
        <v>55</v>
      </c>
      <c r="D188" s="7" t="s">
        <v>55</v>
      </c>
      <c r="E188" s="7" t="s">
        <v>55</v>
      </c>
      <c r="F188" s="7" t="s">
        <v>55</v>
      </c>
      <c r="G188" s="7" t="s">
        <v>55</v>
      </c>
      <c r="H188" s="7" t="s">
        <v>55</v>
      </c>
      <c r="I188" s="7" t="s">
        <v>55</v>
      </c>
      <c r="J188" s="7" t="s">
        <v>55</v>
      </c>
      <c r="K188" s="7" t="s">
        <v>55</v>
      </c>
      <c r="L188" s="7" t="s">
        <v>55</v>
      </c>
      <c r="M188" s="7" t="s">
        <v>55</v>
      </c>
      <c r="N188" s="7">
        <v>69.354839999999996</v>
      </c>
      <c r="O188" s="7" t="s">
        <v>55</v>
      </c>
      <c r="P188" s="7" t="s">
        <v>55</v>
      </c>
      <c r="Q188" s="7" t="s">
        <v>55</v>
      </c>
      <c r="R188" s="7" t="s">
        <v>55</v>
      </c>
      <c r="S188" s="7" t="s">
        <v>55</v>
      </c>
      <c r="T188" s="7" t="s">
        <v>55</v>
      </c>
      <c r="U188" s="7" t="s">
        <v>55</v>
      </c>
      <c r="V188" s="7" t="s">
        <v>55</v>
      </c>
      <c r="W188" s="7" t="s">
        <v>55</v>
      </c>
      <c r="X188" s="7" t="s">
        <v>55</v>
      </c>
      <c r="Y188" s="7" t="s">
        <v>55</v>
      </c>
      <c r="Z188" s="7" t="s">
        <v>55</v>
      </c>
      <c r="AA188" s="7" t="s">
        <v>55</v>
      </c>
      <c r="AB188" s="7" t="s">
        <v>55</v>
      </c>
      <c r="AC188" s="7" t="s">
        <v>55</v>
      </c>
      <c r="AD188" s="7" t="s">
        <v>55</v>
      </c>
      <c r="AE188" s="7" t="s">
        <v>55</v>
      </c>
      <c r="AF188" s="7" t="s">
        <v>55</v>
      </c>
      <c r="AG188" s="7" t="s">
        <v>55</v>
      </c>
      <c r="AH188" s="7" t="s">
        <v>55</v>
      </c>
      <c r="AI188" s="7" t="s">
        <v>55</v>
      </c>
      <c r="AJ188" s="7" t="s">
        <v>55</v>
      </c>
      <c r="AK188" s="7" t="s">
        <v>55</v>
      </c>
      <c r="AL188" s="7" t="s">
        <v>55</v>
      </c>
      <c r="AM188" s="7" t="s">
        <v>55</v>
      </c>
      <c r="AN188" s="7" t="s">
        <v>55</v>
      </c>
      <c r="AO188" s="7" t="s">
        <v>55</v>
      </c>
      <c r="AP188" s="7" t="s">
        <v>55</v>
      </c>
      <c r="AQ188" s="7" t="s">
        <v>55</v>
      </c>
      <c r="AR188" s="7" t="s">
        <v>55</v>
      </c>
      <c r="AS188" s="7" t="s">
        <v>55</v>
      </c>
      <c r="AT188" s="7" t="s">
        <v>55</v>
      </c>
      <c r="AU188" s="7" t="s">
        <v>55</v>
      </c>
      <c r="AV188" s="7" t="s">
        <v>55</v>
      </c>
      <c r="AW188" s="7" t="s">
        <v>55</v>
      </c>
      <c r="AX188">
        <f t="shared" si="28"/>
        <v>69.354839999999996</v>
      </c>
      <c r="AY188">
        <f>COUNT(C188:AW188)</f>
        <v>1</v>
      </c>
      <c r="AZ188" t="str">
        <f>A188</f>
        <v>Saint Vincent and the Grenadines</v>
      </c>
    </row>
    <row r="189" spans="1:53" ht="13" hidden="1" x14ac:dyDescent="0.3">
      <c r="A189" s="6" t="s">
        <v>238</v>
      </c>
      <c r="B189" s="5" t="s">
        <v>53</v>
      </c>
      <c r="C189" s="8" t="s">
        <v>55</v>
      </c>
      <c r="D189" s="8" t="s">
        <v>55</v>
      </c>
      <c r="E189" s="8" t="s">
        <v>55</v>
      </c>
      <c r="F189" s="8" t="s">
        <v>55</v>
      </c>
      <c r="G189" s="8" t="s">
        <v>55</v>
      </c>
      <c r="H189" s="8" t="s">
        <v>55</v>
      </c>
      <c r="I189" s="8" t="s">
        <v>55</v>
      </c>
      <c r="J189" s="8" t="s">
        <v>55</v>
      </c>
      <c r="K189" s="8" t="s">
        <v>55</v>
      </c>
      <c r="L189" s="8" t="s">
        <v>55</v>
      </c>
      <c r="M189" s="8" t="s">
        <v>55</v>
      </c>
      <c r="N189" s="8" t="s">
        <v>55</v>
      </c>
      <c r="O189" s="8" t="s">
        <v>55</v>
      </c>
      <c r="P189" s="8" t="s">
        <v>55</v>
      </c>
      <c r="Q189" s="8" t="s">
        <v>55</v>
      </c>
      <c r="R189" s="8" t="s">
        <v>55</v>
      </c>
      <c r="S189" s="8" t="s">
        <v>55</v>
      </c>
      <c r="T189" s="8" t="s">
        <v>55</v>
      </c>
      <c r="U189" s="8" t="s">
        <v>55</v>
      </c>
      <c r="V189" s="8" t="s">
        <v>55</v>
      </c>
      <c r="W189" s="8" t="s">
        <v>55</v>
      </c>
      <c r="X189" s="8" t="s">
        <v>55</v>
      </c>
      <c r="Y189" s="8" t="s">
        <v>55</v>
      </c>
      <c r="Z189" s="8" t="s">
        <v>55</v>
      </c>
      <c r="AA189" s="8" t="s">
        <v>55</v>
      </c>
      <c r="AB189" s="8" t="s">
        <v>55</v>
      </c>
      <c r="AC189" s="8" t="s">
        <v>55</v>
      </c>
      <c r="AD189" s="8" t="s">
        <v>55</v>
      </c>
      <c r="AE189" s="8" t="s">
        <v>55</v>
      </c>
      <c r="AF189" s="8" t="s">
        <v>55</v>
      </c>
      <c r="AG189" s="8" t="s">
        <v>55</v>
      </c>
      <c r="AH189" s="8" t="s">
        <v>55</v>
      </c>
      <c r="AI189" s="8" t="s">
        <v>55</v>
      </c>
      <c r="AJ189" s="8" t="s">
        <v>55</v>
      </c>
      <c r="AK189" s="8" t="s">
        <v>55</v>
      </c>
      <c r="AL189" s="8" t="s">
        <v>55</v>
      </c>
      <c r="AM189" s="8" t="s">
        <v>55</v>
      </c>
      <c r="AN189" s="8" t="s">
        <v>55</v>
      </c>
      <c r="AO189" s="8" t="s">
        <v>55</v>
      </c>
      <c r="AP189" s="8" t="s">
        <v>55</v>
      </c>
      <c r="AQ189" s="8" t="s">
        <v>55</v>
      </c>
      <c r="AR189" s="8" t="s">
        <v>55</v>
      </c>
      <c r="AS189" s="8" t="s">
        <v>55</v>
      </c>
      <c r="AT189" s="8" t="s">
        <v>55</v>
      </c>
      <c r="AU189" s="8" t="s">
        <v>55</v>
      </c>
      <c r="AV189" s="8" t="s">
        <v>55</v>
      </c>
      <c r="AW189" s="8" t="s">
        <v>55</v>
      </c>
      <c r="AX189">
        <f t="shared" si="28"/>
        <v>0</v>
      </c>
    </row>
    <row r="190" spans="1:53" ht="13" hidden="1" x14ac:dyDescent="0.3">
      <c r="A190" s="6" t="s">
        <v>239</v>
      </c>
      <c r="B190" s="5" t="s">
        <v>53</v>
      </c>
      <c r="C190" s="7" t="s">
        <v>55</v>
      </c>
      <c r="D190" s="7" t="s">
        <v>55</v>
      </c>
      <c r="E190" s="7" t="s">
        <v>55</v>
      </c>
      <c r="F190" s="7" t="s">
        <v>55</v>
      </c>
      <c r="G190" s="7" t="s">
        <v>55</v>
      </c>
      <c r="H190" s="7" t="s">
        <v>55</v>
      </c>
      <c r="I190" s="7" t="s">
        <v>55</v>
      </c>
      <c r="J190" s="7" t="s">
        <v>55</v>
      </c>
      <c r="K190" s="7" t="s">
        <v>55</v>
      </c>
      <c r="L190" s="7" t="s">
        <v>55</v>
      </c>
      <c r="M190" s="7" t="s">
        <v>55</v>
      </c>
      <c r="N190" s="7" t="s">
        <v>55</v>
      </c>
      <c r="O190" s="7" t="s">
        <v>55</v>
      </c>
      <c r="P190" s="7" t="s">
        <v>55</v>
      </c>
      <c r="Q190" s="7" t="s">
        <v>55</v>
      </c>
      <c r="R190" s="7" t="s">
        <v>55</v>
      </c>
      <c r="S190" s="7" t="s">
        <v>55</v>
      </c>
      <c r="T190" s="7" t="s">
        <v>55</v>
      </c>
      <c r="U190" s="7" t="s">
        <v>55</v>
      </c>
      <c r="V190" s="7" t="s">
        <v>55</v>
      </c>
      <c r="W190" s="7" t="s">
        <v>55</v>
      </c>
      <c r="X190" s="7" t="s">
        <v>55</v>
      </c>
      <c r="Y190" s="7" t="s">
        <v>55</v>
      </c>
      <c r="Z190" s="7" t="s">
        <v>55</v>
      </c>
      <c r="AA190" s="7" t="s">
        <v>55</v>
      </c>
      <c r="AB190" s="7" t="s">
        <v>55</v>
      </c>
      <c r="AC190" s="7" t="s">
        <v>55</v>
      </c>
      <c r="AD190" s="7" t="s">
        <v>55</v>
      </c>
      <c r="AE190" s="7" t="s">
        <v>55</v>
      </c>
      <c r="AF190" s="7" t="s">
        <v>55</v>
      </c>
      <c r="AG190" s="7" t="s">
        <v>55</v>
      </c>
      <c r="AH190" s="7" t="s">
        <v>55</v>
      </c>
      <c r="AI190" s="7" t="s">
        <v>55</v>
      </c>
      <c r="AJ190" s="7" t="s">
        <v>55</v>
      </c>
      <c r="AK190" s="7" t="s">
        <v>55</v>
      </c>
      <c r="AL190" s="7" t="s">
        <v>55</v>
      </c>
      <c r="AM190" s="7" t="s">
        <v>55</v>
      </c>
      <c r="AN190" s="7" t="s">
        <v>55</v>
      </c>
      <c r="AO190" s="7" t="s">
        <v>55</v>
      </c>
      <c r="AP190" s="7" t="s">
        <v>55</v>
      </c>
      <c r="AQ190" s="7" t="s">
        <v>55</v>
      </c>
      <c r="AR190" s="7" t="s">
        <v>55</v>
      </c>
      <c r="AS190" s="7" t="s">
        <v>55</v>
      </c>
      <c r="AT190" s="7" t="s">
        <v>55</v>
      </c>
      <c r="AU190" s="7" t="s">
        <v>55</v>
      </c>
      <c r="AV190" s="7" t="s">
        <v>55</v>
      </c>
      <c r="AW190" s="7" t="s">
        <v>55</v>
      </c>
      <c r="AX190">
        <f t="shared" si="28"/>
        <v>0</v>
      </c>
    </row>
    <row r="191" spans="1:53" ht="13" hidden="1" x14ac:dyDescent="0.3">
      <c r="A191" s="6" t="s">
        <v>240</v>
      </c>
      <c r="B191" s="5" t="s">
        <v>53</v>
      </c>
      <c r="C191" s="8" t="s">
        <v>55</v>
      </c>
      <c r="D191" s="8" t="s">
        <v>55</v>
      </c>
      <c r="E191" s="8" t="s">
        <v>55</v>
      </c>
      <c r="F191" s="8" t="s">
        <v>55</v>
      </c>
      <c r="G191" s="8" t="s">
        <v>55</v>
      </c>
      <c r="H191" s="8" t="s">
        <v>55</v>
      </c>
      <c r="I191" s="8" t="s">
        <v>55</v>
      </c>
      <c r="J191" s="8" t="s">
        <v>55</v>
      </c>
      <c r="K191" s="8" t="s">
        <v>55</v>
      </c>
      <c r="L191" s="8" t="s">
        <v>55</v>
      </c>
      <c r="M191" s="8" t="s">
        <v>55</v>
      </c>
      <c r="N191" s="8" t="s">
        <v>55</v>
      </c>
      <c r="O191" s="8" t="s">
        <v>55</v>
      </c>
      <c r="P191" s="8" t="s">
        <v>55</v>
      </c>
      <c r="Q191" s="8" t="s">
        <v>55</v>
      </c>
      <c r="R191" s="8" t="s">
        <v>55</v>
      </c>
      <c r="S191" s="8" t="s">
        <v>55</v>
      </c>
      <c r="T191" s="8" t="s">
        <v>55</v>
      </c>
      <c r="U191" s="8" t="s">
        <v>55</v>
      </c>
      <c r="V191" s="8" t="s">
        <v>55</v>
      </c>
      <c r="W191" s="8" t="s">
        <v>55</v>
      </c>
      <c r="X191" s="8" t="s">
        <v>55</v>
      </c>
      <c r="Y191" s="8" t="s">
        <v>55</v>
      </c>
      <c r="Z191" s="8" t="s">
        <v>55</v>
      </c>
      <c r="AA191" s="8" t="s">
        <v>55</v>
      </c>
      <c r="AB191" s="8" t="s">
        <v>55</v>
      </c>
      <c r="AC191" s="8" t="s">
        <v>55</v>
      </c>
      <c r="AD191" s="8" t="s">
        <v>55</v>
      </c>
      <c r="AE191" s="8">
        <v>45</v>
      </c>
      <c r="AF191" s="8">
        <v>46.153849999999998</v>
      </c>
      <c r="AG191" s="8">
        <v>43.103450000000002</v>
      </c>
      <c r="AH191" s="8" t="s">
        <v>55</v>
      </c>
      <c r="AI191" s="8" t="s">
        <v>55</v>
      </c>
      <c r="AJ191" s="8" t="s">
        <v>55</v>
      </c>
      <c r="AK191" s="8" t="s">
        <v>55</v>
      </c>
      <c r="AL191" s="8" t="s">
        <v>55</v>
      </c>
      <c r="AM191" s="8" t="s">
        <v>55</v>
      </c>
      <c r="AN191" s="8" t="s">
        <v>55</v>
      </c>
      <c r="AO191" s="8" t="s">
        <v>55</v>
      </c>
      <c r="AP191" s="8" t="s">
        <v>55</v>
      </c>
      <c r="AQ191" s="8" t="s">
        <v>55</v>
      </c>
      <c r="AR191" s="8" t="s">
        <v>55</v>
      </c>
      <c r="AS191" s="8" t="s">
        <v>55</v>
      </c>
      <c r="AT191" s="8" t="s">
        <v>55</v>
      </c>
      <c r="AU191" s="8" t="s">
        <v>55</v>
      </c>
      <c r="AV191" s="8" t="s">
        <v>55</v>
      </c>
      <c r="AW191" s="8" t="s">
        <v>55</v>
      </c>
      <c r="AX191">
        <f t="shared" si="28"/>
        <v>134.25730000000001</v>
      </c>
      <c r="AY191">
        <f>COUNT(C191:AW191)</f>
        <v>3</v>
      </c>
      <c r="AZ191" t="str">
        <f>A191</f>
        <v>Samoa</v>
      </c>
    </row>
    <row r="192" spans="1:53" ht="13" hidden="1" x14ac:dyDescent="0.3">
      <c r="A192" s="6" t="s">
        <v>241</v>
      </c>
      <c r="B192" s="5" t="s">
        <v>53</v>
      </c>
      <c r="C192" s="7" t="s">
        <v>55</v>
      </c>
      <c r="D192" s="7" t="s">
        <v>55</v>
      </c>
      <c r="E192" s="7" t="s">
        <v>55</v>
      </c>
      <c r="F192" s="7" t="s">
        <v>55</v>
      </c>
      <c r="G192" s="7" t="s">
        <v>55</v>
      </c>
      <c r="H192" s="7" t="s">
        <v>55</v>
      </c>
      <c r="I192" s="7" t="s">
        <v>55</v>
      </c>
      <c r="J192" s="7" t="s">
        <v>55</v>
      </c>
      <c r="K192" s="7" t="s">
        <v>55</v>
      </c>
      <c r="L192" s="7" t="s">
        <v>55</v>
      </c>
      <c r="M192" s="7" t="s">
        <v>55</v>
      </c>
      <c r="N192" s="7" t="s">
        <v>55</v>
      </c>
      <c r="O192" s="7" t="s">
        <v>55</v>
      </c>
      <c r="P192" s="7" t="s">
        <v>55</v>
      </c>
      <c r="Q192" s="7" t="s">
        <v>55</v>
      </c>
      <c r="R192" s="7" t="s">
        <v>55</v>
      </c>
      <c r="S192" s="7" t="s">
        <v>55</v>
      </c>
      <c r="T192" s="7" t="s">
        <v>55</v>
      </c>
      <c r="U192" s="7" t="s">
        <v>55</v>
      </c>
      <c r="V192" s="7" t="s">
        <v>55</v>
      </c>
      <c r="W192" s="7" t="s">
        <v>55</v>
      </c>
      <c r="X192" s="7" t="s">
        <v>55</v>
      </c>
      <c r="Y192" s="7" t="s">
        <v>55</v>
      </c>
      <c r="Z192" s="7" t="s">
        <v>55</v>
      </c>
      <c r="AA192" s="7" t="s">
        <v>55</v>
      </c>
      <c r="AB192" s="7" t="s">
        <v>55</v>
      </c>
      <c r="AC192" s="7" t="s">
        <v>55</v>
      </c>
      <c r="AD192" s="7" t="s">
        <v>55</v>
      </c>
      <c r="AE192" s="7" t="s">
        <v>55</v>
      </c>
      <c r="AF192" s="7" t="s">
        <v>55</v>
      </c>
      <c r="AG192" s="7" t="s">
        <v>55</v>
      </c>
      <c r="AH192" s="7" t="s">
        <v>55</v>
      </c>
      <c r="AI192" s="7" t="s">
        <v>55</v>
      </c>
      <c r="AJ192" s="7" t="s">
        <v>55</v>
      </c>
      <c r="AK192" s="7" t="s">
        <v>55</v>
      </c>
      <c r="AL192" s="7" t="s">
        <v>55</v>
      </c>
      <c r="AM192" s="7" t="s">
        <v>55</v>
      </c>
      <c r="AN192" s="7" t="s">
        <v>55</v>
      </c>
      <c r="AO192" s="7" t="s">
        <v>55</v>
      </c>
      <c r="AP192" s="7" t="s">
        <v>55</v>
      </c>
      <c r="AQ192" s="7" t="s">
        <v>55</v>
      </c>
      <c r="AR192" s="7" t="s">
        <v>55</v>
      </c>
      <c r="AS192" s="7" t="s">
        <v>55</v>
      </c>
      <c r="AT192" s="7" t="s">
        <v>55</v>
      </c>
      <c r="AU192" s="7" t="s">
        <v>55</v>
      </c>
      <c r="AV192" s="7" t="s">
        <v>55</v>
      </c>
      <c r="AW192" s="7" t="s">
        <v>55</v>
      </c>
      <c r="AX192">
        <f t="shared" si="28"/>
        <v>0</v>
      </c>
    </row>
    <row r="193" spans="1:53" ht="13" hidden="1" x14ac:dyDescent="0.3">
      <c r="A193" s="6" t="s">
        <v>242</v>
      </c>
      <c r="B193" s="5" t="s">
        <v>53</v>
      </c>
      <c r="C193" s="8" t="s">
        <v>55</v>
      </c>
      <c r="D193" s="8" t="s">
        <v>55</v>
      </c>
      <c r="E193" s="8" t="s">
        <v>55</v>
      </c>
      <c r="F193" s="8" t="s">
        <v>55</v>
      </c>
      <c r="G193" s="8" t="s">
        <v>55</v>
      </c>
      <c r="H193" s="8" t="s">
        <v>55</v>
      </c>
      <c r="I193" s="8" t="s">
        <v>55</v>
      </c>
      <c r="J193" s="8" t="s">
        <v>55</v>
      </c>
      <c r="K193" s="8" t="s">
        <v>55</v>
      </c>
      <c r="L193" s="8" t="s">
        <v>55</v>
      </c>
      <c r="M193" s="8" t="s">
        <v>55</v>
      </c>
      <c r="N193" s="8" t="s">
        <v>55</v>
      </c>
      <c r="O193" s="8" t="s">
        <v>55</v>
      </c>
      <c r="P193" s="8" t="s">
        <v>55</v>
      </c>
      <c r="Q193" s="8" t="s">
        <v>55</v>
      </c>
      <c r="R193" s="8" t="s">
        <v>55</v>
      </c>
      <c r="S193" s="8" t="s">
        <v>55</v>
      </c>
      <c r="T193" s="8" t="s">
        <v>55</v>
      </c>
      <c r="U193" s="8" t="s">
        <v>55</v>
      </c>
      <c r="V193" s="8" t="s">
        <v>55</v>
      </c>
      <c r="W193" s="8" t="s">
        <v>55</v>
      </c>
      <c r="X193" s="8" t="s">
        <v>55</v>
      </c>
      <c r="Y193" s="8" t="s">
        <v>55</v>
      </c>
      <c r="Z193" s="8" t="s">
        <v>55</v>
      </c>
      <c r="AA193" s="8" t="s">
        <v>55</v>
      </c>
      <c r="AB193" s="8" t="s">
        <v>55</v>
      </c>
      <c r="AC193" s="8" t="s">
        <v>55</v>
      </c>
      <c r="AD193" s="8" t="s">
        <v>55</v>
      </c>
      <c r="AE193" s="8" t="s">
        <v>55</v>
      </c>
      <c r="AF193" s="8" t="s">
        <v>55</v>
      </c>
      <c r="AG193" s="8" t="s">
        <v>55</v>
      </c>
      <c r="AH193" s="8" t="s">
        <v>55</v>
      </c>
      <c r="AI193" s="8" t="s">
        <v>55</v>
      </c>
      <c r="AJ193" s="8" t="s">
        <v>55</v>
      </c>
      <c r="AK193" s="8" t="s">
        <v>55</v>
      </c>
      <c r="AL193" s="8" t="s">
        <v>55</v>
      </c>
      <c r="AM193" s="8" t="s">
        <v>55</v>
      </c>
      <c r="AN193" s="8" t="s">
        <v>55</v>
      </c>
      <c r="AO193" s="8" t="s">
        <v>55</v>
      </c>
      <c r="AP193" s="8" t="s">
        <v>55</v>
      </c>
      <c r="AQ193" s="8" t="s">
        <v>55</v>
      </c>
      <c r="AR193" s="8" t="s">
        <v>55</v>
      </c>
      <c r="AS193" s="8" t="s">
        <v>55</v>
      </c>
      <c r="AT193" s="8" t="s">
        <v>55</v>
      </c>
      <c r="AU193" s="8" t="s">
        <v>55</v>
      </c>
      <c r="AV193" s="8" t="s">
        <v>55</v>
      </c>
      <c r="AW193" s="8" t="s">
        <v>55</v>
      </c>
      <c r="AX193">
        <f t="shared" si="28"/>
        <v>0</v>
      </c>
    </row>
    <row r="194" spans="1:53" ht="13" x14ac:dyDescent="0.3">
      <c r="A194" s="6" t="s">
        <v>243</v>
      </c>
      <c r="B194" s="5" t="s">
        <v>53</v>
      </c>
      <c r="C194" s="7" t="s">
        <v>55</v>
      </c>
      <c r="D194" s="7">
        <v>3.2412999999999998</v>
      </c>
      <c r="E194" s="7" t="s">
        <v>55</v>
      </c>
      <c r="F194" s="7">
        <v>3.40611</v>
      </c>
      <c r="G194" s="7">
        <v>6.25495</v>
      </c>
      <c r="H194" s="7" t="s">
        <v>55</v>
      </c>
      <c r="I194" s="7">
        <v>9.4451499999999999</v>
      </c>
      <c r="J194" s="7">
        <v>8.7476099999999999</v>
      </c>
      <c r="K194" s="7">
        <v>13.406739999999999</v>
      </c>
      <c r="L194" s="7" t="s">
        <v>55</v>
      </c>
      <c r="M194" s="7">
        <v>19.40775</v>
      </c>
      <c r="N194" s="7">
        <v>20.11307</v>
      </c>
      <c r="O194" s="7">
        <v>22.471910000000001</v>
      </c>
      <c r="P194" s="7">
        <v>24.11223</v>
      </c>
      <c r="Q194" s="7" t="s">
        <v>55</v>
      </c>
      <c r="R194" s="7" t="s">
        <v>55</v>
      </c>
      <c r="S194" s="7">
        <v>34.508499999999998</v>
      </c>
      <c r="T194" s="7">
        <v>46.582050000000002</v>
      </c>
      <c r="U194" s="7" t="s">
        <v>55</v>
      </c>
      <c r="V194" s="7">
        <v>34.873240000000003</v>
      </c>
      <c r="W194" s="7" t="s">
        <v>55</v>
      </c>
      <c r="X194" s="7">
        <v>45.90466</v>
      </c>
      <c r="Y194" s="7" t="s">
        <v>55</v>
      </c>
      <c r="Z194" s="7" t="s">
        <v>55</v>
      </c>
      <c r="AA194" s="7">
        <v>32.088160000000002</v>
      </c>
      <c r="AB194" s="7">
        <v>42.316859999999998</v>
      </c>
      <c r="AC194" s="7">
        <v>44.179200000000002</v>
      </c>
      <c r="AD194" s="7">
        <v>49.76914</v>
      </c>
      <c r="AE194" s="7">
        <v>54.633209999999998</v>
      </c>
      <c r="AF194" s="7">
        <v>54.130549999999999</v>
      </c>
      <c r="AG194" s="7">
        <v>58.280349999999999</v>
      </c>
      <c r="AH194" s="7">
        <v>56.80744</v>
      </c>
      <c r="AI194" s="7">
        <v>57.675890000000003</v>
      </c>
      <c r="AJ194" s="7">
        <v>55.591180000000001</v>
      </c>
      <c r="AK194" s="7">
        <v>52.628869999999999</v>
      </c>
      <c r="AL194" s="7">
        <v>52.329450000000001</v>
      </c>
      <c r="AM194" s="7">
        <v>57.867710000000002</v>
      </c>
      <c r="AN194" s="7">
        <v>56.8673</v>
      </c>
      <c r="AO194" s="7">
        <v>57.373449999999998</v>
      </c>
      <c r="AP194" s="7">
        <v>56.989379999999997</v>
      </c>
      <c r="AQ194" s="7">
        <v>51.773040000000002</v>
      </c>
      <c r="AR194" s="7">
        <v>54.980130000000003</v>
      </c>
      <c r="AS194" s="7">
        <v>52.94088</v>
      </c>
      <c r="AT194" s="7">
        <v>51.054560000000002</v>
      </c>
      <c r="AU194" s="7">
        <v>49.54616</v>
      </c>
      <c r="AV194" s="7">
        <v>49.628889999999998</v>
      </c>
      <c r="AW194" s="7" t="s">
        <v>55</v>
      </c>
      <c r="AX194">
        <f t="shared" si="28"/>
        <v>1441.9270700000002</v>
      </c>
      <c r="AY194">
        <f t="shared" ref="AY194:AY202" si="47">COUNT(C194:AW194)</f>
        <v>36</v>
      </c>
      <c r="AZ194" t="str">
        <f t="shared" ref="AZ194:AZ202" si="48">A194</f>
        <v>Saudi Arabia</v>
      </c>
      <c r="BA194" t="s">
        <v>615</v>
      </c>
    </row>
    <row r="195" spans="1:53" ht="13" hidden="1" x14ac:dyDescent="0.3">
      <c r="A195" s="6" t="s">
        <v>244</v>
      </c>
      <c r="B195" s="5" t="s">
        <v>53</v>
      </c>
      <c r="C195" s="8" t="s">
        <v>55</v>
      </c>
      <c r="D195" s="8" t="s">
        <v>55</v>
      </c>
      <c r="E195" s="8" t="s">
        <v>55</v>
      </c>
      <c r="F195" s="8" t="s">
        <v>55</v>
      </c>
      <c r="G195" s="8" t="s">
        <v>55</v>
      </c>
      <c r="H195" s="8">
        <v>10.204079999999999</v>
      </c>
      <c r="I195" s="8">
        <v>15.30715</v>
      </c>
      <c r="J195" s="8" t="s">
        <v>55</v>
      </c>
      <c r="K195" s="8" t="s">
        <v>55</v>
      </c>
      <c r="L195" s="8" t="s">
        <v>55</v>
      </c>
      <c r="M195" s="8">
        <v>16.849450000000001</v>
      </c>
      <c r="N195" s="8">
        <v>14.34389</v>
      </c>
      <c r="O195" s="8" t="s">
        <v>55</v>
      </c>
      <c r="P195" s="8" t="s">
        <v>55</v>
      </c>
      <c r="Q195" s="8" t="s">
        <v>55</v>
      </c>
      <c r="R195" s="8" t="s">
        <v>55</v>
      </c>
      <c r="S195" s="8" t="s">
        <v>55</v>
      </c>
      <c r="T195" s="8" t="s">
        <v>55</v>
      </c>
      <c r="U195" s="8" t="s">
        <v>55</v>
      </c>
      <c r="V195" s="8" t="s">
        <v>55</v>
      </c>
      <c r="W195" s="8" t="s">
        <v>55</v>
      </c>
      <c r="X195" s="8" t="s">
        <v>55</v>
      </c>
      <c r="Y195" s="8" t="s">
        <v>55</v>
      </c>
      <c r="Z195" s="8" t="s">
        <v>55</v>
      </c>
      <c r="AA195" s="8" t="s">
        <v>55</v>
      </c>
      <c r="AB195" s="8" t="s">
        <v>55</v>
      </c>
      <c r="AC195" s="8" t="s">
        <v>55</v>
      </c>
      <c r="AD195" s="8" t="s">
        <v>55</v>
      </c>
      <c r="AE195" s="8" t="s">
        <v>55</v>
      </c>
      <c r="AF195" s="8" t="s">
        <v>55</v>
      </c>
      <c r="AG195" s="8" t="s">
        <v>55</v>
      </c>
      <c r="AH195" s="8" t="s">
        <v>55</v>
      </c>
      <c r="AI195" s="8" t="s">
        <v>55</v>
      </c>
      <c r="AJ195" s="8" t="s">
        <v>55</v>
      </c>
      <c r="AK195" s="8" t="s">
        <v>55</v>
      </c>
      <c r="AL195" s="8" t="s">
        <v>55</v>
      </c>
      <c r="AM195" s="8" t="s">
        <v>55</v>
      </c>
      <c r="AN195" s="8" t="s">
        <v>55</v>
      </c>
      <c r="AO195" s="8" t="s">
        <v>55</v>
      </c>
      <c r="AP195" s="8" t="s">
        <v>55</v>
      </c>
      <c r="AQ195" s="8" t="s">
        <v>55</v>
      </c>
      <c r="AR195" s="8" t="s">
        <v>55</v>
      </c>
      <c r="AS195" s="8">
        <v>33.422629999999998</v>
      </c>
      <c r="AT195" s="8" t="s">
        <v>55</v>
      </c>
      <c r="AU195" s="8" t="s">
        <v>55</v>
      </c>
      <c r="AV195" s="8" t="s">
        <v>55</v>
      </c>
      <c r="AW195" s="8" t="s">
        <v>55</v>
      </c>
      <c r="AX195">
        <f t="shared" si="28"/>
        <v>90.127200000000002</v>
      </c>
      <c r="AY195">
        <f t="shared" si="47"/>
        <v>5</v>
      </c>
      <c r="AZ195" t="str">
        <f t="shared" si="48"/>
        <v>Senegal</v>
      </c>
    </row>
    <row r="196" spans="1:53" ht="13" hidden="1" x14ac:dyDescent="0.3">
      <c r="A196" s="6" t="s">
        <v>245</v>
      </c>
      <c r="B196" s="5" t="s">
        <v>53</v>
      </c>
      <c r="C196" s="7" t="s">
        <v>55</v>
      </c>
      <c r="D196" s="7" t="s">
        <v>55</v>
      </c>
      <c r="E196" s="7" t="s">
        <v>55</v>
      </c>
      <c r="F196" s="7" t="s">
        <v>55</v>
      </c>
      <c r="G196" s="7" t="s">
        <v>55</v>
      </c>
      <c r="H196" s="7" t="s">
        <v>55</v>
      </c>
      <c r="I196" s="7" t="s">
        <v>55</v>
      </c>
      <c r="J196" s="7" t="s">
        <v>55</v>
      </c>
      <c r="K196" s="7" t="s">
        <v>55</v>
      </c>
      <c r="L196" s="7" t="s">
        <v>55</v>
      </c>
      <c r="M196" s="7" t="s">
        <v>55</v>
      </c>
      <c r="N196" s="7" t="s">
        <v>55</v>
      </c>
      <c r="O196" s="7" t="s">
        <v>55</v>
      </c>
      <c r="P196" s="7" t="s">
        <v>55</v>
      </c>
      <c r="Q196" s="7" t="s">
        <v>55</v>
      </c>
      <c r="R196" s="7" t="s">
        <v>55</v>
      </c>
      <c r="S196" s="7" t="s">
        <v>55</v>
      </c>
      <c r="T196" s="7" t="s">
        <v>55</v>
      </c>
      <c r="U196" s="7" t="s">
        <v>55</v>
      </c>
      <c r="V196" s="7" t="s">
        <v>55</v>
      </c>
      <c r="W196" s="7" t="s">
        <v>55</v>
      </c>
      <c r="X196" s="7" t="s">
        <v>55</v>
      </c>
      <c r="Y196" s="7" t="s">
        <v>55</v>
      </c>
      <c r="Z196" s="7" t="s">
        <v>55</v>
      </c>
      <c r="AA196" s="7" t="s">
        <v>55</v>
      </c>
      <c r="AB196" s="7" t="s">
        <v>55</v>
      </c>
      <c r="AC196" s="7" t="s">
        <v>55</v>
      </c>
      <c r="AD196" s="7" t="s">
        <v>55</v>
      </c>
      <c r="AE196" s="7" t="s">
        <v>55</v>
      </c>
      <c r="AF196" s="7" t="s">
        <v>55</v>
      </c>
      <c r="AG196" s="7" t="s">
        <v>55</v>
      </c>
      <c r="AH196" s="7" t="s">
        <v>55</v>
      </c>
      <c r="AI196" s="7" t="s">
        <v>55</v>
      </c>
      <c r="AJ196" s="7" t="s">
        <v>55</v>
      </c>
      <c r="AK196" s="7" t="s">
        <v>55</v>
      </c>
      <c r="AL196" s="7" t="s">
        <v>55</v>
      </c>
      <c r="AM196" s="7" t="s">
        <v>55</v>
      </c>
      <c r="AN196" s="7">
        <v>59.136400000000002</v>
      </c>
      <c r="AO196" s="7">
        <v>60.371589999999998</v>
      </c>
      <c r="AP196" s="7">
        <v>60.32443</v>
      </c>
      <c r="AQ196" s="7">
        <v>60.505220000000001</v>
      </c>
      <c r="AR196" s="7">
        <v>59.332349999999998</v>
      </c>
      <c r="AS196" s="7">
        <v>58.683160000000001</v>
      </c>
      <c r="AT196" s="7">
        <v>58.434629999999999</v>
      </c>
      <c r="AU196" s="7">
        <v>57.837879999999998</v>
      </c>
      <c r="AV196" s="7">
        <v>58.563200000000002</v>
      </c>
      <c r="AW196" s="7" t="s">
        <v>55</v>
      </c>
      <c r="AX196">
        <f t="shared" si="28"/>
        <v>533.18885999999998</v>
      </c>
      <c r="AY196">
        <f t="shared" si="47"/>
        <v>9</v>
      </c>
      <c r="AZ196" t="str">
        <f t="shared" si="48"/>
        <v>Serbia</v>
      </c>
    </row>
    <row r="197" spans="1:53" ht="13" hidden="1" x14ac:dyDescent="0.3">
      <c r="A197" s="6" t="s">
        <v>246</v>
      </c>
      <c r="B197" s="5" t="s">
        <v>53</v>
      </c>
      <c r="C197" s="8" t="s">
        <v>55</v>
      </c>
      <c r="D197" s="8" t="s">
        <v>55</v>
      </c>
      <c r="E197" s="8" t="s">
        <v>55</v>
      </c>
      <c r="F197" s="8" t="s">
        <v>55</v>
      </c>
      <c r="G197" s="8">
        <v>97.777780000000007</v>
      </c>
      <c r="H197" s="8">
        <v>98.245609999999999</v>
      </c>
      <c r="I197" s="8" t="s">
        <v>55</v>
      </c>
      <c r="J197" s="8">
        <v>92.105260000000001</v>
      </c>
      <c r="K197" s="8">
        <v>94.285709999999995</v>
      </c>
      <c r="L197" s="8" t="s">
        <v>55</v>
      </c>
      <c r="M197" s="8" t="s">
        <v>55</v>
      </c>
      <c r="N197" s="8">
        <v>82.608699999999999</v>
      </c>
      <c r="O197" s="8" t="s">
        <v>55</v>
      </c>
      <c r="P197" s="8" t="s">
        <v>55</v>
      </c>
      <c r="Q197" s="8" t="s">
        <v>55</v>
      </c>
      <c r="R197" s="8" t="s">
        <v>55</v>
      </c>
      <c r="S197" s="8" t="s">
        <v>55</v>
      </c>
      <c r="T197" s="8" t="s">
        <v>55</v>
      </c>
      <c r="U197" s="8" t="s">
        <v>55</v>
      </c>
      <c r="V197" s="8" t="s">
        <v>55</v>
      </c>
      <c r="W197" s="8" t="s">
        <v>55</v>
      </c>
      <c r="X197" s="8" t="s">
        <v>55</v>
      </c>
      <c r="Y197" s="8" t="s">
        <v>55</v>
      </c>
      <c r="Z197" s="8" t="s">
        <v>55</v>
      </c>
      <c r="AA197" s="8" t="s">
        <v>55</v>
      </c>
      <c r="AB197" s="8" t="s">
        <v>55</v>
      </c>
      <c r="AC197" s="8" t="s">
        <v>55</v>
      </c>
      <c r="AD197" s="8" t="s">
        <v>55</v>
      </c>
      <c r="AE197" s="8" t="s">
        <v>55</v>
      </c>
      <c r="AF197" s="8" t="s">
        <v>55</v>
      </c>
      <c r="AG197" s="8" t="s">
        <v>55</v>
      </c>
      <c r="AH197" s="8" t="s">
        <v>55</v>
      </c>
      <c r="AI197" s="8" t="s">
        <v>55</v>
      </c>
      <c r="AJ197" s="8" t="s">
        <v>55</v>
      </c>
      <c r="AK197" s="8" t="s">
        <v>55</v>
      </c>
      <c r="AL197" s="8" t="s">
        <v>55</v>
      </c>
      <c r="AM197" s="8" t="s">
        <v>55</v>
      </c>
      <c r="AN197" s="8" t="s">
        <v>55</v>
      </c>
      <c r="AO197" s="8" t="s">
        <v>55</v>
      </c>
      <c r="AP197" s="8" t="s">
        <v>55</v>
      </c>
      <c r="AQ197" s="8" t="s">
        <v>55</v>
      </c>
      <c r="AR197" s="8">
        <v>58.333329999999997</v>
      </c>
      <c r="AS197" s="8">
        <v>89.147289999999998</v>
      </c>
      <c r="AT197" s="8">
        <v>85.897440000000003</v>
      </c>
      <c r="AU197" s="8">
        <v>77.284599999999998</v>
      </c>
      <c r="AV197" s="8">
        <v>73.086420000000004</v>
      </c>
      <c r="AW197" s="8" t="s">
        <v>55</v>
      </c>
      <c r="AX197">
        <f t="shared" si="28"/>
        <v>848.77213999999992</v>
      </c>
      <c r="AY197">
        <f t="shared" si="47"/>
        <v>10</v>
      </c>
      <c r="AZ197" t="str">
        <f t="shared" si="48"/>
        <v>Seychelles</v>
      </c>
    </row>
    <row r="198" spans="1:53" ht="13" hidden="1" x14ac:dyDescent="0.3">
      <c r="A198" s="6" t="s">
        <v>247</v>
      </c>
      <c r="B198" s="5" t="s">
        <v>53</v>
      </c>
      <c r="C198" s="7" t="s">
        <v>55</v>
      </c>
      <c r="D198" s="7" t="s">
        <v>55</v>
      </c>
      <c r="E198" s="7" t="s">
        <v>55</v>
      </c>
      <c r="F198" s="7" t="s">
        <v>55</v>
      </c>
      <c r="G198" s="7" t="s">
        <v>55</v>
      </c>
      <c r="H198" s="7">
        <v>17.09845</v>
      </c>
      <c r="I198" s="7">
        <v>17.142859999999999</v>
      </c>
      <c r="J198" s="7">
        <v>14.55847</v>
      </c>
      <c r="K198" s="7" t="s">
        <v>55</v>
      </c>
      <c r="L198" s="7" t="s">
        <v>55</v>
      </c>
      <c r="M198" s="7" t="s">
        <v>55</v>
      </c>
      <c r="N198" s="7" t="s">
        <v>55</v>
      </c>
      <c r="O198" s="7" t="s">
        <v>55</v>
      </c>
      <c r="P198" s="7" t="s">
        <v>55</v>
      </c>
      <c r="Q198" s="7" t="s">
        <v>55</v>
      </c>
      <c r="R198" s="7" t="s">
        <v>55</v>
      </c>
      <c r="S198" s="7" t="s">
        <v>55</v>
      </c>
      <c r="T198" s="7" t="s">
        <v>55</v>
      </c>
      <c r="U198" s="7" t="s">
        <v>55</v>
      </c>
      <c r="V198" s="7" t="s">
        <v>55</v>
      </c>
      <c r="W198" s="7" t="s">
        <v>55</v>
      </c>
      <c r="X198" s="7" t="s">
        <v>55</v>
      </c>
      <c r="Y198" s="7" t="s">
        <v>55</v>
      </c>
      <c r="Z198" s="7" t="s">
        <v>55</v>
      </c>
      <c r="AA198" s="7" t="s">
        <v>55</v>
      </c>
      <c r="AB198" s="7" t="s">
        <v>55</v>
      </c>
      <c r="AC198" s="7" t="s">
        <v>55</v>
      </c>
      <c r="AD198" s="7" t="s">
        <v>55</v>
      </c>
      <c r="AE198" s="7" t="s">
        <v>55</v>
      </c>
      <c r="AF198" s="7" t="s">
        <v>55</v>
      </c>
      <c r="AG198" s="7">
        <v>43.7941</v>
      </c>
      <c r="AH198" s="7" t="s">
        <v>55</v>
      </c>
      <c r="AI198" s="7" t="s">
        <v>55</v>
      </c>
      <c r="AJ198" s="7" t="s">
        <v>55</v>
      </c>
      <c r="AK198" s="7" t="s">
        <v>55</v>
      </c>
      <c r="AL198" s="7" t="s">
        <v>55</v>
      </c>
      <c r="AM198" s="7" t="s">
        <v>55</v>
      </c>
      <c r="AN198" s="7" t="s">
        <v>55</v>
      </c>
      <c r="AO198" s="7" t="s">
        <v>55</v>
      </c>
      <c r="AP198" s="7" t="s">
        <v>55</v>
      </c>
      <c r="AQ198" s="7" t="s">
        <v>55</v>
      </c>
      <c r="AR198" s="7" t="s">
        <v>55</v>
      </c>
      <c r="AS198" s="7" t="s">
        <v>55</v>
      </c>
      <c r="AT198" s="7" t="s">
        <v>55</v>
      </c>
      <c r="AU198" s="7" t="s">
        <v>55</v>
      </c>
      <c r="AV198" s="7" t="s">
        <v>55</v>
      </c>
      <c r="AW198" s="7" t="s">
        <v>55</v>
      </c>
      <c r="AX198">
        <f t="shared" si="28"/>
        <v>92.593879999999999</v>
      </c>
      <c r="AY198">
        <f t="shared" si="47"/>
        <v>4</v>
      </c>
      <c r="AZ198" t="str">
        <f t="shared" si="48"/>
        <v>Sierra Leone</v>
      </c>
    </row>
    <row r="199" spans="1:53" ht="13" x14ac:dyDescent="0.3">
      <c r="A199" s="6" t="s">
        <v>248</v>
      </c>
      <c r="B199" s="5" t="s">
        <v>53</v>
      </c>
      <c r="C199" s="8">
        <v>35.024030000000003</v>
      </c>
      <c r="D199" s="8" t="s">
        <v>55</v>
      </c>
      <c r="E199" s="8">
        <v>36.83831</v>
      </c>
      <c r="F199" s="8">
        <v>36.840800000000002</v>
      </c>
      <c r="G199" s="8">
        <v>29.039760000000001</v>
      </c>
      <c r="H199" s="8">
        <v>30.311720000000001</v>
      </c>
      <c r="I199" s="8">
        <v>34.677239999999998</v>
      </c>
      <c r="J199" s="8">
        <v>35.668909999999997</v>
      </c>
      <c r="K199" s="8">
        <v>32.869439999999997</v>
      </c>
      <c r="L199" s="8">
        <v>35.048400000000001</v>
      </c>
      <c r="M199" s="8">
        <v>40.528359999999999</v>
      </c>
      <c r="N199" s="8">
        <v>39.98901</v>
      </c>
      <c r="O199" s="8">
        <v>45.825449999999996</v>
      </c>
      <c r="P199" s="8">
        <v>38.456519999999998</v>
      </c>
      <c r="Q199" s="8">
        <v>40.97766</v>
      </c>
      <c r="R199" s="8">
        <v>42.601900000000001</v>
      </c>
      <c r="S199" s="8">
        <v>44.067959999999999</v>
      </c>
      <c r="T199" s="8">
        <v>39.242579999999997</v>
      </c>
      <c r="U199" s="8">
        <v>41.607059999999997</v>
      </c>
      <c r="V199" s="8">
        <v>42.208350000000003</v>
      </c>
      <c r="W199" s="8">
        <v>44.32208</v>
      </c>
      <c r="X199" s="8">
        <v>45.03848</v>
      </c>
      <c r="Y199" s="8">
        <v>46.597949999999997</v>
      </c>
      <c r="Z199" s="8">
        <v>46.937440000000002</v>
      </c>
      <c r="AA199" s="8">
        <v>45.784730000000003</v>
      </c>
      <c r="AB199" s="8" t="s">
        <v>55</v>
      </c>
      <c r="AC199" s="8" t="s">
        <v>55</v>
      </c>
      <c r="AD199" s="8" t="s">
        <v>55</v>
      </c>
      <c r="AE199" s="8" t="s">
        <v>55</v>
      </c>
      <c r="AF199" s="8" t="s">
        <v>55</v>
      </c>
      <c r="AG199" s="8" t="s">
        <v>55</v>
      </c>
      <c r="AH199" s="8" t="s">
        <v>55</v>
      </c>
      <c r="AI199" s="8" t="s">
        <v>55</v>
      </c>
      <c r="AJ199" s="8" t="s">
        <v>55</v>
      </c>
      <c r="AK199" s="8" t="s">
        <v>55</v>
      </c>
      <c r="AL199" s="8" t="s">
        <v>55</v>
      </c>
      <c r="AM199" s="8" t="s">
        <v>55</v>
      </c>
      <c r="AN199" s="8" t="s">
        <v>55</v>
      </c>
      <c r="AO199" s="8" t="s">
        <v>55</v>
      </c>
      <c r="AP199" s="8" t="s">
        <v>55</v>
      </c>
      <c r="AQ199" s="8" t="s">
        <v>55</v>
      </c>
      <c r="AR199" s="8" t="s">
        <v>55</v>
      </c>
      <c r="AS199" s="8" t="s">
        <v>55</v>
      </c>
      <c r="AT199" s="8" t="s">
        <v>55</v>
      </c>
      <c r="AU199" s="8" t="s">
        <v>55</v>
      </c>
      <c r="AV199" s="8" t="s">
        <v>55</v>
      </c>
      <c r="AW199" s="8" t="s">
        <v>55</v>
      </c>
      <c r="AX199">
        <f t="shared" ref="AX199:AX262" si="49">SUM(C199:AW199)</f>
        <v>950.50414000000012</v>
      </c>
      <c r="AY199">
        <f t="shared" si="47"/>
        <v>24</v>
      </c>
      <c r="AZ199" t="str">
        <f t="shared" si="48"/>
        <v>Singapore</v>
      </c>
      <c r="BA199" t="s">
        <v>617</v>
      </c>
    </row>
    <row r="200" spans="1:53" ht="13" hidden="1" x14ac:dyDescent="0.3">
      <c r="A200" s="6" t="s">
        <v>249</v>
      </c>
      <c r="B200" s="5" t="s">
        <v>53</v>
      </c>
      <c r="C200" s="7" t="s">
        <v>55</v>
      </c>
      <c r="D200" s="7" t="s">
        <v>55</v>
      </c>
      <c r="E200" s="7" t="s">
        <v>55</v>
      </c>
      <c r="F200" s="7" t="s">
        <v>55</v>
      </c>
      <c r="G200" s="7" t="s">
        <v>55</v>
      </c>
      <c r="H200" s="7" t="s">
        <v>55</v>
      </c>
      <c r="I200" s="7" t="s">
        <v>55</v>
      </c>
      <c r="J200" s="7" t="s">
        <v>55</v>
      </c>
      <c r="K200" s="7" t="s">
        <v>55</v>
      </c>
      <c r="L200" s="7" t="s">
        <v>55</v>
      </c>
      <c r="M200" s="7" t="s">
        <v>55</v>
      </c>
      <c r="N200" s="7" t="s">
        <v>55</v>
      </c>
      <c r="O200" s="7" t="s">
        <v>55</v>
      </c>
      <c r="P200" s="7" t="s">
        <v>55</v>
      </c>
      <c r="Q200" s="7" t="s">
        <v>55</v>
      </c>
      <c r="R200" s="7" t="s">
        <v>55</v>
      </c>
      <c r="S200" s="7" t="s">
        <v>55</v>
      </c>
      <c r="T200" s="7" t="s">
        <v>55</v>
      </c>
      <c r="U200" s="7" t="s">
        <v>55</v>
      </c>
      <c r="V200" s="7" t="s">
        <v>55</v>
      </c>
      <c r="W200" s="7" t="s">
        <v>55</v>
      </c>
      <c r="X200" s="7" t="s">
        <v>55</v>
      </c>
      <c r="Y200" s="7" t="s">
        <v>55</v>
      </c>
      <c r="Z200" s="7" t="s">
        <v>55</v>
      </c>
      <c r="AA200" s="7" t="s">
        <v>55</v>
      </c>
      <c r="AB200" s="7" t="s">
        <v>55</v>
      </c>
      <c r="AC200" s="7" t="s">
        <v>55</v>
      </c>
      <c r="AD200" s="7" t="s">
        <v>55</v>
      </c>
      <c r="AE200" s="7" t="s">
        <v>55</v>
      </c>
      <c r="AF200" s="7" t="s">
        <v>55</v>
      </c>
      <c r="AG200" s="7" t="s">
        <v>55</v>
      </c>
      <c r="AH200" s="7" t="s">
        <v>55</v>
      </c>
      <c r="AI200" s="7" t="s">
        <v>55</v>
      </c>
      <c r="AJ200" s="7" t="s">
        <v>55</v>
      </c>
      <c r="AK200" s="7" t="s">
        <v>55</v>
      </c>
      <c r="AL200" s="7" t="s">
        <v>55</v>
      </c>
      <c r="AM200" s="7" t="s">
        <v>55</v>
      </c>
      <c r="AN200" s="7" t="s">
        <v>55</v>
      </c>
      <c r="AO200" s="7" t="s">
        <v>55</v>
      </c>
      <c r="AP200" s="7" t="s">
        <v>55</v>
      </c>
      <c r="AQ200" s="7" t="s">
        <v>55</v>
      </c>
      <c r="AR200" s="7" t="s">
        <v>55</v>
      </c>
      <c r="AS200" s="7">
        <v>73.469390000000004</v>
      </c>
      <c r="AT200" s="7" t="s">
        <v>55</v>
      </c>
      <c r="AU200" s="7">
        <v>73.333330000000004</v>
      </c>
      <c r="AV200" s="7">
        <v>89.361699999999999</v>
      </c>
      <c r="AW200" s="7" t="s">
        <v>55</v>
      </c>
      <c r="AX200">
        <f t="shared" si="49"/>
        <v>236.16442000000001</v>
      </c>
      <c r="AY200">
        <f t="shared" si="47"/>
        <v>3</v>
      </c>
      <c r="AZ200" t="str">
        <f t="shared" si="48"/>
        <v>Sint Maarten (Dutch part)</v>
      </c>
    </row>
    <row r="201" spans="1:53" ht="13" x14ac:dyDescent="0.3">
      <c r="A201" s="6" t="s">
        <v>250</v>
      </c>
      <c r="B201" s="5" t="s">
        <v>53</v>
      </c>
      <c r="C201" s="8" t="s">
        <v>55</v>
      </c>
      <c r="D201" s="8" t="s">
        <v>55</v>
      </c>
      <c r="E201" s="8" t="s">
        <v>55</v>
      </c>
      <c r="F201" s="8" t="s">
        <v>55</v>
      </c>
      <c r="G201" s="8" t="s">
        <v>55</v>
      </c>
      <c r="H201" s="8" t="s">
        <v>55</v>
      </c>
      <c r="I201" s="8" t="s">
        <v>55</v>
      </c>
      <c r="J201" s="8" t="s">
        <v>55</v>
      </c>
      <c r="K201" s="8" t="s">
        <v>55</v>
      </c>
      <c r="L201" s="8" t="s">
        <v>55</v>
      </c>
      <c r="M201" s="8" t="s">
        <v>55</v>
      </c>
      <c r="N201" s="8" t="s">
        <v>55</v>
      </c>
      <c r="O201" s="8" t="s">
        <v>55</v>
      </c>
      <c r="P201" s="8" t="s">
        <v>55</v>
      </c>
      <c r="Q201" s="8" t="s">
        <v>55</v>
      </c>
      <c r="R201" s="8" t="s">
        <v>55</v>
      </c>
      <c r="S201" s="8" t="s">
        <v>55</v>
      </c>
      <c r="T201" s="8" t="s">
        <v>55</v>
      </c>
      <c r="U201" s="8" t="s">
        <v>55</v>
      </c>
      <c r="V201" s="8" t="s">
        <v>55</v>
      </c>
      <c r="W201" s="8" t="s">
        <v>55</v>
      </c>
      <c r="X201" s="8" t="s">
        <v>55</v>
      </c>
      <c r="Y201" s="8" t="s">
        <v>55</v>
      </c>
      <c r="Z201" s="8">
        <v>48.589109999999998</v>
      </c>
      <c r="AA201" s="8">
        <v>49.381839999999997</v>
      </c>
      <c r="AB201" s="8">
        <v>51.27657</v>
      </c>
      <c r="AC201" s="8">
        <v>54.982149999999997</v>
      </c>
      <c r="AD201" s="8">
        <v>53.558869999999999</v>
      </c>
      <c r="AE201" s="8" t="s">
        <v>55</v>
      </c>
      <c r="AF201" s="8">
        <v>56.566600000000001</v>
      </c>
      <c r="AG201" s="8">
        <v>54.923119999999997</v>
      </c>
      <c r="AH201" s="8">
        <v>54.15652</v>
      </c>
      <c r="AI201" s="8">
        <v>55.319220000000001</v>
      </c>
      <c r="AJ201" s="8">
        <v>55.817529999999998</v>
      </c>
      <c r="AK201" s="8">
        <v>56.653759999999998</v>
      </c>
      <c r="AL201" s="8">
        <v>57.079560000000001</v>
      </c>
      <c r="AM201" s="8">
        <v>59.497390000000003</v>
      </c>
      <c r="AN201" s="8">
        <v>61.741309999999999</v>
      </c>
      <c r="AO201" s="8">
        <v>64.243530000000007</v>
      </c>
      <c r="AP201" s="8">
        <v>64.19511</v>
      </c>
      <c r="AQ201" s="8">
        <v>64.259609999999995</v>
      </c>
      <c r="AR201" s="8">
        <v>63.921080000000003</v>
      </c>
      <c r="AS201" s="8">
        <v>63.999499999999998</v>
      </c>
      <c r="AT201" s="8">
        <v>63.58184</v>
      </c>
      <c r="AU201" s="8">
        <v>63.182459999999999</v>
      </c>
      <c r="AV201" s="8" t="s">
        <v>55</v>
      </c>
      <c r="AW201" s="8" t="s">
        <v>55</v>
      </c>
      <c r="AX201">
        <f t="shared" si="49"/>
        <v>1216.9266799999998</v>
      </c>
      <c r="AY201">
        <f t="shared" si="47"/>
        <v>21</v>
      </c>
      <c r="AZ201" t="str">
        <f t="shared" si="48"/>
        <v>Slovakia</v>
      </c>
      <c r="BA201" t="s">
        <v>613</v>
      </c>
    </row>
    <row r="202" spans="1:53" ht="13" x14ac:dyDescent="0.3">
      <c r="A202" s="6" t="s">
        <v>251</v>
      </c>
      <c r="B202" s="5" t="s">
        <v>53</v>
      </c>
      <c r="C202" s="7" t="s">
        <v>55</v>
      </c>
      <c r="D202" s="7" t="s">
        <v>55</v>
      </c>
      <c r="E202" s="7" t="s">
        <v>55</v>
      </c>
      <c r="F202" s="7" t="s">
        <v>55</v>
      </c>
      <c r="G202" s="7" t="s">
        <v>55</v>
      </c>
      <c r="H202" s="7" t="s">
        <v>55</v>
      </c>
      <c r="I202" s="7" t="s">
        <v>55</v>
      </c>
      <c r="J202" s="7" t="s">
        <v>55</v>
      </c>
      <c r="K202" s="7" t="s">
        <v>55</v>
      </c>
      <c r="L202" s="7" t="s">
        <v>55</v>
      </c>
      <c r="M202" s="7" t="s">
        <v>55</v>
      </c>
      <c r="N202" s="7">
        <v>48.566369999999999</v>
      </c>
      <c r="O202" s="7">
        <v>50.695680000000003</v>
      </c>
      <c r="P202" s="7">
        <v>52.116720000000001</v>
      </c>
      <c r="Q202" s="7">
        <v>54.783000000000001</v>
      </c>
      <c r="R202" s="7">
        <v>53.026400000000002</v>
      </c>
      <c r="S202" s="7">
        <v>56.884120000000003</v>
      </c>
      <c r="T202" s="7">
        <v>55.507669999999997</v>
      </c>
      <c r="U202" s="7">
        <v>54.105939999999997</v>
      </c>
      <c r="V202" s="7">
        <v>57.345649999999999</v>
      </c>
      <c r="W202" s="7">
        <v>56.856999999999999</v>
      </c>
      <c r="X202" s="7">
        <v>57.173450000000003</v>
      </c>
      <c r="Y202" s="7">
        <v>56.930689999999998</v>
      </c>
      <c r="Z202" s="7">
        <v>56.930689999999998</v>
      </c>
      <c r="AA202" s="7">
        <v>57.89714</v>
      </c>
      <c r="AB202" s="7">
        <v>59.927109999999999</v>
      </c>
      <c r="AC202" s="7">
        <v>57.703470000000003</v>
      </c>
      <c r="AD202" s="7">
        <v>57.954230000000003</v>
      </c>
      <c r="AE202" s="7" t="s">
        <v>55</v>
      </c>
      <c r="AF202" s="7">
        <v>56.900149999999996</v>
      </c>
      <c r="AG202" s="7" t="s">
        <v>55</v>
      </c>
      <c r="AH202" s="7">
        <v>59.361190000000001</v>
      </c>
      <c r="AI202" s="7">
        <v>59.350050000000003</v>
      </c>
      <c r="AJ202" s="7">
        <v>60.97193</v>
      </c>
      <c r="AK202" s="7">
        <v>60.424500000000002</v>
      </c>
      <c r="AL202" s="7">
        <v>61.759680000000003</v>
      </c>
      <c r="AM202" s="7">
        <v>61.907260000000001</v>
      </c>
      <c r="AN202" s="7">
        <v>61.768590000000003</v>
      </c>
      <c r="AO202" s="7">
        <v>62.760579999999997</v>
      </c>
      <c r="AP202" s="7">
        <v>61.180700000000002</v>
      </c>
      <c r="AQ202" s="7">
        <v>61.759929999999997</v>
      </c>
      <c r="AR202" s="7">
        <v>60.339179999999999</v>
      </c>
      <c r="AS202" s="7">
        <v>60.268979999999999</v>
      </c>
      <c r="AT202" s="7">
        <v>61.084330000000001</v>
      </c>
      <c r="AU202" s="7">
        <v>59.853279999999998</v>
      </c>
      <c r="AV202" s="7" t="s">
        <v>55</v>
      </c>
      <c r="AW202" s="7" t="s">
        <v>55</v>
      </c>
      <c r="AX202">
        <f t="shared" si="49"/>
        <v>1854.09566</v>
      </c>
      <c r="AY202">
        <f t="shared" si="47"/>
        <v>32</v>
      </c>
      <c r="AZ202" t="str">
        <f t="shared" si="48"/>
        <v>Slovenia</v>
      </c>
      <c r="BA202" t="s">
        <v>613</v>
      </c>
    </row>
    <row r="203" spans="1:53" ht="13" hidden="1" x14ac:dyDescent="0.3">
      <c r="A203" s="6" t="s">
        <v>252</v>
      </c>
      <c r="B203" s="5" t="s">
        <v>53</v>
      </c>
      <c r="C203" s="8" t="s">
        <v>55</v>
      </c>
      <c r="D203" s="8" t="s">
        <v>55</v>
      </c>
      <c r="E203" s="8" t="s">
        <v>55</v>
      </c>
      <c r="F203" s="8" t="s">
        <v>55</v>
      </c>
      <c r="G203" s="8" t="s">
        <v>55</v>
      </c>
      <c r="H203" s="8" t="s">
        <v>55</v>
      </c>
      <c r="I203" s="8" t="s">
        <v>55</v>
      </c>
      <c r="J203" s="8" t="s">
        <v>55</v>
      </c>
      <c r="K203" s="8" t="s">
        <v>55</v>
      </c>
      <c r="L203" s="8" t="s">
        <v>55</v>
      </c>
      <c r="M203" s="8" t="s">
        <v>55</v>
      </c>
      <c r="N203" s="8" t="s">
        <v>55</v>
      </c>
      <c r="O203" s="8" t="s">
        <v>55</v>
      </c>
      <c r="P203" s="8" t="s">
        <v>55</v>
      </c>
      <c r="Q203" s="8" t="s">
        <v>55</v>
      </c>
      <c r="R203" s="8" t="s">
        <v>55</v>
      </c>
      <c r="S203" s="8" t="s">
        <v>55</v>
      </c>
      <c r="T203" s="8" t="s">
        <v>55</v>
      </c>
      <c r="U203" s="8" t="s">
        <v>55</v>
      </c>
      <c r="V203" s="8" t="s">
        <v>55</v>
      </c>
      <c r="W203" s="8" t="s">
        <v>55</v>
      </c>
      <c r="X203" s="8" t="s">
        <v>55</v>
      </c>
      <c r="Y203" s="8" t="s">
        <v>55</v>
      </c>
      <c r="Z203" s="8" t="s">
        <v>55</v>
      </c>
      <c r="AA203" s="8" t="s">
        <v>55</v>
      </c>
      <c r="AB203" s="8" t="s">
        <v>55</v>
      </c>
      <c r="AC203" s="8" t="s">
        <v>55</v>
      </c>
      <c r="AD203" s="8" t="s">
        <v>55</v>
      </c>
      <c r="AE203" s="8" t="s">
        <v>55</v>
      </c>
      <c r="AF203" s="8" t="s">
        <v>55</v>
      </c>
      <c r="AG203" s="8" t="s">
        <v>55</v>
      </c>
      <c r="AH203" s="8" t="s">
        <v>55</v>
      </c>
      <c r="AI203" s="8" t="s">
        <v>55</v>
      </c>
      <c r="AJ203" s="8" t="s">
        <v>55</v>
      </c>
      <c r="AK203" s="8" t="s">
        <v>55</v>
      </c>
      <c r="AL203" s="8" t="s">
        <v>55</v>
      </c>
      <c r="AM203" s="8" t="s">
        <v>55</v>
      </c>
      <c r="AN203" s="8" t="s">
        <v>55</v>
      </c>
      <c r="AO203" s="8" t="s">
        <v>55</v>
      </c>
      <c r="AP203" s="8" t="s">
        <v>55</v>
      </c>
      <c r="AQ203" s="8" t="s">
        <v>55</v>
      </c>
      <c r="AR203" s="8" t="s">
        <v>55</v>
      </c>
      <c r="AS203" s="8" t="s">
        <v>55</v>
      </c>
      <c r="AT203" s="8" t="s">
        <v>55</v>
      </c>
      <c r="AU203" s="8" t="s">
        <v>55</v>
      </c>
      <c r="AV203" s="8" t="s">
        <v>55</v>
      </c>
      <c r="AW203" s="8" t="s">
        <v>55</v>
      </c>
      <c r="AX203">
        <f t="shared" si="49"/>
        <v>0</v>
      </c>
    </row>
    <row r="204" spans="1:53" ht="13" hidden="1" x14ac:dyDescent="0.3">
      <c r="A204" s="6" t="s">
        <v>253</v>
      </c>
      <c r="B204" s="5" t="s">
        <v>53</v>
      </c>
      <c r="C204" s="7" t="s">
        <v>55</v>
      </c>
      <c r="D204" s="7" t="s">
        <v>55</v>
      </c>
      <c r="E204" s="7" t="s">
        <v>55</v>
      </c>
      <c r="F204" s="7" t="s">
        <v>55</v>
      </c>
      <c r="G204" s="7" t="s">
        <v>55</v>
      </c>
      <c r="H204" s="7" t="s">
        <v>55</v>
      </c>
      <c r="I204" s="7" t="s">
        <v>55</v>
      </c>
      <c r="J204" s="7">
        <v>11.65217</v>
      </c>
      <c r="K204" s="7" t="s">
        <v>55</v>
      </c>
      <c r="L204" s="7" t="s">
        <v>55</v>
      </c>
      <c r="M204" s="7" t="s">
        <v>55</v>
      </c>
      <c r="N204" s="7" t="s">
        <v>55</v>
      </c>
      <c r="O204" s="7" t="s">
        <v>55</v>
      </c>
      <c r="P204" s="7" t="s">
        <v>55</v>
      </c>
      <c r="Q204" s="7" t="s">
        <v>55</v>
      </c>
      <c r="R204" s="7" t="s">
        <v>55</v>
      </c>
      <c r="S204" s="7" t="s">
        <v>55</v>
      </c>
      <c r="T204" s="7">
        <v>15.027620000000001</v>
      </c>
      <c r="U204" s="7" t="s">
        <v>55</v>
      </c>
      <c r="V204" s="7" t="s">
        <v>55</v>
      </c>
      <c r="W204" s="7" t="s">
        <v>55</v>
      </c>
      <c r="X204" s="7" t="s">
        <v>55</v>
      </c>
      <c r="Y204" s="7" t="s">
        <v>55</v>
      </c>
      <c r="Z204" s="7" t="s">
        <v>55</v>
      </c>
      <c r="AA204" s="7" t="s">
        <v>55</v>
      </c>
      <c r="AB204" s="7" t="s">
        <v>55</v>
      </c>
      <c r="AC204" s="7" t="s">
        <v>55</v>
      </c>
      <c r="AD204" s="7" t="s">
        <v>55</v>
      </c>
      <c r="AE204" s="7" t="s">
        <v>55</v>
      </c>
      <c r="AF204" s="7" t="s">
        <v>55</v>
      </c>
      <c r="AG204" s="7" t="s">
        <v>55</v>
      </c>
      <c r="AH204" s="7" t="s">
        <v>55</v>
      </c>
      <c r="AI204" s="7" t="s">
        <v>55</v>
      </c>
      <c r="AJ204" s="7" t="s">
        <v>55</v>
      </c>
      <c r="AK204" s="7" t="s">
        <v>55</v>
      </c>
      <c r="AL204" s="7" t="s">
        <v>55</v>
      </c>
      <c r="AM204" s="7" t="s">
        <v>55</v>
      </c>
      <c r="AN204" s="7" t="s">
        <v>55</v>
      </c>
      <c r="AO204" s="7" t="s">
        <v>55</v>
      </c>
      <c r="AP204" s="7" t="s">
        <v>55</v>
      </c>
      <c r="AQ204" s="7" t="s">
        <v>55</v>
      </c>
      <c r="AR204" s="7" t="s">
        <v>55</v>
      </c>
      <c r="AS204" s="7" t="s">
        <v>55</v>
      </c>
      <c r="AT204" s="7" t="s">
        <v>55</v>
      </c>
      <c r="AU204" s="7" t="s">
        <v>55</v>
      </c>
      <c r="AV204" s="7" t="s">
        <v>55</v>
      </c>
      <c r="AW204" s="7" t="s">
        <v>55</v>
      </c>
      <c r="AX204">
        <f t="shared" si="49"/>
        <v>26.679790000000001</v>
      </c>
      <c r="AY204">
        <f t="shared" ref="AY204:AY205" si="50">COUNT(C204:AW204)</f>
        <v>2</v>
      </c>
      <c r="AZ204" t="str">
        <f t="shared" ref="AZ204:AZ205" si="51">A204</f>
        <v>Somalia</v>
      </c>
    </row>
    <row r="205" spans="1:53" ht="13" hidden="1" x14ac:dyDescent="0.3">
      <c r="A205" s="6" t="s">
        <v>254</v>
      </c>
      <c r="B205" s="5" t="s">
        <v>53</v>
      </c>
      <c r="C205" s="8" t="s">
        <v>55</v>
      </c>
      <c r="D205" s="8" t="s">
        <v>55</v>
      </c>
      <c r="E205" s="8" t="s">
        <v>55</v>
      </c>
      <c r="F205" s="8" t="s">
        <v>55</v>
      </c>
      <c r="G205" s="8" t="s">
        <v>55</v>
      </c>
      <c r="H205" s="8" t="s">
        <v>55</v>
      </c>
      <c r="I205" s="8" t="s">
        <v>55</v>
      </c>
      <c r="J205" s="8" t="s">
        <v>55</v>
      </c>
      <c r="K205" s="8" t="s">
        <v>55</v>
      </c>
      <c r="L205" s="8" t="s">
        <v>55</v>
      </c>
      <c r="M205" s="8" t="s">
        <v>55</v>
      </c>
      <c r="N205" s="8" t="s">
        <v>55</v>
      </c>
      <c r="O205" s="8" t="s">
        <v>55</v>
      </c>
      <c r="P205" s="8" t="s">
        <v>55</v>
      </c>
      <c r="Q205" s="8" t="s">
        <v>55</v>
      </c>
      <c r="R205" s="8" t="s">
        <v>55</v>
      </c>
      <c r="S205" s="8" t="s">
        <v>55</v>
      </c>
      <c r="T205" s="8" t="s">
        <v>55</v>
      </c>
      <c r="U205" s="8">
        <v>49.225560000000002</v>
      </c>
      <c r="V205" s="8">
        <v>49.401670000000003</v>
      </c>
      <c r="W205" s="8">
        <v>49.239040000000003</v>
      </c>
      <c r="X205" s="8" t="s">
        <v>55</v>
      </c>
      <c r="Y205" s="8" t="s">
        <v>55</v>
      </c>
      <c r="Z205" s="8">
        <v>53.332169999999998</v>
      </c>
      <c r="AA205" s="8">
        <v>53.841819999999998</v>
      </c>
      <c r="AB205" s="8" t="s">
        <v>55</v>
      </c>
      <c r="AC205" s="8" t="s">
        <v>55</v>
      </c>
      <c r="AD205" s="8" t="s">
        <v>55</v>
      </c>
      <c r="AE205" s="8" t="s">
        <v>55</v>
      </c>
      <c r="AF205" s="8" t="s">
        <v>55</v>
      </c>
      <c r="AG205" s="8" t="s">
        <v>55</v>
      </c>
      <c r="AH205" s="8" t="s">
        <v>55</v>
      </c>
      <c r="AI205" s="8" t="s">
        <v>55</v>
      </c>
      <c r="AJ205" s="8" t="s">
        <v>55</v>
      </c>
      <c r="AK205" s="8" t="s">
        <v>55</v>
      </c>
      <c r="AL205" s="8" t="s">
        <v>55</v>
      </c>
      <c r="AM205" s="8" t="s">
        <v>55</v>
      </c>
      <c r="AN205" s="8" t="s">
        <v>55</v>
      </c>
      <c r="AO205" s="8" t="s">
        <v>55</v>
      </c>
      <c r="AP205" s="8" t="s">
        <v>55</v>
      </c>
      <c r="AQ205" s="8" t="s">
        <v>55</v>
      </c>
      <c r="AR205" s="8" t="s">
        <v>55</v>
      </c>
      <c r="AS205" s="8">
        <v>59.83934</v>
      </c>
      <c r="AT205" s="8">
        <v>60.468890000000002</v>
      </c>
      <c r="AU205" s="8">
        <v>60.417569999999998</v>
      </c>
      <c r="AV205" s="8" t="s">
        <v>55</v>
      </c>
      <c r="AW205" s="8" t="s">
        <v>55</v>
      </c>
      <c r="AX205">
        <f t="shared" si="49"/>
        <v>435.76605999999998</v>
      </c>
      <c r="AY205">
        <f t="shared" si="50"/>
        <v>8</v>
      </c>
      <c r="AZ205" t="str">
        <f t="shared" si="51"/>
        <v>South Africa</v>
      </c>
    </row>
    <row r="206" spans="1:53" ht="13" hidden="1" x14ac:dyDescent="0.3">
      <c r="A206" s="6" t="s">
        <v>255</v>
      </c>
      <c r="B206" s="5" t="s">
        <v>53</v>
      </c>
      <c r="C206" s="7" t="s">
        <v>55</v>
      </c>
      <c r="D206" s="7" t="s">
        <v>55</v>
      </c>
      <c r="E206" s="7" t="s">
        <v>55</v>
      </c>
      <c r="F206" s="7" t="s">
        <v>55</v>
      </c>
      <c r="G206" s="7" t="s">
        <v>55</v>
      </c>
      <c r="H206" s="7" t="s">
        <v>55</v>
      </c>
      <c r="I206" s="7" t="s">
        <v>55</v>
      </c>
      <c r="J206" s="7" t="s">
        <v>55</v>
      </c>
      <c r="K206" s="7" t="s">
        <v>55</v>
      </c>
      <c r="L206" s="7" t="s">
        <v>55</v>
      </c>
      <c r="M206" s="7" t="s">
        <v>55</v>
      </c>
      <c r="N206" s="7" t="s">
        <v>55</v>
      </c>
      <c r="O206" s="7" t="s">
        <v>55</v>
      </c>
      <c r="P206" s="7" t="s">
        <v>55</v>
      </c>
      <c r="Q206" s="7" t="s">
        <v>55</v>
      </c>
      <c r="R206" s="7" t="s">
        <v>55</v>
      </c>
      <c r="S206" s="7" t="s">
        <v>55</v>
      </c>
      <c r="T206" s="7" t="s">
        <v>55</v>
      </c>
      <c r="U206" s="7" t="s">
        <v>55</v>
      </c>
      <c r="V206" s="7" t="s">
        <v>55</v>
      </c>
      <c r="W206" s="7" t="s">
        <v>55</v>
      </c>
      <c r="X206" s="7" t="s">
        <v>55</v>
      </c>
      <c r="Y206" s="7" t="s">
        <v>55</v>
      </c>
      <c r="Z206" s="7" t="s">
        <v>55</v>
      </c>
      <c r="AA206" s="7" t="s">
        <v>55</v>
      </c>
      <c r="AB206" s="7" t="s">
        <v>55</v>
      </c>
      <c r="AC206" s="7" t="s">
        <v>55</v>
      </c>
      <c r="AD206" s="7" t="s">
        <v>55</v>
      </c>
      <c r="AE206" s="7" t="s">
        <v>55</v>
      </c>
      <c r="AF206" s="7" t="s">
        <v>55</v>
      </c>
      <c r="AG206" s="7" t="s">
        <v>55</v>
      </c>
      <c r="AH206" s="7" t="s">
        <v>55</v>
      </c>
      <c r="AI206" s="7" t="s">
        <v>55</v>
      </c>
      <c r="AJ206" s="7" t="s">
        <v>55</v>
      </c>
      <c r="AK206" s="7" t="s">
        <v>55</v>
      </c>
      <c r="AL206" s="7" t="s">
        <v>55</v>
      </c>
      <c r="AM206" s="7" t="s">
        <v>55</v>
      </c>
      <c r="AN206" s="7" t="s">
        <v>55</v>
      </c>
      <c r="AO206" s="7" t="s">
        <v>55</v>
      </c>
      <c r="AP206" s="7" t="s">
        <v>55</v>
      </c>
      <c r="AQ206" s="7" t="s">
        <v>55</v>
      </c>
      <c r="AR206" s="7" t="s">
        <v>55</v>
      </c>
      <c r="AS206" s="7" t="s">
        <v>55</v>
      </c>
      <c r="AT206" s="7" t="s">
        <v>55</v>
      </c>
      <c r="AU206" s="7" t="s">
        <v>55</v>
      </c>
      <c r="AV206" s="7" t="s">
        <v>55</v>
      </c>
      <c r="AW206" s="7" t="s">
        <v>55</v>
      </c>
      <c r="AX206">
        <f t="shared" si="49"/>
        <v>0</v>
      </c>
    </row>
    <row r="207" spans="1:53" ht="13" x14ac:dyDescent="0.3">
      <c r="A207" s="6" t="s">
        <v>256</v>
      </c>
      <c r="B207" s="5" t="s">
        <v>53</v>
      </c>
      <c r="C207" s="8" t="s">
        <v>55</v>
      </c>
      <c r="D207" s="8" t="s">
        <v>55</v>
      </c>
      <c r="E207" s="8" t="s">
        <v>55</v>
      </c>
      <c r="F207" s="8">
        <v>28.724889999999998</v>
      </c>
      <c r="G207" s="8">
        <v>28.235199999999999</v>
      </c>
      <c r="H207" s="8">
        <v>28.807559999999999</v>
      </c>
      <c r="I207" s="8">
        <v>38.133609999999997</v>
      </c>
      <c r="J207" s="8">
        <v>37.804400000000001</v>
      </c>
      <c r="K207" s="8">
        <v>42.941659999999999</v>
      </c>
      <c r="L207" s="8">
        <v>43.317599999999999</v>
      </c>
      <c r="M207" s="8">
        <v>45.790489999999998</v>
      </c>
      <c r="N207" s="8">
        <v>47.86103</v>
      </c>
      <c r="O207" s="8">
        <v>47.64875</v>
      </c>
      <c r="P207" s="8">
        <v>52.106079999999999</v>
      </c>
      <c r="Q207" s="8">
        <v>52.860979999999998</v>
      </c>
      <c r="R207" s="8">
        <v>53.397219999999997</v>
      </c>
      <c r="S207" s="8">
        <v>52.703020000000002</v>
      </c>
      <c r="T207" s="8">
        <v>54.146659999999997</v>
      </c>
      <c r="U207" s="8">
        <v>55.931399999999996</v>
      </c>
      <c r="V207" s="8">
        <v>56.713299999999997</v>
      </c>
      <c r="W207" s="8">
        <v>56.976219999999998</v>
      </c>
      <c r="X207" s="8">
        <v>57.257910000000003</v>
      </c>
      <c r="Y207" s="8">
        <v>56.555120000000002</v>
      </c>
      <c r="Z207" s="8">
        <v>56.401870000000002</v>
      </c>
      <c r="AA207" s="8">
        <v>55.111719999999998</v>
      </c>
      <c r="AB207" s="8">
        <v>56.51173</v>
      </c>
      <c r="AC207" s="8">
        <v>56.999949999999998</v>
      </c>
      <c r="AD207" s="8" t="s">
        <v>55</v>
      </c>
      <c r="AE207" s="8" t="s">
        <v>55</v>
      </c>
      <c r="AF207" s="8">
        <v>58.064529999999998</v>
      </c>
      <c r="AG207" s="8">
        <v>57.32808</v>
      </c>
      <c r="AH207" s="8">
        <v>57.222340000000003</v>
      </c>
      <c r="AI207" s="8">
        <v>57.1509</v>
      </c>
      <c r="AJ207" s="8">
        <v>57.244300000000003</v>
      </c>
      <c r="AK207" s="8">
        <v>57.715580000000003</v>
      </c>
      <c r="AL207" s="8">
        <v>58.006019999999999</v>
      </c>
      <c r="AM207" s="8">
        <v>58.338140000000003</v>
      </c>
      <c r="AN207" s="8">
        <v>58.393340000000002</v>
      </c>
      <c r="AO207" s="8">
        <v>58.357729999999997</v>
      </c>
      <c r="AP207" s="8">
        <v>58.238950000000003</v>
      </c>
      <c r="AQ207" s="8">
        <v>57.82696</v>
      </c>
      <c r="AR207" s="8">
        <v>57.398820000000001</v>
      </c>
      <c r="AS207" s="8">
        <v>56.15401</v>
      </c>
      <c r="AT207" s="8">
        <v>55.787199999999999</v>
      </c>
      <c r="AU207" s="8">
        <v>56.091639999999998</v>
      </c>
      <c r="AV207" s="8" t="s">
        <v>55</v>
      </c>
      <c r="AW207" s="8" t="s">
        <v>55</v>
      </c>
      <c r="AX207">
        <f t="shared" si="49"/>
        <v>2082.2569100000005</v>
      </c>
      <c r="AY207">
        <f t="shared" ref="AY207:AY210" si="52">COUNT(C207:AW207)</f>
        <v>40</v>
      </c>
      <c r="AZ207" t="str">
        <f t="shared" ref="AZ207:AZ210" si="53">A207</f>
        <v>Spain</v>
      </c>
      <c r="BA207" t="s">
        <v>613</v>
      </c>
    </row>
    <row r="208" spans="1:53" ht="13" hidden="1" x14ac:dyDescent="0.3">
      <c r="A208" s="6" t="s">
        <v>257</v>
      </c>
      <c r="B208" s="5" t="s">
        <v>53</v>
      </c>
      <c r="C208" s="7" t="s">
        <v>55</v>
      </c>
      <c r="D208" s="7">
        <v>44.2057</v>
      </c>
      <c r="E208" s="7">
        <v>42.778790000000001</v>
      </c>
      <c r="F208" s="7" t="s">
        <v>55</v>
      </c>
      <c r="G208" s="7">
        <v>40.413730000000001</v>
      </c>
      <c r="H208" s="7">
        <v>33.684730000000002</v>
      </c>
      <c r="I208" s="7" t="s">
        <v>55</v>
      </c>
      <c r="J208" s="7" t="s">
        <v>55</v>
      </c>
      <c r="K208" s="7" t="s">
        <v>55</v>
      </c>
      <c r="L208" s="7">
        <v>40</v>
      </c>
      <c r="M208" s="7" t="s">
        <v>55</v>
      </c>
      <c r="N208" s="7" t="s">
        <v>55</v>
      </c>
      <c r="O208" s="7" t="s">
        <v>55</v>
      </c>
      <c r="P208" s="7" t="s">
        <v>55</v>
      </c>
      <c r="Q208" s="7">
        <v>48.060960000000001</v>
      </c>
      <c r="R208" s="7" t="s">
        <v>55</v>
      </c>
      <c r="S208" s="7" t="s">
        <v>55</v>
      </c>
      <c r="T208" s="7" t="s">
        <v>55</v>
      </c>
      <c r="U208" s="7" t="s">
        <v>55</v>
      </c>
      <c r="V208" s="7" t="s">
        <v>55</v>
      </c>
      <c r="W208" s="7" t="s">
        <v>55</v>
      </c>
      <c r="X208" s="7" t="s">
        <v>55</v>
      </c>
      <c r="Y208" s="7" t="s">
        <v>55</v>
      </c>
      <c r="Z208" s="7">
        <v>42.867789999999999</v>
      </c>
      <c r="AA208" s="7">
        <v>43.964979999999997</v>
      </c>
      <c r="AB208" s="7" t="s">
        <v>55</v>
      </c>
      <c r="AC208" s="7" t="s">
        <v>55</v>
      </c>
      <c r="AD208" s="7" t="s">
        <v>55</v>
      </c>
      <c r="AE208" s="7" t="s">
        <v>55</v>
      </c>
      <c r="AF208" s="7" t="s">
        <v>55</v>
      </c>
      <c r="AG208" s="7" t="s">
        <v>55</v>
      </c>
      <c r="AH208" s="7" t="s">
        <v>55</v>
      </c>
      <c r="AI208" s="7" t="s">
        <v>55</v>
      </c>
      <c r="AJ208" s="7" t="s">
        <v>55</v>
      </c>
      <c r="AK208" s="7" t="s">
        <v>55</v>
      </c>
      <c r="AL208" s="7" t="s">
        <v>55</v>
      </c>
      <c r="AM208" s="7" t="s">
        <v>55</v>
      </c>
      <c r="AN208" s="7" t="s">
        <v>55</v>
      </c>
      <c r="AO208" s="7" t="s">
        <v>55</v>
      </c>
      <c r="AP208" s="7" t="s">
        <v>55</v>
      </c>
      <c r="AQ208" s="7">
        <v>58.467379999999999</v>
      </c>
      <c r="AR208" s="7">
        <v>60.6081</v>
      </c>
      <c r="AS208" s="7">
        <v>56.55453</v>
      </c>
      <c r="AT208" s="7">
        <v>57.6096</v>
      </c>
      <c r="AU208" s="7">
        <v>60.302190000000003</v>
      </c>
      <c r="AV208" s="7">
        <v>62.511600000000001</v>
      </c>
      <c r="AW208" s="7" t="s">
        <v>55</v>
      </c>
      <c r="AX208">
        <f t="shared" si="49"/>
        <v>692.03008</v>
      </c>
      <c r="AY208">
        <f t="shared" si="52"/>
        <v>14</v>
      </c>
      <c r="AZ208" t="str">
        <f t="shared" si="53"/>
        <v>Sri Lanka</v>
      </c>
    </row>
    <row r="209" spans="1:53" ht="13" hidden="1" x14ac:dyDescent="0.3">
      <c r="A209" s="6" t="s">
        <v>258</v>
      </c>
      <c r="B209" s="5" t="s">
        <v>53</v>
      </c>
      <c r="C209" s="8" t="s">
        <v>55</v>
      </c>
      <c r="D209" s="8" t="s">
        <v>55</v>
      </c>
      <c r="E209" s="8" t="s">
        <v>55</v>
      </c>
      <c r="F209" s="8" t="s">
        <v>55</v>
      </c>
      <c r="G209" s="8" t="s">
        <v>55</v>
      </c>
      <c r="H209" s="8" t="s">
        <v>55</v>
      </c>
      <c r="I209" s="8" t="s">
        <v>55</v>
      </c>
      <c r="J209" s="8" t="s">
        <v>55</v>
      </c>
      <c r="K209" s="8" t="s">
        <v>55</v>
      </c>
      <c r="L209" s="8" t="s">
        <v>55</v>
      </c>
      <c r="M209" s="8" t="s">
        <v>55</v>
      </c>
      <c r="N209" s="8" t="s">
        <v>55</v>
      </c>
      <c r="O209" s="8" t="s">
        <v>55</v>
      </c>
      <c r="P209" s="8" t="s">
        <v>55</v>
      </c>
      <c r="Q209" s="8" t="s">
        <v>55</v>
      </c>
      <c r="R209" s="8" t="s">
        <v>55</v>
      </c>
      <c r="S209" s="8" t="s">
        <v>55</v>
      </c>
      <c r="T209" s="8" t="s">
        <v>55</v>
      </c>
      <c r="U209" s="8" t="s">
        <v>55</v>
      </c>
      <c r="V209" s="8" t="s">
        <v>55</v>
      </c>
      <c r="W209" s="8" t="s">
        <v>55</v>
      </c>
      <c r="X209" s="8" t="s">
        <v>55</v>
      </c>
      <c r="Y209" s="8" t="s">
        <v>55</v>
      </c>
      <c r="Z209" s="8" t="s">
        <v>55</v>
      </c>
      <c r="AA209" s="8" t="s">
        <v>55</v>
      </c>
      <c r="AB209" s="8" t="s">
        <v>55</v>
      </c>
      <c r="AC209" s="8" t="s">
        <v>55</v>
      </c>
      <c r="AD209" s="8" t="s">
        <v>55</v>
      </c>
      <c r="AE209" s="8" t="s">
        <v>55</v>
      </c>
      <c r="AF209" s="8" t="s">
        <v>55</v>
      </c>
      <c r="AG209" s="8" t="s">
        <v>55</v>
      </c>
      <c r="AH209" s="8" t="s">
        <v>55</v>
      </c>
      <c r="AI209" s="8" t="s">
        <v>55</v>
      </c>
      <c r="AJ209" s="8" t="s">
        <v>55</v>
      </c>
      <c r="AK209" s="8" t="s">
        <v>55</v>
      </c>
      <c r="AL209" s="8" t="s">
        <v>55</v>
      </c>
      <c r="AM209" s="8" t="s">
        <v>55</v>
      </c>
      <c r="AN209" s="8" t="s">
        <v>55</v>
      </c>
      <c r="AO209" s="8" t="s">
        <v>55</v>
      </c>
      <c r="AP209" s="8" t="s">
        <v>55</v>
      </c>
      <c r="AQ209" s="8" t="s">
        <v>55</v>
      </c>
      <c r="AR209" s="8" t="s">
        <v>55</v>
      </c>
      <c r="AS209" s="8">
        <v>53.109160000000003</v>
      </c>
      <c r="AT209" s="8">
        <v>51.236199999999997</v>
      </c>
      <c r="AU209" s="8">
        <v>55.284880000000001</v>
      </c>
      <c r="AV209" s="8" t="s">
        <v>55</v>
      </c>
      <c r="AW209" s="8" t="s">
        <v>55</v>
      </c>
      <c r="AX209">
        <f t="shared" si="49"/>
        <v>159.63024000000001</v>
      </c>
      <c r="AY209">
        <f t="shared" si="52"/>
        <v>3</v>
      </c>
      <c r="AZ209" t="str">
        <f t="shared" si="53"/>
        <v>Sudan</v>
      </c>
    </row>
    <row r="210" spans="1:53" ht="13" hidden="1" x14ac:dyDescent="0.3">
      <c r="A210" s="6" t="s">
        <v>259</v>
      </c>
      <c r="B210" s="5" t="s">
        <v>53</v>
      </c>
      <c r="C210" s="7" t="s">
        <v>55</v>
      </c>
      <c r="D210" s="7" t="s">
        <v>55</v>
      </c>
      <c r="E210" s="7" t="s">
        <v>55</v>
      </c>
      <c r="F210" s="7">
        <v>20.455559999999998</v>
      </c>
      <c r="G210" s="7" t="s">
        <v>55</v>
      </c>
      <c r="H210" s="7">
        <v>21.136649999999999</v>
      </c>
      <c r="I210" s="7">
        <v>17.601489999999998</v>
      </c>
      <c r="J210" s="7" t="s">
        <v>55</v>
      </c>
      <c r="K210" s="7" t="s">
        <v>55</v>
      </c>
      <c r="L210" s="7" t="s">
        <v>55</v>
      </c>
      <c r="M210" s="7">
        <v>23.159549999999999</v>
      </c>
      <c r="N210" s="7" t="s">
        <v>55</v>
      </c>
      <c r="O210" s="7" t="s">
        <v>55</v>
      </c>
      <c r="P210" s="7" t="s">
        <v>55</v>
      </c>
      <c r="Q210" s="7" t="s">
        <v>55</v>
      </c>
      <c r="R210" s="7">
        <v>27.57246</v>
      </c>
      <c r="S210" s="7">
        <v>27.540870000000002</v>
      </c>
      <c r="T210" s="7">
        <v>35.724310000000003</v>
      </c>
      <c r="U210" s="7">
        <v>33.248080000000002</v>
      </c>
      <c r="V210" s="7" t="s">
        <v>55</v>
      </c>
      <c r="W210" s="7" t="s">
        <v>55</v>
      </c>
      <c r="X210" s="7">
        <v>37.730060000000002</v>
      </c>
      <c r="Y210" s="7">
        <v>42.277279999999998</v>
      </c>
      <c r="Z210" s="7" t="s">
        <v>55</v>
      </c>
      <c r="AA210" s="7" t="s">
        <v>55</v>
      </c>
      <c r="AB210" s="7" t="s">
        <v>55</v>
      </c>
      <c r="AC210" s="7" t="s">
        <v>55</v>
      </c>
      <c r="AD210" s="7" t="s">
        <v>55</v>
      </c>
      <c r="AE210" s="7" t="s">
        <v>55</v>
      </c>
      <c r="AF210" s="7" t="s">
        <v>55</v>
      </c>
      <c r="AG210" s="7" t="s">
        <v>55</v>
      </c>
      <c r="AH210" s="7" t="s">
        <v>55</v>
      </c>
      <c r="AI210" s="7" t="s">
        <v>55</v>
      </c>
      <c r="AJ210" s="7" t="s">
        <v>55</v>
      </c>
      <c r="AK210" s="7" t="s">
        <v>55</v>
      </c>
      <c r="AL210" s="7" t="s">
        <v>55</v>
      </c>
      <c r="AM210" s="7" t="s">
        <v>55</v>
      </c>
      <c r="AN210" s="7" t="s">
        <v>55</v>
      </c>
      <c r="AO210" s="7" t="s">
        <v>55</v>
      </c>
      <c r="AP210" s="7" t="s">
        <v>55</v>
      </c>
      <c r="AQ210" s="7" t="s">
        <v>55</v>
      </c>
      <c r="AR210" s="7" t="s">
        <v>55</v>
      </c>
      <c r="AS210" s="7" t="s">
        <v>55</v>
      </c>
      <c r="AT210" s="7" t="s">
        <v>55</v>
      </c>
      <c r="AU210" s="7" t="s">
        <v>55</v>
      </c>
      <c r="AV210" s="7" t="s">
        <v>55</v>
      </c>
      <c r="AW210" s="7" t="s">
        <v>55</v>
      </c>
      <c r="AX210">
        <f t="shared" si="49"/>
        <v>286.44630999999998</v>
      </c>
      <c r="AY210">
        <f t="shared" si="52"/>
        <v>10</v>
      </c>
      <c r="AZ210" t="str">
        <f t="shared" si="53"/>
        <v>Sudan (pre-secession)</v>
      </c>
    </row>
    <row r="211" spans="1:53" ht="13" hidden="1" x14ac:dyDescent="0.3">
      <c r="A211" s="6" t="s">
        <v>260</v>
      </c>
      <c r="B211" s="5" t="s">
        <v>53</v>
      </c>
      <c r="C211" s="8" t="s">
        <v>55</v>
      </c>
      <c r="D211" s="8" t="s">
        <v>55</v>
      </c>
      <c r="E211" s="8" t="s">
        <v>55</v>
      </c>
      <c r="F211" s="8" t="s">
        <v>55</v>
      </c>
      <c r="G211" s="8" t="s">
        <v>55</v>
      </c>
      <c r="H211" s="8" t="s">
        <v>55</v>
      </c>
      <c r="I211" s="8" t="s">
        <v>55</v>
      </c>
      <c r="J211" s="8" t="s">
        <v>55</v>
      </c>
      <c r="K211" s="8" t="s">
        <v>55</v>
      </c>
      <c r="L211" s="8" t="s">
        <v>55</v>
      </c>
      <c r="M211" s="8" t="s">
        <v>55</v>
      </c>
      <c r="N211" s="8" t="s">
        <v>55</v>
      </c>
      <c r="O211" s="8" t="s">
        <v>55</v>
      </c>
      <c r="P211" s="8" t="s">
        <v>55</v>
      </c>
      <c r="Q211" s="8" t="s">
        <v>55</v>
      </c>
      <c r="R211" s="8" t="s">
        <v>55</v>
      </c>
      <c r="S211" s="8" t="s">
        <v>55</v>
      </c>
      <c r="T211" s="8" t="s">
        <v>55</v>
      </c>
      <c r="U211" s="8" t="s">
        <v>55</v>
      </c>
      <c r="V211" s="8" t="s">
        <v>55</v>
      </c>
      <c r="W211" s="8" t="s">
        <v>55</v>
      </c>
      <c r="X211" s="8" t="s">
        <v>55</v>
      </c>
      <c r="Y211" s="8" t="s">
        <v>55</v>
      </c>
      <c r="Z211" s="8" t="s">
        <v>55</v>
      </c>
      <c r="AA211" s="8" t="s">
        <v>55</v>
      </c>
      <c r="AB211" s="8" t="s">
        <v>55</v>
      </c>
      <c r="AC211" s="8" t="s">
        <v>55</v>
      </c>
      <c r="AD211" s="8" t="s">
        <v>55</v>
      </c>
      <c r="AE211" s="8" t="s">
        <v>55</v>
      </c>
      <c r="AF211" s="8" t="s">
        <v>55</v>
      </c>
      <c r="AG211" s="8" t="s">
        <v>55</v>
      </c>
      <c r="AH211" s="8" t="s">
        <v>55</v>
      </c>
      <c r="AI211" s="8" t="s">
        <v>55</v>
      </c>
      <c r="AJ211" s="8" t="s">
        <v>55</v>
      </c>
      <c r="AK211" s="8" t="s">
        <v>55</v>
      </c>
      <c r="AL211" s="8" t="s">
        <v>55</v>
      </c>
      <c r="AM211" s="8" t="s">
        <v>55</v>
      </c>
      <c r="AN211" s="8" t="s">
        <v>55</v>
      </c>
      <c r="AO211" s="8" t="s">
        <v>55</v>
      </c>
      <c r="AP211" s="8" t="s">
        <v>55</v>
      </c>
      <c r="AQ211" s="8" t="s">
        <v>55</v>
      </c>
      <c r="AR211" s="8" t="s">
        <v>55</v>
      </c>
      <c r="AS211" s="8" t="s">
        <v>55</v>
      </c>
      <c r="AT211" s="8" t="s">
        <v>55</v>
      </c>
      <c r="AU211" s="8" t="s">
        <v>55</v>
      </c>
      <c r="AV211" s="8" t="s">
        <v>55</v>
      </c>
      <c r="AW211" s="8" t="s">
        <v>55</v>
      </c>
      <c r="AX211">
        <f t="shared" si="49"/>
        <v>0</v>
      </c>
    </row>
    <row r="212" spans="1:53" ht="20" hidden="1" x14ac:dyDescent="0.3">
      <c r="A212" s="6" t="s">
        <v>261</v>
      </c>
      <c r="B212" s="5" t="s">
        <v>53</v>
      </c>
      <c r="C212" s="7" t="s">
        <v>55</v>
      </c>
      <c r="D212" s="7" t="s">
        <v>55</v>
      </c>
      <c r="E212" s="7" t="s">
        <v>55</v>
      </c>
      <c r="F212" s="7" t="s">
        <v>55</v>
      </c>
      <c r="G212" s="7" t="s">
        <v>55</v>
      </c>
      <c r="H212" s="7" t="s">
        <v>55</v>
      </c>
      <c r="I212" s="7" t="s">
        <v>55</v>
      </c>
      <c r="J212" s="7" t="s">
        <v>55</v>
      </c>
      <c r="K212" s="7" t="s">
        <v>55</v>
      </c>
      <c r="L212" s="7" t="s">
        <v>55</v>
      </c>
      <c r="M212" s="7" t="s">
        <v>55</v>
      </c>
      <c r="N212" s="7" t="s">
        <v>55</v>
      </c>
      <c r="O212" s="7" t="s">
        <v>55</v>
      </c>
      <c r="P212" s="7" t="s">
        <v>55</v>
      </c>
      <c r="Q212" s="7" t="s">
        <v>55</v>
      </c>
      <c r="R212" s="7" t="s">
        <v>55</v>
      </c>
      <c r="S212" s="7" t="s">
        <v>55</v>
      </c>
      <c r="T212" s="7" t="s">
        <v>55</v>
      </c>
      <c r="U212" s="7" t="s">
        <v>55</v>
      </c>
      <c r="V212" s="7" t="s">
        <v>55</v>
      </c>
      <c r="W212" s="7" t="s">
        <v>55</v>
      </c>
      <c r="X212" s="7" t="s">
        <v>55</v>
      </c>
      <c r="Y212" s="7" t="s">
        <v>55</v>
      </c>
      <c r="Z212" s="7" t="s">
        <v>55</v>
      </c>
      <c r="AA212" s="7" t="s">
        <v>55</v>
      </c>
      <c r="AB212" s="7" t="s">
        <v>55</v>
      </c>
      <c r="AC212" s="7" t="s">
        <v>55</v>
      </c>
      <c r="AD212" s="7" t="s">
        <v>55</v>
      </c>
      <c r="AE212" s="7" t="s">
        <v>55</v>
      </c>
      <c r="AF212" s="7" t="s">
        <v>55</v>
      </c>
      <c r="AG212" s="7" t="s">
        <v>55</v>
      </c>
      <c r="AH212" s="7" t="s">
        <v>55</v>
      </c>
      <c r="AI212" s="7" t="s">
        <v>55</v>
      </c>
      <c r="AJ212" s="7" t="s">
        <v>55</v>
      </c>
      <c r="AK212" s="7" t="s">
        <v>55</v>
      </c>
      <c r="AL212" s="7" t="s">
        <v>55</v>
      </c>
      <c r="AM212" s="7" t="s">
        <v>55</v>
      </c>
      <c r="AN212" s="7" t="s">
        <v>55</v>
      </c>
      <c r="AO212" s="7" t="s">
        <v>55</v>
      </c>
      <c r="AP212" s="7" t="s">
        <v>55</v>
      </c>
      <c r="AQ212" s="7" t="s">
        <v>55</v>
      </c>
      <c r="AR212" s="7" t="s">
        <v>55</v>
      </c>
      <c r="AS212" s="7" t="s">
        <v>55</v>
      </c>
      <c r="AT212" s="7" t="s">
        <v>55</v>
      </c>
      <c r="AU212" s="7" t="s">
        <v>55</v>
      </c>
      <c r="AV212" s="7" t="s">
        <v>55</v>
      </c>
      <c r="AW212" s="7" t="s">
        <v>55</v>
      </c>
      <c r="AX212">
        <f t="shared" si="49"/>
        <v>0</v>
      </c>
    </row>
    <row r="213" spans="1:53" ht="13" hidden="1" x14ac:dyDescent="0.3">
      <c r="A213" s="6" t="s">
        <v>262</v>
      </c>
      <c r="B213" s="5" t="s">
        <v>53</v>
      </c>
      <c r="C213" s="8" t="s">
        <v>55</v>
      </c>
      <c r="D213" s="8" t="s">
        <v>55</v>
      </c>
      <c r="E213" s="8" t="s">
        <v>55</v>
      </c>
      <c r="F213" s="8" t="s">
        <v>55</v>
      </c>
      <c r="G213" s="8" t="s">
        <v>55</v>
      </c>
      <c r="H213" s="8" t="s">
        <v>55</v>
      </c>
      <c r="I213" s="8" t="s">
        <v>55</v>
      </c>
      <c r="J213" s="8" t="s">
        <v>55</v>
      </c>
      <c r="K213" s="8" t="s">
        <v>55</v>
      </c>
      <c r="L213" s="8" t="s">
        <v>55</v>
      </c>
      <c r="M213" s="8" t="s">
        <v>55</v>
      </c>
      <c r="N213" s="8">
        <v>43.570540000000001</v>
      </c>
      <c r="O213" s="8" t="s">
        <v>55</v>
      </c>
      <c r="P213" s="8">
        <v>39.5</v>
      </c>
      <c r="Q213" s="8" t="s">
        <v>55</v>
      </c>
      <c r="R213" s="8" t="s">
        <v>55</v>
      </c>
      <c r="S213" s="8" t="s">
        <v>55</v>
      </c>
      <c r="T213" s="8" t="s">
        <v>55</v>
      </c>
      <c r="U213" s="8">
        <v>44.923079999999999</v>
      </c>
      <c r="V213" s="8" t="s">
        <v>55</v>
      </c>
      <c r="W213" s="8" t="s">
        <v>55</v>
      </c>
      <c r="X213" s="8">
        <v>51.144159999999999</v>
      </c>
      <c r="Y213" s="8">
        <v>40.296500000000002</v>
      </c>
      <c r="Z213" s="8">
        <v>42.675159999999998</v>
      </c>
      <c r="AA213" s="8" t="s">
        <v>55</v>
      </c>
      <c r="AB213" s="8">
        <v>36.538460000000001</v>
      </c>
      <c r="AC213" s="8" t="s">
        <v>55</v>
      </c>
      <c r="AD213" s="8" t="s">
        <v>55</v>
      </c>
      <c r="AE213" s="8" t="s">
        <v>55</v>
      </c>
      <c r="AF213" s="8">
        <v>54.562919999999998</v>
      </c>
      <c r="AG213" s="8">
        <v>51.451450000000001</v>
      </c>
      <c r="AH213" s="8">
        <v>48.330240000000003</v>
      </c>
      <c r="AI213" s="8">
        <v>47.353760000000001</v>
      </c>
      <c r="AJ213" s="8" t="s">
        <v>55</v>
      </c>
      <c r="AK213" s="8">
        <v>54.191029999999998</v>
      </c>
      <c r="AL213" s="8">
        <v>54.589370000000002</v>
      </c>
      <c r="AM213" s="8">
        <v>54.042319999999997</v>
      </c>
      <c r="AN213" s="8" t="s">
        <v>55</v>
      </c>
      <c r="AO213" s="8" t="s">
        <v>55</v>
      </c>
      <c r="AP213" s="8" t="s">
        <v>55</v>
      </c>
      <c r="AQ213" s="8" t="s">
        <v>55</v>
      </c>
      <c r="AR213" s="8">
        <v>18.362729999999999</v>
      </c>
      <c r="AS213" s="8" t="s">
        <v>55</v>
      </c>
      <c r="AT213" s="8">
        <v>38.772280000000002</v>
      </c>
      <c r="AU213" s="8" t="s">
        <v>55</v>
      </c>
      <c r="AV213" s="8" t="s">
        <v>55</v>
      </c>
      <c r="AW213" s="8" t="s">
        <v>55</v>
      </c>
      <c r="AX213">
        <f t="shared" si="49"/>
        <v>720.3040000000002</v>
      </c>
      <c r="AY213">
        <f t="shared" ref="AY213:AY221" si="54">COUNT(C213:AW213)</f>
        <v>16</v>
      </c>
      <c r="AZ213" t="str">
        <f t="shared" ref="AZ213:AZ221" si="55">A213</f>
        <v>Swaziland</v>
      </c>
    </row>
    <row r="214" spans="1:53" ht="13" x14ac:dyDescent="0.3">
      <c r="A214" s="6" t="s">
        <v>263</v>
      </c>
      <c r="B214" s="5" t="s">
        <v>53</v>
      </c>
      <c r="C214" s="7" t="s">
        <v>55</v>
      </c>
      <c r="D214" s="7">
        <v>46.653680000000001</v>
      </c>
      <c r="E214" s="7" t="s">
        <v>55</v>
      </c>
      <c r="F214" s="7">
        <v>52.077910000000003</v>
      </c>
      <c r="G214" s="7">
        <v>51.709209999999999</v>
      </c>
      <c r="H214" s="7" t="s">
        <v>55</v>
      </c>
      <c r="I214" s="7">
        <v>40.807549999999999</v>
      </c>
      <c r="J214" s="7">
        <v>39.631340000000002</v>
      </c>
      <c r="K214" s="7">
        <v>50.537149999999997</v>
      </c>
      <c r="L214" s="7">
        <v>52.042839999999998</v>
      </c>
      <c r="M214" s="7">
        <v>54.352359999999997</v>
      </c>
      <c r="N214" s="7">
        <v>53.994210000000002</v>
      </c>
      <c r="O214" s="7" t="s">
        <v>55</v>
      </c>
      <c r="P214" s="7" t="s">
        <v>55</v>
      </c>
      <c r="Q214" s="7" t="s">
        <v>55</v>
      </c>
      <c r="R214" s="7" t="s">
        <v>55</v>
      </c>
      <c r="S214" s="7" t="s">
        <v>55</v>
      </c>
      <c r="T214" s="7" t="s">
        <v>55</v>
      </c>
      <c r="U214" s="7" t="s">
        <v>55</v>
      </c>
      <c r="V214" s="7">
        <v>53.251130000000003</v>
      </c>
      <c r="W214" s="7" t="s">
        <v>55</v>
      </c>
      <c r="X214" s="7">
        <v>54.551020000000001</v>
      </c>
      <c r="Y214" s="7">
        <v>54.998629999999999</v>
      </c>
      <c r="Z214" s="7">
        <v>57.69979</v>
      </c>
      <c r="AA214" s="7">
        <v>61.622369999999997</v>
      </c>
      <c r="AB214" s="7">
        <v>61.396979999999999</v>
      </c>
      <c r="AC214" s="7">
        <v>57.332340000000002</v>
      </c>
      <c r="AD214" s="7">
        <v>56.39864</v>
      </c>
      <c r="AE214" s="7" t="s">
        <v>55</v>
      </c>
      <c r="AF214" s="7">
        <v>58.235489999999999</v>
      </c>
      <c r="AG214" s="7">
        <v>58.360460000000003</v>
      </c>
      <c r="AH214" s="7">
        <v>58.545659999999998</v>
      </c>
      <c r="AI214" s="7">
        <v>59.990780000000001</v>
      </c>
      <c r="AJ214" s="7">
        <v>61.201740000000001</v>
      </c>
      <c r="AK214" s="7">
        <v>61.463299999999997</v>
      </c>
      <c r="AL214" s="7">
        <v>63.333390000000001</v>
      </c>
      <c r="AM214" s="7">
        <v>63.542230000000004</v>
      </c>
      <c r="AN214" s="7">
        <v>63.67877</v>
      </c>
      <c r="AO214" s="7">
        <v>63.545360000000002</v>
      </c>
      <c r="AP214" s="7">
        <v>63.363120000000002</v>
      </c>
      <c r="AQ214" s="7">
        <v>63.157290000000003</v>
      </c>
      <c r="AR214" s="7">
        <v>62.889130000000002</v>
      </c>
      <c r="AS214" s="7">
        <v>61.580849999999998</v>
      </c>
      <c r="AT214" s="7">
        <v>61.689700000000002</v>
      </c>
      <c r="AU214" s="7" t="s">
        <v>55</v>
      </c>
      <c r="AV214" s="7" t="s">
        <v>55</v>
      </c>
      <c r="AW214" s="7" t="s">
        <v>55</v>
      </c>
      <c r="AX214">
        <f t="shared" si="49"/>
        <v>1823.6344200000003</v>
      </c>
      <c r="AY214">
        <f t="shared" si="54"/>
        <v>32</v>
      </c>
      <c r="AZ214" t="str">
        <f t="shared" si="55"/>
        <v>Sweden</v>
      </c>
      <c r="BA214" t="s">
        <v>613</v>
      </c>
    </row>
    <row r="215" spans="1:53" ht="13" x14ac:dyDescent="0.3">
      <c r="A215" s="6" t="s">
        <v>264</v>
      </c>
      <c r="B215" s="5" t="s">
        <v>53</v>
      </c>
      <c r="C215" s="8" t="s">
        <v>55</v>
      </c>
      <c r="D215" s="8" t="s">
        <v>55</v>
      </c>
      <c r="E215" s="8" t="s">
        <v>55</v>
      </c>
      <c r="F215" s="8" t="s">
        <v>55</v>
      </c>
      <c r="G215" s="8">
        <v>18.28875</v>
      </c>
      <c r="H215" s="8" t="s">
        <v>55</v>
      </c>
      <c r="I215" s="8" t="s">
        <v>55</v>
      </c>
      <c r="J215" s="8">
        <v>20.314250000000001</v>
      </c>
      <c r="K215" s="8">
        <v>21.361940000000001</v>
      </c>
      <c r="L215" s="8">
        <v>24.247489999999999</v>
      </c>
      <c r="M215" s="8">
        <v>24.62294</v>
      </c>
      <c r="N215" s="8">
        <v>26.2529</v>
      </c>
      <c r="O215" s="8" t="s">
        <v>55</v>
      </c>
      <c r="P215" s="8" t="s">
        <v>55</v>
      </c>
      <c r="Q215" s="8" t="s">
        <v>55</v>
      </c>
      <c r="R215" s="8" t="s">
        <v>55</v>
      </c>
      <c r="S215" s="8">
        <v>30.532250000000001</v>
      </c>
      <c r="T215" s="8">
        <v>31.644069999999999</v>
      </c>
      <c r="U215" s="8">
        <v>32.315550000000002</v>
      </c>
      <c r="V215" s="8">
        <v>33.01972</v>
      </c>
      <c r="W215" s="8">
        <v>33.575629999999997</v>
      </c>
      <c r="X215" s="8">
        <v>35.106560000000002</v>
      </c>
      <c r="Y215" s="8">
        <v>33.723689999999998</v>
      </c>
      <c r="Z215" s="8">
        <v>35.231000000000002</v>
      </c>
      <c r="AA215" s="8">
        <v>36.009599999999999</v>
      </c>
      <c r="AB215" s="8">
        <v>35.166150000000002</v>
      </c>
      <c r="AC215" s="8">
        <v>34.325449999999996</v>
      </c>
      <c r="AD215" s="8">
        <v>34.221980000000002</v>
      </c>
      <c r="AE215" s="8" t="s">
        <v>55</v>
      </c>
      <c r="AF215" s="8">
        <v>40.020420000000001</v>
      </c>
      <c r="AG215" s="8">
        <v>40.862960000000001</v>
      </c>
      <c r="AH215" s="8">
        <v>40.999070000000003</v>
      </c>
      <c r="AI215" s="8">
        <v>43.168860000000002</v>
      </c>
      <c r="AJ215" s="8">
        <v>42.686529999999998</v>
      </c>
      <c r="AK215" s="8">
        <v>44.13344</v>
      </c>
      <c r="AL215" s="8">
        <v>42.57085</v>
      </c>
      <c r="AM215" s="8">
        <v>45.97927</v>
      </c>
      <c r="AN215" s="8">
        <v>47.710509999999999</v>
      </c>
      <c r="AO215" s="8">
        <v>48.626249999999999</v>
      </c>
      <c r="AP215" s="8">
        <v>48.534460000000003</v>
      </c>
      <c r="AQ215" s="8">
        <v>49.381509999999999</v>
      </c>
      <c r="AR215" s="8">
        <v>47.77617</v>
      </c>
      <c r="AS215" s="8" t="s">
        <v>55</v>
      </c>
      <c r="AT215" s="8">
        <v>48.252330000000001</v>
      </c>
      <c r="AU215" s="8">
        <v>48.257730000000002</v>
      </c>
      <c r="AV215" s="8" t="s">
        <v>55</v>
      </c>
      <c r="AW215" s="8" t="s">
        <v>55</v>
      </c>
      <c r="AX215">
        <f t="shared" si="49"/>
        <v>1218.9202799999998</v>
      </c>
      <c r="AY215">
        <f t="shared" si="54"/>
        <v>33</v>
      </c>
      <c r="AZ215" t="str">
        <f t="shared" si="55"/>
        <v>Switzerland</v>
      </c>
      <c r="BA215" t="s">
        <v>613</v>
      </c>
    </row>
    <row r="216" spans="1:53" ht="13" x14ac:dyDescent="0.3">
      <c r="A216" s="6" t="s">
        <v>265</v>
      </c>
      <c r="B216" s="5" t="s">
        <v>53</v>
      </c>
      <c r="C216" s="7" t="s">
        <v>55</v>
      </c>
      <c r="D216" s="7">
        <v>24.500589999999999</v>
      </c>
      <c r="E216" s="7" t="s">
        <v>55</v>
      </c>
      <c r="F216" s="7">
        <v>19.975390000000001</v>
      </c>
      <c r="G216" s="7" t="s">
        <v>55</v>
      </c>
      <c r="H216" s="7" t="s">
        <v>55</v>
      </c>
      <c r="I216" s="7">
        <v>19.693020000000001</v>
      </c>
      <c r="J216" s="7">
        <v>23.09478</v>
      </c>
      <c r="K216" s="7">
        <v>20.074480000000001</v>
      </c>
      <c r="L216" s="7">
        <v>21.1692</v>
      </c>
      <c r="M216" s="7">
        <v>22.883179999999999</v>
      </c>
      <c r="N216" s="7">
        <v>22.70346</v>
      </c>
      <c r="O216" s="7">
        <v>23.169920000000001</v>
      </c>
      <c r="P216" s="7">
        <v>26.415089999999999</v>
      </c>
      <c r="Q216" s="7">
        <v>28.882110000000001</v>
      </c>
      <c r="R216" s="7">
        <v>41.907240000000002</v>
      </c>
      <c r="S216" s="7">
        <v>44.001040000000003</v>
      </c>
      <c r="T216" s="7">
        <v>43.821249999999999</v>
      </c>
      <c r="U216" s="7">
        <v>42.459769999999999</v>
      </c>
      <c r="V216" s="7">
        <v>41.3872</v>
      </c>
      <c r="W216" s="7">
        <v>45.957349999999998</v>
      </c>
      <c r="X216" s="7">
        <v>41.072650000000003</v>
      </c>
      <c r="Y216" s="7">
        <v>42.641640000000002</v>
      </c>
      <c r="Z216" s="7">
        <v>38.546590000000002</v>
      </c>
      <c r="AA216" s="7">
        <v>40.993259999999999</v>
      </c>
      <c r="AB216" s="7">
        <v>40.14273</v>
      </c>
      <c r="AC216" s="7">
        <v>43.289810000000003</v>
      </c>
      <c r="AD216" s="7" t="s">
        <v>55</v>
      </c>
      <c r="AE216" s="7" t="s">
        <v>55</v>
      </c>
      <c r="AF216" s="7" t="s">
        <v>55</v>
      </c>
      <c r="AG216" s="7" t="s">
        <v>55</v>
      </c>
      <c r="AH216" s="7" t="s">
        <v>55</v>
      </c>
      <c r="AI216" s="7">
        <v>47.012340000000002</v>
      </c>
      <c r="AJ216" s="7">
        <v>47.732700000000001</v>
      </c>
      <c r="AK216" s="7">
        <v>48.2744</v>
      </c>
      <c r="AL216" s="7">
        <v>49.092790000000001</v>
      </c>
      <c r="AM216" s="7">
        <v>50.737070000000003</v>
      </c>
      <c r="AN216" s="7">
        <v>50.69896</v>
      </c>
      <c r="AO216" s="7">
        <v>51.472110000000001</v>
      </c>
      <c r="AP216" s="7">
        <v>51.415590000000002</v>
      </c>
      <c r="AQ216" s="7">
        <v>50.376489999999997</v>
      </c>
      <c r="AR216" s="7">
        <v>51.667099999999998</v>
      </c>
      <c r="AS216" s="7">
        <v>53.683399999999999</v>
      </c>
      <c r="AT216" s="7">
        <v>56.152250000000002</v>
      </c>
      <c r="AU216" s="7">
        <v>55.959249999999997</v>
      </c>
      <c r="AV216" s="7">
        <v>54.7669</v>
      </c>
      <c r="AW216" s="7" t="s">
        <v>55</v>
      </c>
      <c r="AX216">
        <f t="shared" si="49"/>
        <v>1477.8231000000001</v>
      </c>
      <c r="AY216">
        <f t="shared" si="54"/>
        <v>37</v>
      </c>
      <c r="AZ216" t="str">
        <f t="shared" si="55"/>
        <v>Syrian Arab Republic</v>
      </c>
      <c r="BA216" t="s">
        <v>615</v>
      </c>
    </row>
    <row r="217" spans="1:53" ht="13" hidden="1" x14ac:dyDescent="0.3">
      <c r="A217" s="6" t="s">
        <v>266</v>
      </c>
      <c r="B217" s="5" t="s">
        <v>53</v>
      </c>
      <c r="C217" s="8" t="s">
        <v>55</v>
      </c>
      <c r="D217" s="8" t="s">
        <v>55</v>
      </c>
      <c r="E217" s="8" t="s">
        <v>55</v>
      </c>
      <c r="F217" s="8" t="s">
        <v>55</v>
      </c>
      <c r="G217" s="8" t="s">
        <v>55</v>
      </c>
      <c r="H217" s="8" t="s">
        <v>55</v>
      </c>
      <c r="I217" s="8" t="s">
        <v>55</v>
      </c>
      <c r="J217" s="8" t="s">
        <v>55</v>
      </c>
      <c r="K217" s="8" t="s">
        <v>55</v>
      </c>
      <c r="L217" s="8" t="s">
        <v>55</v>
      </c>
      <c r="M217" s="8" t="s">
        <v>55</v>
      </c>
      <c r="N217" s="8" t="s">
        <v>55</v>
      </c>
      <c r="O217" s="8" t="s">
        <v>55</v>
      </c>
      <c r="P217" s="8" t="s">
        <v>55</v>
      </c>
      <c r="Q217" s="8" t="s">
        <v>55</v>
      </c>
      <c r="R217" s="8" t="s">
        <v>55</v>
      </c>
      <c r="S217" s="8" t="s">
        <v>55</v>
      </c>
      <c r="T217" s="8" t="s">
        <v>55</v>
      </c>
      <c r="U217" s="8" t="s">
        <v>55</v>
      </c>
      <c r="V217" s="8" t="s">
        <v>55</v>
      </c>
      <c r="W217" s="8" t="s">
        <v>55</v>
      </c>
      <c r="X217" s="8" t="s">
        <v>55</v>
      </c>
      <c r="Y217" s="8" t="s">
        <v>55</v>
      </c>
      <c r="Z217" s="8" t="s">
        <v>55</v>
      </c>
      <c r="AA217" s="8" t="s">
        <v>55</v>
      </c>
      <c r="AB217" s="8" t="s">
        <v>55</v>
      </c>
      <c r="AC217" s="8">
        <v>31.555209999999999</v>
      </c>
      <c r="AD217" s="8" t="s">
        <v>55</v>
      </c>
      <c r="AE217" s="8" t="s">
        <v>55</v>
      </c>
      <c r="AF217" s="8" t="s">
        <v>55</v>
      </c>
      <c r="AG217" s="8" t="s">
        <v>55</v>
      </c>
      <c r="AH217" s="8" t="s">
        <v>55</v>
      </c>
      <c r="AI217" s="8" t="s">
        <v>55</v>
      </c>
      <c r="AJ217" s="8" t="s">
        <v>55</v>
      </c>
      <c r="AK217" s="8" t="s">
        <v>55</v>
      </c>
      <c r="AL217" s="8" t="s">
        <v>55</v>
      </c>
      <c r="AM217" s="8" t="s">
        <v>55</v>
      </c>
      <c r="AN217" s="8" t="s">
        <v>55</v>
      </c>
      <c r="AO217" s="8" t="s">
        <v>55</v>
      </c>
      <c r="AP217" s="8" t="s">
        <v>55</v>
      </c>
      <c r="AQ217" s="8" t="s">
        <v>55</v>
      </c>
      <c r="AR217" s="8" t="s">
        <v>55</v>
      </c>
      <c r="AS217" s="8">
        <v>38.433860000000003</v>
      </c>
      <c r="AT217" s="8">
        <v>37.865679999999998</v>
      </c>
      <c r="AU217" s="8">
        <v>38.0336</v>
      </c>
      <c r="AV217" s="8">
        <v>39.477240000000002</v>
      </c>
      <c r="AW217" s="8">
        <v>39.029069999999997</v>
      </c>
      <c r="AX217">
        <f t="shared" si="49"/>
        <v>224.39465999999999</v>
      </c>
      <c r="AY217">
        <f t="shared" si="54"/>
        <v>6</v>
      </c>
      <c r="AZ217" t="str">
        <f t="shared" si="55"/>
        <v>Tajikistan</v>
      </c>
    </row>
    <row r="218" spans="1:53" ht="13" x14ac:dyDescent="0.3">
      <c r="A218" s="6" t="s">
        <v>267</v>
      </c>
      <c r="B218" s="5" t="s">
        <v>53</v>
      </c>
      <c r="C218" s="7" t="s">
        <v>55</v>
      </c>
      <c r="D218" s="7">
        <v>45.336419999999997</v>
      </c>
      <c r="E218" s="7" t="s">
        <v>55</v>
      </c>
      <c r="F218" s="7">
        <v>45.154730000000001</v>
      </c>
      <c r="G218" s="7">
        <v>47.853560000000002</v>
      </c>
      <c r="H218" s="7">
        <v>45.855849999999997</v>
      </c>
      <c r="I218" s="7">
        <v>44.685650000000003</v>
      </c>
      <c r="J218" s="7">
        <v>45.140349999999998</v>
      </c>
      <c r="K218" s="7">
        <v>43.502049999999997</v>
      </c>
      <c r="L218" s="7" t="s">
        <v>55</v>
      </c>
      <c r="M218" s="7" t="s">
        <v>55</v>
      </c>
      <c r="N218" s="7" t="s">
        <v>55</v>
      </c>
      <c r="O218" s="7" t="s">
        <v>55</v>
      </c>
      <c r="P218" s="7" t="s">
        <v>55</v>
      </c>
      <c r="Q218" s="7" t="s">
        <v>55</v>
      </c>
      <c r="R218" s="7" t="s">
        <v>55</v>
      </c>
      <c r="S218" s="7" t="s">
        <v>55</v>
      </c>
      <c r="T218" s="7" t="s">
        <v>55</v>
      </c>
      <c r="U218" s="7" t="s">
        <v>55</v>
      </c>
      <c r="V218" s="7" t="s">
        <v>55</v>
      </c>
      <c r="W218" s="7" t="s">
        <v>55</v>
      </c>
      <c r="X218" s="7" t="s">
        <v>55</v>
      </c>
      <c r="Y218" s="7" t="s">
        <v>55</v>
      </c>
      <c r="Z218" s="7" t="s">
        <v>55</v>
      </c>
      <c r="AA218" s="7">
        <v>56.068019999999997</v>
      </c>
      <c r="AB218" s="7" t="s">
        <v>55</v>
      </c>
      <c r="AC218" s="7" t="s">
        <v>55</v>
      </c>
      <c r="AD218" s="7" t="s">
        <v>55</v>
      </c>
      <c r="AE218" s="7" t="s">
        <v>55</v>
      </c>
      <c r="AF218" s="7">
        <v>53.645150000000001</v>
      </c>
      <c r="AG218" s="7">
        <v>54.41724</v>
      </c>
      <c r="AH218" s="7">
        <v>55.738520000000001</v>
      </c>
      <c r="AI218" s="7">
        <v>54.302759999999999</v>
      </c>
      <c r="AJ218" s="7">
        <v>51.01737</v>
      </c>
      <c r="AK218" s="7">
        <v>50.162790000000001</v>
      </c>
      <c r="AL218" s="7">
        <v>51.089820000000003</v>
      </c>
      <c r="AM218" s="7">
        <v>49.1447</v>
      </c>
      <c r="AN218" s="7">
        <v>55.030940000000001</v>
      </c>
      <c r="AO218" s="7">
        <v>54.962110000000003</v>
      </c>
      <c r="AP218" s="7">
        <v>56.349229999999999</v>
      </c>
      <c r="AQ218" s="7">
        <v>56.851790000000001</v>
      </c>
      <c r="AR218" s="7" t="s">
        <v>55</v>
      </c>
      <c r="AS218" s="7">
        <v>57.083089999999999</v>
      </c>
      <c r="AT218" s="7" t="s">
        <v>55</v>
      </c>
      <c r="AU218" s="7">
        <v>54.360959999999999</v>
      </c>
      <c r="AV218" s="7">
        <v>56.389940000000003</v>
      </c>
      <c r="AW218" s="7" t="s">
        <v>55</v>
      </c>
      <c r="AX218">
        <f t="shared" si="49"/>
        <v>1184.1430400000002</v>
      </c>
      <c r="AY218">
        <f t="shared" si="54"/>
        <v>23</v>
      </c>
      <c r="AZ218" t="str">
        <f t="shared" si="55"/>
        <v>Thailand</v>
      </c>
      <c r="BA218" t="s">
        <v>617</v>
      </c>
    </row>
    <row r="219" spans="1:53" ht="20" x14ac:dyDescent="0.3">
      <c r="A219" s="6" t="s">
        <v>268</v>
      </c>
      <c r="B219" s="5" t="s">
        <v>53</v>
      </c>
      <c r="C219" s="8" t="s">
        <v>55</v>
      </c>
      <c r="D219" s="8" t="s">
        <v>55</v>
      </c>
      <c r="E219" s="8" t="s">
        <v>55</v>
      </c>
      <c r="F219" s="8" t="s">
        <v>55</v>
      </c>
      <c r="G219" s="8" t="s">
        <v>55</v>
      </c>
      <c r="H219" s="8" t="s">
        <v>55</v>
      </c>
      <c r="I219" s="8" t="s">
        <v>55</v>
      </c>
      <c r="J219" s="8" t="s">
        <v>55</v>
      </c>
      <c r="K219" s="8" t="s">
        <v>55</v>
      </c>
      <c r="L219" s="8" t="s">
        <v>55</v>
      </c>
      <c r="M219" s="8" t="s">
        <v>55</v>
      </c>
      <c r="N219" s="8" t="s">
        <v>55</v>
      </c>
      <c r="O219" s="8" t="s">
        <v>55</v>
      </c>
      <c r="P219" s="8" t="s">
        <v>55</v>
      </c>
      <c r="Q219" s="8" t="s">
        <v>55</v>
      </c>
      <c r="R219" s="8" t="s">
        <v>55</v>
      </c>
      <c r="S219" s="8" t="s">
        <v>55</v>
      </c>
      <c r="T219" s="8" t="s">
        <v>55</v>
      </c>
      <c r="U219" s="8" t="s">
        <v>55</v>
      </c>
      <c r="V219" s="8" t="s">
        <v>55</v>
      </c>
      <c r="W219" s="8" t="s">
        <v>55</v>
      </c>
      <c r="X219" s="8" t="s">
        <v>55</v>
      </c>
      <c r="Y219" s="8" t="s">
        <v>55</v>
      </c>
      <c r="Z219" s="8">
        <v>52.240499999999997</v>
      </c>
      <c r="AA219" s="8" t="s">
        <v>55</v>
      </c>
      <c r="AB219" s="8">
        <v>56.123869999999997</v>
      </c>
      <c r="AC219" s="8">
        <v>55.323740000000001</v>
      </c>
      <c r="AD219" s="8">
        <v>57.181939999999997</v>
      </c>
      <c r="AE219" s="8" t="s">
        <v>55</v>
      </c>
      <c r="AF219" s="8">
        <v>57.659100000000002</v>
      </c>
      <c r="AG219" s="8">
        <v>60.103230000000003</v>
      </c>
      <c r="AH219" s="8">
        <v>61.825049999999997</v>
      </c>
      <c r="AI219" s="8">
        <v>61.673310000000001</v>
      </c>
      <c r="AJ219" s="8">
        <v>60.897440000000003</v>
      </c>
      <c r="AK219" s="8">
        <v>63.543469999999999</v>
      </c>
      <c r="AL219" s="8">
        <v>65.500259999999997</v>
      </c>
      <c r="AM219" s="8">
        <v>64.467010000000002</v>
      </c>
      <c r="AN219" s="8">
        <v>61.394660000000002</v>
      </c>
      <c r="AO219" s="8">
        <v>59.703490000000002</v>
      </c>
      <c r="AP219" s="8">
        <v>57.665179999999999</v>
      </c>
      <c r="AQ219" s="8">
        <v>56.27317</v>
      </c>
      <c r="AR219" s="8">
        <v>55.999290000000002</v>
      </c>
      <c r="AS219" s="8">
        <v>55.423380000000002</v>
      </c>
      <c r="AT219" s="8">
        <v>56.279150000000001</v>
      </c>
      <c r="AU219" s="8">
        <v>56.071109999999997</v>
      </c>
      <c r="AV219" s="8" t="s">
        <v>55</v>
      </c>
      <c r="AW219" s="8" t="s">
        <v>55</v>
      </c>
      <c r="AX219">
        <f t="shared" si="49"/>
        <v>1175.3483500000002</v>
      </c>
      <c r="AY219">
        <f t="shared" si="54"/>
        <v>20</v>
      </c>
      <c r="AZ219" t="str">
        <f t="shared" si="55"/>
        <v>The former Yugoslav Republic of Macedonia</v>
      </c>
      <c r="BA219" t="s">
        <v>613</v>
      </c>
    </row>
    <row r="220" spans="1:53" ht="13" hidden="1" x14ac:dyDescent="0.3">
      <c r="A220" s="6" t="s">
        <v>269</v>
      </c>
      <c r="B220" s="5" t="s">
        <v>53</v>
      </c>
      <c r="C220" s="7" t="s">
        <v>55</v>
      </c>
      <c r="D220" s="7" t="s">
        <v>55</v>
      </c>
      <c r="E220" s="7" t="s">
        <v>55</v>
      </c>
      <c r="F220" s="7" t="s">
        <v>55</v>
      </c>
      <c r="G220" s="7" t="s">
        <v>55</v>
      </c>
      <c r="H220" s="7" t="s">
        <v>55</v>
      </c>
      <c r="I220" s="7" t="s">
        <v>55</v>
      </c>
      <c r="J220" s="7" t="s">
        <v>55</v>
      </c>
      <c r="K220" s="7" t="s">
        <v>55</v>
      </c>
      <c r="L220" s="7" t="s">
        <v>55</v>
      </c>
      <c r="M220" s="7" t="s">
        <v>55</v>
      </c>
      <c r="N220" s="7" t="s">
        <v>55</v>
      </c>
      <c r="O220" s="7" t="s">
        <v>55</v>
      </c>
      <c r="P220" s="7" t="s">
        <v>55</v>
      </c>
      <c r="Q220" s="7" t="s">
        <v>55</v>
      </c>
      <c r="R220" s="7" t="s">
        <v>55</v>
      </c>
      <c r="S220" s="7" t="s">
        <v>55</v>
      </c>
      <c r="T220" s="7" t="s">
        <v>55</v>
      </c>
      <c r="U220" s="7" t="s">
        <v>55</v>
      </c>
      <c r="V220" s="7" t="s">
        <v>55</v>
      </c>
      <c r="W220" s="7" t="s">
        <v>55</v>
      </c>
      <c r="X220" s="7" t="s">
        <v>55</v>
      </c>
      <c r="Y220" s="7" t="s">
        <v>55</v>
      </c>
      <c r="Z220" s="7" t="s">
        <v>55</v>
      </c>
      <c r="AA220" s="7" t="s">
        <v>55</v>
      </c>
      <c r="AB220" s="7" t="s">
        <v>55</v>
      </c>
      <c r="AC220" s="7" t="s">
        <v>55</v>
      </c>
      <c r="AD220" s="7" t="s">
        <v>55</v>
      </c>
      <c r="AE220" s="7" t="s">
        <v>55</v>
      </c>
      <c r="AF220" s="7" t="s">
        <v>55</v>
      </c>
      <c r="AG220" s="7" t="s">
        <v>55</v>
      </c>
      <c r="AH220" s="7" t="s">
        <v>55</v>
      </c>
      <c r="AI220" s="7" t="s">
        <v>55</v>
      </c>
      <c r="AJ220" s="7" t="s">
        <v>55</v>
      </c>
      <c r="AK220" s="7" t="s">
        <v>55</v>
      </c>
      <c r="AL220" s="7" t="s">
        <v>55</v>
      </c>
      <c r="AM220" s="7" t="s">
        <v>55</v>
      </c>
      <c r="AN220" s="7" t="s">
        <v>55</v>
      </c>
      <c r="AO220" s="7" t="s">
        <v>55</v>
      </c>
      <c r="AP220" s="7">
        <v>35.75056</v>
      </c>
      <c r="AQ220" s="7" t="s">
        <v>55</v>
      </c>
      <c r="AR220" s="7" t="s">
        <v>55</v>
      </c>
      <c r="AS220" s="7" t="s">
        <v>55</v>
      </c>
      <c r="AT220" s="7" t="s">
        <v>55</v>
      </c>
      <c r="AU220" s="7" t="s">
        <v>55</v>
      </c>
      <c r="AV220" s="7" t="s">
        <v>55</v>
      </c>
      <c r="AW220" s="7" t="s">
        <v>55</v>
      </c>
      <c r="AX220">
        <f t="shared" si="49"/>
        <v>35.75056</v>
      </c>
      <c r="AY220">
        <f t="shared" si="54"/>
        <v>1</v>
      </c>
      <c r="AZ220" t="str">
        <f t="shared" si="55"/>
        <v>Timor-Leste</v>
      </c>
    </row>
    <row r="221" spans="1:53" ht="13" hidden="1" x14ac:dyDescent="0.3">
      <c r="A221" s="6" t="s">
        <v>270</v>
      </c>
      <c r="B221" s="5" t="s">
        <v>53</v>
      </c>
      <c r="C221" s="8" t="s">
        <v>55</v>
      </c>
      <c r="D221" s="8">
        <v>8.9385499999999993</v>
      </c>
      <c r="E221" s="8" t="s">
        <v>55</v>
      </c>
      <c r="F221" s="8">
        <v>11.620799999999999</v>
      </c>
      <c r="G221" s="8">
        <v>15.181520000000001</v>
      </c>
      <c r="H221" s="8" t="s">
        <v>55</v>
      </c>
      <c r="I221" s="8" t="s">
        <v>55</v>
      </c>
      <c r="J221" s="8" t="s">
        <v>55</v>
      </c>
      <c r="K221" s="8" t="s">
        <v>55</v>
      </c>
      <c r="L221" s="8">
        <v>16.803280000000001</v>
      </c>
      <c r="M221" s="8">
        <v>16.190480000000001</v>
      </c>
      <c r="N221" s="8">
        <v>17.70833</v>
      </c>
      <c r="O221" s="8" t="s">
        <v>55</v>
      </c>
      <c r="P221" s="8" t="s">
        <v>55</v>
      </c>
      <c r="Q221" s="8" t="s">
        <v>55</v>
      </c>
      <c r="R221" s="8" t="s">
        <v>55</v>
      </c>
      <c r="S221" s="8" t="s">
        <v>55</v>
      </c>
      <c r="T221" s="8" t="s">
        <v>55</v>
      </c>
      <c r="U221" s="8" t="s">
        <v>55</v>
      </c>
      <c r="V221" s="8" t="s">
        <v>55</v>
      </c>
      <c r="W221" s="8" t="s">
        <v>55</v>
      </c>
      <c r="X221" s="8" t="s">
        <v>55</v>
      </c>
      <c r="Y221" s="8" t="s">
        <v>55</v>
      </c>
      <c r="Z221" s="8" t="s">
        <v>55</v>
      </c>
      <c r="AA221" s="8" t="s">
        <v>55</v>
      </c>
      <c r="AB221" s="8" t="s">
        <v>55</v>
      </c>
      <c r="AC221" s="8">
        <v>15.01713</v>
      </c>
      <c r="AD221" s="8" t="s">
        <v>55</v>
      </c>
      <c r="AE221" s="8" t="s">
        <v>55</v>
      </c>
      <c r="AF221" s="8" t="s">
        <v>55</v>
      </c>
      <c r="AG221" s="8" t="s">
        <v>55</v>
      </c>
      <c r="AH221" s="8" t="s">
        <v>55</v>
      </c>
      <c r="AI221" s="8" t="s">
        <v>55</v>
      </c>
      <c r="AJ221" s="8" t="s">
        <v>55</v>
      </c>
      <c r="AK221" s="8" t="s">
        <v>55</v>
      </c>
      <c r="AL221" s="8" t="s">
        <v>55</v>
      </c>
      <c r="AM221" s="8" t="s">
        <v>55</v>
      </c>
      <c r="AN221" s="8" t="s">
        <v>55</v>
      </c>
      <c r="AO221" s="8" t="s">
        <v>55</v>
      </c>
      <c r="AP221" s="8" t="s">
        <v>55</v>
      </c>
      <c r="AQ221" s="8" t="s">
        <v>55</v>
      </c>
      <c r="AR221" s="8" t="s">
        <v>55</v>
      </c>
      <c r="AS221" s="8" t="s">
        <v>55</v>
      </c>
      <c r="AT221" s="8" t="s">
        <v>55</v>
      </c>
      <c r="AU221" s="8" t="s">
        <v>55</v>
      </c>
      <c r="AV221" s="8" t="s">
        <v>55</v>
      </c>
      <c r="AW221" s="8" t="s">
        <v>55</v>
      </c>
      <c r="AX221">
        <f t="shared" si="49"/>
        <v>101.46009000000001</v>
      </c>
      <c r="AY221">
        <f t="shared" si="54"/>
        <v>7</v>
      </c>
      <c r="AZ221" t="str">
        <f t="shared" si="55"/>
        <v>Togo</v>
      </c>
    </row>
    <row r="222" spans="1:53" ht="13" hidden="1" x14ac:dyDescent="0.3">
      <c r="A222" s="6" t="s">
        <v>271</v>
      </c>
      <c r="B222" s="5" t="s">
        <v>53</v>
      </c>
      <c r="C222" s="7" t="s">
        <v>55</v>
      </c>
      <c r="D222" s="7" t="s">
        <v>55</v>
      </c>
      <c r="E222" s="7" t="s">
        <v>55</v>
      </c>
      <c r="F222" s="7" t="s">
        <v>55</v>
      </c>
      <c r="G222" s="7" t="s">
        <v>55</v>
      </c>
      <c r="H222" s="7" t="s">
        <v>55</v>
      </c>
      <c r="I222" s="7" t="s">
        <v>55</v>
      </c>
      <c r="J222" s="7" t="s">
        <v>55</v>
      </c>
      <c r="K222" s="7" t="s">
        <v>55</v>
      </c>
      <c r="L222" s="7" t="s">
        <v>55</v>
      </c>
      <c r="M222" s="7" t="s">
        <v>55</v>
      </c>
      <c r="N222" s="7" t="s">
        <v>55</v>
      </c>
      <c r="O222" s="7" t="s">
        <v>55</v>
      </c>
      <c r="P222" s="7" t="s">
        <v>55</v>
      </c>
      <c r="Q222" s="7" t="s">
        <v>55</v>
      </c>
      <c r="R222" s="7" t="s">
        <v>55</v>
      </c>
      <c r="S222" s="7" t="s">
        <v>55</v>
      </c>
      <c r="T222" s="7" t="s">
        <v>55</v>
      </c>
      <c r="U222" s="7" t="s">
        <v>55</v>
      </c>
      <c r="V222" s="7" t="s">
        <v>55</v>
      </c>
      <c r="W222" s="7" t="s">
        <v>55</v>
      </c>
      <c r="X222" s="7" t="s">
        <v>55</v>
      </c>
      <c r="Y222" s="7" t="s">
        <v>55</v>
      </c>
      <c r="Z222" s="7" t="s">
        <v>55</v>
      </c>
      <c r="AA222" s="7" t="s">
        <v>55</v>
      </c>
      <c r="AB222" s="7" t="s">
        <v>55</v>
      </c>
      <c r="AC222" s="7" t="s">
        <v>55</v>
      </c>
      <c r="AD222" s="7" t="s">
        <v>55</v>
      </c>
      <c r="AE222" s="7" t="s">
        <v>55</v>
      </c>
      <c r="AF222" s="7" t="s">
        <v>55</v>
      </c>
      <c r="AG222" s="7" t="s">
        <v>55</v>
      </c>
      <c r="AH222" s="7" t="s">
        <v>55</v>
      </c>
      <c r="AI222" s="7" t="s">
        <v>55</v>
      </c>
      <c r="AJ222" s="7" t="s">
        <v>55</v>
      </c>
      <c r="AK222" s="7" t="s">
        <v>55</v>
      </c>
      <c r="AL222" s="7" t="s">
        <v>55</v>
      </c>
      <c r="AM222" s="7" t="s">
        <v>55</v>
      </c>
      <c r="AN222" s="7" t="s">
        <v>55</v>
      </c>
      <c r="AO222" s="7" t="s">
        <v>55</v>
      </c>
      <c r="AP222" s="7" t="s">
        <v>55</v>
      </c>
      <c r="AQ222" s="7" t="s">
        <v>55</v>
      </c>
      <c r="AR222" s="7" t="s">
        <v>55</v>
      </c>
      <c r="AS222" s="7" t="s">
        <v>55</v>
      </c>
      <c r="AT222" s="7" t="s">
        <v>55</v>
      </c>
      <c r="AU222" s="7" t="s">
        <v>55</v>
      </c>
      <c r="AV222" s="7" t="s">
        <v>55</v>
      </c>
      <c r="AW222" s="7" t="s">
        <v>55</v>
      </c>
      <c r="AX222">
        <f t="shared" si="49"/>
        <v>0</v>
      </c>
    </row>
    <row r="223" spans="1:53" ht="13" hidden="1" x14ac:dyDescent="0.3">
      <c r="A223" s="6" t="s">
        <v>272</v>
      </c>
      <c r="B223" s="5" t="s">
        <v>53</v>
      </c>
      <c r="C223" s="8" t="s">
        <v>55</v>
      </c>
      <c r="D223" s="8" t="s">
        <v>55</v>
      </c>
      <c r="E223" s="8" t="s">
        <v>55</v>
      </c>
      <c r="F223" s="8" t="s">
        <v>55</v>
      </c>
      <c r="G223" s="8" t="s">
        <v>55</v>
      </c>
      <c r="H223" s="8" t="s">
        <v>55</v>
      </c>
      <c r="I223" s="8" t="s">
        <v>55</v>
      </c>
      <c r="J223" s="8" t="s">
        <v>55</v>
      </c>
      <c r="K223" s="8" t="s">
        <v>55</v>
      </c>
      <c r="L223" s="8" t="s">
        <v>55</v>
      </c>
      <c r="M223" s="8" t="s">
        <v>55</v>
      </c>
      <c r="N223" s="8">
        <v>30.33333</v>
      </c>
      <c r="O223" s="8" t="s">
        <v>55</v>
      </c>
      <c r="P223" s="8" t="s">
        <v>55</v>
      </c>
      <c r="Q223" s="8" t="s">
        <v>55</v>
      </c>
      <c r="R223" s="8" t="s">
        <v>55</v>
      </c>
      <c r="S223" s="8" t="s">
        <v>55</v>
      </c>
      <c r="T223" s="8" t="s">
        <v>55</v>
      </c>
      <c r="U223" s="8" t="s">
        <v>55</v>
      </c>
      <c r="V223" s="8" t="s">
        <v>55</v>
      </c>
      <c r="W223" s="8" t="s">
        <v>55</v>
      </c>
      <c r="X223" s="8" t="s">
        <v>55</v>
      </c>
      <c r="Y223" s="8" t="s">
        <v>55</v>
      </c>
      <c r="Z223" s="8" t="s">
        <v>55</v>
      </c>
      <c r="AA223" s="8" t="s">
        <v>55</v>
      </c>
      <c r="AB223" s="8" t="s">
        <v>55</v>
      </c>
      <c r="AC223" s="8" t="s">
        <v>55</v>
      </c>
      <c r="AD223" s="8" t="s">
        <v>55</v>
      </c>
      <c r="AE223" s="8" t="s">
        <v>55</v>
      </c>
      <c r="AF223" s="8" t="s">
        <v>55</v>
      </c>
      <c r="AG223" s="8" t="s">
        <v>55</v>
      </c>
      <c r="AH223" s="8" t="s">
        <v>55</v>
      </c>
      <c r="AI223" s="8" t="s">
        <v>55</v>
      </c>
      <c r="AJ223" s="8" t="s">
        <v>55</v>
      </c>
      <c r="AK223" s="8" t="s">
        <v>55</v>
      </c>
      <c r="AL223" s="8" t="s">
        <v>55</v>
      </c>
      <c r="AM223" s="8" t="s">
        <v>55</v>
      </c>
      <c r="AN223" s="8" t="s">
        <v>55</v>
      </c>
      <c r="AO223" s="8" t="s">
        <v>55</v>
      </c>
      <c r="AP223" s="8" t="s">
        <v>55</v>
      </c>
      <c r="AQ223" s="8" t="s">
        <v>55</v>
      </c>
      <c r="AR223" s="8" t="s">
        <v>55</v>
      </c>
      <c r="AS223" s="8" t="s">
        <v>55</v>
      </c>
      <c r="AT223" s="8" t="s">
        <v>55</v>
      </c>
      <c r="AU223" s="8" t="s">
        <v>55</v>
      </c>
      <c r="AV223" s="8" t="s">
        <v>55</v>
      </c>
      <c r="AW223" s="8" t="s">
        <v>55</v>
      </c>
      <c r="AX223">
        <f t="shared" si="49"/>
        <v>30.33333</v>
      </c>
      <c r="AY223">
        <f t="shared" ref="AY223:AY226" si="56">COUNT(C223:AW223)</f>
        <v>1</v>
      </c>
      <c r="AZ223" t="str">
        <f t="shared" ref="AZ223:AZ226" si="57">A223</f>
        <v>Tonga</v>
      </c>
    </row>
    <row r="224" spans="1:53" ht="13" hidden="1" x14ac:dyDescent="0.3">
      <c r="A224" s="6" t="s">
        <v>273</v>
      </c>
      <c r="B224" s="5" t="s">
        <v>53</v>
      </c>
      <c r="C224" s="7" t="s">
        <v>55</v>
      </c>
      <c r="D224" s="7" t="s">
        <v>55</v>
      </c>
      <c r="E224" s="7" t="s">
        <v>55</v>
      </c>
      <c r="F224" s="7" t="s">
        <v>55</v>
      </c>
      <c r="G224" s="7" t="s">
        <v>55</v>
      </c>
      <c r="H224" s="7" t="s">
        <v>55</v>
      </c>
      <c r="I224" s="7" t="s">
        <v>55</v>
      </c>
      <c r="J224" s="7" t="s">
        <v>55</v>
      </c>
      <c r="K224" s="7" t="s">
        <v>55</v>
      </c>
      <c r="L224" s="7" t="s">
        <v>55</v>
      </c>
      <c r="M224" s="7" t="s">
        <v>55</v>
      </c>
      <c r="N224" s="7" t="s">
        <v>55</v>
      </c>
      <c r="O224" s="7" t="s">
        <v>55</v>
      </c>
      <c r="P224" s="7">
        <v>49.49239</v>
      </c>
      <c r="Q224" s="7">
        <v>50</v>
      </c>
      <c r="R224" s="7" t="s">
        <v>55</v>
      </c>
      <c r="S224" s="7">
        <v>46.059930000000001</v>
      </c>
      <c r="T224" s="7" t="s">
        <v>55</v>
      </c>
      <c r="U224" s="7">
        <v>35.483870000000003</v>
      </c>
      <c r="V224" s="7">
        <v>50.700279999999999</v>
      </c>
      <c r="W224" s="7" t="s">
        <v>55</v>
      </c>
      <c r="X224" s="7">
        <v>50.9009</v>
      </c>
      <c r="Y224" s="7" t="s">
        <v>55</v>
      </c>
      <c r="Z224" s="7" t="s">
        <v>55</v>
      </c>
      <c r="AA224" s="7" t="s">
        <v>55</v>
      </c>
      <c r="AB224" s="7" t="s">
        <v>55</v>
      </c>
      <c r="AC224" s="7" t="s">
        <v>55</v>
      </c>
      <c r="AD224" s="7" t="s">
        <v>55</v>
      </c>
      <c r="AE224" s="7" t="s">
        <v>55</v>
      </c>
      <c r="AF224" s="7">
        <v>60.81382</v>
      </c>
      <c r="AG224" s="7">
        <v>59.322029999999998</v>
      </c>
      <c r="AH224" s="7">
        <v>63.331879999999998</v>
      </c>
      <c r="AI224" s="7">
        <v>66.764709999999994</v>
      </c>
      <c r="AJ224" s="7" t="s">
        <v>55</v>
      </c>
      <c r="AK224" s="7">
        <v>60.421909999999997</v>
      </c>
      <c r="AL224" s="7" t="s">
        <v>55</v>
      </c>
      <c r="AM224" s="7" t="s">
        <v>55</v>
      </c>
      <c r="AN224" s="7" t="s">
        <v>55</v>
      </c>
      <c r="AO224" s="7" t="s">
        <v>55</v>
      </c>
      <c r="AP224" s="7" t="s">
        <v>55</v>
      </c>
      <c r="AQ224" s="7" t="s">
        <v>55</v>
      </c>
      <c r="AR224" s="7" t="s">
        <v>55</v>
      </c>
      <c r="AS224" s="7" t="s">
        <v>55</v>
      </c>
      <c r="AT224" s="7" t="s">
        <v>55</v>
      </c>
      <c r="AU224" s="7" t="s">
        <v>55</v>
      </c>
      <c r="AV224" s="7" t="s">
        <v>55</v>
      </c>
      <c r="AW224" s="7" t="s">
        <v>55</v>
      </c>
      <c r="AX224">
        <f t="shared" si="49"/>
        <v>593.29172000000005</v>
      </c>
      <c r="AY224">
        <f t="shared" si="56"/>
        <v>11</v>
      </c>
      <c r="AZ224" t="str">
        <f t="shared" si="57"/>
        <v>Trinidad and Tobago</v>
      </c>
    </row>
    <row r="225" spans="1:53" ht="13" x14ac:dyDescent="0.3">
      <c r="A225" s="6" t="s">
        <v>274</v>
      </c>
      <c r="B225" s="5" t="s">
        <v>53</v>
      </c>
      <c r="C225" s="8" t="s">
        <v>55</v>
      </c>
      <c r="D225" s="8" t="s">
        <v>55</v>
      </c>
      <c r="E225" s="8" t="s">
        <v>55</v>
      </c>
      <c r="F225" s="8" t="s">
        <v>55</v>
      </c>
      <c r="G225" s="8" t="s">
        <v>55</v>
      </c>
      <c r="H225" s="8" t="s">
        <v>55</v>
      </c>
      <c r="I225" s="8">
        <v>21.031020000000002</v>
      </c>
      <c r="J225" s="8" t="s">
        <v>55</v>
      </c>
      <c r="K225" s="8">
        <v>24.53614</v>
      </c>
      <c r="L225" s="8">
        <v>24.207100000000001</v>
      </c>
      <c r="M225" s="8">
        <v>27.368639999999999</v>
      </c>
      <c r="N225" s="8">
        <v>24.570589999999999</v>
      </c>
      <c r="O225" s="8" t="s">
        <v>55</v>
      </c>
      <c r="P225" s="8" t="s">
        <v>55</v>
      </c>
      <c r="Q225" s="8" t="s">
        <v>55</v>
      </c>
      <c r="R225" s="8" t="s">
        <v>55</v>
      </c>
      <c r="S225" s="8">
        <v>34.053519999999999</v>
      </c>
      <c r="T225" s="8">
        <v>31.066369999999999</v>
      </c>
      <c r="U225" s="8">
        <v>37.976889999999997</v>
      </c>
      <c r="V225" s="8">
        <v>39.142969999999998</v>
      </c>
      <c r="W225" s="8">
        <v>38.00432</v>
      </c>
      <c r="X225" s="8">
        <v>39.696309999999997</v>
      </c>
      <c r="Y225" s="8" t="s">
        <v>55</v>
      </c>
      <c r="Z225" s="8">
        <v>42.714640000000003</v>
      </c>
      <c r="AA225" s="8">
        <v>41.987769999999998</v>
      </c>
      <c r="AB225" s="8">
        <v>42.76643</v>
      </c>
      <c r="AC225" s="8">
        <v>43.136090000000003</v>
      </c>
      <c r="AD225" s="8">
        <v>43.494680000000002</v>
      </c>
      <c r="AE225" s="8" t="s">
        <v>55</v>
      </c>
      <c r="AF225" s="8" t="s">
        <v>55</v>
      </c>
      <c r="AG225" s="8" t="s">
        <v>55</v>
      </c>
      <c r="AH225" s="8" t="s">
        <v>55</v>
      </c>
      <c r="AI225" s="8" t="s">
        <v>55</v>
      </c>
      <c r="AJ225" s="8" t="s">
        <v>55</v>
      </c>
      <c r="AK225" s="8">
        <v>50.705590000000001</v>
      </c>
      <c r="AL225" s="8" t="s">
        <v>55</v>
      </c>
      <c r="AM225" s="8">
        <v>58.968510000000002</v>
      </c>
      <c r="AN225" s="8" t="s">
        <v>55</v>
      </c>
      <c r="AO225" s="8" t="s">
        <v>55</v>
      </c>
      <c r="AP225" s="8" t="s">
        <v>55</v>
      </c>
      <c r="AQ225" s="8" t="s">
        <v>55</v>
      </c>
      <c r="AR225" s="8">
        <v>64.322580000000002</v>
      </c>
      <c r="AS225" s="8">
        <v>55.833919999999999</v>
      </c>
      <c r="AT225" s="8">
        <v>65.900859999999994</v>
      </c>
      <c r="AU225" s="8">
        <v>65.505420000000001</v>
      </c>
      <c r="AV225" s="8">
        <v>63.528449999999999</v>
      </c>
      <c r="AW225" s="8" t="s">
        <v>55</v>
      </c>
      <c r="AX225">
        <f t="shared" si="49"/>
        <v>980.51881000000014</v>
      </c>
      <c r="AY225">
        <f t="shared" si="56"/>
        <v>23</v>
      </c>
      <c r="AZ225" t="str">
        <f t="shared" si="57"/>
        <v>Tunisia</v>
      </c>
      <c r="BA225" t="s">
        <v>619</v>
      </c>
    </row>
    <row r="226" spans="1:53" ht="13" x14ac:dyDescent="0.3">
      <c r="A226" s="6" t="s">
        <v>275</v>
      </c>
      <c r="B226" s="5" t="s">
        <v>53</v>
      </c>
      <c r="C226" s="7" t="s">
        <v>55</v>
      </c>
      <c r="D226" s="7">
        <v>19.320969999999999</v>
      </c>
      <c r="E226" s="7" t="s">
        <v>55</v>
      </c>
      <c r="F226" s="7">
        <v>19.869710000000001</v>
      </c>
      <c r="G226" s="7">
        <v>21.450410000000002</v>
      </c>
      <c r="H226" s="7">
        <v>23.028580000000002</v>
      </c>
      <c r="I226" s="7">
        <v>22.76857</v>
      </c>
      <c r="J226" s="7">
        <v>25.210419999999999</v>
      </c>
      <c r="K226" s="7">
        <v>24.095189999999999</v>
      </c>
      <c r="L226" s="7">
        <v>25.165030000000002</v>
      </c>
      <c r="M226" s="7">
        <v>25.823640000000001</v>
      </c>
      <c r="N226" s="7">
        <v>22.406400000000001</v>
      </c>
      <c r="O226" s="7">
        <v>26.776319999999998</v>
      </c>
      <c r="P226" s="7">
        <v>27.79175</v>
      </c>
      <c r="Q226" s="7">
        <v>31.37968</v>
      </c>
      <c r="R226" s="7">
        <v>31.93281</v>
      </c>
      <c r="S226" s="7">
        <v>33.34404</v>
      </c>
      <c r="T226" s="7">
        <v>34.81456</v>
      </c>
      <c r="U226" s="7">
        <v>34.674979999999998</v>
      </c>
      <c r="V226" s="7">
        <v>35.21123</v>
      </c>
      <c r="W226" s="7">
        <v>36.118819999999999</v>
      </c>
      <c r="X226" s="7">
        <v>35.233669999999996</v>
      </c>
      <c r="Y226" s="7">
        <v>35.019770000000001</v>
      </c>
      <c r="Z226" s="7">
        <v>35.517449999999997</v>
      </c>
      <c r="AA226" s="7">
        <v>38.780740000000002</v>
      </c>
      <c r="AB226" s="7">
        <v>41.050449999999998</v>
      </c>
      <c r="AC226" s="7" t="s">
        <v>55</v>
      </c>
      <c r="AD226" s="7" t="s">
        <v>55</v>
      </c>
      <c r="AE226" s="7" t="s">
        <v>55</v>
      </c>
      <c r="AF226" s="7">
        <v>42.061050000000002</v>
      </c>
      <c r="AG226" s="7">
        <v>41.749789999999997</v>
      </c>
      <c r="AH226" s="7">
        <v>42.801409999999997</v>
      </c>
      <c r="AI226" s="7">
        <v>42.37209</v>
      </c>
      <c r="AJ226" s="7">
        <v>43.663150000000002</v>
      </c>
      <c r="AK226" s="7">
        <v>43.984349999999999</v>
      </c>
      <c r="AL226" s="7">
        <v>43.715260000000001</v>
      </c>
      <c r="AM226" s="7">
        <v>44.651090000000003</v>
      </c>
      <c r="AN226" s="7">
        <v>45.49239</v>
      </c>
      <c r="AO226" s="7">
        <v>45.969270000000002</v>
      </c>
      <c r="AP226" s="7">
        <v>46.023859999999999</v>
      </c>
      <c r="AQ226" s="7">
        <v>46.014629999999997</v>
      </c>
      <c r="AR226" s="7">
        <v>45.730119999999999</v>
      </c>
      <c r="AS226" s="7">
        <v>47.143250000000002</v>
      </c>
      <c r="AT226" s="7" t="s">
        <v>55</v>
      </c>
      <c r="AU226" s="7">
        <v>49.239600000000003</v>
      </c>
      <c r="AV226" s="7" t="s">
        <v>55</v>
      </c>
      <c r="AW226" s="7" t="s">
        <v>55</v>
      </c>
      <c r="AX226">
        <f t="shared" si="49"/>
        <v>1377.3964999999998</v>
      </c>
      <c r="AY226">
        <f t="shared" si="56"/>
        <v>39</v>
      </c>
      <c r="AZ226" t="str">
        <f t="shared" si="57"/>
        <v>Turkey</v>
      </c>
      <c r="BA226" t="s">
        <v>620</v>
      </c>
    </row>
    <row r="227" spans="1:53" ht="13" hidden="1" x14ac:dyDescent="0.3">
      <c r="A227" s="6" t="s">
        <v>276</v>
      </c>
      <c r="B227" s="5" t="s">
        <v>53</v>
      </c>
      <c r="C227" s="8" t="s">
        <v>55</v>
      </c>
      <c r="D227" s="8" t="s">
        <v>55</v>
      </c>
      <c r="E227" s="8" t="s">
        <v>55</v>
      </c>
      <c r="F227" s="8" t="s">
        <v>55</v>
      </c>
      <c r="G227" s="8" t="s">
        <v>55</v>
      </c>
      <c r="H227" s="8" t="s">
        <v>55</v>
      </c>
      <c r="I227" s="8" t="s">
        <v>55</v>
      </c>
      <c r="J227" s="8" t="s">
        <v>55</v>
      </c>
      <c r="K227" s="8" t="s">
        <v>55</v>
      </c>
      <c r="L227" s="8" t="s">
        <v>55</v>
      </c>
      <c r="M227" s="8" t="s">
        <v>55</v>
      </c>
      <c r="N227" s="8" t="s">
        <v>55</v>
      </c>
      <c r="O227" s="8" t="s">
        <v>55</v>
      </c>
      <c r="P227" s="8" t="s">
        <v>55</v>
      </c>
      <c r="Q227" s="8" t="s">
        <v>55</v>
      </c>
      <c r="R227" s="8" t="s">
        <v>55</v>
      </c>
      <c r="S227" s="8" t="s">
        <v>55</v>
      </c>
      <c r="T227" s="8" t="s">
        <v>55</v>
      </c>
      <c r="U227" s="8" t="s">
        <v>55</v>
      </c>
      <c r="V227" s="8" t="s">
        <v>55</v>
      </c>
      <c r="W227" s="8" t="s">
        <v>55</v>
      </c>
      <c r="X227" s="8" t="s">
        <v>55</v>
      </c>
      <c r="Y227" s="8" t="s">
        <v>55</v>
      </c>
      <c r="Z227" s="8" t="s">
        <v>55</v>
      </c>
      <c r="AA227" s="8" t="s">
        <v>55</v>
      </c>
      <c r="AB227" s="8" t="s">
        <v>55</v>
      </c>
      <c r="AC227" s="8" t="s">
        <v>55</v>
      </c>
      <c r="AD227" s="8" t="s">
        <v>55</v>
      </c>
      <c r="AE227" s="8" t="s">
        <v>55</v>
      </c>
      <c r="AF227" s="8" t="s">
        <v>55</v>
      </c>
      <c r="AG227" s="8" t="s">
        <v>55</v>
      </c>
      <c r="AH227" s="8" t="s">
        <v>55</v>
      </c>
      <c r="AI227" s="8" t="s">
        <v>55</v>
      </c>
      <c r="AJ227" s="8" t="s">
        <v>55</v>
      </c>
      <c r="AK227" s="8" t="s">
        <v>55</v>
      </c>
      <c r="AL227" s="8" t="s">
        <v>55</v>
      </c>
      <c r="AM227" s="8" t="s">
        <v>55</v>
      </c>
      <c r="AN227" s="8" t="s">
        <v>55</v>
      </c>
      <c r="AO227" s="8" t="s">
        <v>55</v>
      </c>
      <c r="AP227" s="8" t="s">
        <v>55</v>
      </c>
      <c r="AQ227" s="8" t="s">
        <v>55</v>
      </c>
      <c r="AR227" s="8" t="s">
        <v>55</v>
      </c>
      <c r="AS227" s="8" t="s">
        <v>55</v>
      </c>
      <c r="AT227" s="8" t="s">
        <v>55</v>
      </c>
      <c r="AU227" s="8" t="s">
        <v>55</v>
      </c>
      <c r="AV227" s="8" t="s">
        <v>55</v>
      </c>
      <c r="AW227" s="8" t="s">
        <v>55</v>
      </c>
      <c r="AX227">
        <f t="shared" si="49"/>
        <v>0</v>
      </c>
    </row>
    <row r="228" spans="1:53" ht="13" hidden="1" x14ac:dyDescent="0.3">
      <c r="A228" s="6" t="s">
        <v>277</v>
      </c>
      <c r="B228" s="5" t="s">
        <v>53</v>
      </c>
      <c r="C228" s="7" t="s">
        <v>55</v>
      </c>
      <c r="D228" s="7" t="s">
        <v>55</v>
      </c>
      <c r="E228" s="7" t="s">
        <v>55</v>
      </c>
      <c r="F228" s="7" t="s">
        <v>55</v>
      </c>
      <c r="G228" s="7" t="s">
        <v>55</v>
      </c>
      <c r="H228" s="7" t="s">
        <v>55</v>
      </c>
      <c r="I228" s="7" t="s">
        <v>55</v>
      </c>
      <c r="J228" s="7" t="s">
        <v>55</v>
      </c>
      <c r="K228" s="7" t="s">
        <v>55</v>
      </c>
      <c r="L228" s="7" t="s">
        <v>55</v>
      </c>
      <c r="M228" s="7" t="s">
        <v>55</v>
      </c>
      <c r="N228" s="7" t="s">
        <v>55</v>
      </c>
      <c r="O228" s="7" t="s">
        <v>55</v>
      </c>
      <c r="P228" s="7" t="s">
        <v>55</v>
      </c>
      <c r="Q228" s="7" t="s">
        <v>55</v>
      </c>
      <c r="R228" s="7" t="s">
        <v>55</v>
      </c>
      <c r="S228" s="7" t="s">
        <v>55</v>
      </c>
      <c r="T228" s="7" t="s">
        <v>55</v>
      </c>
      <c r="U228" s="7" t="s">
        <v>55</v>
      </c>
      <c r="V228" s="7" t="s">
        <v>55</v>
      </c>
      <c r="W228" s="7" t="s">
        <v>55</v>
      </c>
      <c r="X228" s="7" t="s">
        <v>55</v>
      </c>
      <c r="Y228" s="7" t="s">
        <v>55</v>
      </c>
      <c r="Z228" s="7" t="s">
        <v>55</v>
      </c>
      <c r="AA228" s="7" t="s">
        <v>55</v>
      </c>
      <c r="AB228" s="7" t="s">
        <v>55</v>
      </c>
      <c r="AC228" s="7" t="s">
        <v>55</v>
      </c>
      <c r="AD228" s="7" t="s">
        <v>55</v>
      </c>
      <c r="AE228" s="7" t="s">
        <v>55</v>
      </c>
      <c r="AF228" s="7" t="s">
        <v>55</v>
      </c>
      <c r="AG228" s="7" t="s">
        <v>55</v>
      </c>
      <c r="AH228" s="7" t="s">
        <v>55</v>
      </c>
      <c r="AI228" s="7" t="s">
        <v>55</v>
      </c>
      <c r="AJ228" s="7" t="s">
        <v>55</v>
      </c>
      <c r="AK228" s="7" t="s">
        <v>55</v>
      </c>
      <c r="AL228" s="7" t="s">
        <v>55</v>
      </c>
      <c r="AM228" s="7" t="s">
        <v>55</v>
      </c>
      <c r="AN228" s="7" t="s">
        <v>55</v>
      </c>
      <c r="AO228" s="7" t="s">
        <v>55</v>
      </c>
      <c r="AP228" s="7" t="s">
        <v>55</v>
      </c>
      <c r="AQ228" s="7" t="s">
        <v>55</v>
      </c>
      <c r="AR228" s="7" t="s">
        <v>55</v>
      </c>
      <c r="AS228" s="7" t="s">
        <v>55</v>
      </c>
      <c r="AT228" s="7" t="s">
        <v>55</v>
      </c>
      <c r="AU228" s="7" t="s">
        <v>55</v>
      </c>
      <c r="AV228" s="7" t="s">
        <v>55</v>
      </c>
      <c r="AW228" s="7" t="s">
        <v>55</v>
      </c>
      <c r="AX228">
        <f t="shared" si="49"/>
        <v>0</v>
      </c>
    </row>
    <row r="229" spans="1:53" ht="13" hidden="1" x14ac:dyDescent="0.3">
      <c r="A229" s="6" t="s">
        <v>278</v>
      </c>
      <c r="B229" s="5" t="s">
        <v>53</v>
      </c>
      <c r="C229" s="8" t="s">
        <v>55</v>
      </c>
      <c r="D229" s="8" t="s">
        <v>55</v>
      </c>
      <c r="E229" s="8" t="s">
        <v>55</v>
      </c>
      <c r="F229" s="8" t="s">
        <v>55</v>
      </c>
      <c r="G229" s="8" t="s">
        <v>55</v>
      </c>
      <c r="H229" s="8" t="s">
        <v>55</v>
      </c>
      <c r="I229" s="8" t="s">
        <v>55</v>
      </c>
      <c r="J229" s="8" t="s">
        <v>55</v>
      </c>
      <c r="K229" s="8" t="s">
        <v>55</v>
      </c>
      <c r="L229" s="8" t="s">
        <v>55</v>
      </c>
      <c r="M229" s="8" t="s">
        <v>55</v>
      </c>
      <c r="N229" s="8" t="s">
        <v>55</v>
      </c>
      <c r="O229" s="8" t="s">
        <v>55</v>
      </c>
      <c r="P229" s="8" t="s">
        <v>55</v>
      </c>
      <c r="Q229" s="8" t="s">
        <v>55</v>
      </c>
      <c r="R229" s="8" t="s">
        <v>55</v>
      </c>
      <c r="S229" s="8" t="s">
        <v>55</v>
      </c>
      <c r="T229" s="8" t="s">
        <v>55</v>
      </c>
      <c r="U229" s="8" t="s">
        <v>55</v>
      </c>
      <c r="V229" s="8" t="s">
        <v>55</v>
      </c>
      <c r="W229" s="8" t="s">
        <v>55</v>
      </c>
      <c r="X229" s="8" t="s">
        <v>55</v>
      </c>
      <c r="Y229" s="8" t="s">
        <v>55</v>
      </c>
      <c r="Z229" s="8" t="s">
        <v>55</v>
      </c>
      <c r="AA229" s="8" t="s">
        <v>55</v>
      </c>
      <c r="AB229" s="8" t="s">
        <v>55</v>
      </c>
      <c r="AC229" s="8" t="s">
        <v>55</v>
      </c>
      <c r="AD229" s="8" t="s">
        <v>55</v>
      </c>
      <c r="AE229" s="8" t="s">
        <v>55</v>
      </c>
      <c r="AF229" s="8" t="s">
        <v>55</v>
      </c>
      <c r="AG229" s="8" t="s">
        <v>55</v>
      </c>
      <c r="AH229" s="8" t="s">
        <v>55</v>
      </c>
      <c r="AI229" s="8" t="s">
        <v>55</v>
      </c>
      <c r="AJ229" s="8" t="s">
        <v>55</v>
      </c>
      <c r="AK229" s="8" t="s">
        <v>55</v>
      </c>
      <c r="AL229" s="8" t="s">
        <v>55</v>
      </c>
      <c r="AM229" s="8" t="s">
        <v>55</v>
      </c>
      <c r="AN229" s="8" t="s">
        <v>55</v>
      </c>
      <c r="AO229" s="8" t="s">
        <v>55</v>
      </c>
      <c r="AP229" s="8" t="s">
        <v>55</v>
      </c>
      <c r="AQ229" s="8" t="s">
        <v>55</v>
      </c>
      <c r="AR229" s="8" t="s">
        <v>55</v>
      </c>
      <c r="AS229" s="8" t="s">
        <v>55</v>
      </c>
      <c r="AT229" s="8" t="s">
        <v>55</v>
      </c>
      <c r="AU229" s="8" t="s">
        <v>55</v>
      </c>
      <c r="AV229" s="8" t="s">
        <v>55</v>
      </c>
      <c r="AW229" s="8" t="s">
        <v>55</v>
      </c>
      <c r="AX229">
        <f t="shared" si="49"/>
        <v>0</v>
      </c>
    </row>
    <row r="230" spans="1:53" ht="13" hidden="1" x14ac:dyDescent="0.3">
      <c r="A230" s="6" t="s">
        <v>279</v>
      </c>
      <c r="B230" s="5" t="s">
        <v>53</v>
      </c>
      <c r="C230" s="7" t="s">
        <v>55</v>
      </c>
      <c r="D230" s="7" t="s">
        <v>55</v>
      </c>
      <c r="E230" s="7" t="s">
        <v>55</v>
      </c>
      <c r="F230" s="7" t="s">
        <v>55</v>
      </c>
      <c r="G230" s="7" t="s">
        <v>55</v>
      </c>
      <c r="H230" s="7">
        <v>20.56203</v>
      </c>
      <c r="I230" s="7" t="s">
        <v>55</v>
      </c>
      <c r="J230" s="7" t="s">
        <v>55</v>
      </c>
      <c r="K230" s="7" t="s">
        <v>55</v>
      </c>
      <c r="L230" s="7" t="s">
        <v>55</v>
      </c>
      <c r="M230" s="7" t="s">
        <v>55</v>
      </c>
      <c r="N230" s="7" t="s">
        <v>55</v>
      </c>
      <c r="O230" s="7">
        <v>16.544119999999999</v>
      </c>
      <c r="P230" s="7">
        <v>25.245259999999998</v>
      </c>
      <c r="Q230" s="7" t="s">
        <v>55</v>
      </c>
      <c r="R230" s="7">
        <v>23.770040000000002</v>
      </c>
      <c r="S230" s="7">
        <v>21.58155</v>
      </c>
      <c r="T230" s="7">
        <v>24.505649999999999</v>
      </c>
      <c r="U230" s="7">
        <v>25.435320000000001</v>
      </c>
      <c r="V230" s="7">
        <v>26.44303</v>
      </c>
      <c r="W230" s="7" t="s">
        <v>55</v>
      </c>
      <c r="X230" s="7">
        <v>26.515689999999999</v>
      </c>
      <c r="Y230" s="7" t="s">
        <v>55</v>
      </c>
      <c r="Z230" s="7">
        <v>27.984290000000001</v>
      </c>
      <c r="AA230" s="7">
        <v>23.434629999999999</v>
      </c>
      <c r="AB230" s="7" t="s">
        <v>55</v>
      </c>
      <c r="AC230" s="7">
        <v>31.06738</v>
      </c>
      <c r="AD230" s="7" t="s">
        <v>55</v>
      </c>
      <c r="AE230" s="7" t="s">
        <v>55</v>
      </c>
      <c r="AF230" s="7">
        <v>35.475830000000002</v>
      </c>
      <c r="AG230" s="7">
        <v>30.275480000000002</v>
      </c>
      <c r="AH230" s="7" t="s">
        <v>55</v>
      </c>
      <c r="AI230" s="7" t="s">
        <v>55</v>
      </c>
      <c r="AJ230" s="7">
        <v>37.747970000000002</v>
      </c>
      <c r="AK230" s="7">
        <v>37.847290000000001</v>
      </c>
      <c r="AL230" s="7" t="s">
        <v>55</v>
      </c>
      <c r="AM230" s="7" t="s">
        <v>55</v>
      </c>
      <c r="AN230" s="7" t="s">
        <v>55</v>
      </c>
      <c r="AO230" s="7" t="s">
        <v>55</v>
      </c>
      <c r="AP230" s="7" t="s">
        <v>55</v>
      </c>
      <c r="AQ230" s="7" t="s">
        <v>55</v>
      </c>
      <c r="AR230" s="7" t="s">
        <v>55</v>
      </c>
      <c r="AS230" s="7" t="s">
        <v>55</v>
      </c>
      <c r="AT230" s="7" t="s">
        <v>55</v>
      </c>
      <c r="AU230" s="7" t="s">
        <v>55</v>
      </c>
      <c r="AV230" s="7" t="s">
        <v>55</v>
      </c>
      <c r="AW230" s="7" t="s">
        <v>55</v>
      </c>
      <c r="AX230">
        <f t="shared" si="49"/>
        <v>434.43556000000007</v>
      </c>
      <c r="AY230">
        <f t="shared" ref="AY230:AY235" si="58">COUNT(C230:AW230)</f>
        <v>16</v>
      </c>
      <c r="AZ230" t="str">
        <f t="shared" ref="AZ230:AZ235" si="59">A230</f>
        <v>Uganda</v>
      </c>
    </row>
    <row r="231" spans="1:53" ht="13" hidden="1" x14ac:dyDescent="0.3">
      <c r="A231" s="6" t="s">
        <v>280</v>
      </c>
      <c r="B231" s="5" t="s">
        <v>53</v>
      </c>
      <c r="C231" s="8" t="s">
        <v>55</v>
      </c>
      <c r="D231" s="8" t="s">
        <v>55</v>
      </c>
      <c r="E231" s="8" t="s">
        <v>55</v>
      </c>
      <c r="F231" s="8" t="s">
        <v>55</v>
      </c>
      <c r="G231" s="8" t="s">
        <v>55</v>
      </c>
      <c r="H231" s="8" t="s">
        <v>55</v>
      </c>
      <c r="I231" s="8" t="s">
        <v>55</v>
      </c>
      <c r="J231" s="8" t="s">
        <v>55</v>
      </c>
      <c r="K231" s="8" t="s">
        <v>55</v>
      </c>
      <c r="L231" s="8" t="s">
        <v>55</v>
      </c>
      <c r="M231" s="8" t="s">
        <v>55</v>
      </c>
      <c r="N231" s="8" t="s">
        <v>55</v>
      </c>
      <c r="O231" s="8" t="s">
        <v>55</v>
      </c>
      <c r="P231" s="8" t="s">
        <v>55</v>
      </c>
      <c r="Q231" s="8" t="s">
        <v>55</v>
      </c>
      <c r="R231" s="8" t="s">
        <v>55</v>
      </c>
      <c r="S231" s="8" t="s">
        <v>55</v>
      </c>
      <c r="T231" s="8" t="s">
        <v>55</v>
      </c>
      <c r="U231" s="8" t="s">
        <v>55</v>
      </c>
      <c r="V231" s="8" t="s">
        <v>55</v>
      </c>
      <c r="W231" s="8" t="s">
        <v>55</v>
      </c>
      <c r="X231" s="8" t="s">
        <v>55</v>
      </c>
      <c r="Y231" s="8" t="s">
        <v>55</v>
      </c>
      <c r="Z231" s="8" t="s">
        <v>55</v>
      </c>
      <c r="AA231" s="8" t="s">
        <v>55</v>
      </c>
      <c r="AB231" s="8" t="s">
        <v>55</v>
      </c>
      <c r="AC231" s="8" t="s">
        <v>55</v>
      </c>
      <c r="AD231" s="8" t="s">
        <v>55</v>
      </c>
      <c r="AE231" s="8" t="s">
        <v>55</v>
      </c>
      <c r="AF231" s="8" t="s">
        <v>55</v>
      </c>
      <c r="AG231" s="8" t="s">
        <v>55</v>
      </c>
      <c r="AH231" s="8" t="s">
        <v>55</v>
      </c>
      <c r="AI231" s="8" t="s">
        <v>55</v>
      </c>
      <c r="AJ231" s="8" t="s">
        <v>55</v>
      </c>
      <c r="AK231" s="8" t="s">
        <v>55</v>
      </c>
      <c r="AL231" s="8" t="s">
        <v>55</v>
      </c>
      <c r="AM231" s="8" t="s">
        <v>55</v>
      </c>
      <c r="AN231" s="8" t="s">
        <v>55</v>
      </c>
      <c r="AO231" s="8" t="s">
        <v>55</v>
      </c>
      <c r="AP231" s="8" t="s">
        <v>55</v>
      </c>
      <c r="AQ231" s="8" t="s">
        <v>55</v>
      </c>
      <c r="AR231" s="8" t="s">
        <v>55</v>
      </c>
      <c r="AS231" s="8">
        <v>54.685099999999998</v>
      </c>
      <c r="AT231" s="8">
        <v>54.97531</v>
      </c>
      <c r="AU231" s="8">
        <v>54.298819999999999</v>
      </c>
      <c r="AV231" s="8">
        <v>53.79815</v>
      </c>
      <c r="AW231" s="8" t="s">
        <v>55</v>
      </c>
      <c r="AX231">
        <f t="shared" si="49"/>
        <v>217.75737999999998</v>
      </c>
      <c r="AY231">
        <f t="shared" si="58"/>
        <v>4</v>
      </c>
      <c r="AZ231" t="str">
        <f t="shared" si="59"/>
        <v>Ukraine</v>
      </c>
    </row>
    <row r="232" spans="1:53" ht="13" hidden="1" x14ac:dyDescent="0.3">
      <c r="A232" s="6" t="s">
        <v>281</v>
      </c>
      <c r="B232" s="5" t="s">
        <v>53</v>
      </c>
      <c r="C232" s="7" t="s">
        <v>55</v>
      </c>
      <c r="D232" s="7" t="s">
        <v>55</v>
      </c>
      <c r="E232" s="7" t="s">
        <v>55</v>
      </c>
      <c r="F232" s="7" t="s">
        <v>55</v>
      </c>
      <c r="G232" s="7" t="s">
        <v>55</v>
      </c>
      <c r="H232" s="7" t="s">
        <v>55</v>
      </c>
      <c r="I232" s="7" t="s">
        <v>55</v>
      </c>
      <c r="J232" s="7" t="s">
        <v>55</v>
      </c>
      <c r="K232" s="7" t="s">
        <v>55</v>
      </c>
      <c r="L232" s="7" t="s">
        <v>55</v>
      </c>
      <c r="M232" s="7" t="s">
        <v>55</v>
      </c>
      <c r="N232" s="7" t="s">
        <v>55</v>
      </c>
      <c r="O232" s="7">
        <v>54.533839999999998</v>
      </c>
      <c r="P232" s="7">
        <v>56.965519999999998</v>
      </c>
      <c r="Q232" s="7">
        <v>59.407220000000002</v>
      </c>
      <c r="R232" s="7">
        <v>68.341710000000006</v>
      </c>
      <c r="S232" s="7">
        <v>58.989780000000003</v>
      </c>
      <c r="T232" s="7">
        <v>47.667949999999998</v>
      </c>
      <c r="U232" s="7" t="s">
        <v>55</v>
      </c>
      <c r="V232" s="7">
        <v>66.897149999999996</v>
      </c>
      <c r="W232" s="7" t="s">
        <v>55</v>
      </c>
      <c r="X232" s="7" t="s">
        <v>55</v>
      </c>
      <c r="Y232" s="7">
        <v>71.14846</v>
      </c>
      <c r="Z232" s="7">
        <v>67.25018</v>
      </c>
      <c r="AA232" s="7" t="s">
        <v>55</v>
      </c>
      <c r="AB232" s="7" t="s">
        <v>55</v>
      </c>
      <c r="AC232" s="7" t="s">
        <v>55</v>
      </c>
      <c r="AD232" s="7" t="s">
        <v>55</v>
      </c>
      <c r="AE232" s="7" t="s">
        <v>55</v>
      </c>
      <c r="AF232" s="7" t="s">
        <v>55</v>
      </c>
      <c r="AG232" s="7" t="s">
        <v>55</v>
      </c>
      <c r="AH232" s="7" t="s">
        <v>55</v>
      </c>
      <c r="AI232" s="7" t="s">
        <v>55</v>
      </c>
      <c r="AJ232" s="7" t="s">
        <v>55</v>
      </c>
      <c r="AK232" s="7" t="s">
        <v>55</v>
      </c>
      <c r="AL232" s="7" t="s">
        <v>55</v>
      </c>
      <c r="AM232" s="7" t="s">
        <v>55</v>
      </c>
      <c r="AN232" s="7">
        <v>62.251150000000003</v>
      </c>
      <c r="AO232" s="7">
        <v>60.839500000000001</v>
      </c>
      <c r="AP232" s="7">
        <v>58.473669999999998</v>
      </c>
      <c r="AQ232" s="7">
        <v>59.414439999999999</v>
      </c>
      <c r="AR232" s="7">
        <v>57.513170000000002</v>
      </c>
      <c r="AS232" s="7">
        <v>58.197800000000001</v>
      </c>
      <c r="AT232" s="7">
        <v>55.564210000000003</v>
      </c>
      <c r="AU232" s="7">
        <v>51.521729999999998</v>
      </c>
      <c r="AV232" s="7">
        <v>54.787939999999999</v>
      </c>
      <c r="AW232" s="7" t="s">
        <v>55</v>
      </c>
      <c r="AX232">
        <f t="shared" si="49"/>
        <v>1069.7654200000002</v>
      </c>
      <c r="AY232">
        <f t="shared" si="58"/>
        <v>18</v>
      </c>
      <c r="AZ232" t="str">
        <f t="shared" si="59"/>
        <v>United Arab Emirates</v>
      </c>
    </row>
    <row r="233" spans="1:53" ht="20" x14ac:dyDescent="0.3">
      <c r="A233" s="6" t="s">
        <v>282</v>
      </c>
      <c r="B233" s="5" t="s">
        <v>53</v>
      </c>
      <c r="C233" s="8" t="s">
        <v>55</v>
      </c>
      <c r="D233" s="8">
        <v>29.275639999999999</v>
      </c>
      <c r="E233" s="8" t="s">
        <v>55</v>
      </c>
      <c r="F233" s="8">
        <v>30.153700000000001</v>
      </c>
      <c r="G233" s="8">
        <v>31.177119999999999</v>
      </c>
      <c r="H233" s="8">
        <v>31.670809999999999</v>
      </c>
      <c r="I233" s="8" t="s">
        <v>55</v>
      </c>
      <c r="J233" s="8" t="s">
        <v>55</v>
      </c>
      <c r="K233" s="8" t="s">
        <v>55</v>
      </c>
      <c r="L233" s="8" t="s">
        <v>55</v>
      </c>
      <c r="M233" s="8" t="s">
        <v>55</v>
      </c>
      <c r="N233" s="8" t="s">
        <v>55</v>
      </c>
      <c r="O233" s="8" t="s">
        <v>55</v>
      </c>
      <c r="P233" s="8" t="s">
        <v>55</v>
      </c>
      <c r="Q233" s="8">
        <v>41.427750000000003</v>
      </c>
      <c r="R233" s="8">
        <v>45.457610000000003</v>
      </c>
      <c r="S233" s="8">
        <v>45.310789999999997</v>
      </c>
      <c r="T233" s="8">
        <v>44.975549999999998</v>
      </c>
      <c r="U233" s="8">
        <v>47.179479999999998</v>
      </c>
      <c r="V233" s="8">
        <v>46.746769999999998</v>
      </c>
      <c r="W233" s="8">
        <v>47.829419999999999</v>
      </c>
      <c r="X233" s="8">
        <v>48.29045</v>
      </c>
      <c r="Y233" s="8">
        <v>49.262810000000002</v>
      </c>
      <c r="Z233" s="8">
        <v>48.487740000000002</v>
      </c>
      <c r="AA233" s="8" t="s">
        <v>55</v>
      </c>
      <c r="AB233" s="8">
        <v>51.200760000000002</v>
      </c>
      <c r="AC233" s="8">
        <v>53.558999999999997</v>
      </c>
      <c r="AD233" s="8" t="s">
        <v>55</v>
      </c>
      <c r="AE233" s="8">
        <v>53.208770000000001</v>
      </c>
      <c r="AF233" s="8">
        <v>54.5657</v>
      </c>
      <c r="AG233" s="8">
        <v>54.911940000000001</v>
      </c>
      <c r="AH233" s="8">
        <v>55.917450000000002</v>
      </c>
      <c r="AI233" s="8">
        <v>56.424729999999997</v>
      </c>
      <c r="AJ233" s="8">
        <v>56.968580000000003</v>
      </c>
      <c r="AK233" s="8">
        <v>57.743839999999999</v>
      </c>
      <c r="AL233" s="8">
        <v>58.047020000000003</v>
      </c>
      <c r="AM233" s="8">
        <v>58.094079999999998</v>
      </c>
      <c r="AN233" s="8">
        <v>58.10472</v>
      </c>
      <c r="AO233" s="8">
        <v>57.877989999999997</v>
      </c>
      <c r="AP233" s="8">
        <v>57.338920000000002</v>
      </c>
      <c r="AQ233" s="8">
        <v>56.454189999999997</v>
      </c>
      <c r="AR233" s="8">
        <v>56.316099999999999</v>
      </c>
      <c r="AS233" s="8">
        <v>56.626010000000001</v>
      </c>
      <c r="AT233" s="8">
        <v>57.0503</v>
      </c>
      <c r="AU233" s="8">
        <v>57.117780000000003</v>
      </c>
      <c r="AV233" s="8" t="s">
        <v>55</v>
      </c>
      <c r="AW233" s="8" t="s">
        <v>55</v>
      </c>
      <c r="AX233">
        <f t="shared" si="49"/>
        <v>1654.77352</v>
      </c>
      <c r="AY233">
        <f t="shared" si="58"/>
        <v>33</v>
      </c>
      <c r="AZ233" t="str">
        <f t="shared" si="59"/>
        <v>United Kingdom of Great Britain and Northern Ireland</v>
      </c>
      <c r="BA233" t="s">
        <v>613</v>
      </c>
    </row>
    <row r="234" spans="1:53" ht="13" hidden="1" x14ac:dyDescent="0.3">
      <c r="A234" s="6" t="s">
        <v>283</v>
      </c>
      <c r="B234" s="5" t="s">
        <v>53</v>
      </c>
      <c r="C234" s="7" t="s">
        <v>55</v>
      </c>
      <c r="D234" s="7" t="s">
        <v>55</v>
      </c>
      <c r="E234" s="7" t="s">
        <v>55</v>
      </c>
      <c r="F234" s="7" t="s">
        <v>55</v>
      </c>
      <c r="G234" s="7" t="s">
        <v>55</v>
      </c>
      <c r="H234" s="7" t="s">
        <v>55</v>
      </c>
      <c r="I234" s="7">
        <v>11.71875</v>
      </c>
      <c r="J234" s="7">
        <v>12.186120000000001</v>
      </c>
      <c r="K234" s="7">
        <v>12.186120000000001</v>
      </c>
      <c r="L234" s="7" t="s">
        <v>55</v>
      </c>
      <c r="M234" s="7">
        <v>23.915590000000002</v>
      </c>
      <c r="N234" s="7" t="s">
        <v>55</v>
      </c>
      <c r="O234" s="7" t="s">
        <v>55</v>
      </c>
      <c r="P234" s="7">
        <v>22.22222</v>
      </c>
      <c r="Q234" s="7">
        <v>20.469080000000002</v>
      </c>
      <c r="R234" s="7" t="s">
        <v>55</v>
      </c>
      <c r="S234" s="7" t="s">
        <v>55</v>
      </c>
      <c r="T234" s="7" t="s">
        <v>55</v>
      </c>
      <c r="U234" s="7">
        <v>14.02985</v>
      </c>
      <c r="V234" s="7" t="s">
        <v>55</v>
      </c>
      <c r="W234" s="7" t="s">
        <v>55</v>
      </c>
      <c r="X234" s="7" t="s">
        <v>55</v>
      </c>
      <c r="Y234" s="7" t="s">
        <v>55</v>
      </c>
      <c r="Z234" s="7" t="s">
        <v>55</v>
      </c>
      <c r="AA234" s="7" t="s">
        <v>55</v>
      </c>
      <c r="AB234" s="7" t="s">
        <v>55</v>
      </c>
      <c r="AC234" s="7">
        <v>17.612929999999999</v>
      </c>
      <c r="AD234" s="7" t="s">
        <v>55</v>
      </c>
      <c r="AE234" s="7" t="s">
        <v>55</v>
      </c>
      <c r="AF234" s="7">
        <v>22.253309999999999</v>
      </c>
      <c r="AG234" s="7" t="s">
        <v>55</v>
      </c>
      <c r="AH234" s="7" t="s">
        <v>55</v>
      </c>
      <c r="AI234" s="7" t="s">
        <v>55</v>
      </c>
      <c r="AJ234" s="7" t="s">
        <v>55</v>
      </c>
      <c r="AK234" s="7" t="s">
        <v>55</v>
      </c>
      <c r="AL234" s="7" t="s">
        <v>55</v>
      </c>
      <c r="AM234" s="7" t="s">
        <v>55</v>
      </c>
      <c r="AN234" s="7" t="s">
        <v>55</v>
      </c>
      <c r="AO234" s="7" t="s">
        <v>55</v>
      </c>
      <c r="AP234" s="7" t="s">
        <v>55</v>
      </c>
      <c r="AQ234" s="7" t="s">
        <v>55</v>
      </c>
      <c r="AR234" s="7" t="s">
        <v>55</v>
      </c>
      <c r="AS234" s="7" t="s">
        <v>55</v>
      </c>
      <c r="AT234" s="7" t="s">
        <v>55</v>
      </c>
      <c r="AU234" s="7" t="s">
        <v>55</v>
      </c>
      <c r="AV234" s="7" t="s">
        <v>55</v>
      </c>
      <c r="AW234" s="7" t="s">
        <v>55</v>
      </c>
      <c r="AX234">
        <f t="shared" si="49"/>
        <v>156.59397000000001</v>
      </c>
      <c r="AY234">
        <f t="shared" si="58"/>
        <v>9</v>
      </c>
      <c r="AZ234" t="str">
        <f t="shared" si="59"/>
        <v>United Republic of Tanzania</v>
      </c>
    </row>
    <row r="235" spans="1:53" ht="13" x14ac:dyDescent="0.3">
      <c r="A235" s="6" t="s">
        <v>284</v>
      </c>
      <c r="B235" s="5" t="s">
        <v>53</v>
      </c>
      <c r="C235" s="8" t="s">
        <v>55</v>
      </c>
      <c r="D235" s="8">
        <v>40.89716</v>
      </c>
      <c r="E235" s="8" t="s">
        <v>55</v>
      </c>
      <c r="F235" s="8">
        <v>41.287269999999999</v>
      </c>
      <c r="G235" s="8" t="s">
        <v>55</v>
      </c>
      <c r="H235" s="8">
        <v>45.711709999999997</v>
      </c>
      <c r="I235" s="8">
        <v>44.345149999999997</v>
      </c>
      <c r="J235" s="8">
        <v>44.66187</v>
      </c>
      <c r="K235" s="8">
        <v>45.634889999999999</v>
      </c>
      <c r="L235" s="8" t="s">
        <v>55</v>
      </c>
      <c r="M235" s="8" t="s">
        <v>55</v>
      </c>
      <c r="N235" s="8">
        <v>49.083750000000002</v>
      </c>
      <c r="O235" s="8">
        <v>49.663629999999998</v>
      </c>
      <c r="P235" s="8">
        <v>50.20232</v>
      </c>
      <c r="Q235" s="8">
        <v>50.339750000000002</v>
      </c>
      <c r="R235" s="8">
        <v>50.44641</v>
      </c>
      <c r="S235" s="8" t="s">
        <v>55</v>
      </c>
      <c r="T235" s="8">
        <v>50.752290000000002</v>
      </c>
      <c r="U235" s="8" t="s">
        <v>55</v>
      </c>
      <c r="V235" s="8">
        <v>52.817309999999999</v>
      </c>
      <c r="W235" s="8">
        <v>53.528129999999997</v>
      </c>
      <c r="X235" s="8">
        <v>54.203099999999999</v>
      </c>
      <c r="Y235" s="8">
        <v>54.177030000000002</v>
      </c>
      <c r="Z235" s="8" t="s">
        <v>55</v>
      </c>
      <c r="AA235" s="8">
        <v>54.66583</v>
      </c>
      <c r="AB235" s="8">
        <v>54.98048</v>
      </c>
      <c r="AC235" s="8">
        <v>55.186860000000003</v>
      </c>
      <c r="AD235" s="8" t="s">
        <v>55</v>
      </c>
      <c r="AE235" s="8" t="s">
        <v>55</v>
      </c>
      <c r="AF235" s="8">
        <v>56.34395</v>
      </c>
      <c r="AG235" s="8">
        <v>56.996940000000002</v>
      </c>
      <c r="AH235" s="8">
        <v>57.099029999999999</v>
      </c>
      <c r="AI235" s="8">
        <v>57.30012</v>
      </c>
      <c r="AJ235" s="8">
        <v>57.457830000000001</v>
      </c>
      <c r="AK235" s="8">
        <v>57.70879</v>
      </c>
      <c r="AL235" s="8">
        <v>57.964449999999999</v>
      </c>
      <c r="AM235" s="8">
        <v>58.343519999999998</v>
      </c>
      <c r="AN235" s="8">
        <v>58.47204</v>
      </c>
      <c r="AO235" s="8">
        <v>58.451619999999998</v>
      </c>
      <c r="AP235" s="8">
        <v>58.447220000000002</v>
      </c>
      <c r="AQ235" s="8">
        <v>58.51784</v>
      </c>
      <c r="AR235" s="8">
        <v>58.437710000000003</v>
      </c>
      <c r="AS235" s="8">
        <v>58.380009999999999</v>
      </c>
      <c r="AT235" s="8">
        <v>58.568530000000003</v>
      </c>
      <c r="AU235" s="8">
        <v>58.430750000000003</v>
      </c>
      <c r="AV235" s="8" t="s">
        <v>55</v>
      </c>
      <c r="AW235" s="8" t="s">
        <v>55</v>
      </c>
      <c r="AX235">
        <f t="shared" si="49"/>
        <v>1869.5052900000003</v>
      </c>
      <c r="AY235">
        <f t="shared" si="58"/>
        <v>35</v>
      </c>
      <c r="AZ235" t="str">
        <f t="shared" si="59"/>
        <v>United States of America</v>
      </c>
      <c r="BA235" t="s">
        <v>618</v>
      </c>
    </row>
    <row r="236" spans="1:53" ht="13" hidden="1" x14ac:dyDescent="0.3">
      <c r="A236" s="6" t="s">
        <v>285</v>
      </c>
      <c r="B236" s="5" t="s">
        <v>53</v>
      </c>
      <c r="C236" s="7" t="s">
        <v>55</v>
      </c>
      <c r="D236" s="7" t="s">
        <v>55</v>
      </c>
      <c r="E236" s="7" t="s">
        <v>55</v>
      </c>
      <c r="F236" s="7" t="s">
        <v>55</v>
      </c>
      <c r="G236" s="7" t="s">
        <v>55</v>
      </c>
      <c r="H236" s="7" t="s">
        <v>55</v>
      </c>
      <c r="I236" s="7" t="s">
        <v>55</v>
      </c>
      <c r="J236" s="7" t="s">
        <v>55</v>
      </c>
      <c r="K236" s="7" t="s">
        <v>55</v>
      </c>
      <c r="L236" s="7" t="s">
        <v>55</v>
      </c>
      <c r="M236" s="7" t="s">
        <v>55</v>
      </c>
      <c r="N236" s="7" t="s">
        <v>55</v>
      </c>
      <c r="O236" s="7" t="s">
        <v>55</v>
      </c>
      <c r="P236" s="7" t="s">
        <v>55</v>
      </c>
      <c r="Q236" s="7" t="s">
        <v>55</v>
      </c>
      <c r="R236" s="7" t="s">
        <v>55</v>
      </c>
      <c r="S236" s="7" t="s">
        <v>55</v>
      </c>
      <c r="T236" s="7" t="s">
        <v>55</v>
      </c>
      <c r="U236" s="7" t="s">
        <v>55</v>
      </c>
      <c r="V236" s="7" t="s">
        <v>55</v>
      </c>
      <c r="W236" s="7" t="s">
        <v>55</v>
      </c>
      <c r="X236" s="7" t="s">
        <v>55</v>
      </c>
      <c r="Y236" s="7" t="s">
        <v>55</v>
      </c>
      <c r="Z236" s="7" t="s">
        <v>55</v>
      </c>
      <c r="AA236" s="7" t="s">
        <v>55</v>
      </c>
      <c r="AB236" s="7" t="s">
        <v>55</v>
      </c>
      <c r="AC236" s="7" t="s">
        <v>55</v>
      </c>
      <c r="AD236" s="7" t="s">
        <v>55</v>
      </c>
      <c r="AE236" s="7" t="s">
        <v>55</v>
      </c>
      <c r="AF236" s="7" t="s">
        <v>55</v>
      </c>
      <c r="AG236" s="7" t="s">
        <v>55</v>
      </c>
      <c r="AH236" s="7" t="s">
        <v>55</v>
      </c>
      <c r="AI236" s="7" t="s">
        <v>55</v>
      </c>
      <c r="AJ236" s="7" t="s">
        <v>55</v>
      </c>
      <c r="AK236" s="7" t="s">
        <v>55</v>
      </c>
      <c r="AL236" s="7" t="s">
        <v>55</v>
      </c>
      <c r="AM236" s="7" t="s">
        <v>55</v>
      </c>
      <c r="AN236" s="7" t="s">
        <v>55</v>
      </c>
      <c r="AO236" s="7" t="s">
        <v>55</v>
      </c>
      <c r="AP236" s="7" t="s">
        <v>55</v>
      </c>
      <c r="AQ236" s="7" t="s">
        <v>55</v>
      </c>
      <c r="AR236" s="7" t="s">
        <v>55</v>
      </c>
      <c r="AS236" s="7" t="s">
        <v>55</v>
      </c>
      <c r="AT236" s="7" t="s">
        <v>55</v>
      </c>
      <c r="AU236" s="7" t="s">
        <v>55</v>
      </c>
      <c r="AV236" s="7" t="s">
        <v>55</v>
      </c>
      <c r="AW236" s="7" t="s">
        <v>55</v>
      </c>
      <c r="AX236">
        <f t="shared" si="49"/>
        <v>0</v>
      </c>
    </row>
    <row r="237" spans="1:53" ht="13" x14ac:dyDescent="0.3">
      <c r="A237" s="6" t="s">
        <v>286</v>
      </c>
      <c r="B237" s="5" t="s">
        <v>53</v>
      </c>
      <c r="C237" s="8">
        <v>0</v>
      </c>
      <c r="D237" s="8" t="s">
        <v>55</v>
      </c>
      <c r="E237" s="8" t="s">
        <v>55</v>
      </c>
      <c r="F237" s="8" t="s">
        <v>55</v>
      </c>
      <c r="G237" s="8" t="s">
        <v>55</v>
      </c>
      <c r="H237" s="8" t="s">
        <v>55</v>
      </c>
      <c r="I237" s="8" t="s">
        <v>55</v>
      </c>
      <c r="J237" s="8" t="s">
        <v>55</v>
      </c>
      <c r="K237" s="8" t="s">
        <v>55</v>
      </c>
      <c r="L237" s="8">
        <v>52.390540000000001</v>
      </c>
      <c r="M237" s="8">
        <v>49.411760000000001</v>
      </c>
      <c r="N237" s="8">
        <v>34.65211</v>
      </c>
      <c r="O237" s="8">
        <v>54.427349999999997</v>
      </c>
      <c r="P237" s="8">
        <v>54.318049999999999</v>
      </c>
      <c r="Q237" s="8">
        <v>56.27854</v>
      </c>
      <c r="R237" s="8">
        <v>57.560789999999997</v>
      </c>
      <c r="S237" s="8">
        <v>60.808489999999999</v>
      </c>
      <c r="T237" s="8">
        <v>59.258000000000003</v>
      </c>
      <c r="U237" s="8">
        <v>56.373019999999997</v>
      </c>
      <c r="V237" s="8">
        <v>38.416420000000002</v>
      </c>
      <c r="W237" s="8" t="s">
        <v>55</v>
      </c>
      <c r="X237" s="8" t="s">
        <v>55</v>
      </c>
      <c r="Y237" s="8" t="s">
        <v>55</v>
      </c>
      <c r="Z237" s="8" t="s">
        <v>55</v>
      </c>
      <c r="AA237" s="8" t="s">
        <v>55</v>
      </c>
      <c r="AB237" s="8" t="s">
        <v>55</v>
      </c>
      <c r="AC237" s="8" t="s">
        <v>55</v>
      </c>
      <c r="AD237" s="8" t="s">
        <v>55</v>
      </c>
      <c r="AE237" s="8" t="s">
        <v>55</v>
      </c>
      <c r="AF237" s="8">
        <v>64.359620000000007</v>
      </c>
      <c r="AG237" s="8" t="s">
        <v>55</v>
      </c>
      <c r="AH237" s="8">
        <v>70.986220000000003</v>
      </c>
      <c r="AI237" s="8">
        <v>66.787049999999994</v>
      </c>
      <c r="AJ237" s="8">
        <v>65.35342</v>
      </c>
      <c r="AK237" s="8">
        <v>66.702169999999995</v>
      </c>
      <c r="AL237" s="8">
        <v>68.585589999999996</v>
      </c>
      <c r="AM237" s="8">
        <v>65.833820000000003</v>
      </c>
      <c r="AN237" s="8">
        <v>68.782300000000006</v>
      </c>
      <c r="AO237" s="8">
        <v>65.110879999999995</v>
      </c>
      <c r="AP237" s="8">
        <v>65.86627</v>
      </c>
      <c r="AQ237" s="8">
        <v>64.123959999999997</v>
      </c>
      <c r="AR237" s="8" t="s">
        <v>55</v>
      </c>
      <c r="AS237" s="8" t="s">
        <v>55</v>
      </c>
      <c r="AT237" s="8" t="s">
        <v>55</v>
      </c>
      <c r="AU237" s="8" t="s">
        <v>55</v>
      </c>
      <c r="AV237" s="8" t="s">
        <v>55</v>
      </c>
      <c r="AW237" s="8" t="s">
        <v>55</v>
      </c>
      <c r="AX237">
        <f t="shared" si="49"/>
        <v>1306.3863699999999</v>
      </c>
      <c r="AY237">
        <f t="shared" ref="AY237:AY241" si="60">COUNT(C237:AW237)</f>
        <v>23</v>
      </c>
      <c r="AZ237" t="str">
        <f t="shared" ref="AZ237:AZ241" si="61">A237</f>
        <v>Uruguay</v>
      </c>
      <c r="BA237" t="s">
        <v>616</v>
      </c>
    </row>
    <row r="238" spans="1:53" ht="13" hidden="1" x14ac:dyDescent="0.3">
      <c r="A238" s="6" t="s">
        <v>287</v>
      </c>
      <c r="B238" s="5" t="s">
        <v>53</v>
      </c>
      <c r="C238" s="7" t="s">
        <v>55</v>
      </c>
      <c r="D238" s="7" t="s">
        <v>55</v>
      </c>
      <c r="E238" s="7" t="s">
        <v>55</v>
      </c>
      <c r="F238" s="7" t="s">
        <v>55</v>
      </c>
      <c r="G238" s="7" t="s">
        <v>55</v>
      </c>
      <c r="H238" s="7" t="s">
        <v>55</v>
      </c>
      <c r="I238" s="7" t="s">
        <v>55</v>
      </c>
      <c r="J238" s="7" t="s">
        <v>55</v>
      </c>
      <c r="K238" s="7" t="s">
        <v>55</v>
      </c>
      <c r="L238" s="7" t="s">
        <v>55</v>
      </c>
      <c r="M238" s="7" t="s">
        <v>55</v>
      </c>
      <c r="N238" s="7" t="s">
        <v>55</v>
      </c>
      <c r="O238" s="7" t="s">
        <v>55</v>
      </c>
      <c r="P238" s="7" t="s">
        <v>55</v>
      </c>
      <c r="Q238" s="7" t="s">
        <v>55</v>
      </c>
      <c r="R238" s="7" t="s">
        <v>55</v>
      </c>
      <c r="S238" s="7" t="s">
        <v>55</v>
      </c>
      <c r="T238" s="7" t="s">
        <v>55</v>
      </c>
      <c r="U238" s="7" t="s">
        <v>55</v>
      </c>
      <c r="V238" s="7" t="s">
        <v>55</v>
      </c>
      <c r="W238" s="7" t="s">
        <v>55</v>
      </c>
      <c r="X238" s="7" t="s">
        <v>55</v>
      </c>
      <c r="Y238" s="7" t="s">
        <v>55</v>
      </c>
      <c r="Z238" s="7" t="s">
        <v>55</v>
      </c>
      <c r="AA238" s="7" t="s">
        <v>55</v>
      </c>
      <c r="AB238" s="7" t="s">
        <v>55</v>
      </c>
      <c r="AC238" s="7" t="s">
        <v>55</v>
      </c>
      <c r="AD238" s="7" t="s">
        <v>55</v>
      </c>
      <c r="AE238" s="7" t="s">
        <v>55</v>
      </c>
      <c r="AF238" s="7" t="s">
        <v>55</v>
      </c>
      <c r="AG238" s="7" t="s">
        <v>55</v>
      </c>
      <c r="AH238" s="7" t="s">
        <v>55</v>
      </c>
      <c r="AI238" s="7" t="s">
        <v>55</v>
      </c>
      <c r="AJ238" s="7" t="s">
        <v>55</v>
      </c>
      <c r="AK238" s="7" t="s">
        <v>55</v>
      </c>
      <c r="AL238" s="7" t="s">
        <v>55</v>
      </c>
      <c r="AM238" s="7">
        <v>41.371789999999997</v>
      </c>
      <c r="AN238" s="7">
        <v>39.162869999999998</v>
      </c>
      <c r="AO238" s="7">
        <v>38.732080000000003</v>
      </c>
      <c r="AP238" s="7">
        <v>42.624679999999998</v>
      </c>
      <c r="AQ238" s="7">
        <v>42.387050000000002</v>
      </c>
      <c r="AR238" s="7">
        <v>44.282989999999998</v>
      </c>
      <c r="AS238" s="7">
        <v>42.098439999999997</v>
      </c>
      <c r="AT238" s="7">
        <v>38.124040000000001</v>
      </c>
      <c r="AU238" s="7">
        <v>33.481879999999997</v>
      </c>
      <c r="AV238" s="7">
        <v>35.905970000000003</v>
      </c>
      <c r="AW238" s="7">
        <v>36.880659999999999</v>
      </c>
      <c r="AX238">
        <f t="shared" si="49"/>
        <v>435.05244999999991</v>
      </c>
      <c r="AY238">
        <f t="shared" si="60"/>
        <v>11</v>
      </c>
      <c r="AZ238" t="str">
        <f t="shared" si="61"/>
        <v>Uzbekistan</v>
      </c>
    </row>
    <row r="239" spans="1:53" ht="13" hidden="1" x14ac:dyDescent="0.3">
      <c r="A239" s="6" t="s">
        <v>288</v>
      </c>
      <c r="B239" s="5" t="s">
        <v>53</v>
      </c>
      <c r="C239" s="8" t="s">
        <v>55</v>
      </c>
      <c r="D239" s="8" t="s">
        <v>55</v>
      </c>
      <c r="E239" s="8" t="s">
        <v>55</v>
      </c>
      <c r="F239" s="8" t="s">
        <v>55</v>
      </c>
      <c r="G239" s="8" t="s">
        <v>55</v>
      </c>
      <c r="H239" s="8" t="s">
        <v>55</v>
      </c>
      <c r="I239" s="8" t="s">
        <v>55</v>
      </c>
      <c r="J239" s="8" t="s">
        <v>55</v>
      </c>
      <c r="K239" s="8" t="s">
        <v>55</v>
      </c>
      <c r="L239" s="8" t="s">
        <v>55</v>
      </c>
      <c r="M239" s="8" t="s">
        <v>55</v>
      </c>
      <c r="N239" s="8" t="s">
        <v>55</v>
      </c>
      <c r="O239" s="8" t="s">
        <v>55</v>
      </c>
      <c r="P239" s="8" t="s">
        <v>55</v>
      </c>
      <c r="Q239" s="8" t="s">
        <v>55</v>
      </c>
      <c r="R239" s="8" t="s">
        <v>55</v>
      </c>
      <c r="S239" s="8" t="s">
        <v>55</v>
      </c>
      <c r="T239" s="8" t="s">
        <v>55</v>
      </c>
      <c r="U239" s="8" t="s">
        <v>55</v>
      </c>
      <c r="V239" s="8" t="s">
        <v>55</v>
      </c>
      <c r="W239" s="8" t="s">
        <v>55</v>
      </c>
      <c r="X239" s="8" t="s">
        <v>55</v>
      </c>
      <c r="Y239" s="8" t="s">
        <v>55</v>
      </c>
      <c r="Z239" s="8" t="s">
        <v>55</v>
      </c>
      <c r="AA239" s="8" t="s">
        <v>55</v>
      </c>
      <c r="AB239" s="8" t="s">
        <v>55</v>
      </c>
      <c r="AC239" s="8" t="s">
        <v>55</v>
      </c>
      <c r="AD239" s="8" t="s">
        <v>55</v>
      </c>
      <c r="AE239" s="8" t="s">
        <v>55</v>
      </c>
      <c r="AF239" s="8" t="s">
        <v>55</v>
      </c>
      <c r="AG239" s="8" t="s">
        <v>55</v>
      </c>
      <c r="AH239" s="8" t="s">
        <v>55</v>
      </c>
      <c r="AI239" s="8" t="s">
        <v>55</v>
      </c>
      <c r="AJ239" s="8">
        <v>36.214440000000003</v>
      </c>
      <c r="AK239" s="8" t="s">
        <v>55</v>
      </c>
      <c r="AL239" s="8" t="s">
        <v>55</v>
      </c>
      <c r="AM239" s="8" t="s">
        <v>55</v>
      </c>
      <c r="AN239" s="8" t="s">
        <v>55</v>
      </c>
      <c r="AO239" s="8" t="s">
        <v>55</v>
      </c>
      <c r="AP239" s="8" t="s">
        <v>55</v>
      </c>
      <c r="AQ239" s="8" t="s">
        <v>55</v>
      </c>
      <c r="AR239" s="8" t="s">
        <v>55</v>
      </c>
      <c r="AS239" s="8" t="s">
        <v>55</v>
      </c>
      <c r="AT239" s="8" t="s">
        <v>55</v>
      </c>
      <c r="AU239" s="8" t="s">
        <v>55</v>
      </c>
      <c r="AV239" s="8" t="s">
        <v>55</v>
      </c>
      <c r="AW239" s="8" t="s">
        <v>55</v>
      </c>
      <c r="AX239">
        <f t="shared" si="49"/>
        <v>36.214440000000003</v>
      </c>
      <c r="AY239">
        <f t="shared" si="60"/>
        <v>1</v>
      </c>
      <c r="AZ239" t="str">
        <f t="shared" si="61"/>
        <v>Vanuatu</v>
      </c>
    </row>
    <row r="240" spans="1:53" ht="20" hidden="1" x14ac:dyDescent="0.3">
      <c r="A240" s="6" t="s">
        <v>289</v>
      </c>
      <c r="B240" s="5" t="s">
        <v>53</v>
      </c>
      <c r="C240" s="7" t="s">
        <v>55</v>
      </c>
      <c r="D240" s="7" t="s">
        <v>55</v>
      </c>
      <c r="E240" s="7" t="s">
        <v>55</v>
      </c>
      <c r="F240" s="7" t="s">
        <v>55</v>
      </c>
      <c r="G240" s="7" t="s">
        <v>55</v>
      </c>
      <c r="H240" s="7">
        <v>30.710249999999998</v>
      </c>
      <c r="I240" s="7" t="s">
        <v>55</v>
      </c>
      <c r="J240" s="7" t="s">
        <v>55</v>
      </c>
      <c r="K240" s="7" t="s">
        <v>55</v>
      </c>
      <c r="L240" s="7" t="s">
        <v>55</v>
      </c>
      <c r="M240" s="7" t="s">
        <v>55</v>
      </c>
      <c r="N240" s="7" t="s">
        <v>55</v>
      </c>
      <c r="O240" s="7" t="s">
        <v>55</v>
      </c>
      <c r="P240" s="7" t="s">
        <v>55</v>
      </c>
      <c r="Q240" s="7" t="s">
        <v>55</v>
      </c>
      <c r="R240" s="7" t="s">
        <v>55</v>
      </c>
      <c r="S240" s="7" t="s">
        <v>55</v>
      </c>
      <c r="T240" s="7" t="s">
        <v>55</v>
      </c>
      <c r="U240" s="7" t="s">
        <v>55</v>
      </c>
      <c r="V240" s="7" t="s">
        <v>55</v>
      </c>
      <c r="W240" s="7" t="s">
        <v>55</v>
      </c>
      <c r="X240" s="7" t="s">
        <v>55</v>
      </c>
      <c r="Y240" s="7" t="s">
        <v>55</v>
      </c>
      <c r="Z240" s="7" t="s">
        <v>55</v>
      </c>
      <c r="AA240" s="7" t="s">
        <v>55</v>
      </c>
      <c r="AB240" s="7" t="s">
        <v>55</v>
      </c>
      <c r="AC240" s="7" t="s">
        <v>55</v>
      </c>
      <c r="AD240" s="7" t="s">
        <v>55</v>
      </c>
      <c r="AE240" s="7" t="s">
        <v>55</v>
      </c>
      <c r="AF240" s="7" t="s">
        <v>55</v>
      </c>
      <c r="AG240" s="7">
        <v>62.784019999999998</v>
      </c>
      <c r="AH240" s="7" t="s">
        <v>55</v>
      </c>
      <c r="AI240" s="7">
        <v>60.29757</v>
      </c>
      <c r="AJ240" s="7" t="s">
        <v>55</v>
      </c>
      <c r="AK240" s="7" t="s">
        <v>55</v>
      </c>
      <c r="AL240" s="7" t="s">
        <v>55</v>
      </c>
      <c r="AM240" s="7" t="s">
        <v>55</v>
      </c>
      <c r="AN240" s="7" t="s">
        <v>55</v>
      </c>
      <c r="AO240" s="7" t="s">
        <v>55</v>
      </c>
      <c r="AP240" s="7" t="s">
        <v>55</v>
      </c>
      <c r="AQ240" s="7" t="s">
        <v>55</v>
      </c>
      <c r="AR240" s="7" t="s">
        <v>55</v>
      </c>
      <c r="AS240" s="7" t="s">
        <v>55</v>
      </c>
      <c r="AT240" s="7" t="s">
        <v>55</v>
      </c>
      <c r="AU240" s="7" t="s">
        <v>55</v>
      </c>
      <c r="AV240" s="7" t="s">
        <v>55</v>
      </c>
      <c r="AW240" s="7" t="s">
        <v>55</v>
      </c>
      <c r="AX240">
        <f t="shared" si="49"/>
        <v>153.79184000000001</v>
      </c>
      <c r="AY240">
        <f t="shared" si="60"/>
        <v>3</v>
      </c>
      <c r="AZ240" t="str">
        <f t="shared" si="61"/>
        <v>Venezuela (Bolivarian Republic of)</v>
      </c>
    </row>
    <row r="241" spans="1:52" ht="13" hidden="1" x14ac:dyDescent="0.3">
      <c r="A241" s="6" t="s">
        <v>290</v>
      </c>
      <c r="B241" s="5" t="s">
        <v>53</v>
      </c>
      <c r="C241" s="8" t="s">
        <v>55</v>
      </c>
      <c r="D241" s="8" t="s">
        <v>55</v>
      </c>
      <c r="E241" s="8" t="s">
        <v>55</v>
      </c>
      <c r="F241" s="8" t="s">
        <v>55</v>
      </c>
      <c r="G241" s="8" t="s">
        <v>55</v>
      </c>
      <c r="H241" s="8" t="s">
        <v>55</v>
      </c>
      <c r="I241" s="8" t="s">
        <v>55</v>
      </c>
      <c r="J241" s="8">
        <v>37.392580000000002</v>
      </c>
      <c r="K241" s="8">
        <v>39.131410000000002</v>
      </c>
      <c r="L241" s="8" t="s">
        <v>55</v>
      </c>
      <c r="M241" s="8" t="s">
        <v>55</v>
      </c>
      <c r="N241" s="8" t="s">
        <v>55</v>
      </c>
      <c r="O241" s="8" t="s">
        <v>55</v>
      </c>
      <c r="P241" s="8" t="s">
        <v>55</v>
      </c>
      <c r="Q241" s="8" t="s">
        <v>55</v>
      </c>
      <c r="R241" s="8" t="s">
        <v>55</v>
      </c>
      <c r="S241" s="8" t="s">
        <v>55</v>
      </c>
      <c r="T241" s="8" t="s">
        <v>55</v>
      </c>
      <c r="U241" s="8" t="s">
        <v>55</v>
      </c>
      <c r="V241" s="8" t="s">
        <v>55</v>
      </c>
      <c r="W241" s="8" t="s">
        <v>55</v>
      </c>
      <c r="X241" s="8" t="s">
        <v>55</v>
      </c>
      <c r="Y241" s="8" t="s">
        <v>55</v>
      </c>
      <c r="Z241" s="8" t="s">
        <v>55</v>
      </c>
      <c r="AA241" s="8" t="s">
        <v>55</v>
      </c>
      <c r="AB241" s="8" t="s">
        <v>55</v>
      </c>
      <c r="AC241" s="8" t="s">
        <v>55</v>
      </c>
      <c r="AD241" s="8" t="s">
        <v>55</v>
      </c>
      <c r="AE241" s="8" t="s">
        <v>55</v>
      </c>
      <c r="AF241" s="8" t="s">
        <v>55</v>
      </c>
      <c r="AG241" s="8" t="s">
        <v>55</v>
      </c>
      <c r="AH241" s="8" t="s">
        <v>55</v>
      </c>
      <c r="AI241" s="8" t="s">
        <v>55</v>
      </c>
      <c r="AJ241" s="8" t="s">
        <v>55</v>
      </c>
      <c r="AK241" s="8" t="s">
        <v>55</v>
      </c>
      <c r="AL241" s="8">
        <v>42.375160000000001</v>
      </c>
      <c r="AM241" s="8" t="s">
        <v>55</v>
      </c>
      <c r="AN241" s="8">
        <v>43.770499999999998</v>
      </c>
      <c r="AO241" s="8">
        <v>43.071739999999998</v>
      </c>
      <c r="AP241" s="8">
        <v>43.873959999999997</v>
      </c>
      <c r="AQ241" s="8">
        <v>44.793469999999999</v>
      </c>
      <c r="AR241" s="8" t="s">
        <v>55</v>
      </c>
      <c r="AS241" s="8">
        <v>37.03322</v>
      </c>
      <c r="AT241" s="8">
        <v>42.989600000000003</v>
      </c>
      <c r="AU241" s="8">
        <v>49.727420000000002</v>
      </c>
      <c r="AV241" s="8">
        <v>54.588990000000003</v>
      </c>
      <c r="AW241" s="8" t="s">
        <v>55</v>
      </c>
      <c r="AX241">
        <f t="shared" si="49"/>
        <v>478.74805000000003</v>
      </c>
      <c r="AY241">
        <f t="shared" si="60"/>
        <v>11</v>
      </c>
      <c r="AZ241" t="str">
        <f t="shared" si="61"/>
        <v>Viet Nam</v>
      </c>
    </row>
    <row r="242" spans="1:52" ht="13" hidden="1" x14ac:dyDescent="0.3">
      <c r="A242" s="6" t="s">
        <v>291</v>
      </c>
      <c r="B242" s="5" t="s">
        <v>53</v>
      </c>
      <c r="C242" s="7" t="s">
        <v>55</v>
      </c>
      <c r="D242" s="7" t="s">
        <v>55</v>
      </c>
      <c r="E242" s="7" t="s">
        <v>55</v>
      </c>
      <c r="F242" s="7" t="s">
        <v>55</v>
      </c>
      <c r="G242" s="7" t="s">
        <v>55</v>
      </c>
      <c r="H242" s="7" t="s">
        <v>55</v>
      </c>
      <c r="I242" s="7" t="s">
        <v>55</v>
      </c>
      <c r="J242" s="7" t="s">
        <v>55</v>
      </c>
      <c r="K242" s="7" t="s">
        <v>55</v>
      </c>
      <c r="L242" s="7" t="s">
        <v>55</v>
      </c>
      <c r="M242" s="7" t="s">
        <v>55</v>
      </c>
      <c r="N242" s="7" t="s">
        <v>55</v>
      </c>
      <c r="O242" s="7" t="s">
        <v>55</v>
      </c>
      <c r="P242" s="7" t="s">
        <v>55</v>
      </c>
      <c r="Q242" s="7" t="s">
        <v>55</v>
      </c>
      <c r="R242" s="7" t="s">
        <v>55</v>
      </c>
      <c r="S242" s="7" t="s">
        <v>55</v>
      </c>
      <c r="T242" s="7" t="s">
        <v>55</v>
      </c>
      <c r="U242" s="7" t="s">
        <v>55</v>
      </c>
      <c r="V242" s="7" t="s">
        <v>55</v>
      </c>
      <c r="W242" s="7" t="s">
        <v>55</v>
      </c>
      <c r="X242" s="7" t="s">
        <v>55</v>
      </c>
      <c r="Y242" s="7" t="s">
        <v>55</v>
      </c>
      <c r="Z242" s="7" t="s">
        <v>55</v>
      </c>
      <c r="AA242" s="7" t="s">
        <v>55</v>
      </c>
      <c r="AB242" s="7" t="s">
        <v>55</v>
      </c>
      <c r="AC242" s="7" t="s">
        <v>55</v>
      </c>
      <c r="AD242" s="7" t="s">
        <v>55</v>
      </c>
      <c r="AE242" s="7" t="s">
        <v>55</v>
      </c>
      <c r="AF242" s="7" t="s">
        <v>55</v>
      </c>
      <c r="AG242" s="7" t="s">
        <v>55</v>
      </c>
      <c r="AH242" s="7" t="s">
        <v>55</v>
      </c>
      <c r="AI242" s="7" t="s">
        <v>55</v>
      </c>
      <c r="AJ242" s="7" t="s">
        <v>55</v>
      </c>
      <c r="AK242" s="7" t="s">
        <v>55</v>
      </c>
      <c r="AL242" s="7" t="s">
        <v>55</v>
      </c>
      <c r="AM242" s="7" t="s">
        <v>55</v>
      </c>
      <c r="AN242" s="7" t="s">
        <v>55</v>
      </c>
      <c r="AO242" s="7" t="s">
        <v>55</v>
      </c>
      <c r="AP242" s="7" t="s">
        <v>55</v>
      </c>
      <c r="AQ242" s="7" t="s">
        <v>55</v>
      </c>
      <c r="AR242" s="7" t="s">
        <v>55</v>
      </c>
      <c r="AS242" s="7" t="s">
        <v>55</v>
      </c>
      <c r="AT242" s="7" t="s">
        <v>55</v>
      </c>
      <c r="AU242" s="7" t="s">
        <v>55</v>
      </c>
      <c r="AV242" s="7" t="s">
        <v>55</v>
      </c>
      <c r="AW242" s="7" t="s">
        <v>55</v>
      </c>
      <c r="AX242">
        <f t="shared" si="49"/>
        <v>0</v>
      </c>
    </row>
    <row r="243" spans="1:52" ht="13" hidden="1" x14ac:dyDescent="0.3">
      <c r="A243" s="6" t="s">
        <v>292</v>
      </c>
      <c r="B243" s="5" t="s">
        <v>53</v>
      </c>
      <c r="C243" s="8" t="s">
        <v>55</v>
      </c>
      <c r="D243" s="8" t="s">
        <v>55</v>
      </c>
      <c r="E243" s="8" t="s">
        <v>55</v>
      </c>
      <c r="F243" s="8" t="s">
        <v>55</v>
      </c>
      <c r="G243" s="8" t="s">
        <v>55</v>
      </c>
      <c r="H243" s="8" t="s">
        <v>55</v>
      </c>
      <c r="I243" s="8" t="s">
        <v>55</v>
      </c>
      <c r="J243" s="8" t="s">
        <v>55</v>
      </c>
      <c r="K243" s="8" t="s">
        <v>55</v>
      </c>
      <c r="L243" s="8" t="s">
        <v>55</v>
      </c>
      <c r="M243" s="8" t="s">
        <v>55</v>
      </c>
      <c r="N243" s="8" t="s">
        <v>55</v>
      </c>
      <c r="O243" s="8" t="s">
        <v>55</v>
      </c>
      <c r="P243" s="8" t="s">
        <v>55</v>
      </c>
      <c r="Q243" s="8" t="s">
        <v>55</v>
      </c>
      <c r="R243" s="8" t="s">
        <v>55</v>
      </c>
      <c r="S243" s="8" t="s">
        <v>55</v>
      </c>
      <c r="T243" s="8" t="s">
        <v>55</v>
      </c>
      <c r="U243" s="8" t="s">
        <v>55</v>
      </c>
      <c r="V243" s="8" t="s">
        <v>55</v>
      </c>
      <c r="W243" s="8" t="s">
        <v>55</v>
      </c>
      <c r="X243" s="8" t="s">
        <v>55</v>
      </c>
      <c r="Y243" s="8" t="s">
        <v>55</v>
      </c>
      <c r="Z243" s="8" t="s">
        <v>55</v>
      </c>
      <c r="AA243" s="8" t="s">
        <v>55</v>
      </c>
      <c r="AB243" s="8" t="s">
        <v>55</v>
      </c>
      <c r="AC243" s="8" t="s">
        <v>55</v>
      </c>
      <c r="AD243" s="8" t="s">
        <v>55</v>
      </c>
      <c r="AE243" s="8" t="s">
        <v>55</v>
      </c>
      <c r="AF243" s="8" t="s">
        <v>55</v>
      </c>
      <c r="AG243" s="8" t="s">
        <v>55</v>
      </c>
      <c r="AH243" s="8" t="s">
        <v>55</v>
      </c>
      <c r="AI243" s="8" t="s">
        <v>55</v>
      </c>
      <c r="AJ243" s="8" t="s">
        <v>55</v>
      </c>
      <c r="AK243" s="8" t="s">
        <v>55</v>
      </c>
      <c r="AL243" s="8" t="s">
        <v>55</v>
      </c>
      <c r="AM243" s="8" t="s">
        <v>55</v>
      </c>
      <c r="AN243" s="8" t="s">
        <v>55</v>
      </c>
      <c r="AO243" s="8" t="s">
        <v>55</v>
      </c>
      <c r="AP243" s="8" t="s">
        <v>55</v>
      </c>
      <c r="AQ243" s="8" t="s">
        <v>55</v>
      </c>
      <c r="AR243" s="8" t="s">
        <v>55</v>
      </c>
      <c r="AS243" s="8" t="s">
        <v>55</v>
      </c>
      <c r="AT243" s="8" t="s">
        <v>55</v>
      </c>
      <c r="AU243" s="8" t="s">
        <v>55</v>
      </c>
      <c r="AV243" s="8" t="s">
        <v>55</v>
      </c>
      <c r="AW243" s="8" t="s">
        <v>55</v>
      </c>
      <c r="AX243">
        <f t="shared" si="49"/>
        <v>0</v>
      </c>
    </row>
    <row r="244" spans="1:52" ht="13" hidden="1" x14ac:dyDescent="0.3">
      <c r="A244" s="6" t="s">
        <v>293</v>
      </c>
      <c r="B244" s="5" t="s">
        <v>53</v>
      </c>
      <c r="C244" s="7" t="s">
        <v>55</v>
      </c>
      <c r="D244" s="7" t="s">
        <v>55</v>
      </c>
      <c r="E244" s="7" t="s">
        <v>55</v>
      </c>
      <c r="F244" s="7" t="s">
        <v>55</v>
      </c>
      <c r="G244" s="7" t="s">
        <v>55</v>
      </c>
      <c r="H244" s="7" t="s">
        <v>55</v>
      </c>
      <c r="I244" s="7" t="s">
        <v>55</v>
      </c>
      <c r="J244" s="7" t="s">
        <v>55</v>
      </c>
      <c r="K244" s="7" t="s">
        <v>55</v>
      </c>
      <c r="L244" s="7" t="s">
        <v>55</v>
      </c>
      <c r="M244" s="7" t="s">
        <v>55</v>
      </c>
      <c r="N244" s="7" t="s">
        <v>55</v>
      </c>
      <c r="O244" s="7" t="s">
        <v>55</v>
      </c>
      <c r="P244" s="7" t="s">
        <v>55</v>
      </c>
      <c r="Q244" s="7" t="s">
        <v>55</v>
      </c>
      <c r="R244" s="7" t="s">
        <v>55</v>
      </c>
      <c r="S244" s="7" t="s">
        <v>55</v>
      </c>
      <c r="T244" s="7" t="s">
        <v>55</v>
      </c>
      <c r="U244" s="7" t="s">
        <v>55</v>
      </c>
      <c r="V244" s="7" t="s">
        <v>55</v>
      </c>
      <c r="W244" s="7" t="s">
        <v>55</v>
      </c>
      <c r="X244" s="7" t="s">
        <v>55</v>
      </c>
      <c r="Y244" s="7" t="s">
        <v>55</v>
      </c>
      <c r="Z244" s="7" t="s">
        <v>55</v>
      </c>
      <c r="AA244" s="7" t="s">
        <v>55</v>
      </c>
      <c r="AB244" s="7" t="s">
        <v>55</v>
      </c>
      <c r="AC244" s="7" t="s">
        <v>55</v>
      </c>
      <c r="AD244" s="7" t="s">
        <v>55</v>
      </c>
      <c r="AE244" s="7" t="s">
        <v>55</v>
      </c>
      <c r="AF244" s="7" t="s">
        <v>55</v>
      </c>
      <c r="AG244" s="7" t="s">
        <v>55</v>
      </c>
      <c r="AH244" s="7" t="s">
        <v>55</v>
      </c>
      <c r="AI244" s="7" t="s">
        <v>55</v>
      </c>
      <c r="AJ244" s="7" t="s">
        <v>55</v>
      </c>
      <c r="AK244" s="7" t="s">
        <v>55</v>
      </c>
      <c r="AL244" s="7" t="s">
        <v>55</v>
      </c>
      <c r="AM244" s="7">
        <v>31.015180000000001</v>
      </c>
      <c r="AN244" s="7">
        <v>33.347160000000002</v>
      </c>
      <c r="AO244" s="7" t="s">
        <v>55</v>
      </c>
      <c r="AP244" s="7" t="s">
        <v>55</v>
      </c>
      <c r="AQ244" s="7" t="s">
        <v>55</v>
      </c>
      <c r="AR244" s="7" t="s">
        <v>55</v>
      </c>
      <c r="AS244" s="7" t="s">
        <v>55</v>
      </c>
      <c r="AT244" s="7" t="s">
        <v>55</v>
      </c>
      <c r="AU244" s="7" t="s">
        <v>55</v>
      </c>
      <c r="AV244" s="7" t="s">
        <v>55</v>
      </c>
      <c r="AW244" s="7" t="s">
        <v>55</v>
      </c>
      <c r="AX244">
        <f t="shared" si="49"/>
        <v>64.362340000000003</v>
      </c>
      <c r="AY244">
        <f t="shared" ref="AY244:AY246" si="62">COUNT(C244:AW244)</f>
        <v>2</v>
      </c>
      <c r="AZ244" t="str">
        <f t="shared" ref="AZ244:AZ246" si="63">A244</f>
        <v>Yemen</v>
      </c>
    </row>
    <row r="245" spans="1:52" ht="13" hidden="1" x14ac:dyDescent="0.3">
      <c r="A245" s="6" t="s">
        <v>294</v>
      </c>
      <c r="B245" s="5" t="s">
        <v>53</v>
      </c>
      <c r="C245" s="8">
        <v>22.63374</v>
      </c>
      <c r="D245" s="8">
        <v>14.705880000000001</v>
      </c>
      <c r="E245" s="8" t="s">
        <v>55</v>
      </c>
      <c r="F245" s="8">
        <v>16.197179999999999</v>
      </c>
      <c r="G245" s="8">
        <v>23.599319999999999</v>
      </c>
      <c r="H245" s="8" t="s">
        <v>55</v>
      </c>
      <c r="I245" s="8" t="s">
        <v>55</v>
      </c>
      <c r="J245" s="8" t="s">
        <v>55</v>
      </c>
      <c r="K245" s="8" t="s">
        <v>55</v>
      </c>
      <c r="L245" s="8" t="s">
        <v>55</v>
      </c>
      <c r="M245" s="8" t="s">
        <v>55</v>
      </c>
      <c r="N245" s="8" t="s">
        <v>55</v>
      </c>
      <c r="O245" s="8">
        <v>17.451820000000001</v>
      </c>
      <c r="P245" s="8" t="s">
        <v>55</v>
      </c>
      <c r="Q245" s="8" t="s">
        <v>55</v>
      </c>
      <c r="R245" s="8" t="s">
        <v>55</v>
      </c>
      <c r="S245" s="8">
        <v>22.709160000000001</v>
      </c>
      <c r="T245" s="8" t="s">
        <v>55</v>
      </c>
      <c r="U245" s="8" t="s">
        <v>55</v>
      </c>
      <c r="V245" s="8" t="s">
        <v>55</v>
      </c>
      <c r="W245" s="8" t="s">
        <v>55</v>
      </c>
      <c r="X245" s="8" t="s">
        <v>55</v>
      </c>
      <c r="Y245" s="8" t="s">
        <v>55</v>
      </c>
      <c r="Z245" s="8" t="s">
        <v>55</v>
      </c>
      <c r="AA245" s="8" t="s">
        <v>55</v>
      </c>
      <c r="AB245" s="8" t="s">
        <v>55</v>
      </c>
      <c r="AC245" s="8" t="s">
        <v>55</v>
      </c>
      <c r="AD245" s="8" t="s">
        <v>55</v>
      </c>
      <c r="AE245" s="8" t="s">
        <v>55</v>
      </c>
      <c r="AF245" s="8" t="s">
        <v>55</v>
      </c>
      <c r="AG245" s="8" t="s">
        <v>55</v>
      </c>
      <c r="AH245" s="8" t="s">
        <v>55</v>
      </c>
      <c r="AI245" s="8" t="s">
        <v>55</v>
      </c>
      <c r="AJ245" s="8" t="s">
        <v>55</v>
      </c>
      <c r="AK245" s="8" t="s">
        <v>55</v>
      </c>
      <c r="AL245" s="8" t="s">
        <v>55</v>
      </c>
      <c r="AM245" s="8" t="s">
        <v>55</v>
      </c>
      <c r="AN245" s="8" t="s">
        <v>55</v>
      </c>
      <c r="AO245" s="8" t="s">
        <v>55</v>
      </c>
      <c r="AP245" s="8" t="s">
        <v>55</v>
      </c>
      <c r="AQ245" s="8" t="s">
        <v>55</v>
      </c>
      <c r="AR245" s="8" t="s">
        <v>55</v>
      </c>
      <c r="AS245" s="8" t="s">
        <v>55</v>
      </c>
      <c r="AT245" s="8" t="s">
        <v>55</v>
      </c>
      <c r="AU245" s="8" t="s">
        <v>55</v>
      </c>
      <c r="AV245" s="8" t="s">
        <v>55</v>
      </c>
      <c r="AW245" s="8" t="s">
        <v>55</v>
      </c>
      <c r="AX245">
        <f t="shared" si="49"/>
        <v>117.2971</v>
      </c>
      <c r="AY245">
        <f t="shared" si="62"/>
        <v>6</v>
      </c>
      <c r="AZ245" t="str">
        <f t="shared" si="63"/>
        <v>Zambia</v>
      </c>
    </row>
    <row r="246" spans="1:52" ht="13" hidden="1" x14ac:dyDescent="0.3">
      <c r="A246" s="6" t="s">
        <v>295</v>
      </c>
      <c r="B246" s="5" t="s">
        <v>53</v>
      </c>
      <c r="C246" s="7" t="s">
        <v>55</v>
      </c>
      <c r="D246" s="7" t="s">
        <v>55</v>
      </c>
      <c r="E246" s="7" t="s">
        <v>55</v>
      </c>
      <c r="F246" s="7" t="s">
        <v>55</v>
      </c>
      <c r="G246" s="7" t="s">
        <v>55</v>
      </c>
      <c r="H246" s="7" t="s">
        <v>55</v>
      </c>
      <c r="I246" s="7" t="s">
        <v>55</v>
      </c>
      <c r="J246" s="7" t="s">
        <v>55</v>
      </c>
      <c r="K246" s="7" t="s">
        <v>55</v>
      </c>
      <c r="L246" s="7" t="s">
        <v>55</v>
      </c>
      <c r="M246" s="7" t="s">
        <v>55</v>
      </c>
      <c r="N246" s="7">
        <v>28.414100000000001</v>
      </c>
      <c r="O246" s="7" t="s">
        <v>55</v>
      </c>
      <c r="P246" s="7" t="s">
        <v>55</v>
      </c>
      <c r="Q246" s="7" t="s">
        <v>55</v>
      </c>
      <c r="R246" s="7" t="s">
        <v>55</v>
      </c>
      <c r="S246" s="7" t="s">
        <v>55</v>
      </c>
      <c r="T246" s="7" t="s">
        <v>55</v>
      </c>
      <c r="U246" s="7" t="s">
        <v>55</v>
      </c>
      <c r="V246" s="7" t="s">
        <v>55</v>
      </c>
      <c r="W246" s="7" t="s">
        <v>55</v>
      </c>
      <c r="X246" s="7" t="s">
        <v>55</v>
      </c>
      <c r="Y246" s="7" t="s">
        <v>55</v>
      </c>
      <c r="Z246" s="7" t="s">
        <v>55</v>
      </c>
      <c r="AA246" s="7" t="s">
        <v>55</v>
      </c>
      <c r="AB246" s="7" t="s">
        <v>55</v>
      </c>
      <c r="AC246" s="7" t="s">
        <v>55</v>
      </c>
      <c r="AD246" s="7" t="s">
        <v>55</v>
      </c>
      <c r="AE246" s="7" t="s">
        <v>55</v>
      </c>
      <c r="AF246" s="7" t="s">
        <v>55</v>
      </c>
      <c r="AG246" s="7" t="s">
        <v>55</v>
      </c>
      <c r="AH246" s="7" t="s">
        <v>55</v>
      </c>
      <c r="AI246" s="7" t="s">
        <v>55</v>
      </c>
      <c r="AJ246" s="7" t="s">
        <v>55</v>
      </c>
      <c r="AK246" s="7" t="s">
        <v>55</v>
      </c>
      <c r="AL246" s="7" t="s">
        <v>55</v>
      </c>
      <c r="AM246" s="7" t="s">
        <v>55</v>
      </c>
      <c r="AN246" s="7" t="s">
        <v>55</v>
      </c>
      <c r="AO246" s="7" t="s">
        <v>55</v>
      </c>
      <c r="AP246" s="7" t="s">
        <v>55</v>
      </c>
      <c r="AQ246" s="7">
        <v>45.234349999999999</v>
      </c>
      <c r="AR246" s="7">
        <v>43.781350000000003</v>
      </c>
      <c r="AS246" s="7">
        <v>44.164409999999997</v>
      </c>
      <c r="AT246" s="7">
        <v>47.554450000000003</v>
      </c>
      <c r="AU246" s="7" t="s">
        <v>55</v>
      </c>
      <c r="AV246" s="7">
        <v>41.539619999999999</v>
      </c>
      <c r="AW246" s="7" t="s">
        <v>55</v>
      </c>
      <c r="AX246">
        <f t="shared" si="49"/>
        <v>250.68828000000002</v>
      </c>
      <c r="AY246">
        <f t="shared" si="62"/>
        <v>6</v>
      </c>
      <c r="AZ246" t="str">
        <f t="shared" si="63"/>
        <v>Zimbabwe</v>
      </c>
    </row>
    <row r="247" spans="1:52" ht="13" hidden="1" x14ac:dyDescent="0.3">
      <c r="A247" s="6" t="s">
        <v>296</v>
      </c>
      <c r="B247" s="5" t="s">
        <v>53</v>
      </c>
      <c r="C247" s="8" t="s">
        <v>55</v>
      </c>
      <c r="D247" s="8" t="s">
        <v>55</v>
      </c>
      <c r="E247" s="8" t="s">
        <v>55</v>
      </c>
      <c r="F247" s="8" t="s">
        <v>55</v>
      </c>
      <c r="G247" s="8" t="s">
        <v>55</v>
      </c>
      <c r="H247" s="8" t="s">
        <v>55</v>
      </c>
      <c r="I247" s="8" t="s">
        <v>55</v>
      </c>
      <c r="J247" s="8" t="s">
        <v>55</v>
      </c>
      <c r="K247" s="8" t="s">
        <v>55</v>
      </c>
      <c r="L247" s="8" t="s">
        <v>55</v>
      </c>
      <c r="M247" s="8" t="s">
        <v>55</v>
      </c>
      <c r="N247" s="8" t="s">
        <v>55</v>
      </c>
      <c r="O247" s="8" t="s">
        <v>55</v>
      </c>
      <c r="P247" s="8" t="s">
        <v>55</v>
      </c>
      <c r="Q247" s="8" t="s">
        <v>55</v>
      </c>
      <c r="R247" s="8" t="s">
        <v>55</v>
      </c>
      <c r="S247" s="8" t="s">
        <v>55</v>
      </c>
      <c r="T247" s="8" t="s">
        <v>55</v>
      </c>
      <c r="U247" s="8" t="s">
        <v>55</v>
      </c>
      <c r="V247" s="8" t="s">
        <v>55</v>
      </c>
      <c r="W247" s="8" t="s">
        <v>55</v>
      </c>
      <c r="X247" s="8" t="s">
        <v>55</v>
      </c>
      <c r="Y247" s="8" t="s">
        <v>55</v>
      </c>
      <c r="Z247" s="8" t="s">
        <v>55</v>
      </c>
      <c r="AA247" s="8" t="s">
        <v>55</v>
      </c>
      <c r="AB247" s="8" t="s">
        <v>55</v>
      </c>
      <c r="AC247" s="8" t="s">
        <v>55</v>
      </c>
      <c r="AD247" s="8" t="s">
        <v>55</v>
      </c>
      <c r="AE247" s="8" t="s">
        <v>55</v>
      </c>
      <c r="AF247" s="8" t="s">
        <v>55</v>
      </c>
      <c r="AG247" s="8" t="s">
        <v>55</v>
      </c>
      <c r="AH247" s="8" t="s">
        <v>55</v>
      </c>
      <c r="AI247" s="8" t="s">
        <v>55</v>
      </c>
      <c r="AJ247" s="8" t="s">
        <v>55</v>
      </c>
      <c r="AK247" s="8" t="s">
        <v>55</v>
      </c>
      <c r="AL247" s="8" t="s">
        <v>55</v>
      </c>
      <c r="AM247" s="8" t="s">
        <v>55</v>
      </c>
      <c r="AN247" s="8" t="s">
        <v>55</v>
      </c>
      <c r="AO247" s="8" t="s">
        <v>55</v>
      </c>
      <c r="AP247" s="8" t="s">
        <v>55</v>
      </c>
      <c r="AQ247" s="8" t="s">
        <v>55</v>
      </c>
      <c r="AR247" s="8" t="s">
        <v>55</v>
      </c>
      <c r="AS247" s="8" t="s">
        <v>55</v>
      </c>
      <c r="AT247" s="8" t="s">
        <v>55</v>
      </c>
      <c r="AU247" s="8" t="s">
        <v>55</v>
      </c>
      <c r="AV247" s="8" t="s">
        <v>55</v>
      </c>
      <c r="AW247" s="8" t="s">
        <v>55</v>
      </c>
      <c r="AX247">
        <f t="shared" si="49"/>
        <v>0</v>
      </c>
    </row>
    <row r="248" spans="1:52" ht="13" hidden="1" x14ac:dyDescent="0.3">
      <c r="A248" s="6" t="s">
        <v>297</v>
      </c>
      <c r="B248" s="5" t="s">
        <v>53</v>
      </c>
      <c r="C248" s="7" t="s">
        <v>55</v>
      </c>
      <c r="D248" s="7" t="s">
        <v>55</v>
      </c>
      <c r="E248" s="7" t="s">
        <v>55</v>
      </c>
      <c r="F248" s="7" t="s">
        <v>55</v>
      </c>
      <c r="G248" s="7" t="s">
        <v>55</v>
      </c>
      <c r="H248" s="7" t="s">
        <v>55</v>
      </c>
      <c r="I248" s="7" t="s">
        <v>55</v>
      </c>
      <c r="J248" s="7" t="s">
        <v>55</v>
      </c>
      <c r="K248" s="7" t="s">
        <v>55</v>
      </c>
      <c r="L248" s="7" t="s">
        <v>55</v>
      </c>
      <c r="M248" s="7" t="s">
        <v>55</v>
      </c>
      <c r="N248" s="7" t="s">
        <v>55</v>
      </c>
      <c r="O248" s="7" t="s">
        <v>55</v>
      </c>
      <c r="P248" s="7" t="s">
        <v>55</v>
      </c>
      <c r="Q248" s="7" t="s">
        <v>55</v>
      </c>
      <c r="R248" s="7" t="s">
        <v>55</v>
      </c>
      <c r="S248" s="7" t="s">
        <v>55</v>
      </c>
      <c r="T248" s="7" t="s">
        <v>55</v>
      </c>
      <c r="U248" s="7" t="s">
        <v>55</v>
      </c>
      <c r="V248" s="7" t="s">
        <v>55</v>
      </c>
      <c r="W248" s="7" t="s">
        <v>55</v>
      </c>
      <c r="X248" s="7" t="s">
        <v>55</v>
      </c>
      <c r="Y248" s="7" t="s">
        <v>55</v>
      </c>
      <c r="Z248" s="7" t="s">
        <v>55</v>
      </c>
      <c r="AA248" s="7" t="s">
        <v>55</v>
      </c>
      <c r="AB248" s="7" t="s">
        <v>55</v>
      </c>
      <c r="AC248" s="7" t="s">
        <v>55</v>
      </c>
      <c r="AD248" s="7" t="s">
        <v>55</v>
      </c>
      <c r="AE248" s="7" t="s">
        <v>55</v>
      </c>
      <c r="AF248" s="7" t="s">
        <v>55</v>
      </c>
      <c r="AG248" s="7" t="s">
        <v>55</v>
      </c>
      <c r="AH248" s="7" t="s">
        <v>55</v>
      </c>
      <c r="AI248" s="7" t="s">
        <v>55</v>
      </c>
      <c r="AJ248" s="7" t="s">
        <v>55</v>
      </c>
      <c r="AK248" s="7" t="s">
        <v>55</v>
      </c>
      <c r="AL248" s="7" t="s">
        <v>55</v>
      </c>
      <c r="AM248" s="7" t="s">
        <v>55</v>
      </c>
      <c r="AN248" s="7" t="s">
        <v>55</v>
      </c>
      <c r="AO248" s="7" t="s">
        <v>55</v>
      </c>
      <c r="AP248" s="7" t="s">
        <v>55</v>
      </c>
      <c r="AQ248" s="7" t="s">
        <v>55</v>
      </c>
      <c r="AR248" s="7" t="s">
        <v>55</v>
      </c>
      <c r="AS248" s="7" t="s">
        <v>55</v>
      </c>
      <c r="AT248" s="7" t="s">
        <v>55</v>
      </c>
      <c r="AU248" s="7" t="s">
        <v>55</v>
      </c>
      <c r="AV248" s="7" t="s">
        <v>55</v>
      </c>
      <c r="AW248" s="7" t="s">
        <v>55</v>
      </c>
      <c r="AX248">
        <f t="shared" si="49"/>
        <v>0</v>
      </c>
    </row>
    <row r="249" spans="1:52" ht="13" hidden="1" x14ac:dyDescent="0.3">
      <c r="A249" s="6" t="s">
        <v>298</v>
      </c>
      <c r="B249" s="5" t="s">
        <v>53</v>
      </c>
      <c r="C249" s="8" t="s">
        <v>55</v>
      </c>
      <c r="D249" s="8" t="s">
        <v>55</v>
      </c>
      <c r="E249" s="8" t="s">
        <v>55</v>
      </c>
      <c r="F249" s="8" t="s">
        <v>55</v>
      </c>
      <c r="G249" s="8" t="s">
        <v>55</v>
      </c>
      <c r="H249" s="8" t="s">
        <v>55</v>
      </c>
      <c r="I249" s="8" t="s">
        <v>55</v>
      </c>
      <c r="J249" s="8" t="s">
        <v>55</v>
      </c>
      <c r="K249" s="8" t="s">
        <v>55</v>
      </c>
      <c r="L249" s="8" t="s">
        <v>55</v>
      </c>
      <c r="M249" s="8" t="s">
        <v>55</v>
      </c>
      <c r="N249" s="8" t="s">
        <v>55</v>
      </c>
      <c r="O249" s="8" t="s">
        <v>55</v>
      </c>
      <c r="P249" s="8" t="s">
        <v>55</v>
      </c>
      <c r="Q249" s="8" t="s">
        <v>55</v>
      </c>
      <c r="R249" s="8" t="s">
        <v>55</v>
      </c>
      <c r="S249" s="8" t="s">
        <v>55</v>
      </c>
      <c r="T249" s="8" t="s">
        <v>55</v>
      </c>
      <c r="U249" s="8" t="s">
        <v>55</v>
      </c>
      <c r="V249" s="8" t="s">
        <v>55</v>
      </c>
      <c r="W249" s="8" t="s">
        <v>55</v>
      </c>
      <c r="X249" s="8" t="s">
        <v>55</v>
      </c>
      <c r="Y249" s="8" t="s">
        <v>55</v>
      </c>
      <c r="Z249" s="8" t="s">
        <v>55</v>
      </c>
      <c r="AA249" s="8" t="s">
        <v>55</v>
      </c>
      <c r="AB249" s="8" t="s">
        <v>55</v>
      </c>
      <c r="AC249" s="8" t="s">
        <v>55</v>
      </c>
      <c r="AD249" s="8" t="s">
        <v>55</v>
      </c>
      <c r="AE249" s="8" t="s">
        <v>55</v>
      </c>
      <c r="AF249" s="8" t="s">
        <v>55</v>
      </c>
      <c r="AG249" s="8" t="s">
        <v>55</v>
      </c>
      <c r="AH249" s="8" t="s">
        <v>55</v>
      </c>
      <c r="AI249" s="8" t="s">
        <v>55</v>
      </c>
      <c r="AJ249" s="8" t="s">
        <v>55</v>
      </c>
      <c r="AK249" s="8" t="s">
        <v>55</v>
      </c>
      <c r="AL249" s="8" t="s">
        <v>55</v>
      </c>
      <c r="AM249" s="8" t="s">
        <v>55</v>
      </c>
      <c r="AN249" s="8" t="s">
        <v>55</v>
      </c>
      <c r="AO249" s="8" t="s">
        <v>55</v>
      </c>
      <c r="AP249" s="8" t="s">
        <v>55</v>
      </c>
      <c r="AQ249" s="8" t="s">
        <v>55</v>
      </c>
      <c r="AR249" s="8" t="s">
        <v>55</v>
      </c>
      <c r="AS249" s="8" t="s">
        <v>55</v>
      </c>
      <c r="AT249" s="8" t="s">
        <v>55</v>
      </c>
      <c r="AU249" s="8" t="s">
        <v>55</v>
      </c>
      <c r="AV249" s="8" t="s">
        <v>55</v>
      </c>
      <c r="AW249" s="8" t="s">
        <v>55</v>
      </c>
      <c r="AX249">
        <f t="shared" si="49"/>
        <v>0</v>
      </c>
    </row>
    <row r="250" spans="1:52" ht="13" hidden="1" x14ac:dyDescent="0.3">
      <c r="A250" s="6" t="s">
        <v>299</v>
      </c>
      <c r="B250" s="5" t="s">
        <v>53</v>
      </c>
      <c r="C250" s="7" t="s">
        <v>55</v>
      </c>
      <c r="D250" s="7" t="s">
        <v>55</v>
      </c>
      <c r="E250" s="7" t="s">
        <v>55</v>
      </c>
      <c r="F250" s="7" t="s">
        <v>55</v>
      </c>
      <c r="G250" s="7" t="s">
        <v>55</v>
      </c>
      <c r="H250" s="7" t="s">
        <v>55</v>
      </c>
      <c r="I250" s="7" t="s">
        <v>55</v>
      </c>
      <c r="J250" s="7" t="s">
        <v>55</v>
      </c>
      <c r="K250" s="7" t="s">
        <v>55</v>
      </c>
      <c r="L250" s="7" t="s">
        <v>55</v>
      </c>
      <c r="M250" s="7" t="s">
        <v>55</v>
      </c>
      <c r="N250" s="7" t="s">
        <v>55</v>
      </c>
      <c r="O250" s="7" t="s">
        <v>55</v>
      </c>
      <c r="P250" s="7" t="s">
        <v>55</v>
      </c>
      <c r="Q250" s="7" t="s">
        <v>55</v>
      </c>
      <c r="R250" s="7" t="s">
        <v>55</v>
      </c>
      <c r="S250" s="7" t="s">
        <v>55</v>
      </c>
      <c r="T250" s="7" t="s">
        <v>55</v>
      </c>
      <c r="U250" s="7" t="s">
        <v>55</v>
      </c>
      <c r="V250" s="7" t="s">
        <v>55</v>
      </c>
      <c r="W250" s="7" t="s">
        <v>55</v>
      </c>
      <c r="X250" s="7" t="s">
        <v>55</v>
      </c>
      <c r="Y250" s="7" t="s">
        <v>55</v>
      </c>
      <c r="Z250" s="7" t="s">
        <v>55</v>
      </c>
      <c r="AA250" s="7" t="s">
        <v>55</v>
      </c>
      <c r="AB250" s="7" t="s">
        <v>55</v>
      </c>
      <c r="AC250" s="7" t="s">
        <v>55</v>
      </c>
      <c r="AD250" s="7" t="s">
        <v>55</v>
      </c>
      <c r="AE250" s="7" t="s">
        <v>55</v>
      </c>
      <c r="AF250" s="7" t="s">
        <v>55</v>
      </c>
      <c r="AG250" s="7" t="s">
        <v>55</v>
      </c>
      <c r="AH250" s="7" t="s">
        <v>55</v>
      </c>
      <c r="AI250" s="7" t="s">
        <v>55</v>
      </c>
      <c r="AJ250" s="7" t="s">
        <v>55</v>
      </c>
      <c r="AK250" s="7" t="s">
        <v>55</v>
      </c>
      <c r="AL250" s="7" t="s">
        <v>55</v>
      </c>
      <c r="AM250" s="7" t="s">
        <v>55</v>
      </c>
      <c r="AN250" s="7" t="s">
        <v>55</v>
      </c>
      <c r="AO250" s="7" t="s">
        <v>55</v>
      </c>
      <c r="AP250" s="7" t="s">
        <v>55</v>
      </c>
      <c r="AQ250" s="7" t="s">
        <v>55</v>
      </c>
      <c r="AR250" s="7" t="s">
        <v>55</v>
      </c>
      <c r="AS250" s="7" t="s">
        <v>55</v>
      </c>
      <c r="AT250" s="7" t="s">
        <v>55</v>
      </c>
      <c r="AU250" s="7" t="s">
        <v>55</v>
      </c>
      <c r="AV250" s="7" t="s">
        <v>55</v>
      </c>
      <c r="AW250" s="7" t="s">
        <v>55</v>
      </c>
      <c r="AX250">
        <f t="shared" si="49"/>
        <v>0</v>
      </c>
    </row>
    <row r="251" spans="1:52" ht="13" hidden="1" x14ac:dyDescent="0.3">
      <c r="A251" s="6" t="s">
        <v>300</v>
      </c>
      <c r="B251" s="5" t="s">
        <v>53</v>
      </c>
      <c r="C251" s="8" t="s">
        <v>55</v>
      </c>
      <c r="D251" s="8" t="s">
        <v>55</v>
      </c>
      <c r="E251" s="8" t="s">
        <v>55</v>
      </c>
      <c r="F251" s="8" t="s">
        <v>55</v>
      </c>
      <c r="G251" s="8" t="s">
        <v>55</v>
      </c>
      <c r="H251" s="8" t="s">
        <v>55</v>
      </c>
      <c r="I251" s="8" t="s">
        <v>55</v>
      </c>
      <c r="J251" s="8" t="s">
        <v>55</v>
      </c>
      <c r="K251" s="8" t="s">
        <v>55</v>
      </c>
      <c r="L251" s="8" t="s">
        <v>55</v>
      </c>
      <c r="M251" s="8" t="s">
        <v>55</v>
      </c>
      <c r="N251" s="8" t="s">
        <v>55</v>
      </c>
      <c r="O251" s="8" t="s">
        <v>55</v>
      </c>
      <c r="P251" s="8" t="s">
        <v>55</v>
      </c>
      <c r="Q251" s="8" t="s">
        <v>55</v>
      </c>
      <c r="R251" s="8" t="s">
        <v>55</v>
      </c>
      <c r="S251" s="8" t="s">
        <v>55</v>
      </c>
      <c r="T251" s="8" t="s">
        <v>55</v>
      </c>
      <c r="U251" s="8" t="s">
        <v>55</v>
      </c>
      <c r="V251" s="8" t="s">
        <v>55</v>
      </c>
      <c r="W251" s="8" t="s">
        <v>55</v>
      </c>
      <c r="X251" s="8" t="s">
        <v>55</v>
      </c>
      <c r="Y251" s="8" t="s">
        <v>55</v>
      </c>
      <c r="Z251" s="8" t="s">
        <v>55</v>
      </c>
      <c r="AA251" s="8" t="s">
        <v>55</v>
      </c>
      <c r="AB251" s="8" t="s">
        <v>55</v>
      </c>
      <c r="AC251" s="8" t="s">
        <v>55</v>
      </c>
      <c r="AD251" s="8" t="s">
        <v>55</v>
      </c>
      <c r="AE251" s="8" t="s">
        <v>55</v>
      </c>
      <c r="AF251" s="8" t="s">
        <v>55</v>
      </c>
      <c r="AG251" s="8" t="s">
        <v>55</v>
      </c>
      <c r="AH251" s="8" t="s">
        <v>55</v>
      </c>
      <c r="AI251" s="8" t="s">
        <v>55</v>
      </c>
      <c r="AJ251" s="8" t="s">
        <v>55</v>
      </c>
      <c r="AK251" s="8" t="s">
        <v>55</v>
      </c>
      <c r="AL251" s="8" t="s">
        <v>55</v>
      </c>
      <c r="AM251" s="8" t="s">
        <v>55</v>
      </c>
      <c r="AN251" s="8" t="s">
        <v>55</v>
      </c>
      <c r="AO251" s="8" t="s">
        <v>55</v>
      </c>
      <c r="AP251" s="8" t="s">
        <v>55</v>
      </c>
      <c r="AQ251" s="8" t="s">
        <v>55</v>
      </c>
      <c r="AR251" s="8" t="s">
        <v>55</v>
      </c>
      <c r="AS251" s="8" t="s">
        <v>55</v>
      </c>
      <c r="AT251" s="8" t="s">
        <v>55</v>
      </c>
      <c r="AU251" s="8" t="s">
        <v>55</v>
      </c>
      <c r="AV251" s="8" t="s">
        <v>55</v>
      </c>
      <c r="AW251" s="8" t="s">
        <v>55</v>
      </c>
      <c r="AX251">
        <f t="shared" si="49"/>
        <v>0</v>
      </c>
    </row>
    <row r="252" spans="1:52" ht="13" hidden="1" x14ac:dyDescent="0.3">
      <c r="A252" s="6" t="s">
        <v>301</v>
      </c>
      <c r="B252" s="5" t="s">
        <v>53</v>
      </c>
      <c r="C252" s="7" t="s">
        <v>55</v>
      </c>
      <c r="D252" s="7" t="s">
        <v>55</v>
      </c>
      <c r="E252" s="7" t="s">
        <v>55</v>
      </c>
      <c r="F252" s="7" t="s">
        <v>55</v>
      </c>
      <c r="G252" s="7" t="s">
        <v>55</v>
      </c>
      <c r="H252" s="7" t="s">
        <v>55</v>
      </c>
      <c r="I252" s="7" t="s">
        <v>55</v>
      </c>
      <c r="J252" s="7" t="s">
        <v>55</v>
      </c>
      <c r="K252" s="7" t="s">
        <v>55</v>
      </c>
      <c r="L252" s="7" t="s">
        <v>55</v>
      </c>
      <c r="M252" s="7" t="s">
        <v>55</v>
      </c>
      <c r="N252" s="7" t="s">
        <v>55</v>
      </c>
      <c r="O252" s="7" t="s">
        <v>55</v>
      </c>
      <c r="P252" s="7" t="s">
        <v>55</v>
      </c>
      <c r="Q252" s="7" t="s">
        <v>55</v>
      </c>
      <c r="R252" s="7" t="s">
        <v>55</v>
      </c>
      <c r="S252" s="7" t="s">
        <v>55</v>
      </c>
      <c r="T252" s="7" t="s">
        <v>55</v>
      </c>
      <c r="U252" s="7" t="s">
        <v>55</v>
      </c>
      <c r="V252" s="7" t="s">
        <v>55</v>
      </c>
      <c r="W252" s="7" t="s">
        <v>55</v>
      </c>
      <c r="X252" s="7" t="s">
        <v>55</v>
      </c>
      <c r="Y252" s="7" t="s">
        <v>55</v>
      </c>
      <c r="Z252" s="7" t="s">
        <v>55</v>
      </c>
      <c r="AA252" s="7" t="s">
        <v>55</v>
      </c>
      <c r="AB252" s="7" t="s">
        <v>55</v>
      </c>
      <c r="AC252" s="7" t="s">
        <v>55</v>
      </c>
      <c r="AD252" s="7" t="s">
        <v>55</v>
      </c>
      <c r="AE252" s="7" t="s">
        <v>55</v>
      </c>
      <c r="AF252" s="7" t="s">
        <v>55</v>
      </c>
      <c r="AG252" s="7" t="s">
        <v>55</v>
      </c>
      <c r="AH252" s="7" t="s">
        <v>55</v>
      </c>
      <c r="AI252" s="7" t="s">
        <v>55</v>
      </c>
      <c r="AJ252" s="7" t="s">
        <v>55</v>
      </c>
      <c r="AK252" s="7" t="s">
        <v>55</v>
      </c>
      <c r="AL252" s="7" t="s">
        <v>55</v>
      </c>
      <c r="AM252" s="7" t="s">
        <v>55</v>
      </c>
      <c r="AN252" s="7" t="s">
        <v>55</v>
      </c>
      <c r="AO252" s="7" t="s">
        <v>55</v>
      </c>
      <c r="AP252" s="7" t="s">
        <v>55</v>
      </c>
      <c r="AQ252" s="7" t="s">
        <v>55</v>
      </c>
      <c r="AR252" s="7" t="s">
        <v>55</v>
      </c>
      <c r="AS252" s="7" t="s">
        <v>55</v>
      </c>
      <c r="AT252" s="7" t="s">
        <v>55</v>
      </c>
      <c r="AU252" s="7" t="s">
        <v>55</v>
      </c>
      <c r="AV252" s="7" t="s">
        <v>55</v>
      </c>
      <c r="AW252" s="7" t="s">
        <v>55</v>
      </c>
      <c r="AX252">
        <f t="shared" si="49"/>
        <v>0</v>
      </c>
    </row>
    <row r="253" spans="1:52" ht="13" hidden="1" x14ac:dyDescent="0.3">
      <c r="A253" s="6" t="s">
        <v>302</v>
      </c>
      <c r="B253" s="5" t="s">
        <v>53</v>
      </c>
      <c r="C253" s="8" t="s">
        <v>55</v>
      </c>
      <c r="D253" s="8" t="s">
        <v>55</v>
      </c>
      <c r="E253" s="8" t="s">
        <v>55</v>
      </c>
      <c r="F253" s="8" t="s">
        <v>55</v>
      </c>
      <c r="G253" s="8" t="s">
        <v>55</v>
      </c>
      <c r="H253" s="8" t="s">
        <v>55</v>
      </c>
      <c r="I253" s="8" t="s">
        <v>55</v>
      </c>
      <c r="J253" s="8" t="s">
        <v>55</v>
      </c>
      <c r="K253" s="8" t="s">
        <v>55</v>
      </c>
      <c r="L253" s="8" t="s">
        <v>55</v>
      </c>
      <c r="M253" s="8" t="s">
        <v>55</v>
      </c>
      <c r="N253" s="8" t="s">
        <v>55</v>
      </c>
      <c r="O253" s="8" t="s">
        <v>55</v>
      </c>
      <c r="P253" s="8" t="s">
        <v>55</v>
      </c>
      <c r="Q253" s="8" t="s">
        <v>55</v>
      </c>
      <c r="R253" s="8" t="s">
        <v>55</v>
      </c>
      <c r="S253" s="8" t="s">
        <v>55</v>
      </c>
      <c r="T253" s="8" t="s">
        <v>55</v>
      </c>
      <c r="U253" s="8" t="s">
        <v>55</v>
      </c>
      <c r="V253" s="8" t="s">
        <v>55</v>
      </c>
      <c r="W253" s="8" t="s">
        <v>55</v>
      </c>
      <c r="X253" s="8" t="s">
        <v>55</v>
      </c>
      <c r="Y253" s="8" t="s">
        <v>55</v>
      </c>
      <c r="Z253" s="8" t="s">
        <v>55</v>
      </c>
      <c r="AA253" s="8" t="s">
        <v>55</v>
      </c>
      <c r="AB253" s="8" t="s">
        <v>55</v>
      </c>
      <c r="AC253" s="8" t="s">
        <v>55</v>
      </c>
      <c r="AD253" s="8" t="s">
        <v>55</v>
      </c>
      <c r="AE253" s="8" t="s">
        <v>55</v>
      </c>
      <c r="AF253" s="8" t="s">
        <v>55</v>
      </c>
      <c r="AG253" s="8" t="s">
        <v>55</v>
      </c>
      <c r="AH253" s="8" t="s">
        <v>55</v>
      </c>
      <c r="AI253" s="8" t="s">
        <v>55</v>
      </c>
      <c r="AJ253" s="8" t="s">
        <v>55</v>
      </c>
      <c r="AK253" s="8" t="s">
        <v>55</v>
      </c>
      <c r="AL253" s="8" t="s">
        <v>55</v>
      </c>
      <c r="AM253" s="8" t="s">
        <v>55</v>
      </c>
      <c r="AN253" s="8" t="s">
        <v>55</v>
      </c>
      <c r="AO253" s="8" t="s">
        <v>55</v>
      </c>
      <c r="AP253" s="8" t="s">
        <v>55</v>
      </c>
      <c r="AQ253" s="8" t="s">
        <v>55</v>
      </c>
      <c r="AR253" s="8" t="s">
        <v>55</v>
      </c>
      <c r="AS253" s="8" t="s">
        <v>55</v>
      </c>
      <c r="AT253" s="8" t="s">
        <v>55</v>
      </c>
      <c r="AU253" s="8" t="s">
        <v>55</v>
      </c>
      <c r="AV253" s="8" t="s">
        <v>55</v>
      </c>
      <c r="AW253" s="8" t="s">
        <v>55</v>
      </c>
      <c r="AX253">
        <f t="shared" si="49"/>
        <v>0</v>
      </c>
    </row>
    <row r="254" spans="1:52" ht="13" hidden="1" x14ac:dyDescent="0.3">
      <c r="A254" s="6" t="s">
        <v>303</v>
      </c>
      <c r="B254" s="5" t="s">
        <v>53</v>
      </c>
      <c r="C254" s="7" t="s">
        <v>55</v>
      </c>
      <c r="D254" s="7" t="s">
        <v>55</v>
      </c>
      <c r="E254" s="7" t="s">
        <v>55</v>
      </c>
      <c r="F254" s="7" t="s">
        <v>55</v>
      </c>
      <c r="G254" s="7" t="s">
        <v>55</v>
      </c>
      <c r="H254" s="7" t="s">
        <v>55</v>
      </c>
      <c r="I254" s="7" t="s">
        <v>55</v>
      </c>
      <c r="J254" s="7" t="s">
        <v>55</v>
      </c>
      <c r="K254" s="7" t="s">
        <v>55</v>
      </c>
      <c r="L254" s="7" t="s">
        <v>55</v>
      </c>
      <c r="M254" s="7" t="s">
        <v>55</v>
      </c>
      <c r="N254" s="7" t="s">
        <v>55</v>
      </c>
      <c r="O254" s="7" t="s">
        <v>55</v>
      </c>
      <c r="P254" s="7" t="s">
        <v>55</v>
      </c>
      <c r="Q254" s="7" t="s">
        <v>55</v>
      </c>
      <c r="R254" s="7" t="s">
        <v>55</v>
      </c>
      <c r="S254" s="7" t="s">
        <v>55</v>
      </c>
      <c r="T254" s="7" t="s">
        <v>55</v>
      </c>
      <c r="U254" s="7" t="s">
        <v>55</v>
      </c>
      <c r="V254" s="7" t="s">
        <v>55</v>
      </c>
      <c r="W254" s="7" t="s">
        <v>55</v>
      </c>
      <c r="X254" s="7" t="s">
        <v>55</v>
      </c>
      <c r="Y254" s="7" t="s">
        <v>55</v>
      </c>
      <c r="Z254" s="7" t="s">
        <v>55</v>
      </c>
      <c r="AA254" s="7" t="s">
        <v>55</v>
      </c>
      <c r="AB254" s="7" t="s">
        <v>55</v>
      </c>
      <c r="AC254" s="7" t="s">
        <v>55</v>
      </c>
      <c r="AD254" s="7" t="s">
        <v>55</v>
      </c>
      <c r="AE254" s="7" t="s">
        <v>55</v>
      </c>
      <c r="AF254" s="7" t="s">
        <v>55</v>
      </c>
      <c r="AG254" s="7" t="s">
        <v>55</v>
      </c>
      <c r="AH254" s="7" t="s">
        <v>55</v>
      </c>
      <c r="AI254" s="7" t="s">
        <v>55</v>
      </c>
      <c r="AJ254" s="7" t="s">
        <v>55</v>
      </c>
      <c r="AK254" s="7" t="s">
        <v>55</v>
      </c>
      <c r="AL254" s="7" t="s">
        <v>55</v>
      </c>
      <c r="AM254" s="7" t="s">
        <v>55</v>
      </c>
      <c r="AN254" s="7" t="s">
        <v>55</v>
      </c>
      <c r="AO254" s="7" t="s">
        <v>55</v>
      </c>
      <c r="AP254" s="7" t="s">
        <v>55</v>
      </c>
      <c r="AQ254" s="7" t="s">
        <v>55</v>
      </c>
      <c r="AR254" s="7" t="s">
        <v>55</v>
      </c>
      <c r="AS254" s="7" t="s">
        <v>55</v>
      </c>
      <c r="AT254" s="7" t="s">
        <v>55</v>
      </c>
      <c r="AU254" s="7" t="s">
        <v>55</v>
      </c>
      <c r="AV254" s="7" t="s">
        <v>55</v>
      </c>
      <c r="AW254" s="7" t="s">
        <v>55</v>
      </c>
      <c r="AX254">
        <f t="shared" si="49"/>
        <v>0</v>
      </c>
    </row>
    <row r="255" spans="1:52" ht="13" hidden="1" x14ac:dyDescent="0.3">
      <c r="A255" s="6" t="s">
        <v>304</v>
      </c>
      <c r="B255" s="5" t="s">
        <v>53</v>
      </c>
      <c r="C255" s="8" t="s">
        <v>55</v>
      </c>
      <c r="D255" s="8" t="s">
        <v>55</v>
      </c>
      <c r="E255" s="8" t="s">
        <v>55</v>
      </c>
      <c r="F255" s="8" t="s">
        <v>55</v>
      </c>
      <c r="G255" s="8" t="s">
        <v>55</v>
      </c>
      <c r="H255" s="8" t="s">
        <v>55</v>
      </c>
      <c r="I255" s="8" t="s">
        <v>55</v>
      </c>
      <c r="J255" s="8" t="s">
        <v>55</v>
      </c>
      <c r="K255" s="8" t="s">
        <v>55</v>
      </c>
      <c r="L255" s="8" t="s">
        <v>55</v>
      </c>
      <c r="M255" s="8" t="s">
        <v>55</v>
      </c>
      <c r="N255" s="8" t="s">
        <v>55</v>
      </c>
      <c r="O255" s="8" t="s">
        <v>55</v>
      </c>
      <c r="P255" s="8" t="s">
        <v>55</v>
      </c>
      <c r="Q255" s="8" t="s">
        <v>55</v>
      </c>
      <c r="R255" s="8" t="s">
        <v>55</v>
      </c>
      <c r="S255" s="8" t="s">
        <v>55</v>
      </c>
      <c r="T255" s="8" t="s">
        <v>55</v>
      </c>
      <c r="U255" s="8" t="s">
        <v>55</v>
      </c>
      <c r="V255" s="8" t="s">
        <v>55</v>
      </c>
      <c r="W255" s="8" t="s">
        <v>55</v>
      </c>
      <c r="X255" s="8" t="s">
        <v>55</v>
      </c>
      <c r="Y255" s="8" t="s">
        <v>55</v>
      </c>
      <c r="Z255" s="8" t="s">
        <v>55</v>
      </c>
      <c r="AA255" s="8" t="s">
        <v>55</v>
      </c>
      <c r="AB255" s="8" t="s">
        <v>55</v>
      </c>
      <c r="AC255" s="8" t="s">
        <v>55</v>
      </c>
      <c r="AD255" s="8" t="s">
        <v>55</v>
      </c>
      <c r="AE255" s="8" t="s">
        <v>55</v>
      </c>
      <c r="AF255" s="8" t="s">
        <v>55</v>
      </c>
      <c r="AG255" s="8" t="s">
        <v>55</v>
      </c>
      <c r="AH255" s="8" t="s">
        <v>55</v>
      </c>
      <c r="AI255" s="8" t="s">
        <v>55</v>
      </c>
      <c r="AJ255" s="8" t="s">
        <v>55</v>
      </c>
      <c r="AK255" s="8" t="s">
        <v>55</v>
      </c>
      <c r="AL255" s="8" t="s">
        <v>55</v>
      </c>
      <c r="AM255" s="8" t="s">
        <v>55</v>
      </c>
      <c r="AN255" s="8" t="s">
        <v>55</v>
      </c>
      <c r="AO255" s="8" t="s">
        <v>55</v>
      </c>
      <c r="AP255" s="8" t="s">
        <v>55</v>
      </c>
      <c r="AQ255" s="8" t="s">
        <v>55</v>
      </c>
      <c r="AR255" s="8" t="s">
        <v>55</v>
      </c>
      <c r="AS255" s="8" t="s">
        <v>55</v>
      </c>
      <c r="AT255" s="8" t="s">
        <v>55</v>
      </c>
      <c r="AU255" s="8" t="s">
        <v>55</v>
      </c>
      <c r="AV255" s="8" t="s">
        <v>55</v>
      </c>
      <c r="AW255" s="8" t="s">
        <v>55</v>
      </c>
      <c r="AX255">
        <f t="shared" si="49"/>
        <v>0</v>
      </c>
    </row>
    <row r="256" spans="1:52" ht="20" hidden="1" x14ac:dyDescent="0.3">
      <c r="A256" s="6" t="s">
        <v>305</v>
      </c>
      <c r="B256" s="5" t="s">
        <v>53</v>
      </c>
      <c r="C256" s="7" t="s">
        <v>55</v>
      </c>
      <c r="D256" s="7" t="s">
        <v>55</v>
      </c>
      <c r="E256" s="7" t="s">
        <v>55</v>
      </c>
      <c r="F256" s="7" t="s">
        <v>55</v>
      </c>
      <c r="G256" s="7" t="s">
        <v>55</v>
      </c>
      <c r="H256" s="7" t="s">
        <v>55</v>
      </c>
      <c r="I256" s="7" t="s">
        <v>55</v>
      </c>
      <c r="J256" s="7" t="s">
        <v>55</v>
      </c>
      <c r="K256" s="7" t="s">
        <v>55</v>
      </c>
      <c r="L256" s="7" t="s">
        <v>55</v>
      </c>
      <c r="M256" s="7" t="s">
        <v>55</v>
      </c>
      <c r="N256" s="7" t="s">
        <v>55</v>
      </c>
      <c r="O256" s="7" t="s">
        <v>55</v>
      </c>
      <c r="P256" s="7" t="s">
        <v>55</v>
      </c>
      <c r="Q256" s="7" t="s">
        <v>55</v>
      </c>
      <c r="R256" s="7" t="s">
        <v>55</v>
      </c>
      <c r="S256" s="7" t="s">
        <v>55</v>
      </c>
      <c r="T256" s="7" t="s">
        <v>55</v>
      </c>
      <c r="U256" s="7" t="s">
        <v>55</v>
      </c>
      <c r="V256" s="7" t="s">
        <v>55</v>
      </c>
      <c r="W256" s="7" t="s">
        <v>55</v>
      </c>
      <c r="X256" s="7" t="s">
        <v>55</v>
      </c>
      <c r="Y256" s="7" t="s">
        <v>55</v>
      </c>
      <c r="Z256" s="7" t="s">
        <v>55</v>
      </c>
      <c r="AA256" s="7" t="s">
        <v>55</v>
      </c>
      <c r="AB256" s="7" t="s">
        <v>55</v>
      </c>
      <c r="AC256" s="7" t="s">
        <v>55</v>
      </c>
      <c r="AD256" s="7" t="s">
        <v>55</v>
      </c>
      <c r="AE256" s="7" t="s">
        <v>55</v>
      </c>
      <c r="AF256" s="7" t="s">
        <v>55</v>
      </c>
      <c r="AG256" s="7" t="s">
        <v>55</v>
      </c>
      <c r="AH256" s="7" t="s">
        <v>55</v>
      </c>
      <c r="AI256" s="7" t="s">
        <v>55</v>
      </c>
      <c r="AJ256" s="7" t="s">
        <v>55</v>
      </c>
      <c r="AK256" s="7" t="s">
        <v>55</v>
      </c>
      <c r="AL256" s="7" t="s">
        <v>55</v>
      </c>
      <c r="AM256" s="7" t="s">
        <v>55</v>
      </c>
      <c r="AN256" s="7" t="s">
        <v>55</v>
      </c>
      <c r="AO256" s="7" t="s">
        <v>55</v>
      </c>
      <c r="AP256" s="7" t="s">
        <v>55</v>
      </c>
      <c r="AQ256" s="7" t="s">
        <v>55</v>
      </c>
      <c r="AR256" s="7" t="s">
        <v>55</v>
      </c>
      <c r="AS256" s="7" t="s">
        <v>55</v>
      </c>
      <c r="AT256" s="7" t="s">
        <v>55</v>
      </c>
      <c r="AU256" s="7" t="s">
        <v>55</v>
      </c>
      <c r="AV256" s="7" t="s">
        <v>55</v>
      </c>
      <c r="AW256" s="7" t="s">
        <v>55</v>
      </c>
      <c r="AX256">
        <f t="shared" si="49"/>
        <v>0</v>
      </c>
    </row>
    <row r="257" spans="1:50" ht="20" hidden="1" x14ac:dyDescent="0.3">
      <c r="A257" s="6" t="s">
        <v>306</v>
      </c>
      <c r="B257" s="5" t="s">
        <v>53</v>
      </c>
      <c r="C257" s="8" t="s">
        <v>55</v>
      </c>
      <c r="D257" s="8" t="s">
        <v>55</v>
      </c>
      <c r="E257" s="8" t="s">
        <v>55</v>
      </c>
      <c r="F257" s="8" t="s">
        <v>55</v>
      </c>
      <c r="G257" s="8" t="s">
        <v>55</v>
      </c>
      <c r="H257" s="8" t="s">
        <v>55</v>
      </c>
      <c r="I257" s="8" t="s">
        <v>55</v>
      </c>
      <c r="J257" s="8" t="s">
        <v>55</v>
      </c>
      <c r="K257" s="8" t="s">
        <v>55</v>
      </c>
      <c r="L257" s="8" t="s">
        <v>55</v>
      </c>
      <c r="M257" s="8" t="s">
        <v>55</v>
      </c>
      <c r="N257" s="8" t="s">
        <v>55</v>
      </c>
      <c r="O257" s="8" t="s">
        <v>55</v>
      </c>
      <c r="P257" s="8" t="s">
        <v>55</v>
      </c>
      <c r="Q257" s="8" t="s">
        <v>55</v>
      </c>
      <c r="R257" s="8" t="s">
        <v>55</v>
      </c>
      <c r="S257" s="8" t="s">
        <v>55</v>
      </c>
      <c r="T257" s="8" t="s">
        <v>55</v>
      </c>
      <c r="U257" s="8" t="s">
        <v>55</v>
      </c>
      <c r="V257" s="8" t="s">
        <v>55</v>
      </c>
      <c r="W257" s="8" t="s">
        <v>55</v>
      </c>
      <c r="X257" s="8" t="s">
        <v>55</v>
      </c>
      <c r="Y257" s="8" t="s">
        <v>55</v>
      </c>
      <c r="Z257" s="8" t="s">
        <v>55</v>
      </c>
      <c r="AA257" s="8" t="s">
        <v>55</v>
      </c>
      <c r="AB257" s="8" t="s">
        <v>55</v>
      </c>
      <c r="AC257" s="8" t="s">
        <v>55</v>
      </c>
      <c r="AD257" s="8" t="s">
        <v>55</v>
      </c>
      <c r="AE257" s="8" t="s">
        <v>55</v>
      </c>
      <c r="AF257" s="8" t="s">
        <v>55</v>
      </c>
      <c r="AG257" s="8" t="s">
        <v>55</v>
      </c>
      <c r="AH257" s="8" t="s">
        <v>55</v>
      </c>
      <c r="AI257" s="8" t="s">
        <v>55</v>
      </c>
      <c r="AJ257" s="8" t="s">
        <v>55</v>
      </c>
      <c r="AK257" s="8" t="s">
        <v>55</v>
      </c>
      <c r="AL257" s="8" t="s">
        <v>55</v>
      </c>
      <c r="AM257" s="8" t="s">
        <v>55</v>
      </c>
      <c r="AN257" s="8" t="s">
        <v>55</v>
      </c>
      <c r="AO257" s="8" t="s">
        <v>55</v>
      </c>
      <c r="AP257" s="8" t="s">
        <v>55</v>
      </c>
      <c r="AQ257" s="8" t="s">
        <v>55</v>
      </c>
      <c r="AR257" s="8" t="s">
        <v>55</v>
      </c>
      <c r="AS257" s="8" t="s">
        <v>55</v>
      </c>
      <c r="AT257" s="8" t="s">
        <v>55</v>
      </c>
      <c r="AU257" s="8" t="s">
        <v>55</v>
      </c>
      <c r="AV257" s="8" t="s">
        <v>55</v>
      </c>
      <c r="AW257" s="8" t="s">
        <v>55</v>
      </c>
      <c r="AX257">
        <f t="shared" si="49"/>
        <v>0</v>
      </c>
    </row>
    <row r="258" spans="1:50" ht="13" hidden="1" x14ac:dyDescent="0.3">
      <c r="A258" s="6" t="s">
        <v>307</v>
      </c>
      <c r="B258" s="5" t="s">
        <v>53</v>
      </c>
      <c r="C258" s="7" t="s">
        <v>55</v>
      </c>
      <c r="D258" s="7" t="s">
        <v>55</v>
      </c>
      <c r="E258" s="7" t="s">
        <v>55</v>
      </c>
      <c r="F258" s="7" t="s">
        <v>55</v>
      </c>
      <c r="G258" s="7" t="s">
        <v>55</v>
      </c>
      <c r="H258" s="7" t="s">
        <v>55</v>
      </c>
      <c r="I258" s="7" t="s">
        <v>55</v>
      </c>
      <c r="J258" s="7" t="s">
        <v>55</v>
      </c>
      <c r="K258" s="7" t="s">
        <v>55</v>
      </c>
      <c r="L258" s="7" t="s">
        <v>55</v>
      </c>
      <c r="M258" s="7" t="s">
        <v>55</v>
      </c>
      <c r="N258" s="7" t="s">
        <v>55</v>
      </c>
      <c r="O258" s="7" t="s">
        <v>55</v>
      </c>
      <c r="P258" s="7" t="s">
        <v>55</v>
      </c>
      <c r="Q258" s="7" t="s">
        <v>55</v>
      </c>
      <c r="R258" s="7" t="s">
        <v>55</v>
      </c>
      <c r="S258" s="7" t="s">
        <v>55</v>
      </c>
      <c r="T258" s="7" t="s">
        <v>55</v>
      </c>
      <c r="U258" s="7" t="s">
        <v>55</v>
      </c>
      <c r="V258" s="7" t="s">
        <v>55</v>
      </c>
      <c r="W258" s="7" t="s">
        <v>55</v>
      </c>
      <c r="X258" s="7" t="s">
        <v>55</v>
      </c>
      <c r="Y258" s="7" t="s">
        <v>55</v>
      </c>
      <c r="Z258" s="7" t="s">
        <v>55</v>
      </c>
      <c r="AA258" s="7" t="s">
        <v>55</v>
      </c>
      <c r="AB258" s="7" t="s">
        <v>55</v>
      </c>
      <c r="AC258" s="7" t="s">
        <v>55</v>
      </c>
      <c r="AD258" s="7" t="s">
        <v>55</v>
      </c>
      <c r="AE258" s="7" t="s">
        <v>55</v>
      </c>
      <c r="AF258" s="7" t="s">
        <v>55</v>
      </c>
      <c r="AG258" s="7" t="s">
        <v>55</v>
      </c>
      <c r="AH258" s="7" t="s">
        <v>55</v>
      </c>
      <c r="AI258" s="7" t="s">
        <v>55</v>
      </c>
      <c r="AJ258" s="7" t="s">
        <v>55</v>
      </c>
      <c r="AK258" s="7" t="s">
        <v>55</v>
      </c>
      <c r="AL258" s="7" t="s">
        <v>55</v>
      </c>
      <c r="AM258" s="7" t="s">
        <v>55</v>
      </c>
      <c r="AN258" s="7" t="s">
        <v>55</v>
      </c>
      <c r="AO258" s="7" t="s">
        <v>55</v>
      </c>
      <c r="AP258" s="7" t="s">
        <v>55</v>
      </c>
      <c r="AQ258" s="7" t="s">
        <v>55</v>
      </c>
      <c r="AR258" s="7" t="s">
        <v>55</v>
      </c>
      <c r="AS258" s="7" t="s">
        <v>55</v>
      </c>
      <c r="AT258" s="7" t="s">
        <v>55</v>
      </c>
      <c r="AU258" s="7" t="s">
        <v>55</v>
      </c>
      <c r="AV258" s="7" t="s">
        <v>55</v>
      </c>
      <c r="AW258" s="7" t="s">
        <v>55</v>
      </c>
      <c r="AX258">
        <f t="shared" si="49"/>
        <v>0</v>
      </c>
    </row>
    <row r="259" spans="1:50" ht="13" hidden="1" x14ac:dyDescent="0.3">
      <c r="A259" s="6" t="s">
        <v>308</v>
      </c>
      <c r="B259" s="5" t="s">
        <v>53</v>
      </c>
      <c r="C259" s="8" t="s">
        <v>55</v>
      </c>
      <c r="D259" s="8" t="s">
        <v>55</v>
      </c>
      <c r="E259" s="8" t="s">
        <v>55</v>
      </c>
      <c r="F259" s="8" t="s">
        <v>55</v>
      </c>
      <c r="G259" s="8" t="s">
        <v>55</v>
      </c>
      <c r="H259" s="8" t="s">
        <v>55</v>
      </c>
      <c r="I259" s="8" t="s">
        <v>55</v>
      </c>
      <c r="J259" s="8" t="s">
        <v>55</v>
      </c>
      <c r="K259" s="8" t="s">
        <v>55</v>
      </c>
      <c r="L259" s="8" t="s">
        <v>55</v>
      </c>
      <c r="M259" s="8" t="s">
        <v>55</v>
      </c>
      <c r="N259" s="8" t="s">
        <v>55</v>
      </c>
      <c r="O259" s="8" t="s">
        <v>55</v>
      </c>
      <c r="P259" s="8" t="s">
        <v>55</v>
      </c>
      <c r="Q259" s="8" t="s">
        <v>55</v>
      </c>
      <c r="R259" s="8" t="s">
        <v>55</v>
      </c>
      <c r="S259" s="8" t="s">
        <v>55</v>
      </c>
      <c r="T259" s="8" t="s">
        <v>55</v>
      </c>
      <c r="U259" s="8" t="s">
        <v>55</v>
      </c>
      <c r="V259" s="8" t="s">
        <v>55</v>
      </c>
      <c r="W259" s="8" t="s">
        <v>55</v>
      </c>
      <c r="X259" s="8" t="s">
        <v>55</v>
      </c>
      <c r="Y259" s="8" t="s">
        <v>55</v>
      </c>
      <c r="Z259" s="8" t="s">
        <v>55</v>
      </c>
      <c r="AA259" s="8" t="s">
        <v>55</v>
      </c>
      <c r="AB259" s="8" t="s">
        <v>55</v>
      </c>
      <c r="AC259" s="8" t="s">
        <v>55</v>
      </c>
      <c r="AD259" s="8" t="s">
        <v>55</v>
      </c>
      <c r="AE259" s="8" t="s">
        <v>55</v>
      </c>
      <c r="AF259" s="8" t="s">
        <v>55</v>
      </c>
      <c r="AG259" s="8" t="s">
        <v>55</v>
      </c>
      <c r="AH259" s="8" t="s">
        <v>55</v>
      </c>
      <c r="AI259" s="8" t="s">
        <v>55</v>
      </c>
      <c r="AJ259" s="8" t="s">
        <v>55</v>
      </c>
      <c r="AK259" s="8" t="s">
        <v>55</v>
      </c>
      <c r="AL259" s="8" t="s">
        <v>55</v>
      </c>
      <c r="AM259" s="8" t="s">
        <v>55</v>
      </c>
      <c r="AN259" s="8" t="s">
        <v>55</v>
      </c>
      <c r="AO259" s="8" t="s">
        <v>55</v>
      </c>
      <c r="AP259" s="8" t="s">
        <v>55</v>
      </c>
      <c r="AQ259" s="8" t="s">
        <v>55</v>
      </c>
      <c r="AR259" s="8" t="s">
        <v>55</v>
      </c>
      <c r="AS259" s="8" t="s">
        <v>55</v>
      </c>
      <c r="AT259" s="8" t="s">
        <v>55</v>
      </c>
      <c r="AU259" s="8" t="s">
        <v>55</v>
      </c>
      <c r="AV259" s="8" t="s">
        <v>55</v>
      </c>
      <c r="AW259" s="8" t="s">
        <v>55</v>
      </c>
      <c r="AX259">
        <f t="shared" si="49"/>
        <v>0</v>
      </c>
    </row>
    <row r="260" spans="1:50" ht="13" hidden="1" x14ac:dyDescent="0.3">
      <c r="A260" s="6" t="s">
        <v>309</v>
      </c>
      <c r="B260" s="5" t="s">
        <v>53</v>
      </c>
      <c r="C260" s="7" t="s">
        <v>55</v>
      </c>
      <c r="D260" s="7" t="s">
        <v>55</v>
      </c>
      <c r="E260" s="7" t="s">
        <v>55</v>
      </c>
      <c r="F260" s="7" t="s">
        <v>55</v>
      </c>
      <c r="G260" s="7" t="s">
        <v>55</v>
      </c>
      <c r="H260" s="7" t="s">
        <v>55</v>
      </c>
      <c r="I260" s="7" t="s">
        <v>55</v>
      </c>
      <c r="J260" s="7" t="s">
        <v>55</v>
      </c>
      <c r="K260" s="7" t="s">
        <v>55</v>
      </c>
      <c r="L260" s="7" t="s">
        <v>55</v>
      </c>
      <c r="M260" s="7" t="s">
        <v>55</v>
      </c>
      <c r="N260" s="7" t="s">
        <v>55</v>
      </c>
      <c r="O260" s="7" t="s">
        <v>55</v>
      </c>
      <c r="P260" s="7" t="s">
        <v>55</v>
      </c>
      <c r="Q260" s="7" t="s">
        <v>55</v>
      </c>
      <c r="R260" s="7" t="s">
        <v>55</v>
      </c>
      <c r="S260" s="7" t="s">
        <v>55</v>
      </c>
      <c r="T260" s="7" t="s">
        <v>55</v>
      </c>
      <c r="U260" s="7" t="s">
        <v>55</v>
      </c>
      <c r="V260" s="7" t="s">
        <v>55</v>
      </c>
      <c r="W260" s="7" t="s">
        <v>55</v>
      </c>
      <c r="X260" s="7" t="s">
        <v>55</v>
      </c>
      <c r="Y260" s="7" t="s">
        <v>55</v>
      </c>
      <c r="Z260" s="7" t="s">
        <v>55</v>
      </c>
      <c r="AA260" s="7" t="s">
        <v>55</v>
      </c>
      <c r="AB260" s="7" t="s">
        <v>55</v>
      </c>
      <c r="AC260" s="7" t="s">
        <v>55</v>
      </c>
      <c r="AD260" s="7" t="s">
        <v>55</v>
      </c>
      <c r="AE260" s="7" t="s">
        <v>55</v>
      </c>
      <c r="AF260" s="7" t="s">
        <v>55</v>
      </c>
      <c r="AG260" s="7" t="s">
        <v>55</v>
      </c>
      <c r="AH260" s="7" t="s">
        <v>55</v>
      </c>
      <c r="AI260" s="7" t="s">
        <v>55</v>
      </c>
      <c r="AJ260" s="7" t="s">
        <v>55</v>
      </c>
      <c r="AK260" s="7" t="s">
        <v>55</v>
      </c>
      <c r="AL260" s="7" t="s">
        <v>55</v>
      </c>
      <c r="AM260" s="7" t="s">
        <v>55</v>
      </c>
      <c r="AN260" s="7" t="s">
        <v>55</v>
      </c>
      <c r="AO260" s="7" t="s">
        <v>55</v>
      </c>
      <c r="AP260" s="7" t="s">
        <v>55</v>
      </c>
      <c r="AQ260" s="7" t="s">
        <v>55</v>
      </c>
      <c r="AR260" s="7" t="s">
        <v>55</v>
      </c>
      <c r="AS260" s="7" t="s">
        <v>55</v>
      </c>
      <c r="AT260" s="7" t="s">
        <v>55</v>
      </c>
      <c r="AU260" s="7" t="s">
        <v>55</v>
      </c>
      <c r="AV260" s="7" t="s">
        <v>55</v>
      </c>
      <c r="AW260" s="7" t="s">
        <v>55</v>
      </c>
      <c r="AX260">
        <f t="shared" si="49"/>
        <v>0</v>
      </c>
    </row>
    <row r="261" spans="1:50" ht="13" hidden="1" x14ac:dyDescent="0.3">
      <c r="A261" s="6" t="s">
        <v>297</v>
      </c>
      <c r="B261" s="5" t="s">
        <v>53</v>
      </c>
      <c r="C261" s="8" t="s">
        <v>55</v>
      </c>
      <c r="D261" s="8" t="s">
        <v>55</v>
      </c>
      <c r="E261" s="8" t="s">
        <v>55</v>
      </c>
      <c r="F261" s="8" t="s">
        <v>55</v>
      </c>
      <c r="G261" s="8" t="s">
        <v>55</v>
      </c>
      <c r="H261" s="8" t="s">
        <v>55</v>
      </c>
      <c r="I261" s="8" t="s">
        <v>55</v>
      </c>
      <c r="J261" s="8" t="s">
        <v>55</v>
      </c>
      <c r="K261" s="8" t="s">
        <v>55</v>
      </c>
      <c r="L261" s="8" t="s">
        <v>55</v>
      </c>
      <c r="M261" s="8" t="s">
        <v>55</v>
      </c>
      <c r="N261" s="8" t="s">
        <v>55</v>
      </c>
      <c r="O261" s="8" t="s">
        <v>55</v>
      </c>
      <c r="P261" s="8" t="s">
        <v>55</v>
      </c>
      <c r="Q261" s="8" t="s">
        <v>55</v>
      </c>
      <c r="R261" s="8" t="s">
        <v>55</v>
      </c>
      <c r="S261" s="8" t="s">
        <v>55</v>
      </c>
      <c r="T261" s="8" t="s">
        <v>55</v>
      </c>
      <c r="U261" s="8" t="s">
        <v>55</v>
      </c>
      <c r="V261" s="8" t="s">
        <v>55</v>
      </c>
      <c r="W261" s="8" t="s">
        <v>55</v>
      </c>
      <c r="X261" s="8" t="s">
        <v>55</v>
      </c>
      <c r="Y261" s="8" t="s">
        <v>55</v>
      </c>
      <c r="Z261" s="8" t="s">
        <v>55</v>
      </c>
      <c r="AA261" s="8" t="s">
        <v>55</v>
      </c>
      <c r="AB261" s="8" t="s">
        <v>55</v>
      </c>
      <c r="AC261" s="8" t="s">
        <v>55</v>
      </c>
      <c r="AD261" s="8" t="s">
        <v>55</v>
      </c>
      <c r="AE261" s="8" t="s">
        <v>55</v>
      </c>
      <c r="AF261" s="8" t="s">
        <v>55</v>
      </c>
      <c r="AG261" s="8" t="s">
        <v>55</v>
      </c>
      <c r="AH261" s="8" t="s">
        <v>55</v>
      </c>
      <c r="AI261" s="8" t="s">
        <v>55</v>
      </c>
      <c r="AJ261" s="8" t="s">
        <v>55</v>
      </c>
      <c r="AK261" s="8" t="s">
        <v>55</v>
      </c>
      <c r="AL261" s="8" t="s">
        <v>55</v>
      </c>
      <c r="AM261" s="8" t="s">
        <v>55</v>
      </c>
      <c r="AN261" s="8" t="s">
        <v>55</v>
      </c>
      <c r="AO261" s="8" t="s">
        <v>55</v>
      </c>
      <c r="AP261" s="8" t="s">
        <v>55</v>
      </c>
      <c r="AQ261" s="8" t="s">
        <v>55</v>
      </c>
      <c r="AR261" s="8" t="s">
        <v>55</v>
      </c>
      <c r="AS261" s="8" t="s">
        <v>55</v>
      </c>
      <c r="AT261" s="8" t="s">
        <v>55</v>
      </c>
      <c r="AU261" s="8" t="s">
        <v>55</v>
      </c>
      <c r="AV261" s="8" t="s">
        <v>55</v>
      </c>
      <c r="AW261" s="8" t="s">
        <v>55</v>
      </c>
      <c r="AX261">
        <f t="shared" si="49"/>
        <v>0</v>
      </c>
    </row>
    <row r="262" spans="1:50" ht="13" hidden="1" x14ac:dyDescent="0.3">
      <c r="A262" s="6" t="s">
        <v>301</v>
      </c>
      <c r="B262" s="5" t="s">
        <v>53</v>
      </c>
      <c r="C262" s="7" t="s">
        <v>55</v>
      </c>
      <c r="D262" s="7" t="s">
        <v>55</v>
      </c>
      <c r="E262" s="7" t="s">
        <v>55</v>
      </c>
      <c r="F262" s="7" t="s">
        <v>55</v>
      </c>
      <c r="G262" s="7" t="s">
        <v>55</v>
      </c>
      <c r="H262" s="7" t="s">
        <v>55</v>
      </c>
      <c r="I262" s="7" t="s">
        <v>55</v>
      </c>
      <c r="J262" s="7" t="s">
        <v>55</v>
      </c>
      <c r="K262" s="7" t="s">
        <v>55</v>
      </c>
      <c r="L262" s="7" t="s">
        <v>55</v>
      </c>
      <c r="M262" s="7" t="s">
        <v>55</v>
      </c>
      <c r="N262" s="7" t="s">
        <v>55</v>
      </c>
      <c r="O262" s="7" t="s">
        <v>55</v>
      </c>
      <c r="P262" s="7" t="s">
        <v>55</v>
      </c>
      <c r="Q262" s="7" t="s">
        <v>55</v>
      </c>
      <c r="R262" s="7" t="s">
        <v>55</v>
      </c>
      <c r="S262" s="7" t="s">
        <v>55</v>
      </c>
      <c r="T262" s="7" t="s">
        <v>55</v>
      </c>
      <c r="U262" s="7" t="s">
        <v>55</v>
      </c>
      <c r="V262" s="7" t="s">
        <v>55</v>
      </c>
      <c r="W262" s="7" t="s">
        <v>55</v>
      </c>
      <c r="X262" s="7" t="s">
        <v>55</v>
      </c>
      <c r="Y262" s="7" t="s">
        <v>55</v>
      </c>
      <c r="Z262" s="7" t="s">
        <v>55</v>
      </c>
      <c r="AA262" s="7" t="s">
        <v>55</v>
      </c>
      <c r="AB262" s="7" t="s">
        <v>55</v>
      </c>
      <c r="AC262" s="7" t="s">
        <v>55</v>
      </c>
      <c r="AD262" s="7" t="s">
        <v>55</v>
      </c>
      <c r="AE262" s="7" t="s">
        <v>55</v>
      </c>
      <c r="AF262" s="7" t="s">
        <v>55</v>
      </c>
      <c r="AG262" s="7" t="s">
        <v>55</v>
      </c>
      <c r="AH262" s="7" t="s">
        <v>55</v>
      </c>
      <c r="AI262" s="7" t="s">
        <v>55</v>
      </c>
      <c r="AJ262" s="7" t="s">
        <v>55</v>
      </c>
      <c r="AK262" s="7" t="s">
        <v>55</v>
      </c>
      <c r="AL262" s="7" t="s">
        <v>55</v>
      </c>
      <c r="AM262" s="7" t="s">
        <v>55</v>
      </c>
      <c r="AN262" s="7" t="s">
        <v>55</v>
      </c>
      <c r="AO262" s="7" t="s">
        <v>55</v>
      </c>
      <c r="AP262" s="7" t="s">
        <v>55</v>
      </c>
      <c r="AQ262" s="7" t="s">
        <v>55</v>
      </c>
      <c r="AR262" s="7" t="s">
        <v>55</v>
      </c>
      <c r="AS262" s="7" t="s">
        <v>55</v>
      </c>
      <c r="AT262" s="7" t="s">
        <v>55</v>
      </c>
      <c r="AU262" s="7" t="s">
        <v>55</v>
      </c>
      <c r="AV262" s="7" t="s">
        <v>55</v>
      </c>
      <c r="AW262" s="7" t="s">
        <v>55</v>
      </c>
      <c r="AX262">
        <f t="shared" si="49"/>
        <v>0</v>
      </c>
    </row>
    <row r="263" spans="1:50" ht="13" hidden="1" x14ac:dyDescent="0.3">
      <c r="A263" s="6" t="s">
        <v>302</v>
      </c>
      <c r="B263" s="5" t="s">
        <v>53</v>
      </c>
      <c r="C263" s="8" t="s">
        <v>55</v>
      </c>
      <c r="D263" s="8" t="s">
        <v>55</v>
      </c>
      <c r="E263" s="8" t="s">
        <v>55</v>
      </c>
      <c r="F263" s="8" t="s">
        <v>55</v>
      </c>
      <c r="G263" s="8" t="s">
        <v>55</v>
      </c>
      <c r="H263" s="8" t="s">
        <v>55</v>
      </c>
      <c r="I263" s="8" t="s">
        <v>55</v>
      </c>
      <c r="J263" s="8" t="s">
        <v>55</v>
      </c>
      <c r="K263" s="8" t="s">
        <v>55</v>
      </c>
      <c r="L263" s="8" t="s">
        <v>55</v>
      </c>
      <c r="M263" s="8" t="s">
        <v>55</v>
      </c>
      <c r="N263" s="8" t="s">
        <v>55</v>
      </c>
      <c r="O263" s="8" t="s">
        <v>55</v>
      </c>
      <c r="P263" s="8" t="s">
        <v>55</v>
      </c>
      <c r="Q263" s="8" t="s">
        <v>55</v>
      </c>
      <c r="R263" s="8" t="s">
        <v>55</v>
      </c>
      <c r="S263" s="8" t="s">
        <v>55</v>
      </c>
      <c r="T263" s="8" t="s">
        <v>55</v>
      </c>
      <c r="U263" s="8" t="s">
        <v>55</v>
      </c>
      <c r="V263" s="8" t="s">
        <v>55</v>
      </c>
      <c r="W263" s="8" t="s">
        <v>55</v>
      </c>
      <c r="X263" s="8" t="s">
        <v>55</v>
      </c>
      <c r="Y263" s="8" t="s">
        <v>55</v>
      </c>
      <c r="Z263" s="8" t="s">
        <v>55</v>
      </c>
      <c r="AA263" s="8" t="s">
        <v>55</v>
      </c>
      <c r="AB263" s="8" t="s">
        <v>55</v>
      </c>
      <c r="AC263" s="8" t="s">
        <v>55</v>
      </c>
      <c r="AD263" s="8" t="s">
        <v>55</v>
      </c>
      <c r="AE263" s="8" t="s">
        <v>55</v>
      </c>
      <c r="AF263" s="8" t="s">
        <v>55</v>
      </c>
      <c r="AG263" s="8" t="s">
        <v>55</v>
      </c>
      <c r="AH263" s="8" t="s">
        <v>55</v>
      </c>
      <c r="AI263" s="8" t="s">
        <v>55</v>
      </c>
      <c r="AJ263" s="8" t="s">
        <v>55</v>
      </c>
      <c r="AK263" s="8" t="s">
        <v>55</v>
      </c>
      <c r="AL263" s="8" t="s">
        <v>55</v>
      </c>
      <c r="AM263" s="8" t="s">
        <v>55</v>
      </c>
      <c r="AN263" s="8" t="s">
        <v>55</v>
      </c>
      <c r="AO263" s="8" t="s">
        <v>55</v>
      </c>
      <c r="AP263" s="8" t="s">
        <v>55</v>
      </c>
      <c r="AQ263" s="8" t="s">
        <v>55</v>
      </c>
      <c r="AR263" s="8" t="s">
        <v>55</v>
      </c>
      <c r="AS263" s="8" t="s">
        <v>55</v>
      </c>
      <c r="AT263" s="8" t="s">
        <v>55</v>
      </c>
      <c r="AU263" s="8" t="s">
        <v>55</v>
      </c>
      <c r="AV263" s="8" t="s">
        <v>55</v>
      </c>
      <c r="AW263" s="8" t="s">
        <v>55</v>
      </c>
      <c r="AX263">
        <f t="shared" ref="AX263:AX302" si="64">SUM(C263:AW263)</f>
        <v>0</v>
      </c>
    </row>
    <row r="264" spans="1:50" ht="13" hidden="1" x14ac:dyDescent="0.3">
      <c r="A264" s="6" t="s">
        <v>303</v>
      </c>
      <c r="B264" s="5" t="s">
        <v>53</v>
      </c>
      <c r="C264" s="7" t="s">
        <v>55</v>
      </c>
      <c r="D264" s="7" t="s">
        <v>55</v>
      </c>
      <c r="E264" s="7" t="s">
        <v>55</v>
      </c>
      <c r="F264" s="7" t="s">
        <v>55</v>
      </c>
      <c r="G264" s="7" t="s">
        <v>55</v>
      </c>
      <c r="H264" s="7" t="s">
        <v>55</v>
      </c>
      <c r="I264" s="7" t="s">
        <v>55</v>
      </c>
      <c r="J264" s="7" t="s">
        <v>55</v>
      </c>
      <c r="K264" s="7" t="s">
        <v>55</v>
      </c>
      <c r="L264" s="7" t="s">
        <v>55</v>
      </c>
      <c r="M264" s="7" t="s">
        <v>55</v>
      </c>
      <c r="N264" s="7" t="s">
        <v>55</v>
      </c>
      <c r="O264" s="7" t="s">
        <v>55</v>
      </c>
      <c r="P264" s="7" t="s">
        <v>55</v>
      </c>
      <c r="Q264" s="7" t="s">
        <v>55</v>
      </c>
      <c r="R264" s="7" t="s">
        <v>55</v>
      </c>
      <c r="S264" s="7" t="s">
        <v>55</v>
      </c>
      <c r="T264" s="7" t="s">
        <v>55</v>
      </c>
      <c r="U264" s="7" t="s">
        <v>55</v>
      </c>
      <c r="V264" s="7" t="s">
        <v>55</v>
      </c>
      <c r="W264" s="7" t="s">
        <v>55</v>
      </c>
      <c r="X264" s="7" t="s">
        <v>55</v>
      </c>
      <c r="Y264" s="7" t="s">
        <v>55</v>
      </c>
      <c r="Z264" s="7" t="s">
        <v>55</v>
      </c>
      <c r="AA264" s="7" t="s">
        <v>55</v>
      </c>
      <c r="AB264" s="7" t="s">
        <v>55</v>
      </c>
      <c r="AC264" s="7" t="s">
        <v>55</v>
      </c>
      <c r="AD264" s="7" t="s">
        <v>55</v>
      </c>
      <c r="AE264" s="7" t="s">
        <v>55</v>
      </c>
      <c r="AF264" s="7" t="s">
        <v>55</v>
      </c>
      <c r="AG264" s="7" t="s">
        <v>55</v>
      </c>
      <c r="AH264" s="7" t="s">
        <v>55</v>
      </c>
      <c r="AI264" s="7" t="s">
        <v>55</v>
      </c>
      <c r="AJ264" s="7" t="s">
        <v>55</v>
      </c>
      <c r="AK264" s="7" t="s">
        <v>55</v>
      </c>
      <c r="AL264" s="7" t="s">
        <v>55</v>
      </c>
      <c r="AM264" s="7" t="s">
        <v>55</v>
      </c>
      <c r="AN264" s="7" t="s">
        <v>55</v>
      </c>
      <c r="AO264" s="7" t="s">
        <v>55</v>
      </c>
      <c r="AP264" s="7" t="s">
        <v>55</v>
      </c>
      <c r="AQ264" s="7" t="s">
        <v>55</v>
      </c>
      <c r="AR264" s="7" t="s">
        <v>55</v>
      </c>
      <c r="AS264" s="7" t="s">
        <v>55</v>
      </c>
      <c r="AT264" s="7" t="s">
        <v>55</v>
      </c>
      <c r="AU264" s="7" t="s">
        <v>55</v>
      </c>
      <c r="AV264" s="7" t="s">
        <v>55</v>
      </c>
      <c r="AW264" s="7" t="s">
        <v>55</v>
      </c>
      <c r="AX264">
        <f t="shared" si="64"/>
        <v>0</v>
      </c>
    </row>
    <row r="265" spans="1:50" ht="13" hidden="1" x14ac:dyDescent="0.3">
      <c r="A265" s="6" t="s">
        <v>304</v>
      </c>
      <c r="B265" s="5" t="s">
        <v>53</v>
      </c>
      <c r="C265" s="8" t="s">
        <v>55</v>
      </c>
      <c r="D265" s="8" t="s">
        <v>55</v>
      </c>
      <c r="E265" s="8" t="s">
        <v>55</v>
      </c>
      <c r="F265" s="8" t="s">
        <v>55</v>
      </c>
      <c r="G265" s="8" t="s">
        <v>55</v>
      </c>
      <c r="H265" s="8" t="s">
        <v>55</v>
      </c>
      <c r="I265" s="8" t="s">
        <v>55</v>
      </c>
      <c r="J265" s="8" t="s">
        <v>55</v>
      </c>
      <c r="K265" s="8" t="s">
        <v>55</v>
      </c>
      <c r="L265" s="8" t="s">
        <v>55</v>
      </c>
      <c r="M265" s="8" t="s">
        <v>55</v>
      </c>
      <c r="N265" s="8" t="s">
        <v>55</v>
      </c>
      <c r="O265" s="8" t="s">
        <v>55</v>
      </c>
      <c r="P265" s="8" t="s">
        <v>55</v>
      </c>
      <c r="Q265" s="8" t="s">
        <v>55</v>
      </c>
      <c r="R265" s="8" t="s">
        <v>55</v>
      </c>
      <c r="S265" s="8" t="s">
        <v>55</v>
      </c>
      <c r="T265" s="8" t="s">
        <v>55</v>
      </c>
      <c r="U265" s="8" t="s">
        <v>55</v>
      </c>
      <c r="V265" s="8" t="s">
        <v>55</v>
      </c>
      <c r="W265" s="8" t="s">
        <v>55</v>
      </c>
      <c r="X265" s="8" t="s">
        <v>55</v>
      </c>
      <c r="Y265" s="8" t="s">
        <v>55</v>
      </c>
      <c r="Z265" s="8" t="s">
        <v>55</v>
      </c>
      <c r="AA265" s="8" t="s">
        <v>55</v>
      </c>
      <c r="AB265" s="8" t="s">
        <v>55</v>
      </c>
      <c r="AC265" s="8" t="s">
        <v>55</v>
      </c>
      <c r="AD265" s="8" t="s">
        <v>55</v>
      </c>
      <c r="AE265" s="8" t="s">
        <v>55</v>
      </c>
      <c r="AF265" s="8" t="s">
        <v>55</v>
      </c>
      <c r="AG265" s="8" t="s">
        <v>55</v>
      </c>
      <c r="AH265" s="8" t="s">
        <v>55</v>
      </c>
      <c r="AI265" s="8" t="s">
        <v>55</v>
      </c>
      <c r="AJ265" s="8" t="s">
        <v>55</v>
      </c>
      <c r="AK265" s="8" t="s">
        <v>55</v>
      </c>
      <c r="AL265" s="8" t="s">
        <v>55</v>
      </c>
      <c r="AM265" s="8" t="s">
        <v>55</v>
      </c>
      <c r="AN265" s="8" t="s">
        <v>55</v>
      </c>
      <c r="AO265" s="8" t="s">
        <v>55</v>
      </c>
      <c r="AP265" s="8" t="s">
        <v>55</v>
      </c>
      <c r="AQ265" s="8" t="s">
        <v>55</v>
      </c>
      <c r="AR265" s="8" t="s">
        <v>55</v>
      </c>
      <c r="AS265" s="8" t="s">
        <v>55</v>
      </c>
      <c r="AT265" s="8" t="s">
        <v>55</v>
      </c>
      <c r="AU265" s="8" t="s">
        <v>55</v>
      </c>
      <c r="AV265" s="8" t="s">
        <v>55</v>
      </c>
      <c r="AW265" s="8" t="s">
        <v>55</v>
      </c>
      <c r="AX265">
        <f t="shared" si="64"/>
        <v>0</v>
      </c>
    </row>
    <row r="266" spans="1:50" ht="20" hidden="1" x14ac:dyDescent="0.3">
      <c r="A266" s="6" t="s">
        <v>305</v>
      </c>
      <c r="B266" s="5" t="s">
        <v>53</v>
      </c>
      <c r="C266" s="7" t="s">
        <v>55</v>
      </c>
      <c r="D266" s="7" t="s">
        <v>55</v>
      </c>
      <c r="E266" s="7" t="s">
        <v>55</v>
      </c>
      <c r="F266" s="7" t="s">
        <v>55</v>
      </c>
      <c r="G266" s="7" t="s">
        <v>55</v>
      </c>
      <c r="H266" s="7" t="s">
        <v>55</v>
      </c>
      <c r="I266" s="7" t="s">
        <v>55</v>
      </c>
      <c r="J266" s="7" t="s">
        <v>55</v>
      </c>
      <c r="K266" s="7" t="s">
        <v>55</v>
      </c>
      <c r="L266" s="7" t="s">
        <v>55</v>
      </c>
      <c r="M266" s="7" t="s">
        <v>55</v>
      </c>
      <c r="N266" s="7" t="s">
        <v>55</v>
      </c>
      <c r="O266" s="7" t="s">
        <v>55</v>
      </c>
      <c r="P266" s="7" t="s">
        <v>55</v>
      </c>
      <c r="Q266" s="7" t="s">
        <v>55</v>
      </c>
      <c r="R266" s="7" t="s">
        <v>55</v>
      </c>
      <c r="S266" s="7" t="s">
        <v>55</v>
      </c>
      <c r="T266" s="7" t="s">
        <v>55</v>
      </c>
      <c r="U266" s="7" t="s">
        <v>55</v>
      </c>
      <c r="V266" s="7" t="s">
        <v>55</v>
      </c>
      <c r="W266" s="7" t="s">
        <v>55</v>
      </c>
      <c r="X266" s="7" t="s">
        <v>55</v>
      </c>
      <c r="Y266" s="7" t="s">
        <v>55</v>
      </c>
      <c r="Z266" s="7" t="s">
        <v>55</v>
      </c>
      <c r="AA266" s="7" t="s">
        <v>55</v>
      </c>
      <c r="AB266" s="7" t="s">
        <v>55</v>
      </c>
      <c r="AC266" s="7" t="s">
        <v>55</v>
      </c>
      <c r="AD266" s="7" t="s">
        <v>55</v>
      </c>
      <c r="AE266" s="7" t="s">
        <v>55</v>
      </c>
      <c r="AF266" s="7" t="s">
        <v>55</v>
      </c>
      <c r="AG266" s="7" t="s">
        <v>55</v>
      </c>
      <c r="AH266" s="7" t="s">
        <v>55</v>
      </c>
      <c r="AI266" s="7" t="s">
        <v>55</v>
      </c>
      <c r="AJ266" s="7" t="s">
        <v>55</v>
      </c>
      <c r="AK266" s="7" t="s">
        <v>55</v>
      </c>
      <c r="AL266" s="7" t="s">
        <v>55</v>
      </c>
      <c r="AM266" s="7" t="s">
        <v>55</v>
      </c>
      <c r="AN266" s="7" t="s">
        <v>55</v>
      </c>
      <c r="AO266" s="7" t="s">
        <v>55</v>
      </c>
      <c r="AP266" s="7" t="s">
        <v>55</v>
      </c>
      <c r="AQ266" s="7" t="s">
        <v>55</v>
      </c>
      <c r="AR266" s="7" t="s">
        <v>55</v>
      </c>
      <c r="AS266" s="7" t="s">
        <v>55</v>
      </c>
      <c r="AT266" s="7" t="s">
        <v>55</v>
      </c>
      <c r="AU266" s="7" t="s">
        <v>55</v>
      </c>
      <c r="AV266" s="7" t="s">
        <v>55</v>
      </c>
      <c r="AW266" s="7" t="s">
        <v>55</v>
      </c>
      <c r="AX266">
        <f t="shared" si="64"/>
        <v>0</v>
      </c>
    </row>
    <row r="267" spans="1:50" ht="20" hidden="1" x14ac:dyDescent="0.3">
      <c r="A267" s="6" t="s">
        <v>306</v>
      </c>
      <c r="B267" s="5" t="s">
        <v>53</v>
      </c>
      <c r="C267" s="8" t="s">
        <v>55</v>
      </c>
      <c r="D267" s="8" t="s">
        <v>55</v>
      </c>
      <c r="E267" s="8" t="s">
        <v>55</v>
      </c>
      <c r="F267" s="8" t="s">
        <v>55</v>
      </c>
      <c r="G267" s="8" t="s">
        <v>55</v>
      </c>
      <c r="H267" s="8" t="s">
        <v>55</v>
      </c>
      <c r="I267" s="8" t="s">
        <v>55</v>
      </c>
      <c r="J267" s="8" t="s">
        <v>55</v>
      </c>
      <c r="K267" s="8" t="s">
        <v>55</v>
      </c>
      <c r="L267" s="8" t="s">
        <v>55</v>
      </c>
      <c r="M267" s="8" t="s">
        <v>55</v>
      </c>
      <c r="N267" s="8" t="s">
        <v>55</v>
      </c>
      <c r="O267" s="8" t="s">
        <v>55</v>
      </c>
      <c r="P267" s="8" t="s">
        <v>55</v>
      </c>
      <c r="Q267" s="8" t="s">
        <v>55</v>
      </c>
      <c r="R267" s="8" t="s">
        <v>55</v>
      </c>
      <c r="S267" s="8" t="s">
        <v>55</v>
      </c>
      <c r="T267" s="8" t="s">
        <v>55</v>
      </c>
      <c r="U267" s="8" t="s">
        <v>55</v>
      </c>
      <c r="V267" s="8" t="s">
        <v>55</v>
      </c>
      <c r="W267" s="8" t="s">
        <v>55</v>
      </c>
      <c r="X267" s="8" t="s">
        <v>55</v>
      </c>
      <c r="Y267" s="8" t="s">
        <v>55</v>
      </c>
      <c r="Z267" s="8" t="s">
        <v>55</v>
      </c>
      <c r="AA267" s="8" t="s">
        <v>55</v>
      </c>
      <c r="AB267" s="8" t="s">
        <v>55</v>
      </c>
      <c r="AC267" s="8" t="s">
        <v>55</v>
      </c>
      <c r="AD267" s="8" t="s">
        <v>55</v>
      </c>
      <c r="AE267" s="8" t="s">
        <v>55</v>
      </c>
      <c r="AF267" s="8" t="s">
        <v>55</v>
      </c>
      <c r="AG267" s="8" t="s">
        <v>55</v>
      </c>
      <c r="AH267" s="8" t="s">
        <v>55</v>
      </c>
      <c r="AI267" s="8" t="s">
        <v>55</v>
      </c>
      <c r="AJ267" s="8" t="s">
        <v>55</v>
      </c>
      <c r="AK267" s="8" t="s">
        <v>55</v>
      </c>
      <c r="AL267" s="8" t="s">
        <v>55</v>
      </c>
      <c r="AM267" s="8" t="s">
        <v>55</v>
      </c>
      <c r="AN267" s="8" t="s">
        <v>55</v>
      </c>
      <c r="AO267" s="8" t="s">
        <v>55</v>
      </c>
      <c r="AP267" s="8" t="s">
        <v>55</v>
      </c>
      <c r="AQ267" s="8" t="s">
        <v>55</v>
      </c>
      <c r="AR267" s="8" t="s">
        <v>55</v>
      </c>
      <c r="AS267" s="8" t="s">
        <v>55</v>
      </c>
      <c r="AT267" s="8" t="s">
        <v>55</v>
      </c>
      <c r="AU267" s="8" t="s">
        <v>55</v>
      </c>
      <c r="AV267" s="8" t="s">
        <v>55</v>
      </c>
      <c r="AW267" s="8" t="s">
        <v>55</v>
      </c>
      <c r="AX267">
        <f t="shared" si="64"/>
        <v>0</v>
      </c>
    </row>
    <row r="268" spans="1:50" ht="13" hidden="1" x14ac:dyDescent="0.3">
      <c r="A268" s="6" t="s">
        <v>307</v>
      </c>
      <c r="B268" s="5" t="s">
        <v>53</v>
      </c>
      <c r="C268" s="7" t="s">
        <v>55</v>
      </c>
      <c r="D268" s="7" t="s">
        <v>55</v>
      </c>
      <c r="E268" s="7" t="s">
        <v>55</v>
      </c>
      <c r="F268" s="7" t="s">
        <v>55</v>
      </c>
      <c r="G268" s="7" t="s">
        <v>55</v>
      </c>
      <c r="H268" s="7" t="s">
        <v>55</v>
      </c>
      <c r="I268" s="7" t="s">
        <v>55</v>
      </c>
      <c r="J268" s="7" t="s">
        <v>55</v>
      </c>
      <c r="K268" s="7" t="s">
        <v>55</v>
      </c>
      <c r="L268" s="7" t="s">
        <v>55</v>
      </c>
      <c r="M268" s="7" t="s">
        <v>55</v>
      </c>
      <c r="N268" s="7" t="s">
        <v>55</v>
      </c>
      <c r="O268" s="7" t="s">
        <v>55</v>
      </c>
      <c r="P268" s="7" t="s">
        <v>55</v>
      </c>
      <c r="Q268" s="7" t="s">
        <v>55</v>
      </c>
      <c r="R268" s="7" t="s">
        <v>55</v>
      </c>
      <c r="S268" s="7" t="s">
        <v>55</v>
      </c>
      <c r="T268" s="7" t="s">
        <v>55</v>
      </c>
      <c r="U268" s="7" t="s">
        <v>55</v>
      </c>
      <c r="V268" s="7" t="s">
        <v>55</v>
      </c>
      <c r="W268" s="7" t="s">
        <v>55</v>
      </c>
      <c r="X268" s="7" t="s">
        <v>55</v>
      </c>
      <c r="Y268" s="7" t="s">
        <v>55</v>
      </c>
      <c r="Z268" s="7" t="s">
        <v>55</v>
      </c>
      <c r="AA268" s="7" t="s">
        <v>55</v>
      </c>
      <c r="AB268" s="7" t="s">
        <v>55</v>
      </c>
      <c r="AC268" s="7" t="s">
        <v>55</v>
      </c>
      <c r="AD268" s="7" t="s">
        <v>55</v>
      </c>
      <c r="AE268" s="7" t="s">
        <v>55</v>
      </c>
      <c r="AF268" s="7" t="s">
        <v>55</v>
      </c>
      <c r="AG268" s="7" t="s">
        <v>55</v>
      </c>
      <c r="AH268" s="7" t="s">
        <v>55</v>
      </c>
      <c r="AI268" s="7" t="s">
        <v>55</v>
      </c>
      <c r="AJ268" s="7" t="s">
        <v>55</v>
      </c>
      <c r="AK268" s="7" t="s">
        <v>55</v>
      </c>
      <c r="AL268" s="7" t="s">
        <v>55</v>
      </c>
      <c r="AM268" s="7" t="s">
        <v>55</v>
      </c>
      <c r="AN268" s="7" t="s">
        <v>55</v>
      </c>
      <c r="AO268" s="7" t="s">
        <v>55</v>
      </c>
      <c r="AP268" s="7" t="s">
        <v>55</v>
      </c>
      <c r="AQ268" s="7" t="s">
        <v>55</v>
      </c>
      <c r="AR268" s="7" t="s">
        <v>55</v>
      </c>
      <c r="AS268" s="7" t="s">
        <v>55</v>
      </c>
      <c r="AT268" s="7" t="s">
        <v>55</v>
      </c>
      <c r="AU268" s="7" t="s">
        <v>55</v>
      </c>
      <c r="AV268" s="7" t="s">
        <v>55</v>
      </c>
      <c r="AW268" s="7" t="s">
        <v>55</v>
      </c>
      <c r="AX268">
        <f t="shared" si="64"/>
        <v>0</v>
      </c>
    </row>
    <row r="269" spans="1:50" ht="13" hidden="1" x14ac:dyDescent="0.3">
      <c r="A269" s="6" t="s">
        <v>308</v>
      </c>
      <c r="B269" s="5" t="s">
        <v>53</v>
      </c>
      <c r="C269" s="8" t="s">
        <v>55</v>
      </c>
      <c r="D269" s="8" t="s">
        <v>55</v>
      </c>
      <c r="E269" s="8" t="s">
        <v>55</v>
      </c>
      <c r="F269" s="8" t="s">
        <v>55</v>
      </c>
      <c r="G269" s="8" t="s">
        <v>55</v>
      </c>
      <c r="H269" s="8" t="s">
        <v>55</v>
      </c>
      <c r="I269" s="8" t="s">
        <v>55</v>
      </c>
      <c r="J269" s="8" t="s">
        <v>55</v>
      </c>
      <c r="K269" s="8" t="s">
        <v>55</v>
      </c>
      <c r="L269" s="8" t="s">
        <v>55</v>
      </c>
      <c r="M269" s="8" t="s">
        <v>55</v>
      </c>
      <c r="N269" s="8" t="s">
        <v>55</v>
      </c>
      <c r="O269" s="8" t="s">
        <v>55</v>
      </c>
      <c r="P269" s="8" t="s">
        <v>55</v>
      </c>
      <c r="Q269" s="8" t="s">
        <v>55</v>
      </c>
      <c r="R269" s="8" t="s">
        <v>55</v>
      </c>
      <c r="S269" s="8" t="s">
        <v>55</v>
      </c>
      <c r="T269" s="8" t="s">
        <v>55</v>
      </c>
      <c r="U269" s="8" t="s">
        <v>55</v>
      </c>
      <c r="V269" s="8" t="s">
        <v>55</v>
      </c>
      <c r="W269" s="8" t="s">
        <v>55</v>
      </c>
      <c r="X269" s="8" t="s">
        <v>55</v>
      </c>
      <c r="Y269" s="8" t="s">
        <v>55</v>
      </c>
      <c r="Z269" s="8" t="s">
        <v>55</v>
      </c>
      <c r="AA269" s="8" t="s">
        <v>55</v>
      </c>
      <c r="AB269" s="8" t="s">
        <v>55</v>
      </c>
      <c r="AC269" s="8" t="s">
        <v>55</v>
      </c>
      <c r="AD269" s="8" t="s">
        <v>55</v>
      </c>
      <c r="AE269" s="8" t="s">
        <v>55</v>
      </c>
      <c r="AF269" s="8" t="s">
        <v>55</v>
      </c>
      <c r="AG269" s="8" t="s">
        <v>55</v>
      </c>
      <c r="AH269" s="8" t="s">
        <v>55</v>
      </c>
      <c r="AI269" s="8" t="s">
        <v>55</v>
      </c>
      <c r="AJ269" s="8" t="s">
        <v>55</v>
      </c>
      <c r="AK269" s="8" t="s">
        <v>55</v>
      </c>
      <c r="AL269" s="8" t="s">
        <v>55</v>
      </c>
      <c r="AM269" s="8" t="s">
        <v>55</v>
      </c>
      <c r="AN269" s="8" t="s">
        <v>55</v>
      </c>
      <c r="AO269" s="8" t="s">
        <v>55</v>
      </c>
      <c r="AP269" s="8" t="s">
        <v>55</v>
      </c>
      <c r="AQ269" s="8" t="s">
        <v>55</v>
      </c>
      <c r="AR269" s="8" t="s">
        <v>55</v>
      </c>
      <c r="AS269" s="8" t="s">
        <v>55</v>
      </c>
      <c r="AT269" s="8" t="s">
        <v>55</v>
      </c>
      <c r="AU269" s="8" t="s">
        <v>55</v>
      </c>
      <c r="AV269" s="8" t="s">
        <v>55</v>
      </c>
      <c r="AW269" s="8" t="s">
        <v>55</v>
      </c>
      <c r="AX269">
        <f t="shared" si="64"/>
        <v>0</v>
      </c>
    </row>
    <row r="270" spans="1:50" ht="20" hidden="1" x14ac:dyDescent="0.3">
      <c r="A270" s="6" t="s">
        <v>310</v>
      </c>
      <c r="B270" s="5" t="s">
        <v>53</v>
      </c>
      <c r="C270" s="7" t="s">
        <v>55</v>
      </c>
      <c r="D270" s="7" t="s">
        <v>55</v>
      </c>
      <c r="E270" s="7" t="s">
        <v>55</v>
      </c>
      <c r="F270" s="7" t="s">
        <v>55</v>
      </c>
      <c r="G270" s="7" t="s">
        <v>55</v>
      </c>
      <c r="H270" s="7" t="s">
        <v>55</v>
      </c>
      <c r="I270" s="7" t="s">
        <v>55</v>
      </c>
      <c r="J270" s="7" t="s">
        <v>55</v>
      </c>
      <c r="K270" s="7" t="s">
        <v>55</v>
      </c>
      <c r="L270" s="7" t="s">
        <v>55</v>
      </c>
      <c r="M270" s="7" t="s">
        <v>55</v>
      </c>
      <c r="N270" s="7" t="s">
        <v>55</v>
      </c>
      <c r="O270" s="7" t="s">
        <v>55</v>
      </c>
      <c r="P270" s="7" t="s">
        <v>55</v>
      </c>
      <c r="Q270" s="7" t="s">
        <v>55</v>
      </c>
      <c r="R270" s="7" t="s">
        <v>55</v>
      </c>
      <c r="S270" s="7" t="s">
        <v>55</v>
      </c>
      <c r="T270" s="7" t="s">
        <v>55</v>
      </c>
      <c r="U270" s="7" t="s">
        <v>55</v>
      </c>
      <c r="V270" s="7" t="s">
        <v>55</v>
      </c>
      <c r="W270" s="7" t="s">
        <v>55</v>
      </c>
      <c r="X270" s="7" t="s">
        <v>55</v>
      </c>
      <c r="Y270" s="7" t="s">
        <v>55</v>
      </c>
      <c r="Z270" s="7" t="s">
        <v>55</v>
      </c>
      <c r="AA270" s="7" t="s">
        <v>55</v>
      </c>
      <c r="AB270" s="7" t="s">
        <v>55</v>
      </c>
      <c r="AC270" s="7" t="s">
        <v>55</v>
      </c>
      <c r="AD270" s="7" t="s">
        <v>55</v>
      </c>
      <c r="AE270" s="7" t="s">
        <v>55</v>
      </c>
      <c r="AF270" s="7" t="s">
        <v>55</v>
      </c>
      <c r="AG270" s="7" t="s">
        <v>55</v>
      </c>
      <c r="AH270" s="7" t="s">
        <v>55</v>
      </c>
      <c r="AI270" s="7" t="s">
        <v>55</v>
      </c>
      <c r="AJ270" s="7" t="s">
        <v>55</v>
      </c>
      <c r="AK270" s="7" t="s">
        <v>55</v>
      </c>
      <c r="AL270" s="7" t="s">
        <v>55</v>
      </c>
      <c r="AM270" s="7" t="s">
        <v>55</v>
      </c>
      <c r="AN270" s="7" t="s">
        <v>55</v>
      </c>
      <c r="AO270" s="7" t="s">
        <v>55</v>
      </c>
      <c r="AP270" s="7" t="s">
        <v>55</v>
      </c>
      <c r="AQ270" s="7" t="s">
        <v>55</v>
      </c>
      <c r="AR270" s="7" t="s">
        <v>55</v>
      </c>
      <c r="AS270" s="7" t="s">
        <v>55</v>
      </c>
      <c r="AT270" s="7" t="s">
        <v>55</v>
      </c>
      <c r="AU270" s="7" t="s">
        <v>55</v>
      </c>
      <c r="AV270" s="7" t="s">
        <v>55</v>
      </c>
      <c r="AW270" s="7" t="s">
        <v>55</v>
      </c>
      <c r="AX270">
        <f t="shared" si="64"/>
        <v>0</v>
      </c>
    </row>
    <row r="271" spans="1:50" ht="13" hidden="1" x14ac:dyDescent="0.3">
      <c r="A271" s="6" t="s">
        <v>297</v>
      </c>
      <c r="B271" s="5" t="s">
        <v>53</v>
      </c>
      <c r="C271" s="8" t="s">
        <v>55</v>
      </c>
      <c r="D271" s="8" t="s">
        <v>55</v>
      </c>
      <c r="E271" s="8" t="s">
        <v>55</v>
      </c>
      <c r="F271" s="8" t="s">
        <v>55</v>
      </c>
      <c r="G271" s="8" t="s">
        <v>55</v>
      </c>
      <c r="H271" s="8" t="s">
        <v>55</v>
      </c>
      <c r="I271" s="8" t="s">
        <v>55</v>
      </c>
      <c r="J271" s="8" t="s">
        <v>55</v>
      </c>
      <c r="K271" s="8" t="s">
        <v>55</v>
      </c>
      <c r="L271" s="8" t="s">
        <v>55</v>
      </c>
      <c r="M271" s="8" t="s">
        <v>55</v>
      </c>
      <c r="N271" s="8" t="s">
        <v>55</v>
      </c>
      <c r="O271" s="8" t="s">
        <v>55</v>
      </c>
      <c r="P271" s="8" t="s">
        <v>55</v>
      </c>
      <c r="Q271" s="8" t="s">
        <v>55</v>
      </c>
      <c r="R271" s="8" t="s">
        <v>55</v>
      </c>
      <c r="S271" s="8" t="s">
        <v>55</v>
      </c>
      <c r="T271" s="8" t="s">
        <v>55</v>
      </c>
      <c r="U271" s="8" t="s">
        <v>55</v>
      </c>
      <c r="V271" s="8" t="s">
        <v>55</v>
      </c>
      <c r="W271" s="8" t="s">
        <v>55</v>
      </c>
      <c r="X271" s="8" t="s">
        <v>55</v>
      </c>
      <c r="Y271" s="8" t="s">
        <v>55</v>
      </c>
      <c r="Z271" s="8" t="s">
        <v>55</v>
      </c>
      <c r="AA271" s="8" t="s">
        <v>55</v>
      </c>
      <c r="AB271" s="8" t="s">
        <v>55</v>
      </c>
      <c r="AC271" s="8" t="s">
        <v>55</v>
      </c>
      <c r="AD271" s="8" t="s">
        <v>55</v>
      </c>
      <c r="AE271" s="8" t="s">
        <v>55</v>
      </c>
      <c r="AF271" s="8" t="s">
        <v>55</v>
      </c>
      <c r="AG271" s="8" t="s">
        <v>55</v>
      </c>
      <c r="AH271" s="8" t="s">
        <v>55</v>
      </c>
      <c r="AI271" s="8" t="s">
        <v>55</v>
      </c>
      <c r="AJ271" s="8" t="s">
        <v>55</v>
      </c>
      <c r="AK271" s="8" t="s">
        <v>55</v>
      </c>
      <c r="AL271" s="8" t="s">
        <v>55</v>
      </c>
      <c r="AM271" s="8" t="s">
        <v>55</v>
      </c>
      <c r="AN271" s="8" t="s">
        <v>55</v>
      </c>
      <c r="AO271" s="8" t="s">
        <v>55</v>
      </c>
      <c r="AP271" s="8" t="s">
        <v>55</v>
      </c>
      <c r="AQ271" s="8" t="s">
        <v>55</v>
      </c>
      <c r="AR271" s="8" t="s">
        <v>55</v>
      </c>
      <c r="AS271" s="8" t="s">
        <v>55</v>
      </c>
      <c r="AT271" s="8" t="s">
        <v>55</v>
      </c>
      <c r="AU271" s="8" t="s">
        <v>55</v>
      </c>
      <c r="AV271" s="8" t="s">
        <v>55</v>
      </c>
      <c r="AW271" s="8" t="s">
        <v>55</v>
      </c>
      <c r="AX271">
        <f t="shared" si="64"/>
        <v>0</v>
      </c>
    </row>
    <row r="272" spans="1:50" ht="13" hidden="1" x14ac:dyDescent="0.3">
      <c r="A272" s="6" t="s">
        <v>298</v>
      </c>
      <c r="B272" s="5" t="s">
        <v>53</v>
      </c>
      <c r="C272" s="7" t="s">
        <v>55</v>
      </c>
      <c r="D272" s="7" t="s">
        <v>55</v>
      </c>
      <c r="E272" s="7" t="s">
        <v>55</v>
      </c>
      <c r="F272" s="7" t="s">
        <v>55</v>
      </c>
      <c r="G272" s="7" t="s">
        <v>55</v>
      </c>
      <c r="H272" s="7" t="s">
        <v>55</v>
      </c>
      <c r="I272" s="7" t="s">
        <v>55</v>
      </c>
      <c r="J272" s="7" t="s">
        <v>55</v>
      </c>
      <c r="K272" s="7" t="s">
        <v>55</v>
      </c>
      <c r="L272" s="7" t="s">
        <v>55</v>
      </c>
      <c r="M272" s="7" t="s">
        <v>55</v>
      </c>
      <c r="N272" s="7" t="s">
        <v>55</v>
      </c>
      <c r="O272" s="7" t="s">
        <v>55</v>
      </c>
      <c r="P272" s="7" t="s">
        <v>55</v>
      </c>
      <c r="Q272" s="7" t="s">
        <v>55</v>
      </c>
      <c r="R272" s="7" t="s">
        <v>55</v>
      </c>
      <c r="S272" s="7" t="s">
        <v>55</v>
      </c>
      <c r="T272" s="7" t="s">
        <v>55</v>
      </c>
      <c r="U272" s="7" t="s">
        <v>55</v>
      </c>
      <c r="V272" s="7" t="s">
        <v>55</v>
      </c>
      <c r="W272" s="7" t="s">
        <v>55</v>
      </c>
      <c r="X272" s="7" t="s">
        <v>55</v>
      </c>
      <c r="Y272" s="7" t="s">
        <v>55</v>
      </c>
      <c r="Z272" s="7" t="s">
        <v>55</v>
      </c>
      <c r="AA272" s="7" t="s">
        <v>55</v>
      </c>
      <c r="AB272" s="7" t="s">
        <v>55</v>
      </c>
      <c r="AC272" s="7" t="s">
        <v>55</v>
      </c>
      <c r="AD272" s="7" t="s">
        <v>55</v>
      </c>
      <c r="AE272" s="7" t="s">
        <v>55</v>
      </c>
      <c r="AF272" s="7" t="s">
        <v>55</v>
      </c>
      <c r="AG272" s="7" t="s">
        <v>55</v>
      </c>
      <c r="AH272" s="7" t="s">
        <v>55</v>
      </c>
      <c r="AI272" s="7" t="s">
        <v>55</v>
      </c>
      <c r="AJ272" s="7" t="s">
        <v>55</v>
      </c>
      <c r="AK272" s="7" t="s">
        <v>55</v>
      </c>
      <c r="AL272" s="7" t="s">
        <v>55</v>
      </c>
      <c r="AM272" s="7" t="s">
        <v>55</v>
      </c>
      <c r="AN272" s="7" t="s">
        <v>55</v>
      </c>
      <c r="AO272" s="7" t="s">
        <v>55</v>
      </c>
      <c r="AP272" s="7" t="s">
        <v>55</v>
      </c>
      <c r="AQ272" s="7" t="s">
        <v>55</v>
      </c>
      <c r="AR272" s="7" t="s">
        <v>55</v>
      </c>
      <c r="AS272" s="7" t="s">
        <v>55</v>
      </c>
      <c r="AT272" s="7" t="s">
        <v>55</v>
      </c>
      <c r="AU272" s="7" t="s">
        <v>55</v>
      </c>
      <c r="AV272" s="7" t="s">
        <v>55</v>
      </c>
      <c r="AW272" s="7" t="s">
        <v>55</v>
      </c>
      <c r="AX272">
        <f t="shared" si="64"/>
        <v>0</v>
      </c>
    </row>
    <row r="273" spans="1:50" ht="13" hidden="1" x14ac:dyDescent="0.3">
      <c r="A273" s="6" t="s">
        <v>299</v>
      </c>
      <c r="B273" s="5" t="s">
        <v>53</v>
      </c>
      <c r="C273" s="8" t="s">
        <v>55</v>
      </c>
      <c r="D273" s="8" t="s">
        <v>55</v>
      </c>
      <c r="E273" s="8" t="s">
        <v>55</v>
      </c>
      <c r="F273" s="8" t="s">
        <v>55</v>
      </c>
      <c r="G273" s="8" t="s">
        <v>55</v>
      </c>
      <c r="H273" s="8" t="s">
        <v>55</v>
      </c>
      <c r="I273" s="8" t="s">
        <v>55</v>
      </c>
      <c r="J273" s="8" t="s">
        <v>55</v>
      </c>
      <c r="K273" s="8" t="s">
        <v>55</v>
      </c>
      <c r="L273" s="8" t="s">
        <v>55</v>
      </c>
      <c r="M273" s="8" t="s">
        <v>55</v>
      </c>
      <c r="N273" s="8" t="s">
        <v>55</v>
      </c>
      <c r="O273" s="8" t="s">
        <v>55</v>
      </c>
      <c r="P273" s="8" t="s">
        <v>55</v>
      </c>
      <c r="Q273" s="8" t="s">
        <v>55</v>
      </c>
      <c r="R273" s="8" t="s">
        <v>55</v>
      </c>
      <c r="S273" s="8" t="s">
        <v>55</v>
      </c>
      <c r="T273" s="8" t="s">
        <v>55</v>
      </c>
      <c r="U273" s="8" t="s">
        <v>55</v>
      </c>
      <c r="V273" s="8" t="s">
        <v>55</v>
      </c>
      <c r="W273" s="8" t="s">
        <v>55</v>
      </c>
      <c r="X273" s="8" t="s">
        <v>55</v>
      </c>
      <c r="Y273" s="8" t="s">
        <v>55</v>
      </c>
      <c r="Z273" s="8" t="s">
        <v>55</v>
      </c>
      <c r="AA273" s="8" t="s">
        <v>55</v>
      </c>
      <c r="AB273" s="8" t="s">
        <v>55</v>
      </c>
      <c r="AC273" s="8" t="s">
        <v>55</v>
      </c>
      <c r="AD273" s="8" t="s">
        <v>55</v>
      </c>
      <c r="AE273" s="8" t="s">
        <v>55</v>
      </c>
      <c r="AF273" s="8" t="s">
        <v>55</v>
      </c>
      <c r="AG273" s="8" t="s">
        <v>55</v>
      </c>
      <c r="AH273" s="8" t="s">
        <v>55</v>
      </c>
      <c r="AI273" s="8" t="s">
        <v>55</v>
      </c>
      <c r="AJ273" s="8" t="s">
        <v>55</v>
      </c>
      <c r="AK273" s="8" t="s">
        <v>55</v>
      </c>
      <c r="AL273" s="8" t="s">
        <v>55</v>
      </c>
      <c r="AM273" s="8" t="s">
        <v>55</v>
      </c>
      <c r="AN273" s="8" t="s">
        <v>55</v>
      </c>
      <c r="AO273" s="8" t="s">
        <v>55</v>
      </c>
      <c r="AP273" s="8" t="s">
        <v>55</v>
      </c>
      <c r="AQ273" s="8" t="s">
        <v>55</v>
      </c>
      <c r="AR273" s="8" t="s">
        <v>55</v>
      </c>
      <c r="AS273" s="8" t="s">
        <v>55</v>
      </c>
      <c r="AT273" s="8" t="s">
        <v>55</v>
      </c>
      <c r="AU273" s="8" t="s">
        <v>55</v>
      </c>
      <c r="AV273" s="8" t="s">
        <v>55</v>
      </c>
      <c r="AW273" s="8" t="s">
        <v>55</v>
      </c>
      <c r="AX273">
        <f t="shared" si="64"/>
        <v>0</v>
      </c>
    </row>
    <row r="274" spans="1:50" ht="13" hidden="1" x14ac:dyDescent="0.3">
      <c r="A274" s="6" t="s">
        <v>311</v>
      </c>
      <c r="B274" s="5" t="s">
        <v>53</v>
      </c>
      <c r="C274" s="7" t="s">
        <v>55</v>
      </c>
      <c r="D274" s="7" t="s">
        <v>55</v>
      </c>
      <c r="E274" s="7" t="s">
        <v>55</v>
      </c>
      <c r="F274" s="7" t="s">
        <v>55</v>
      </c>
      <c r="G274" s="7" t="s">
        <v>55</v>
      </c>
      <c r="H274" s="7" t="s">
        <v>55</v>
      </c>
      <c r="I274" s="7" t="s">
        <v>55</v>
      </c>
      <c r="J274" s="7" t="s">
        <v>55</v>
      </c>
      <c r="K274" s="7" t="s">
        <v>55</v>
      </c>
      <c r="L274" s="7" t="s">
        <v>55</v>
      </c>
      <c r="M274" s="7" t="s">
        <v>55</v>
      </c>
      <c r="N274" s="7" t="s">
        <v>55</v>
      </c>
      <c r="O274" s="7" t="s">
        <v>55</v>
      </c>
      <c r="P274" s="7" t="s">
        <v>55</v>
      </c>
      <c r="Q274" s="7" t="s">
        <v>55</v>
      </c>
      <c r="R274" s="7" t="s">
        <v>55</v>
      </c>
      <c r="S274" s="7" t="s">
        <v>55</v>
      </c>
      <c r="T274" s="7" t="s">
        <v>55</v>
      </c>
      <c r="U274" s="7" t="s">
        <v>55</v>
      </c>
      <c r="V274" s="7" t="s">
        <v>55</v>
      </c>
      <c r="W274" s="7" t="s">
        <v>55</v>
      </c>
      <c r="X274" s="7" t="s">
        <v>55</v>
      </c>
      <c r="Y274" s="7" t="s">
        <v>55</v>
      </c>
      <c r="Z274" s="7" t="s">
        <v>55</v>
      </c>
      <c r="AA274" s="7" t="s">
        <v>55</v>
      </c>
      <c r="AB274" s="7" t="s">
        <v>55</v>
      </c>
      <c r="AC274" s="7" t="s">
        <v>55</v>
      </c>
      <c r="AD274" s="7" t="s">
        <v>55</v>
      </c>
      <c r="AE274" s="7" t="s">
        <v>55</v>
      </c>
      <c r="AF274" s="7" t="s">
        <v>55</v>
      </c>
      <c r="AG274" s="7" t="s">
        <v>55</v>
      </c>
      <c r="AH274" s="7" t="s">
        <v>55</v>
      </c>
      <c r="AI274" s="7" t="s">
        <v>55</v>
      </c>
      <c r="AJ274" s="7" t="s">
        <v>55</v>
      </c>
      <c r="AK274" s="7" t="s">
        <v>55</v>
      </c>
      <c r="AL274" s="7" t="s">
        <v>55</v>
      </c>
      <c r="AM274" s="7" t="s">
        <v>55</v>
      </c>
      <c r="AN274" s="7" t="s">
        <v>55</v>
      </c>
      <c r="AO274" s="7" t="s">
        <v>55</v>
      </c>
      <c r="AP274" s="7" t="s">
        <v>55</v>
      </c>
      <c r="AQ274" s="7" t="s">
        <v>55</v>
      </c>
      <c r="AR274" s="7" t="s">
        <v>55</v>
      </c>
      <c r="AS274" s="7" t="s">
        <v>55</v>
      </c>
      <c r="AT274" s="7" t="s">
        <v>55</v>
      </c>
      <c r="AU274" s="7" t="s">
        <v>55</v>
      </c>
      <c r="AV274" s="7" t="s">
        <v>55</v>
      </c>
      <c r="AW274" s="7" t="s">
        <v>55</v>
      </c>
      <c r="AX274">
        <f t="shared" si="64"/>
        <v>0</v>
      </c>
    </row>
    <row r="275" spans="1:50" ht="20" hidden="1" x14ac:dyDescent="0.3">
      <c r="A275" s="6" t="s">
        <v>312</v>
      </c>
      <c r="B275" s="5" t="s">
        <v>53</v>
      </c>
      <c r="C275" s="8" t="s">
        <v>55</v>
      </c>
      <c r="D275" s="8" t="s">
        <v>55</v>
      </c>
      <c r="E275" s="8" t="s">
        <v>55</v>
      </c>
      <c r="F275" s="8" t="s">
        <v>55</v>
      </c>
      <c r="G275" s="8" t="s">
        <v>55</v>
      </c>
      <c r="H275" s="8" t="s">
        <v>55</v>
      </c>
      <c r="I275" s="8" t="s">
        <v>55</v>
      </c>
      <c r="J275" s="8" t="s">
        <v>55</v>
      </c>
      <c r="K275" s="8" t="s">
        <v>55</v>
      </c>
      <c r="L275" s="8" t="s">
        <v>55</v>
      </c>
      <c r="M275" s="8" t="s">
        <v>55</v>
      </c>
      <c r="N275" s="8" t="s">
        <v>55</v>
      </c>
      <c r="O275" s="8" t="s">
        <v>55</v>
      </c>
      <c r="P275" s="8" t="s">
        <v>55</v>
      </c>
      <c r="Q275" s="8" t="s">
        <v>55</v>
      </c>
      <c r="R275" s="8" t="s">
        <v>55</v>
      </c>
      <c r="S275" s="8" t="s">
        <v>55</v>
      </c>
      <c r="T275" s="8" t="s">
        <v>55</v>
      </c>
      <c r="U275" s="8" t="s">
        <v>55</v>
      </c>
      <c r="V275" s="8" t="s">
        <v>55</v>
      </c>
      <c r="W275" s="8" t="s">
        <v>55</v>
      </c>
      <c r="X275" s="8" t="s">
        <v>55</v>
      </c>
      <c r="Y275" s="8" t="s">
        <v>55</v>
      </c>
      <c r="Z275" s="8" t="s">
        <v>55</v>
      </c>
      <c r="AA275" s="8" t="s">
        <v>55</v>
      </c>
      <c r="AB275" s="8" t="s">
        <v>55</v>
      </c>
      <c r="AC275" s="8" t="s">
        <v>55</v>
      </c>
      <c r="AD275" s="8" t="s">
        <v>55</v>
      </c>
      <c r="AE275" s="8" t="s">
        <v>55</v>
      </c>
      <c r="AF275" s="8" t="s">
        <v>55</v>
      </c>
      <c r="AG275" s="8" t="s">
        <v>55</v>
      </c>
      <c r="AH275" s="8" t="s">
        <v>55</v>
      </c>
      <c r="AI275" s="8" t="s">
        <v>55</v>
      </c>
      <c r="AJ275" s="8" t="s">
        <v>55</v>
      </c>
      <c r="AK275" s="8" t="s">
        <v>55</v>
      </c>
      <c r="AL275" s="8" t="s">
        <v>55</v>
      </c>
      <c r="AM275" s="8" t="s">
        <v>55</v>
      </c>
      <c r="AN275" s="8" t="s">
        <v>55</v>
      </c>
      <c r="AO275" s="8" t="s">
        <v>55</v>
      </c>
      <c r="AP275" s="8" t="s">
        <v>55</v>
      </c>
      <c r="AQ275" s="8" t="s">
        <v>55</v>
      </c>
      <c r="AR275" s="8" t="s">
        <v>55</v>
      </c>
      <c r="AS275" s="8" t="s">
        <v>55</v>
      </c>
      <c r="AT275" s="8" t="s">
        <v>55</v>
      </c>
      <c r="AU275" s="8" t="s">
        <v>55</v>
      </c>
      <c r="AV275" s="8" t="s">
        <v>55</v>
      </c>
      <c r="AW275" s="8" t="s">
        <v>55</v>
      </c>
      <c r="AX275">
        <f t="shared" si="64"/>
        <v>0</v>
      </c>
    </row>
    <row r="276" spans="1:50" ht="13" hidden="1" x14ac:dyDescent="0.3">
      <c r="A276" s="6" t="s">
        <v>313</v>
      </c>
      <c r="B276" s="5" t="s">
        <v>53</v>
      </c>
      <c r="C276" s="7" t="s">
        <v>55</v>
      </c>
      <c r="D276" s="7" t="s">
        <v>55</v>
      </c>
      <c r="E276" s="7" t="s">
        <v>55</v>
      </c>
      <c r="F276" s="7" t="s">
        <v>55</v>
      </c>
      <c r="G276" s="7" t="s">
        <v>55</v>
      </c>
      <c r="H276" s="7" t="s">
        <v>55</v>
      </c>
      <c r="I276" s="7" t="s">
        <v>55</v>
      </c>
      <c r="J276" s="7" t="s">
        <v>55</v>
      </c>
      <c r="K276" s="7" t="s">
        <v>55</v>
      </c>
      <c r="L276" s="7" t="s">
        <v>55</v>
      </c>
      <c r="M276" s="7" t="s">
        <v>55</v>
      </c>
      <c r="N276" s="7" t="s">
        <v>55</v>
      </c>
      <c r="O276" s="7" t="s">
        <v>55</v>
      </c>
      <c r="P276" s="7" t="s">
        <v>55</v>
      </c>
      <c r="Q276" s="7" t="s">
        <v>55</v>
      </c>
      <c r="R276" s="7" t="s">
        <v>55</v>
      </c>
      <c r="S276" s="7" t="s">
        <v>55</v>
      </c>
      <c r="T276" s="7" t="s">
        <v>55</v>
      </c>
      <c r="U276" s="7" t="s">
        <v>55</v>
      </c>
      <c r="V276" s="7" t="s">
        <v>55</v>
      </c>
      <c r="W276" s="7" t="s">
        <v>55</v>
      </c>
      <c r="X276" s="7" t="s">
        <v>55</v>
      </c>
      <c r="Y276" s="7" t="s">
        <v>55</v>
      </c>
      <c r="Z276" s="7" t="s">
        <v>55</v>
      </c>
      <c r="AA276" s="7" t="s">
        <v>55</v>
      </c>
      <c r="AB276" s="7" t="s">
        <v>55</v>
      </c>
      <c r="AC276" s="7" t="s">
        <v>55</v>
      </c>
      <c r="AD276" s="7" t="s">
        <v>55</v>
      </c>
      <c r="AE276" s="7" t="s">
        <v>55</v>
      </c>
      <c r="AF276" s="7" t="s">
        <v>55</v>
      </c>
      <c r="AG276" s="7" t="s">
        <v>55</v>
      </c>
      <c r="AH276" s="7" t="s">
        <v>55</v>
      </c>
      <c r="AI276" s="7" t="s">
        <v>55</v>
      </c>
      <c r="AJ276" s="7" t="s">
        <v>55</v>
      </c>
      <c r="AK276" s="7" t="s">
        <v>55</v>
      </c>
      <c r="AL276" s="7" t="s">
        <v>55</v>
      </c>
      <c r="AM276" s="7" t="s">
        <v>55</v>
      </c>
      <c r="AN276" s="7" t="s">
        <v>55</v>
      </c>
      <c r="AO276" s="7" t="s">
        <v>55</v>
      </c>
      <c r="AP276" s="7" t="s">
        <v>55</v>
      </c>
      <c r="AQ276" s="7" t="s">
        <v>55</v>
      </c>
      <c r="AR276" s="7" t="s">
        <v>55</v>
      </c>
      <c r="AS276" s="7" t="s">
        <v>55</v>
      </c>
      <c r="AT276" s="7" t="s">
        <v>55</v>
      </c>
      <c r="AU276" s="7" t="s">
        <v>55</v>
      </c>
      <c r="AV276" s="7" t="s">
        <v>55</v>
      </c>
      <c r="AW276" s="7" t="s">
        <v>55</v>
      </c>
      <c r="AX276">
        <f t="shared" si="64"/>
        <v>0</v>
      </c>
    </row>
    <row r="277" spans="1:50" ht="13" hidden="1" x14ac:dyDescent="0.3">
      <c r="A277" s="6" t="s">
        <v>308</v>
      </c>
      <c r="B277" s="5" t="s">
        <v>53</v>
      </c>
      <c r="C277" s="8" t="s">
        <v>55</v>
      </c>
      <c r="D277" s="8" t="s">
        <v>55</v>
      </c>
      <c r="E277" s="8" t="s">
        <v>55</v>
      </c>
      <c r="F277" s="8" t="s">
        <v>55</v>
      </c>
      <c r="G277" s="8" t="s">
        <v>55</v>
      </c>
      <c r="H277" s="8" t="s">
        <v>55</v>
      </c>
      <c r="I277" s="8" t="s">
        <v>55</v>
      </c>
      <c r="J277" s="8" t="s">
        <v>55</v>
      </c>
      <c r="K277" s="8" t="s">
        <v>55</v>
      </c>
      <c r="L277" s="8" t="s">
        <v>55</v>
      </c>
      <c r="M277" s="8" t="s">
        <v>55</v>
      </c>
      <c r="N277" s="8" t="s">
        <v>55</v>
      </c>
      <c r="O277" s="8" t="s">
        <v>55</v>
      </c>
      <c r="P277" s="8" t="s">
        <v>55</v>
      </c>
      <c r="Q277" s="8" t="s">
        <v>55</v>
      </c>
      <c r="R277" s="8" t="s">
        <v>55</v>
      </c>
      <c r="S277" s="8" t="s">
        <v>55</v>
      </c>
      <c r="T277" s="8" t="s">
        <v>55</v>
      </c>
      <c r="U277" s="8" t="s">
        <v>55</v>
      </c>
      <c r="V277" s="8" t="s">
        <v>55</v>
      </c>
      <c r="W277" s="8" t="s">
        <v>55</v>
      </c>
      <c r="X277" s="8" t="s">
        <v>55</v>
      </c>
      <c r="Y277" s="8" t="s">
        <v>55</v>
      </c>
      <c r="Z277" s="8" t="s">
        <v>55</v>
      </c>
      <c r="AA277" s="8" t="s">
        <v>55</v>
      </c>
      <c r="AB277" s="8" t="s">
        <v>55</v>
      </c>
      <c r="AC277" s="8" t="s">
        <v>55</v>
      </c>
      <c r="AD277" s="8" t="s">
        <v>55</v>
      </c>
      <c r="AE277" s="8" t="s">
        <v>55</v>
      </c>
      <c r="AF277" s="8" t="s">
        <v>55</v>
      </c>
      <c r="AG277" s="8" t="s">
        <v>55</v>
      </c>
      <c r="AH277" s="8" t="s">
        <v>55</v>
      </c>
      <c r="AI277" s="8" t="s">
        <v>55</v>
      </c>
      <c r="AJ277" s="8" t="s">
        <v>55</v>
      </c>
      <c r="AK277" s="8" t="s">
        <v>55</v>
      </c>
      <c r="AL277" s="8" t="s">
        <v>55</v>
      </c>
      <c r="AM277" s="8" t="s">
        <v>55</v>
      </c>
      <c r="AN277" s="8" t="s">
        <v>55</v>
      </c>
      <c r="AO277" s="8" t="s">
        <v>55</v>
      </c>
      <c r="AP277" s="8" t="s">
        <v>55</v>
      </c>
      <c r="AQ277" s="8" t="s">
        <v>55</v>
      </c>
      <c r="AR277" s="8" t="s">
        <v>55</v>
      </c>
      <c r="AS277" s="8" t="s">
        <v>55</v>
      </c>
      <c r="AT277" s="8" t="s">
        <v>55</v>
      </c>
      <c r="AU277" s="8" t="s">
        <v>55</v>
      </c>
      <c r="AV277" s="8" t="s">
        <v>55</v>
      </c>
      <c r="AW277" s="8" t="s">
        <v>55</v>
      </c>
      <c r="AX277">
        <f t="shared" si="64"/>
        <v>0</v>
      </c>
    </row>
    <row r="278" spans="1:50" ht="13" hidden="1" x14ac:dyDescent="0.3">
      <c r="A278" s="6" t="s">
        <v>314</v>
      </c>
      <c r="B278" s="5" t="s">
        <v>53</v>
      </c>
      <c r="C278" s="7" t="s">
        <v>55</v>
      </c>
      <c r="D278" s="7" t="s">
        <v>55</v>
      </c>
      <c r="E278" s="7" t="s">
        <v>55</v>
      </c>
      <c r="F278" s="7" t="s">
        <v>55</v>
      </c>
      <c r="G278" s="7" t="s">
        <v>55</v>
      </c>
      <c r="H278" s="7" t="s">
        <v>55</v>
      </c>
      <c r="I278" s="7" t="s">
        <v>55</v>
      </c>
      <c r="J278" s="7" t="s">
        <v>55</v>
      </c>
      <c r="K278" s="7" t="s">
        <v>55</v>
      </c>
      <c r="L278" s="7" t="s">
        <v>55</v>
      </c>
      <c r="M278" s="7" t="s">
        <v>55</v>
      </c>
      <c r="N278" s="7" t="s">
        <v>55</v>
      </c>
      <c r="O278" s="7" t="s">
        <v>55</v>
      </c>
      <c r="P278" s="7" t="s">
        <v>55</v>
      </c>
      <c r="Q278" s="7" t="s">
        <v>55</v>
      </c>
      <c r="R278" s="7" t="s">
        <v>55</v>
      </c>
      <c r="S278" s="7" t="s">
        <v>55</v>
      </c>
      <c r="T278" s="7" t="s">
        <v>55</v>
      </c>
      <c r="U278" s="7" t="s">
        <v>55</v>
      </c>
      <c r="V278" s="7" t="s">
        <v>55</v>
      </c>
      <c r="W278" s="7" t="s">
        <v>55</v>
      </c>
      <c r="X278" s="7" t="s">
        <v>55</v>
      </c>
      <c r="Y278" s="7" t="s">
        <v>55</v>
      </c>
      <c r="Z278" s="7" t="s">
        <v>55</v>
      </c>
      <c r="AA278" s="7" t="s">
        <v>55</v>
      </c>
      <c r="AB278" s="7" t="s">
        <v>55</v>
      </c>
      <c r="AC278" s="7" t="s">
        <v>55</v>
      </c>
      <c r="AD278" s="7" t="s">
        <v>55</v>
      </c>
      <c r="AE278" s="7" t="s">
        <v>55</v>
      </c>
      <c r="AF278" s="7" t="s">
        <v>55</v>
      </c>
      <c r="AG278" s="7" t="s">
        <v>55</v>
      </c>
      <c r="AH278" s="7" t="s">
        <v>55</v>
      </c>
      <c r="AI278" s="7" t="s">
        <v>55</v>
      </c>
      <c r="AJ278" s="7" t="s">
        <v>55</v>
      </c>
      <c r="AK278" s="7" t="s">
        <v>55</v>
      </c>
      <c r="AL278" s="7" t="s">
        <v>55</v>
      </c>
      <c r="AM278" s="7" t="s">
        <v>55</v>
      </c>
      <c r="AN278" s="7" t="s">
        <v>55</v>
      </c>
      <c r="AO278" s="7" t="s">
        <v>55</v>
      </c>
      <c r="AP278" s="7" t="s">
        <v>55</v>
      </c>
      <c r="AQ278" s="7" t="s">
        <v>55</v>
      </c>
      <c r="AR278" s="7" t="s">
        <v>55</v>
      </c>
      <c r="AS278" s="7" t="s">
        <v>55</v>
      </c>
      <c r="AT278" s="7" t="s">
        <v>55</v>
      </c>
      <c r="AU278" s="7" t="s">
        <v>55</v>
      </c>
      <c r="AV278" s="7" t="s">
        <v>55</v>
      </c>
      <c r="AW278" s="7" t="s">
        <v>55</v>
      </c>
      <c r="AX278">
        <f t="shared" si="64"/>
        <v>0</v>
      </c>
    </row>
    <row r="279" spans="1:50" ht="13" hidden="1" x14ac:dyDescent="0.3">
      <c r="A279" s="6" t="s">
        <v>315</v>
      </c>
      <c r="B279" s="5" t="s">
        <v>53</v>
      </c>
      <c r="C279" s="8" t="s">
        <v>55</v>
      </c>
      <c r="D279" s="8" t="s">
        <v>55</v>
      </c>
      <c r="E279" s="8" t="s">
        <v>55</v>
      </c>
      <c r="F279" s="8" t="s">
        <v>55</v>
      </c>
      <c r="G279" s="8" t="s">
        <v>55</v>
      </c>
      <c r="H279" s="8" t="s">
        <v>55</v>
      </c>
      <c r="I279" s="8" t="s">
        <v>55</v>
      </c>
      <c r="J279" s="8" t="s">
        <v>55</v>
      </c>
      <c r="K279" s="8" t="s">
        <v>55</v>
      </c>
      <c r="L279" s="8" t="s">
        <v>55</v>
      </c>
      <c r="M279" s="8" t="s">
        <v>55</v>
      </c>
      <c r="N279" s="8" t="s">
        <v>55</v>
      </c>
      <c r="O279" s="8" t="s">
        <v>55</v>
      </c>
      <c r="P279" s="8" t="s">
        <v>55</v>
      </c>
      <c r="Q279" s="8" t="s">
        <v>55</v>
      </c>
      <c r="R279" s="8" t="s">
        <v>55</v>
      </c>
      <c r="S279" s="8" t="s">
        <v>55</v>
      </c>
      <c r="T279" s="8" t="s">
        <v>55</v>
      </c>
      <c r="U279" s="8" t="s">
        <v>55</v>
      </c>
      <c r="V279" s="8" t="s">
        <v>55</v>
      </c>
      <c r="W279" s="8" t="s">
        <v>55</v>
      </c>
      <c r="X279" s="8" t="s">
        <v>55</v>
      </c>
      <c r="Y279" s="8" t="s">
        <v>55</v>
      </c>
      <c r="Z279" s="8" t="s">
        <v>55</v>
      </c>
      <c r="AA279" s="8" t="s">
        <v>55</v>
      </c>
      <c r="AB279" s="8" t="s">
        <v>55</v>
      </c>
      <c r="AC279" s="8" t="s">
        <v>55</v>
      </c>
      <c r="AD279" s="8" t="s">
        <v>55</v>
      </c>
      <c r="AE279" s="8" t="s">
        <v>55</v>
      </c>
      <c r="AF279" s="8" t="s">
        <v>55</v>
      </c>
      <c r="AG279" s="8" t="s">
        <v>55</v>
      </c>
      <c r="AH279" s="8" t="s">
        <v>55</v>
      </c>
      <c r="AI279" s="8" t="s">
        <v>55</v>
      </c>
      <c r="AJ279" s="8" t="s">
        <v>55</v>
      </c>
      <c r="AK279" s="8" t="s">
        <v>55</v>
      </c>
      <c r="AL279" s="8" t="s">
        <v>55</v>
      </c>
      <c r="AM279" s="8" t="s">
        <v>55</v>
      </c>
      <c r="AN279" s="8" t="s">
        <v>55</v>
      </c>
      <c r="AO279" s="8" t="s">
        <v>55</v>
      </c>
      <c r="AP279" s="8" t="s">
        <v>55</v>
      </c>
      <c r="AQ279" s="8" t="s">
        <v>55</v>
      </c>
      <c r="AR279" s="8" t="s">
        <v>55</v>
      </c>
      <c r="AS279" s="8" t="s">
        <v>55</v>
      </c>
      <c r="AT279" s="8" t="s">
        <v>55</v>
      </c>
      <c r="AU279" s="8" t="s">
        <v>55</v>
      </c>
      <c r="AV279" s="8" t="s">
        <v>55</v>
      </c>
      <c r="AW279" s="8" t="s">
        <v>55</v>
      </c>
      <c r="AX279">
        <f t="shared" si="64"/>
        <v>0</v>
      </c>
    </row>
    <row r="280" spans="1:50" ht="13" hidden="1" x14ac:dyDescent="0.3">
      <c r="A280" s="6" t="s">
        <v>316</v>
      </c>
      <c r="B280" s="5" t="s">
        <v>53</v>
      </c>
      <c r="C280" s="7" t="s">
        <v>55</v>
      </c>
      <c r="D280" s="7" t="s">
        <v>55</v>
      </c>
      <c r="E280" s="7" t="s">
        <v>55</v>
      </c>
      <c r="F280" s="7" t="s">
        <v>55</v>
      </c>
      <c r="G280" s="7" t="s">
        <v>55</v>
      </c>
      <c r="H280" s="7" t="s">
        <v>55</v>
      </c>
      <c r="I280" s="7" t="s">
        <v>55</v>
      </c>
      <c r="J280" s="7" t="s">
        <v>55</v>
      </c>
      <c r="K280" s="7" t="s">
        <v>55</v>
      </c>
      <c r="L280" s="7" t="s">
        <v>55</v>
      </c>
      <c r="M280" s="7" t="s">
        <v>55</v>
      </c>
      <c r="N280" s="7" t="s">
        <v>55</v>
      </c>
      <c r="O280" s="7" t="s">
        <v>55</v>
      </c>
      <c r="P280" s="7" t="s">
        <v>55</v>
      </c>
      <c r="Q280" s="7" t="s">
        <v>55</v>
      </c>
      <c r="R280" s="7" t="s">
        <v>55</v>
      </c>
      <c r="S280" s="7" t="s">
        <v>55</v>
      </c>
      <c r="T280" s="7" t="s">
        <v>55</v>
      </c>
      <c r="U280" s="7" t="s">
        <v>55</v>
      </c>
      <c r="V280" s="7" t="s">
        <v>55</v>
      </c>
      <c r="W280" s="7" t="s">
        <v>55</v>
      </c>
      <c r="X280" s="7" t="s">
        <v>55</v>
      </c>
      <c r="Y280" s="7" t="s">
        <v>55</v>
      </c>
      <c r="Z280" s="7" t="s">
        <v>55</v>
      </c>
      <c r="AA280" s="7" t="s">
        <v>55</v>
      </c>
      <c r="AB280" s="7" t="s">
        <v>55</v>
      </c>
      <c r="AC280" s="7" t="s">
        <v>55</v>
      </c>
      <c r="AD280" s="7" t="s">
        <v>55</v>
      </c>
      <c r="AE280" s="7" t="s">
        <v>55</v>
      </c>
      <c r="AF280" s="7" t="s">
        <v>55</v>
      </c>
      <c r="AG280" s="7" t="s">
        <v>55</v>
      </c>
      <c r="AH280" s="7" t="s">
        <v>55</v>
      </c>
      <c r="AI280" s="7" t="s">
        <v>55</v>
      </c>
      <c r="AJ280" s="7" t="s">
        <v>55</v>
      </c>
      <c r="AK280" s="7" t="s">
        <v>55</v>
      </c>
      <c r="AL280" s="7" t="s">
        <v>55</v>
      </c>
      <c r="AM280" s="7" t="s">
        <v>55</v>
      </c>
      <c r="AN280" s="7" t="s">
        <v>55</v>
      </c>
      <c r="AO280" s="7" t="s">
        <v>55</v>
      </c>
      <c r="AP280" s="7" t="s">
        <v>55</v>
      </c>
      <c r="AQ280" s="7" t="s">
        <v>55</v>
      </c>
      <c r="AR280" s="7" t="s">
        <v>55</v>
      </c>
      <c r="AS280" s="7" t="s">
        <v>55</v>
      </c>
      <c r="AT280" s="7" t="s">
        <v>55</v>
      </c>
      <c r="AU280" s="7" t="s">
        <v>55</v>
      </c>
      <c r="AV280" s="7" t="s">
        <v>55</v>
      </c>
      <c r="AW280" s="7" t="s">
        <v>55</v>
      </c>
      <c r="AX280">
        <f t="shared" si="64"/>
        <v>0</v>
      </c>
    </row>
    <row r="281" spans="1:50" ht="13" hidden="1" x14ac:dyDescent="0.3">
      <c r="A281" s="6" t="s">
        <v>317</v>
      </c>
      <c r="B281" s="5" t="s">
        <v>53</v>
      </c>
      <c r="C281" s="8" t="s">
        <v>55</v>
      </c>
      <c r="D281" s="8" t="s">
        <v>55</v>
      </c>
      <c r="E281" s="8" t="s">
        <v>55</v>
      </c>
      <c r="F281" s="8" t="s">
        <v>55</v>
      </c>
      <c r="G281" s="8" t="s">
        <v>55</v>
      </c>
      <c r="H281" s="8" t="s">
        <v>55</v>
      </c>
      <c r="I281" s="8" t="s">
        <v>55</v>
      </c>
      <c r="J281" s="8" t="s">
        <v>55</v>
      </c>
      <c r="K281" s="8" t="s">
        <v>55</v>
      </c>
      <c r="L281" s="8" t="s">
        <v>55</v>
      </c>
      <c r="M281" s="8" t="s">
        <v>55</v>
      </c>
      <c r="N281" s="8" t="s">
        <v>55</v>
      </c>
      <c r="O281" s="8" t="s">
        <v>55</v>
      </c>
      <c r="P281" s="8" t="s">
        <v>55</v>
      </c>
      <c r="Q281" s="8" t="s">
        <v>55</v>
      </c>
      <c r="R281" s="8" t="s">
        <v>55</v>
      </c>
      <c r="S281" s="8" t="s">
        <v>55</v>
      </c>
      <c r="T281" s="8" t="s">
        <v>55</v>
      </c>
      <c r="U281" s="8" t="s">
        <v>55</v>
      </c>
      <c r="V281" s="8" t="s">
        <v>55</v>
      </c>
      <c r="W281" s="8" t="s">
        <v>55</v>
      </c>
      <c r="X281" s="8" t="s">
        <v>55</v>
      </c>
      <c r="Y281" s="8" t="s">
        <v>55</v>
      </c>
      <c r="Z281" s="8" t="s">
        <v>55</v>
      </c>
      <c r="AA281" s="8" t="s">
        <v>55</v>
      </c>
      <c r="AB281" s="8" t="s">
        <v>55</v>
      </c>
      <c r="AC281" s="8" t="s">
        <v>55</v>
      </c>
      <c r="AD281" s="8" t="s">
        <v>55</v>
      </c>
      <c r="AE281" s="8" t="s">
        <v>55</v>
      </c>
      <c r="AF281" s="8" t="s">
        <v>55</v>
      </c>
      <c r="AG281" s="8" t="s">
        <v>55</v>
      </c>
      <c r="AH281" s="8" t="s">
        <v>55</v>
      </c>
      <c r="AI281" s="8" t="s">
        <v>55</v>
      </c>
      <c r="AJ281" s="8" t="s">
        <v>55</v>
      </c>
      <c r="AK281" s="8" t="s">
        <v>55</v>
      </c>
      <c r="AL281" s="8" t="s">
        <v>55</v>
      </c>
      <c r="AM281" s="8" t="s">
        <v>55</v>
      </c>
      <c r="AN281" s="8" t="s">
        <v>55</v>
      </c>
      <c r="AO281" s="8" t="s">
        <v>55</v>
      </c>
      <c r="AP281" s="8" t="s">
        <v>55</v>
      </c>
      <c r="AQ281" s="8" t="s">
        <v>55</v>
      </c>
      <c r="AR281" s="8" t="s">
        <v>55</v>
      </c>
      <c r="AS281" s="8" t="s">
        <v>55</v>
      </c>
      <c r="AT281" s="8" t="s">
        <v>55</v>
      </c>
      <c r="AU281" s="8" t="s">
        <v>55</v>
      </c>
      <c r="AV281" s="8" t="s">
        <v>55</v>
      </c>
      <c r="AW281" s="8" t="s">
        <v>55</v>
      </c>
      <c r="AX281">
        <f t="shared" si="64"/>
        <v>0</v>
      </c>
    </row>
    <row r="282" spans="1:50" ht="13" hidden="1" x14ac:dyDescent="0.3">
      <c r="A282" s="6" t="s">
        <v>318</v>
      </c>
      <c r="B282" s="5" t="s">
        <v>53</v>
      </c>
      <c r="C282" s="7" t="s">
        <v>55</v>
      </c>
      <c r="D282" s="7" t="s">
        <v>55</v>
      </c>
      <c r="E282" s="7" t="s">
        <v>55</v>
      </c>
      <c r="F282" s="7" t="s">
        <v>55</v>
      </c>
      <c r="G282" s="7" t="s">
        <v>55</v>
      </c>
      <c r="H282" s="7" t="s">
        <v>55</v>
      </c>
      <c r="I282" s="7" t="s">
        <v>55</v>
      </c>
      <c r="J282" s="7" t="s">
        <v>55</v>
      </c>
      <c r="K282" s="7" t="s">
        <v>55</v>
      </c>
      <c r="L282" s="7" t="s">
        <v>55</v>
      </c>
      <c r="M282" s="7" t="s">
        <v>55</v>
      </c>
      <c r="N282" s="7" t="s">
        <v>55</v>
      </c>
      <c r="O282" s="7" t="s">
        <v>55</v>
      </c>
      <c r="P282" s="7" t="s">
        <v>55</v>
      </c>
      <c r="Q282" s="7" t="s">
        <v>55</v>
      </c>
      <c r="R282" s="7" t="s">
        <v>55</v>
      </c>
      <c r="S282" s="7" t="s">
        <v>55</v>
      </c>
      <c r="T282" s="7" t="s">
        <v>55</v>
      </c>
      <c r="U282" s="7" t="s">
        <v>55</v>
      </c>
      <c r="V282" s="7" t="s">
        <v>55</v>
      </c>
      <c r="W282" s="7" t="s">
        <v>55</v>
      </c>
      <c r="X282" s="7" t="s">
        <v>55</v>
      </c>
      <c r="Y282" s="7" t="s">
        <v>55</v>
      </c>
      <c r="Z282" s="7" t="s">
        <v>55</v>
      </c>
      <c r="AA282" s="7" t="s">
        <v>55</v>
      </c>
      <c r="AB282" s="7" t="s">
        <v>55</v>
      </c>
      <c r="AC282" s="7" t="s">
        <v>55</v>
      </c>
      <c r="AD282" s="7" t="s">
        <v>55</v>
      </c>
      <c r="AE282" s="7" t="s">
        <v>55</v>
      </c>
      <c r="AF282" s="7" t="s">
        <v>55</v>
      </c>
      <c r="AG282" s="7" t="s">
        <v>55</v>
      </c>
      <c r="AH282" s="7" t="s">
        <v>55</v>
      </c>
      <c r="AI282" s="7" t="s">
        <v>55</v>
      </c>
      <c r="AJ282" s="7" t="s">
        <v>55</v>
      </c>
      <c r="AK282" s="7" t="s">
        <v>55</v>
      </c>
      <c r="AL282" s="7" t="s">
        <v>55</v>
      </c>
      <c r="AM282" s="7" t="s">
        <v>55</v>
      </c>
      <c r="AN282" s="7" t="s">
        <v>55</v>
      </c>
      <c r="AO282" s="7" t="s">
        <v>55</v>
      </c>
      <c r="AP282" s="7" t="s">
        <v>55</v>
      </c>
      <c r="AQ282" s="7" t="s">
        <v>55</v>
      </c>
      <c r="AR282" s="7" t="s">
        <v>55</v>
      </c>
      <c r="AS282" s="7" t="s">
        <v>55</v>
      </c>
      <c r="AT282" s="7" t="s">
        <v>55</v>
      </c>
      <c r="AU282" s="7" t="s">
        <v>55</v>
      </c>
      <c r="AV282" s="7" t="s">
        <v>55</v>
      </c>
      <c r="AW282" s="7" t="s">
        <v>55</v>
      </c>
      <c r="AX282">
        <f t="shared" si="64"/>
        <v>0</v>
      </c>
    </row>
    <row r="283" spans="1:50" ht="13" hidden="1" x14ac:dyDescent="0.3">
      <c r="A283" s="6" t="s">
        <v>319</v>
      </c>
      <c r="B283" s="5" t="s">
        <v>53</v>
      </c>
      <c r="C283" s="8" t="s">
        <v>55</v>
      </c>
      <c r="D283" s="8" t="s">
        <v>55</v>
      </c>
      <c r="E283" s="8" t="s">
        <v>55</v>
      </c>
      <c r="F283" s="8" t="s">
        <v>55</v>
      </c>
      <c r="G283" s="8" t="s">
        <v>55</v>
      </c>
      <c r="H283" s="8" t="s">
        <v>55</v>
      </c>
      <c r="I283" s="8" t="s">
        <v>55</v>
      </c>
      <c r="J283" s="8" t="s">
        <v>55</v>
      </c>
      <c r="K283" s="8" t="s">
        <v>55</v>
      </c>
      <c r="L283" s="8" t="s">
        <v>55</v>
      </c>
      <c r="M283" s="8" t="s">
        <v>55</v>
      </c>
      <c r="N283" s="8" t="s">
        <v>55</v>
      </c>
      <c r="O283" s="8" t="s">
        <v>55</v>
      </c>
      <c r="P283" s="8" t="s">
        <v>55</v>
      </c>
      <c r="Q283" s="8" t="s">
        <v>55</v>
      </c>
      <c r="R283" s="8" t="s">
        <v>55</v>
      </c>
      <c r="S283" s="8" t="s">
        <v>55</v>
      </c>
      <c r="T283" s="8" t="s">
        <v>55</v>
      </c>
      <c r="U283" s="8" t="s">
        <v>55</v>
      </c>
      <c r="V283" s="8" t="s">
        <v>55</v>
      </c>
      <c r="W283" s="8" t="s">
        <v>55</v>
      </c>
      <c r="X283" s="8" t="s">
        <v>55</v>
      </c>
      <c r="Y283" s="8" t="s">
        <v>55</v>
      </c>
      <c r="Z283" s="8" t="s">
        <v>55</v>
      </c>
      <c r="AA283" s="8" t="s">
        <v>55</v>
      </c>
      <c r="AB283" s="8" t="s">
        <v>55</v>
      </c>
      <c r="AC283" s="8" t="s">
        <v>55</v>
      </c>
      <c r="AD283" s="8" t="s">
        <v>55</v>
      </c>
      <c r="AE283" s="8" t="s">
        <v>55</v>
      </c>
      <c r="AF283" s="8" t="s">
        <v>55</v>
      </c>
      <c r="AG283" s="8" t="s">
        <v>55</v>
      </c>
      <c r="AH283" s="8" t="s">
        <v>55</v>
      </c>
      <c r="AI283" s="8" t="s">
        <v>55</v>
      </c>
      <c r="AJ283" s="8" t="s">
        <v>55</v>
      </c>
      <c r="AK283" s="8" t="s">
        <v>55</v>
      </c>
      <c r="AL283" s="8" t="s">
        <v>55</v>
      </c>
      <c r="AM283" s="8" t="s">
        <v>55</v>
      </c>
      <c r="AN283" s="8" t="s">
        <v>55</v>
      </c>
      <c r="AO283" s="8" t="s">
        <v>55</v>
      </c>
      <c r="AP283" s="8" t="s">
        <v>55</v>
      </c>
      <c r="AQ283" s="8" t="s">
        <v>55</v>
      </c>
      <c r="AR283" s="8" t="s">
        <v>55</v>
      </c>
      <c r="AS283" s="8" t="s">
        <v>55</v>
      </c>
      <c r="AT283" s="8" t="s">
        <v>55</v>
      </c>
      <c r="AU283" s="8" t="s">
        <v>55</v>
      </c>
      <c r="AV283" s="8" t="s">
        <v>55</v>
      </c>
      <c r="AW283" s="8" t="s">
        <v>55</v>
      </c>
      <c r="AX283">
        <f t="shared" si="64"/>
        <v>0</v>
      </c>
    </row>
    <row r="284" spans="1:50" ht="13" hidden="1" x14ac:dyDescent="0.3">
      <c r="A284" s="6" t="s">
        <v>297</v>
      </c>
      <c r="B284" s="5" t="s">
        <v>53</v>
      </c>
      <c r="C284" s="7" t="s">
        <v>55</v>
      </c>
      <c r="D284" s="7" t="s">
        <v>55</v>
      </c>
      <c r="E284" s="7" t="s">
        <v>55</v>
      </c>
      <c r="F284" s="7" t="s">
        <v>55</v>
      </c>
      <c r="G284" s="7" t="s">
        <v>55</v>
      </c>
      <c r="H284" s="7" t="s">
        <v>55</v>
      </c>
      <c r="I284" s="7" t="s">
        <v>55</v>
      </c>
      <c r="J284" s="7" t="s">
        <v>55</v>
      </c>
      <c r="K284" s="7" t="s">
        <v>55</v>
      </c>
      <c r="L284" s="7" t="s">
        <v>55</v>
      </c>
      <c r="M284" s="7" t="s">
        <v>55</v>
      </c>
      <c r="N284" s="7" t="s">
        <v>55</v>
      </c>
      <c r="O284" s="7" t="s">
        <v>55</v>
      </c>
      <c r="P284" s="7" t="s">
        <v>55</v>
      </c>
      <c r="Q284" s="7" t="s">
        <v>55</v>
      </c>
      <c r="R284" s="7" t="s">
        <v>55</v>
      </c>
      <c r="S284" s="7" t="s">
        <v>55</v>
      </c>
      <c r="T284" s="7" t="s">
        <v>55</v>
      </c>
      <c r="U284" s="7" t="s">
        <v>55</v>
      </c>
      <c r="V284" s="7" t="s">
        <v>55</v>
      </c>
      <c r="W284" s="7" t="s">
        <v>55</v>
      </c>
      <c r="X284" s="7" t="s">
        <v>55</v>
      </c>
      <c r="Y284" s="7" t="s">
        <v>55</v>
      </c>
      <c r="Z284" s="7" t="s">
        <v>55</v>
      </c>
      <c r="AA284" s="7" t="s">
        <v>55</v>
      </c>
      <c r="AB284" s="7" t="s">
        <v>55</v>
      </c>
      <c r="AC284" s="7" t="s">
        <v>55</v>
      </c>
      <c r="AD284" s="7" t="s">
        <v>55</v>
      </c>
      <c r="AE284" s="7" t="s">
        <v>55</v>
      </c>
      <c r="AF284" s="7" t="s">
        <v>55</v>
      </c>
      <c r="AG284" s="7" t="s">
        <v>55</v>
      </c>
      <c r="AH284" s="7" t="s">
        <v>55</v>
      </c>
      <c r="AI284" s="7" t="s">
        <v>55</v>
      </c>
      <c r="AJ284" s="7" t="s">
        <v>55</v>
      </c>
      <c r="AK284" s="7" t="s">
        <v>55</v>
      </c>
      <c r="AL284" s="7" t="s">
        <v>55</v>
      </c>
      <c r="AM284" s="7" t="s">
        <v>55</v>
      </c>
      <c r="AN284" s="7" t="s">
        <v>55</v>
      </c>
      <c r="AO284" s="7" t="s">
        <v>55</v>
      </c>
      <c r="AP284" s="7" t="s">
        <v>55</v>
      </c>
      <c r="AQ284" s="7" t="s">
        <v>55</v>
      </c>
      <c r="AR284" s="7" t="s">
        <v>55</v>
      </c>
      <c r="AS284" s="7" t="s">
        <v>55</v>
      </c>
      <c r="AT284" s="7" t="s">
        <v>55</v>
      </c>
      <c r="AU284" s="7" t="s">
        <v>55</v>
      </c>
      <c r="AV284" s="7" t="s">
        <v>55</v>
      </c>
      <c r="AW284" s="7" t="s">
        <v>55</v>
      </c>
      <c r="AX284">
        <f t="shared" si="64"/>
        <v>0</v>
      </c>
    </row>
    <row r="285" spans="1:50" ht="13" hidden="1" x14ac:dyDescent="0.3">
      <c r="A285" s="6" t="s">
        <v>320</v>
      </c>
      <c r="B285" s="5" t="s">
        <v>53</v>
      </c>
      <c r="C285" s="8" t="s">
        <v>55</v>
      </c>
      <c r="D285" s="8" t="s">
        <v>55</v>
      </c>
      <c r="E285" s="8" t="s">
        <v>55</v>
      </c>
      <c r="F285" s="8" t="s">
        <v>55</v>
      </c>
      <c r="G285" s="8" t="s">
        <v>55</v>
      </c>
      <c r="H285" s="8" t="s">
        <v>55</v>
      </c>
      <c r="I285" s="8" t="s">
        <v>55</v>
      </c>
      <c r="J285" s="8" t="s">
        <v>55</v>
      </c>
      <c r="K285" s="8" t="s">
        <v>55</v>
      </c>
      <c r="L285" s="8" t="s">
        <v>55</v>
      </c>
      <c r="M285" s="8" t="s">
        <v>55</v>
      </c>
      <c r="N285" s="8" t="s">
        <v>55</v>
      </c>
      <c r="O285" s="8" t="s">
        <v>55</v>
      </c>
      <c r="P285" s="8" t="s">
        <v>55</v>
      </c>
      <c r="Q285" s="8" t="s">
        <v>55</v>
      </c>
      <c r="R285" s="8" t="s">
        <v>55</v>
      </c>
      <c r="S285" s="8" t="s">
        <v>55</v>
      </c>
      <c r="T285" s="8" t="s">
        <v>55</v>
      </c>
      <c r="U285" s="8" t="s">
        <v>55</v>
      </c>
      <c r="V285" s="8" t="s">
        <v>55</v>
      </c>
      <c r="W285" s="8" t="s">
        <v>55</v>
      </c>
      <c r="X285" s="8" t="s">
        <v>55</v>
      </c>
      <c r="Y285" s="8" t="s">
        <v>55</v>
      </c>
      <c r="Z285" s="8" t="s">
        <v>55</v>
      </c>
      <c r="AA285" s="8" t="s">
        <v>55</v>
      </c>
      <c r="AB285" s="8" t="s">
        <v>55</v>
      </c>
      <c r="AC285" s="8" t="s">
        <v>55</v>
      </c>
      <c r="AD285" s="8" t="s">
        <v>55</v>
      </c>
      <c r="AE285" s="8" t="s">
        <v>55</v>
      </c>
      <c r="AF285" s="8" t="s">
        <v>55</v>
      </c>
      <c r="AG285" s="8" t="s">
        <v>55</v>
      </c>
      <c r="AH285" s="8" t="s">
        <v>55</v>
      </c>
      <c r="AI285" s="8" t="s">
        <v>55</v>
      </c>
      <c r="AJ285" s="8" t="s">
        <v>55</v>
      </c>
      <c r="AK285" s="8" t="s">
        <v>55</v>
      </c>
      <c r="AL285" s="8" t="s">
        <v>55</v>
      </c>
      <c r="AM285" s="8" t="s">
        <v>55</v>
      </c>
      <c r="AN285" s="8" t="s">
        <v>55</v>
      </c>
      <c r="AO285" s="8" t="s">
        <v>55</v>
      </c>
      <c r="AP285" s="8" t="s">
        <v>55</v>
      </c>
      <c r="AQ285" s="8" t="s">
        <v>55</v>
      </c>
      <c r="AR285" s="8" t="s">
        <v>55</v>
      </c>
      <c r="AS285" s="8" t="s">
        <v>55</v>
      </c>
      <c r="AT285" s="8" t="s">
        <v>55</v>
      </c>
      <c r="AU285" s="8" t="s">
        <v>55</v>
      </c>
      <c r="AV285" s="8" t="s">
        <v>55</v>
      </c>
      <c r="AW285" s="8" t="s">
        <v>55</v>
      </c>
      <c r="AX285">
        <f t="shared" si="64"/>
        <v>0</v>
      </c>
    </row>
    <row r="286" spans="1:50" ht="13" hidden="1" x14ac:dyDescent="0.3">
      <c r="A286" s="6" t="s">
        <v>321</v>
      </c>
      <c r="B286" s="5" t="s">
        <v>53</v>
      </c>
      <c r="C286" s="7" t="s">
        <v>55</v>
      </c>
      <c r="D286" s="7" t="s">
        <v>55</v>
      </c>
      <c r="E286" s="7" t="s">
        <v>55</v>
      </c>
      <c r="F286" s="7" t="s">
        <v>55</v>
      </c>
      <c r="G286" s="7" t="s">
        <v>55</v>
      </c>
      <c r="H286" s="7" t="s">
        <v>55</v>
      </c>
      <c r="I286" s="7" t="s">
        <v>55</v>
      </c>
      <c r="J286" s="7" t="s">
        <v>55</v>
      </c>
      <c r="K286" s="7" t="s">
        <v>55</v>
      </c>
      <c r="L286" s="7" t="s">
        <v>55</v>
      </c>
      <c r="M286" s="7" t="s">
        <v>55</v>
      </c>
      <c r="N286" s="7" t="s">
        <v>55</v>
      </c>
      <c r="O286" s="7" t="s">
        <v>55</v>
      </c>
      <c r="P286" s="7" t="s">
        <v>55</v>
      </c>
      <c r="Q286" s="7" t="s">
        <v>55</v>
      </c>
      <c r="R286" s="7" t="s">
        <v>55</v>
      </c>
      <c r="S286" s="7" t="s">
        <v>55</v>
      </c>
      <c r="T286" s="7" t="s">
        <v>55</v>
      </c>
      <c r="U286" s="7" t="s">
        <v>55</v>
      </c>
      <c r="V286" s="7" t="s">
        <v>55</v>
      </c>
      <c r="W286" s="7" t="s">
        <v>55</v>
      </c>
      <c r="X286" s="7" t="s">
        <v>55</v>
      </c>
      <c r="Y286" s="7" t="s">
        <v>55</v>
      </c>
      <c r="Z286" s="7" t="s">
        <v>55</v>
      </c>
      <c r="AA286" s="7" t="s">
        <v>55</v>
      </c>
      <c r="AB286" s="7" t="s">
        <v>55</v>
      </c>
      <c r="AC286" s="7" t="s">
        <v>55</v>
      </c>
      <c r="AD286" s="7" t="s">
        <v>55</v>
      </c>
      <c r="AE286" s="7" t="s">
        <v>55</v>
      </c>
      <c r="AF286" s="7" t="s">
        <v>55</v>
      </c>
      <c r="AG286" s="7" t="s">
        <v>55</v>
      </c>
      <c r="AH286" s="7" t="s">
        <v>55</v>
      </c>
      <c r="AI286" s="7" t="s">
        <v>55</v>
      </c>
      <c r="AJ286" s="7" t="s">
        <v>55</v>
      </c>
      <c r="AK286" s="7" t="s">
        <v>55</v>
      </c>
      <c r="AL286" s="7" t="s">
        <v>55</v>
      </c>
      <c r="AM286" s="7" t="s">
        <v>55</v>
      </c>
      <c r="AN286" s="7" t="s">
        <v>55</v>
      </c>
      <c r="AO286" s="7" t="s">
        <v>55</v>
      </c>
      <c r="AP286" s="7" t="s">
        <v>55</v>
      </c>
      <c r="AQ286" s="7" t="s">
        <v>55</v>
      </c>
      <c r="AR286" s="7" t="s">
        <v>55</v>
      </c>
      <c r="AS286" s="7" t="s">
        <v>55</v>
      </c>
      <c r="AT286" s="7" t="s">
        <v>55</v>
      </c>
      <c r="AU286" s="7" t="s">
        <v>55</v>
      </c>
      <c r="AV286" s="7" t="s">
        <v>55</v>
      </c>
      <c r="AW286" s="7" t="s">
        <v>55</v>
      </c>
      <c r="AX286">
        <f t="shared" si="64"/>
        <v>0</v>
      </c>
    </row>
    <row r="287" spans="1:50" ht="13" hidden="1" x14ac:dyDescent="0.3">
      <c r="A287" s="6" t="s">
        <v>322</v>
      </c>
      <c r="B287" s="5" t="s">
        <v>53</v>
      </c>
      <c r="C287" s="8" t="s">
        <v>55</v>
      </c>
      <c r="D287" s="8" t="s">
        <v>55</v>
      </c>
      <c r="E287" s="8" t="s">
        <v>55</v>
      </c>
      <c r="F287" s="8" t="s">
        <v>55</v>
      </c>
      <c r="G287" s="8" t="s">
        <v>55</v>
      </c>
      <c r="H287" s="8" t="s">
        <v>55</v>
      </c>
      <c r="I287" s="8" t="s">
        <v>55</v>
      </c>
      <c r="J287" s="8" t="s">
        <v>55</v>
      </c>
      <c r="K287" s="8" t="s">
        <v>55</v>
      </c>
      <c r="L287" s="8" t="s">
        <v>55</v>
      </c>
      <c r="M287" s="8" t="s">
        <v>55</v>
      </c>
      <c r="N287" s="8" t="s">
        <v>55</v>
      </c>
      <c r="O287" s="8" t="s">
        <v>55</v>
      </c>
      <c r="P287" s="8" t="s">
        <v>55</v>
      </c>
      <c r="Q287" s="8" t="s">
        <v>55</v>
      </c>
      <c r="R287" s="8" t="s">
        <v>55</v>
      </c>
      <c r="S287" s="8" t="s">
        <v>55</v>
      </c>
      <c r="T287" s="8" t="s">
        <v>55</v>
      </c>
      <c r="U287" s="8" t="s">
        <v>55</v>
      </c>
      <c r="V287" s="8" t="s">
        <v>55</v>
      </c>
      <c r="W287" s="8" t="s">
        <v>55</v>
      </c>
      <c r="X287" s="8" t="s">
        <v>55</v>
      </c>
      <c r="Y287" s="8" t="s">
        <v>55</v>
      </c>
      <c r="Z287" s="8" t="s">
        <v>55</v>
      </c>
      <c r="AA287" s="8" t="s">
        <v>55</v>
      </c>
      <c r="AB287" s="8" t="s">
        <v>55</v>
      </c>
      <c r="AC287" s="8" t="s">
        <v>55</v>
      </c>
      <c r="AD287" s="8" t="s">
        <v>55</v>
      </c>
      <c r="AE287" s="8" t="s">
        <v>55</v>
      </c>
      <c r="AF287" s="8" t="s">
        <v>55</v>
      </c>
      <c r="AG287" s="8" t="s">
        <v>55</v>
      </c>
      <c r="AH287" s="8" t="s">
        <v>55</v>
      </c>
      <c r="AI287" s="8" t="s">
        <v>55</v>
      </c>
      <c r="AJ287" s="8" t="s">
        <v>55</v>
      </c>
      <c r="AK287" s="8" t="s">
        <v>55</v>
      </c>
      <c r="AL287" s="8" t="s">
        <v>55</v>
      </c>
      <c r="AM287" s="8" t="s">
        <v>55</v>
      </c>
      <c r="AN287" s="8" t="s">
        <v>55</v>
      </c>
      <c r="AO287" s="8" t="s">
        <v>55</v>
      </c>
      <c r="AP287" s="8" t="s">
        <v>55</v>
      </c>
      <c r="AQ287" s="8" t="s">
        <v>55</v>
      </c>
      <c r="AR287" s="8" t="s">
        <v>55</v>
      </c>
      <c r="AS287" s="8" t="s">
        <v>55</v>
      </c>
      <c r="AT287" s="8" t="s">
        <v>55</v>
      </c>
      <c r="AU287" s="8" t="s">
        <v>55</v>
      </c>
      <c r="AV287" s="8" t="s">
        <v>55</v>
      </c>
      <c r="AW287" s="8" t="s">
        <v>55</v>
      </c>
      <c r="AX287">
        <f t="shared" si="64"/>
        <v>0</v>
      </c>
    </row>
    <row r="288" spans="1:50" ht="13" hidden="1" x14ac:dyDescent="0.3">
      <c r="A288" s="6" t="s">
        <v>323</v>
      </c>
      <c r="B288" s="5" t="s">
        <v>53</v>
      </c>
      <c r="C288" s="7" t="s">
        <v>55</v>
      </c>
      <c r="D288" s="7" t="s">
        <v>55</v>
      </c>
      <c r="E288" s="7" t="s">
        <v>55</v>
      </c>
      <c r="F288" s="7" t="s">
        <v>55</v>
      </c>
      <c r="G288" s="7" t="s">
        <v>55</v>
      </c>
      <c r="H288" s="7" t="s">
        <v>55</v>
      </c>
      <c r="I288" s="7" t="s">
        <v>55</v>
      </c>
      <c r="J288" s="7" t="s">
        <v>55</v>
      </c>
      <c r="K288" s="7" t="s">
        <v>55</v>
      </c>
      <c r="L288" s="7" t="s">
        <v>55</v>
      </c>
      <c r="M288" s="7" t="s">
        <v>55</v>
      </c>
      <c r="N288" s="7" t="s">
        <v>55</v>
      </c>
      <c r="O288" s="7" t="s">
        <v>55</v>
      </c>
      <c r="P288" s="7" t="s">
        <v>55</v>
      </c>
      <c r="Q288" s="7" t="s">
        <v>55</v>
      </c>
      <c r="R288" s="7" t="s">
        <v>55</v>
      </c>
      <c r="S288" s="7" t="s">
        <v>55</v>
      </c>
      <c r="T288" s="7" t="s">
        <v>55</v>
      </c>
      <c r="U288" s="7" t="s">
        <v>55</v>
      </c>
      <c r="V288" s="7" t="s">
        <v>55</v>
      </c>
      <c r="W288" s="7" t="s">
        <v>55</v>
      </c>
      <c r="X288" s="7" t="s">
        <v>55</v>
      </c>
      <c r="Y288" s="7" t="s">
        <v>55</v>
      </c>
      <c r="Z288" s="7" t="s">
        <v>55</v>
      </c>
      <c r="AA288" s="7" t="s">
        <v>55</v>
      </c>
      <c r="AB288" s="7" t="s">
        <v>55</v>
      </c>
      <c r="AC288" s="7" t="s">
        <v>55</v>
      </c>
      <c r="AD288" s="7" t="s">
        <v>55</v>
      </c>
      <c r="AE288" s="7" t="s">
        <v>55</v>
      </c>
      <c r="AF288" s="7" t="s">
        <v>55</v>
      </c>
      <c r="AG288" s="7" t="s">
        <v>55</v>
      </c>
      <c r="AH288" s="7" t="s">
        <v>55</v>
      </c>
      <c r="AI288" s="7" t="s">
        <v>55</v>
      </c>
      <c r="AJ288" s="7" t="s">
        <v>55</v>
      </c>
      <c r="AK288" s="7" t="s">
        <v>55</v>
      </c>
      <c r="AL288" s="7" t="s">
        <v>55</v>
      </c>
      <c r="AM288" s="7" t="s">
        <v>55</v>
      </c>
      <c r="AN288" s="7" t="s">
        <v>55</v>
      </c>
      <c r="AO288" s="7" t="s">
        <v>55</v>
      </c>
      <c r="AP288" s="7" t="s">
        <v>55</v>
      </c>
      <c r="AQ288" s="7" t="s">
        <v>55</v>
      </c>
      <c r="AR288" s="7" t="s">
        <v>55</v>
      </c>
      <c r="AS288" s="7" t="s">
        <v>55</v>
      </c>
      <c r="AT288" s="7" t="s">
        <v>55</v>
      </c>
      <c r="AU288" s="7" t="s">
        <v>55</v>
      </c>
      <c r="AV288" s="7" t="s">
        <v>55</v>
      </c>
      <c r="AW288" s="7" t="s">
        <v>55</v>
      </c>
      <c r="AX288">
        <f t="shared" si="64"/>
        <v>0</v>
      </c>
    </row>
    <row r="289" spans="1:50" ht="13" hidden="1" x14ac:dyDescent="0.3">
      <c r="A289" s="6" t="s">
        <v>324</v>
      </c>
      <c r="B289" s="5" t="s">
        <v>53</v>
      </c>
      <c r="C289" s="8" t="s">
        <v>55</v>
      </c>
      <c r="D289" s="8" t="s">
        <v>55</v>
      </c>
      <c r="E289" s="8" t="s">
        <v>55</v>
      </c>
      <c r="F289" s="8" t="s">
        <v>55</v>
      </c>
      <c r="G289" s="8" t="s">
        <v>55</v>
      </c>
      <c r="H289" s="8" t="s">
        <v>55</v>
      </c>
      <c r="I289" s="8" t="s">
        <v>55</v>
      </c>
      <c r="J289" s="8" t="s">
        <v>55</v>
      </c>
      <c r="K289" s="8" t="s">
        <v>55</v>
      </c>
      <c r="L289" s="8" t="s">
        <v>55</v>
      </c>
      <c r="M289" s="8" t="s">
        <v>55</v>
      </c>
      <c r="N289" s="8" t="s">
        <v>55</v>
      </c>
      <c r="O289" s="8" t="s">
        <v>55</v>
      </c>
      <c r="P289" s="8" t="s">
        <v>55</v>
      </c>
      <c r="Q289" s="8" t="s">
        <v>55</v>
      </c>
      <c r="R289" s="8" t="s">
        <v>55</v>
      </c>
      <c r="S289" s="8" t="s">
        <v>55</v>
      </c>
      <c r="T289" s="8" t="s">
        <v>55</v>
      </c>
      <c r="U289" s="8" t="s">
        <v>55</v>
      </c>
      <c r="V289" s="8" t="s">
        <v>55</v>
      </c>
      <c r="W289" s="8" t="s">
        <v>55</v>
      </c>
      <c r="X289" s="8" t="s">
        <v>55</v>
      </c>
      <c r="Y289" s="8" t="s">
        <v>55</v>
      </c>
      <c r="Z289" s="8" t="s">
        <v>55</v>
      </c>
      <c r="AA289" s="8" t="s">
        <v>55</v>
      </c>
      <c r="AB289" s="8" t="s">
        <v>55</v>
      </c>
      <c r="AC289" s="8" t="s">
        <v>55</v>
      </c>
      <c r="AD289" s="8" t="s">
        <v>55</v>
      </c>
      <c r="AE289" s="8" t="s">
        <v>55</v>
      </c>
      <c r="AF289" s="8" t="s">
        <v>55</v>
      </c>
      <c r="AG289" s="8" t="s">
        <v>55</v>
      </c>
      <c r="AH289" s="8" t="s">
        <v>55</v>
      </c>
      <c r="AI289" s="8" t="s">
        <v>55</v>
      </c>
      <c r="AJ289" s="8" t="s">
        <v>55</v>
      </c>
      <c r="AK289" s="8" t="s">
        <v>55</v>
      </c>
      <c r="AL289" s="8" t="s">
        <v>55</v>
      </c>
      <c r="AM289" s="8" t="s">
        <v>55</v>
      </c>
      <c r="AN289" s="8" t="s">
        <v>55</v>
      </c>
      <c r="AO289" s="8" t="s">
        <v>55</v>
      </c>
      <c r="AP289" s="8" t="s">
        <v>55</v>
      </c>
      <c r="AQ289" s="8" t="s">
        <v>55</v>
      </c>
      <c r="AR289" s="8" t="s">
        <v>55</v>
      </c>
      <c r="AS289" s="8" t="s">
        <v>55</v>
      </c>
      <c r="AT289" s="8" t="s">
        <v>55</v>
      </c>
      <c r="AU289" s="8" t="s">
        <v>55</v>
      </c>
      <c r="AV289" s="8" t="s">
        <v>55</v>
      </c>
      <c r="AW289" s="8" t="s">
        <v>55</v>
      </c>
      <c r="AX289">
        <f t="shared" si="64"/>
        <v>0</v>
      </c>
    </row>
    <row r="290" spans="1:50" ht="13" hidden="1" x14ac:dyDescent="0.3">
      <c r="A290" s="6" t="s">
        <v>318</v>
      </c>
      <c r="B290" s="5" t="s">
        <v>53</v>
      </c>
      <c r="C290" s="7" t="s">
        <v>55</v>
      </c>
      <c r="D290" s="7" t="s">
        <v>55</v>
      </c>
      <c r="E290" s="7" t="s">
        <v>55</v>
      </c>
      <c r="F290" s="7" t="s">
        <v>55</v>
      </c>
      <c r="G290" s="7" t="s">
        <v>55</v>
      </c>
      <c r="H290" s="7" t="s">
        <v>55</v>
      </c>
      <c r="I290" s="7" t="s">
        <v>55</v>
      </c>
      <c r="J290" s="7" t="s">
        <v>55</v>
      </c>
      <c r="K290" s="7" t="s">
        <v>55</v>
      </c>
      <c r="L290" s="7" t="s">
        <v>55</v>
      </c>
      <c r="M290" s="7" t="s">
        <v>55</v>
      </c>
      <c r="N290" s="7" t="s">
        <v>55</v>
      </c>
      <c r="O290" s="7" t="s">
        <v>55</v>
      </c>
      <c r="P290" s="7" t="s">
        <v>55</v>
      </c>
      <c r="Q290" s="7" t="s">
        <v>55</v>
      </c>
      <c r="R290" s="7" t="s">
        <v>55</v>
      </c>
      <c r="S290" s="7" t="s">
        <v>55</v>
      </c>
      <c r="T290" s="7" t="s">
        <v>55</v>
      </c>
      <c r="U290" s="7" t="s">
        <v>55</v>
      </c>
      <c r="V290" s="7" t="s">
        <v>55</v>
      </c>
      <c r="W290" s="7" t="s">
        <v>55</v>
      </c>
      <c r="X290" s="7" t="s">
        <v>55</v>
      </c>
      <c r="Y290" s="7" t="s">
        <v>55</v>
      </c>
      <c r="Z290" s="7" t="s">
        <v>55</v>
      </c>
      <c r="AA290" s="7" t="s">
        <v>55</v>
      </c>
      <c r="AB290" s="7" t="s">
        <v>55</v>
      </c>
      <c r="AC290" s="7" t="s">
        <v>55</v>
      </c>
      <c r="AD290" s="7" t="s">
        <v>55</v>
      </c>
      <c r="AE290" s="7" t="s">
        <v>55</v>
      </c>
      <c r="AF290" s="7" t="s">
        <v>55</v>
      </c>
      <c r="AG290" s="7" t="s">
        <v>55</v>
      </c>
      <c r="AH290" s="7" t="s">
        <v>55</v>
      </c>
      <c r="AI290" s="7" t="s">
        <v>55</v>
      </c>
      <c r="AJ290" s="7" t="s">
        <v>55</v>
      </c>
      <c r="AK290" s="7" t="s">
        <v>55</v>
      </c>
      <c r="AL290" s="7" t="s">
        <v>55</v>
      </c>
      <c r="AM290" s="7" t="s">
        <v>55</v>
      </c>
      <c r="AN290" s="7" t="s">
        <v>55</v>
      </c>
      <c r="AO290" s="7" t="s">
        <v>55</v>
      </c>
      <c r="AP290" s="7" t="s">
        <v>55</v>
      </c>
      <c r="AQ290" s="7" t="s">
        <v>55</v>
      </c>
      <c r="AR290" s="7" t="s">
        <v>55</v>
      </c>
      <c r="AS290" s="7" t="s">
        <v>55</v>
      </c>
      <c r="AT290" s="7" t="s">
        <v>55</v>
      </c>
      <c r="AU290" s="7" t="s">
        <v>55</v>
      </c>
      <c r="AV290" s="7" t="s">
        <v>55</v>
      </c>
      <c r="AW290" s="7" t="s">
        <v>55</v>
      </c>
      <c r="AX290">
        <f t="shared" si="64"/>
        <v>0</v>
      </c>
    </row>
    <row r="291" spans="1:50" ht="13" hidden="1" x14ac:dyDescent="0.3">
      <c r="A291" s="6" t="s">
        <v>325</v>
      </c>
      <c r="B291" s="5" t="s">
        <v>53</v>
      </c>
      <c r="C291" s="8" t="s">
        <v>55</v>
      </c>
      <c r="D291" s="8" t="s">
        <v>55</v>
      </c>
      <c r="E291" s="8" t="s">
        <v>55</v>
      </c>
      <c r="F291" s="8" t="s">
        <v>55</v>
      </c>
      <c r="G291" s="8" t="s">
        <v>55</v>
      </c>
      <c r="H291" s="8" t="s">
        <v>55</v>
      </c>
      <c r="I291" s="8" t="s">
        <v>55</v>
      </c>
      <c r="J291" s="8" t="s">
        <v>55</v>
      </c>
      <c r="K291" s="8" t="s">
        <v>55</v>
      </c>
      <c r="L291" s="8" t="s">
        <v>55</v>
      </c>
      <c r="M291" s="8" t="s">
        <v>55</v>
      </c>
      <c r="N291" s="8" t="s">
        <v>55</v>
      </c>
      <c r="O291" s="8" t="s">
        <v>55</v>
      </c>
      <c r="P291" s="8" t="s">
        <v>55</v>
      </c>
      <c r="Q291" s="8" t="s">
        <v>55</v>
      </c>
      <c r="R291" s="8" t="s">
        <v>55</v>
      </c>
      <c r="S291" s="8" t="s">
        <v>55</v>
      </c>
      <c r="T291" s="8" t="s">
        <v>55</v>
      </c>
      <c r="U291" s="8" t="s">
        <v>55</v>
      </c>
      <c r="V291" s="8" t="s">
        <v>55</v>
      </c>
      <c r="W291" s="8" t="s">
        <v>55</v>
      </c>
      <c r="X291" s="8" t="s">
        <v>55</v>
      </c>
      <c r="Y291" s="8" t="s">
        <v>55</v>
      </c>
      <c r="Z291" s="8" t="s">
        <v>55</v>
      </c>
      <c r="AA291" s="8" t="s">
        <v>55</v>
      </c>
      <c r="AB291" s="8" t="s">
        <v>55</v>
      </c>
      <c r="AC291" s="8" t="s">
        <v>55</v>
      </c>
      <c r="AD291" s="8" t="s">
        <v>55</v>
      </c>
      <c r="AE291" s="8" t="s">
        <v>55</v>
      </c>
      <c r="AF291" s="8" t="s">
        <v>55</v>
      </c>
      <c r="AG291" s="8" t="s">
        <v>55</v>
      </c>
      <c r="AH291" s="8" t="s">
        <v>55</v>
      </c>
      <c r="AI291" s="8" t="s">
        <v>55</v>
      </c>
      <c r="AJ291" s="8" t="s">
        <v>55</v>
      </c>
      <c r="AK291" s="8" t="s">
        <v>55</v>
      </c>
      <c r="AL291" s="8" t="s">
        <v>55</v>
      </c>
      <c r="AM291" s="8" t="s">
        <v>55</v>
      </c>
      <c r="AN291" s="8" t="s">
        <v>55</v>
      </c>
      <c r="AO291" s="8" t="s">
        <v>55</v>
      </c>
      <c r="AP291" s="8" t="s">
        <v>55</v>
      </c>
      <c r="AQ291" s="8" t="s">
        <v>55</v>
      </c>
      <c r="AR291" s="8" t="s">
        <v>55</v>
      </c>
      <c r="AS291" s="8" t="s">
        <v>55</v>
      </c>
      <c r="AT291" s="8" t="s">
        <v>55</v>
      </c>
      <c r="AU291" s="8" t="s">
        <v>55</v>
      </c>
      <c r="AV291" s="8" t="s">
        <v>55</v>
      </c>
      <c r="AW291" s="8" t="s">
        <v>55</v>
      </c>
      <c r="AX291">
        <f t="shared" si="64"/>
        <v>0</v>
      </c>
    </row>
    <row r="292" spans="1:50" ht="13" hidden="1" x14ac:dyDescent="0.3">
      <c r="A292" s="6" t="s">
        <v>326</v>
      </c>
      <c r="B292" s="5" t="s">
        <v>53</v>
      </c>
      <c r="C292" s="7" t="s">
        <v>55</v>
      </c>
      <c r="D292" s="7" t="s">
        <v>55</v>
      </c>
      <c r="E292" s="7" t="s">
        <v>55</v>
      </c>
      <c r="F292" s="7" t="s">
        <v>55</v>
      </c>
      <c r="G292" s="7" t="s">
        <v>55</v>
      </c>
      <c r="H292" s="7" t="s">
        <v>55</v>
      </c>
      <c r="I292" s="7" t="s">
        <v>55</v>
      </c>
      <c r="J292" s="7" t="s">
        <v>55</v>
      </c>
      <c r="K292" s="7" t="s">
        <v>55</v>
      </c>
      <c r="L292" s="7" t="s">
        <v>55</v>
      </c>
      <c r="M292" s="7" t="s">
        <v>55</v>
      </c>
      <c r="N292" s="7" t="s">
        <v>55</v>
      </c>
      <c r="O292" s="7" t="s">
        <v>55</v>
      </c>
      <c r="P292" s="7" t="s">
        <v>55</v>
      </c>
      <c r="Q292" s="7" t="s">
        <v>55</v>
      </c>
      <c r="R292" s="7" t="s">
        <v>55</v>
      </c>
      <c r="S292" s="7" t="s">
        <v>55</v>
      </c>
      <c r="T292" s="7" t="s">
        <v>55</v>
      </c>
      <c r="U292" s="7" t="s">
        <v>55</v>
      </c>
      <c r="V292" s="7" t="s">
        <v>55</v>
      </c>
      <c r="W292" s="7" t="s">
        <v>55</v>
      </c>
      <c r="X292" s="7" t="s">
        <v>55</v>
      </c>
      <c r="Y292" s="7" t="s">
        <v>55</v>
      </c>
      <c r="Z292" s="7" t="s">
        <v>55</v>
      </c>
      <c r="AA292" s="7" t="s">
        <v>55</v>
      </c>
      <c r="AB292" s="7" t="s">
        <v>55</v>
      </c>
      <c r="AC292" s="7" t="s">
        <v>55</v>
      </c>
      <c r="AD292" s="7" t="s">
        <v>55</v>
      </c>
      <c r="AE292" s="7" t="s">
        <v>55</v>
      </c>
      <c r="AF292" s="7" t="s">
        <v>55</v>
      </c>
      <c r="AG292" s="7" t="s">
        <v>55</v>
      </c>
      <c r="AH292" s="7" t="s">
        <v>55</v>
      </c>
      <c r="AI292" s="7" t="s">
        <v>55</v>
      </c>
      <c r="AJ292" s="7" t="s">
        <v>55</v>
      </c>
      <c r="AK292" s="7" t="s">
        <v>55</v>
      </c>
      <c r="AL292" s="7" t="s">
        <v>55</v>
      </c>
      <c r="AM292" s="7" t="s">
        <v>55</v>
      </c>
      <c r="AN292" s="7" t="s">
        <v>55</v>
      </c>
      <c r="AO292" s="7" t="s">
        <v>55</v>
      </c>
      <c r="AP292" s="7" t="s">
        <v>55</v>
      </c>
      <c r="AQ292" s="7" t="s">
        <v>55</v>
      </c>
      <c r="AR292" s="7" t="s">
        <v>55</v>
      </c>
      <c r="AS292" s="7" t="s">
        <v>55</v>
      </c>
      <c r="AT292" s="7" t="s">
        <v>55</v>
      </c>
      <c r="AU292" s="7" t="s">
        <v>55</v>
      </c>
      <c r="AV292" s="7" t="s">
        <v>55</v>
      </c>
      <c r="AW292" s="7" t="s">
        <v>55</v>
      </c>
      <c r="AX292">
        <f t="shared" si="64"/>
        <v>0</v>
      </c>
    </row>
    <row r="293" spans="1:50" ht="20" hidden="1" x14ac:dyDescent="0.3">
      <c r="A293" s="6" t="s">
        <v>327</v>
      </c>
      <c r="B293" s="5" t="s">
        <v>53</v>
      </c>
      <c r="C293" s="8" t="s">
        <v>55</v>
      </c>
      <c r="D293" s="8" t="s">
        <v>55</v>
      </c>
      <c r="E293" s="8" t="s">
        <v>55</v>
      </c>
      <c r="F293" s="8" t="s">
        <v>55</v>
      </c>
      <c r="G293" s="8" t="s">
        <v>55</v>
      </c>
      <c r="H293" s="8" t="s">
        <v>55</v>
      </c>
      <c r="I293" s="8" t="s">
        <v>55</v>
      </c>
      <c r="J293" s="8" t="s">
        <v>55</v>
      </c>
      <c r="K293" s="8" t="s">
        <v>55</v>
      </c>
      <c r="L293" s="8" t="s">
        <v>55</v>
      </c>
      <c r="M293" s="8" t="s">
        <v>55</v>
      </c>
      <c r="N293" s="8" t="s">
        <v>55</v>
      </c>
      <c r="O293" s="8" t="s">
        <v>55</v>
      </c>
      <c r="P293" s="8" t="s">
        <v>55</v>
      </c>
      <c r="Q293" s="8" t="s">
        <v>55</v>
      </c>
      <c r="R293" s="8" t="s">
        <v>55</v>
      </c>
      <c r="S293" s="8" t="s">
        <v>55</v>
      </c>
      <c r="T293" s="8" t="s">
        <v>55</v>
      </c>
      <c r="U293" s="8" t="s">
        <v>55</v>
      </c>
      <c r="V293" s="8" t="s">
        <v>55</v>
      </c>
      <c r="W293" s="8" t="s">
        <v>55</v>
      </c>
      <c r="X293" s="8" t="s">
        <v>55</v>
      </c>
      <c r="Y293" s="8" t="s">
        <v>55</v>
      </c>
      <c r="Z293" s="8" t="s">
        <v>55</v>
      </c>
      <c r="AA293" s="8" t="s">
        <v>55</v>
      </c>
      <c r="AB293" s="8" t="s">
        <v>55</v>
      </c>
      <c r="AC293" s="8" t="s">
        <v>55</v>
      </c>
      <c r="AD293" s="8" t="s">
        <v>55</v>
      </c>
      <c r="AE293" s="8" t="s">
        <v>55</v>
      </c>
      <c r="AF293" s="8" t="s">
        <v>55</v>
      </c>
      <c r="AG293" s="8" t="s">
        <v>55</v>
      </c>
      <c r="AH293" s="8" t="s">
        <v>55</v>
      </c>
      <c r="AI293" s="8" t="s">
        <v>55</v>
      </c>
      <c r="AJ293" s="8" t="s">
        <v>55</v>
      </c>
      <c r="AK293" s="8" t="s">
        <v>55</v>
      </c>
      <c r="AL293" s="8" t="s">
        <v>55</v>
      </c>
      <c r="AM293" s="8" t="s">
        <v>55</v>
      </c>
      <c r="AN293" s="8" t="s">
        <v>55</v>
      </c>
      <c r="AO293" s="8" t="s">
        <v>55</v>
      </c>
      <c r="AP293" s="8" t="s">
        <v>55</v>
      </c>
      <c r="AQ293" s="8" t="s">
        <v>55</v>
      </c>
      <c r="AR293" s="8" t="s">
        <v>55</v>
      </c>
      <c r="AS293" s="8" t="s">
        <v>55</v>
      </c>
      <c r="AT293" s="8" t="s">
        <v>55</v>
      </c>
      <c r="AU293" s="8" t="s">
        <v>55</v>
      </c>
      <c r="AV293" s="8" t="s">
        <v>55</v>
      </c>
      <c r="AW293" s="8" t="s">
        <v>55</v>
      </c>
      <c r="AX293">
        <f t="shared" si="64"/>
        <v>0</v>
      </c>
    </row>
    <row r="294" spans="1:50" ht="13" hidden="1" x14ac:dyDescent="0.3">
      <c r="A294" s="6" t="s">
        <v>328</v>
      </c>
      <c r="B294" s="5" t="s">
        <v>53</v>
      </c>
      <c r="C294" s="7" t="s">
        <v>55</v>
      </c>
      <c r="D294" s="7" t="s">
        <v>55</v>
      </c>
      <c r="E294" s="7" t="s">
        <v>55</v>
      </c>
      <c r="F294" s="7" t="s">
        <v>55</v>
      </c>
      <c r="G294" s="7" t="s">
        <v>55</v>
      </c>
      <c r="H294" s="7" t="s">
        <v>55</v>
      </c>
      <c r="I294" s="7" t="s">
        <v>55</v>
      </c>
      <c r="J294" s="7" t="s">
        <v>55</v>
      </c>
      <c r="K294" s="7" t="s">
        <v>55</v>
      </c>
      <c r="L294" s="7" t="s">
        <v>55</v>
      </c>
      <c r="M294" s="7" t="s">
        <v>55</v>
      </c>
      <c r="N294" s="7" t="s">
        <v>55</v>
      </c>
      <c r="O294" s="7" t="s">
        <v>55</v>
      </c>
      <c r="P294" s="7" t="s">
        <v>55</v>
      </c>
      <c r="Q294" s="7" t="s">
        <v>55</v>
      </c>
      <c r="R294" s="7" t="s">
        <v>55</v>
      </c>
      <c r="S294" s="7" t="s">
        <v>55</v>
      </c>
      <c r="T294" s="7" t="s">
        <v>55</v>
      </c>
      <c r="U294" s="7" t="s">
        <v>55</v>
      </c>
      <c r="V294" s="7" t="s">
        <v>55</v>
      </c>
      <c r="W294" s="7" t="s">
        <v>55</v>
      </c>
      <c r="X294" s="7" t="s">
        <v>55</v>
      </c>
      <c r="Y294" s="7" t="s">
        <v>55</v>
      </c>
      <c r="Z294" s="7" t="s">
        <v>55</v>
      </c>
      <c r="AA294" s="7" t="s">
        <v>55</v>
      </c>
      <c r="AB294" s="7" t="s">
        <v>55</v>
      </c>
      <c r="AC294" s="7" t="s">
        <v>55</v>
      </c>
      <c r="AD294" s="7" t="s">
        <v>55</v>
      </c>
      <c r="AE294" s="7" t="s">
        <v>55</v>
      </c>
      <c r="AF294" s="7" t="s">
        <v>55</v>
      </c>
      <c r="AG294" s="7" t="s">
        <v>55</v>
      </c>
      <c r="AH294" s="7" t="s">
        <v>55</v>
      </c>
      <c r="AI294" s="7" t="s">
        <v>55</v>
      </c>
      <c r="AJ294" s="7" t="s">
        <v>55</v>
      </c>
      <c r="AK294" s="7" t="s">
        <v>55</v>
      </c>
      <c r="AL294" s="7" t="s">
        <v>55</v>
      </c>
      <c r="AM294" s="7" t="s">
        <v>55</v>
      </c>
      <c r="AN294" s="7" t="s">
        <v>55</v>
      </c>
      <c r="AO294" s="7" t="s">
        <v>55</v>
      </c>
      <c r="AP294" s="7" t="s">
        <v>55</v>
      </c>
      <c r="AQ294" s="7" t="s">
        <v>55</v>
      </c>
      <c r="AR294" s="7" t="s">
        <v>55</v>
      </c>
      <c r="AS294" s="7" t="s">
        <v>55</v>
      </c>
      <c r="AT294" s="7" t="s">
        <v>55</v>
      </c>
      <c r="AU294" s="7" t="s">
        <v>55</v>
      </c>
      <c r="AV294" s="7" t="s">
        <v>55</v>
      </c>
      <c r="AW294" s="7" t="s">
        <v>55</v>
      </c>
      <c r="AX294">
        <f t="shared" si="64"/>
        <v>0</v>
      </c>
    </row>
    <row r="295" spans="1:50" ht="20" hidden="1" x14ac:dyDescent="0.3">
      <c r="A295" s="6" t="s">
        <v>329</v>
      </c>
      <c r="B295" s="5" t="s">
        <v>53</v>
      </c>
      <c r="C295" s="8" t="s">
        <v>55</v>
      </c>
      <c r="D295" s="8" t="s">
        <v>55</v>
      </c>
      <c r="E295" s="8" t="s">
        <v>55</v>
      </c>
      <c r="F295" s="8" t="s">
        <v>55</v>
      </c>
      <c r="G295" s="8" t="s">
        <v>55</v>
      </c>
      <c r="H295" s="8" t="s">
        <v>55</v>
      </c>
      <c r="I295" s="8" t="s">
        <v>55</v>
      </c>
      <c r="J295" s="8" t="s">
        <v>55</v>
      </c>
      <c r="K295" s="8" t="s">
        <v>55</v>
      </c>
      <c r="L295" s="8" t="s">
        <v>55</v>
      </c>
      <c r="M295" s="8" t="s">
        <v>55</v>
      </c>
      <c r="N295" s="8" t="s">
        <v>55</v>
      </c>
      <c r="O295" s="8" t="s">
        <v>55</v>
      </c>
      <c r="P295" s="8" t="s">
        <v>55</v>
      </c>
      <c r="Q295" s="8" t="s">
        <v>55</v>
      </c>
      <c r="R295" s="8" t="s">
        <v>55</v>
      </c>
      <c r="S295" s="8" t="s">
        <v>55</v>
      </c>
      <c r="T295" s="8" t="s">
        <v>55</v>
      </c>
      <c r="U295" s="8" t="s">
        <v>55</v>
      </c>
      <c r="V295" s="8" t="s">
        <v>55</v>
      </c>
      <c r="W295" s="8" t="s">
        <v>55</v>
      </c>
      <c r="X295" s="8" t="s">
        <v>55</v>
      </c>
      <c r="Y295" s="8" t="s">
        <v>55</v>
      </c>
      <c r="Z295" s="8" t="s">
        <v>55</v>
      </c>
      <c r="AA295" s="8" t="s">
        <v>55</v>
      </c>
      <c r="AB295" s="8" t="s">
        <v>55</v>
      </c>
      <c r="AC295" s="8" t="s">
        <v>55</v>
      </c>
      <c r="AD295" s="8" t="s">
        <v>55</v>
      </c>
      <c r="AE295" s="8" t="s">
        <v>55</v>
      </c>
      <c r="AF295" s="8" t="s">
        <v>55</v>
      </c>
      <c r="AG295" s="8" t="s">
        <v>55</v>
      </c>
      <c r="AH295" s="8" t="s">
        <v>55</v>
      </c>
      <c r="AI295" s="8" t="s">
        <v>55</v>
      </c>
      <c r="AJ295" s="8" t="s">
        <v>55</v>
      </c>
      <c r="AK295" s="8" t="s">
        <v>55</v>
      </c>
      <c r="AL295" s="8" t="s">
        <v>55</v>
      </c>
      <c r="AM295" s="8" t="s">
        <v>55</v>
      </c>
      <c r="AN295" s="8" t="s">
        <v>55</v>
      </c>
      <c r="AO295" s="8" t="s">
        <v>55</v>
      </c>
      <c r="AP295" s="8" t="s">
        <v>55</v>
      </c>
      <c r="AQ295" s="8" t="s">
        <v>55</v>
      </c>
      <c r="AR295" s="8" t="s">
        <v>55</v>
      </c>
      <c r="AS295" s="8" t="s">
        <v>55</v>
      </c>
      <c r="AT295" s="8" t="s">
        <v>55</v>
      </c>
      <c r="AU295" s="8" t="s">
        <v>55</v>
      </c>
      <c r="AV295" s="8" t="s">
        <v>55</v>
      </c>
      <c r="AW295" s="8" t="s">
        <v>55</v>
      </c>
      <c r="AX295">
        <f t="shared" si="64"/>
        <v>0</v>
      </c>
    </row>
    <row r="296" spans="1:50" ht="13" hidden="1" x14ac:dyDescent="0.3">
      <c r="A296" s="6" t="s">
        <v>330</v>
      </c>
      <c r="B296" s="5" t="s">
        <v>53</v>
      </c>
      <c r="C296" s="7" t="s">
        <v>55</v>
      </c>
      <c r="D296" s="7" t="s">
        <v>55</v>
      </c>
      <c r="E296" s="7" t="s">
        <v>55</v>
      </c>
      <c r="F296" s="7" t="s">
        <v>55</v>
      </c>
      <c r="G296" s="7" t="s">
        <v>55</v>
      </c>
      <c r="H296" s="7" t="s">
        <v>55</v>
      </c>
      <c r="I296" s="7" t="s">
        <v>55</v>
      </c>
      <c r="J296" s="7" t="s">
        <v>55</v>
      </c>
      <c r="K296" s="7" t="s">
        <v>55</v>
      </c>
      <c r="L296" s="7" t="s">
        <v>55</v>
      </c>
      <c r="M296" s="7" t="s">
        <v>55</v>
      </c>
      <c r="N296" s="7" t="s">
        <v>55</v>
      </c>
      <c r="O296" s="7" t="s">
        <v>55</v>
      </c>
      <c r="P296" s="7" t="s">
        <v>55</v>
      </c>
      <c r="Q296" s="7" t="s">
        <v>55</v>
      </c>
      <c r="R296" s="7" t="s">
        <v>55</v>
      </c>
      <c r="S296" s="7" t="s">
        <v>55</v>
      </c>
      <c r="T296" s="7" t="s">
        <v>55</v>
      </c>
      <c r="U296" s="7" t="s">
        <v>55</v>
      </c>
      <c r="V296" s="7" t="s">
        <v>55</v>
      </c>
      <c r="W296" s="7" t="s">
        <v>55</v>
      </c>
      <c r="X296" s="7" t="s">
        <v>55</v>
      </c>
      <c r="Y296" s="7" t="s">
        <v>55</v>
      </c>
      <c r="Z296" s="7" t="s">
        <v>55</v>
      </c>
      <c r="AA296" s="7" t="s">
        <v>55</v>
      </c>
      <c r="AB296" s="7" t="s">
        <v>55</v>
      </c>
      <c r="AC296" s="7" t="s">
        <v>55</v>
      </c>
      <c r="AD296" s="7" t="s">
        <v>55</v>
      </c>
      <c r="AE296" s="7" t="s">
        <v>55</v>
      </c>
      <c r="AF296" s="7" t="s">
        <v>55</v>
      </c>
      <c r="AG296" s="7" t="s">
        <v>55</v>
      </c>
      <c r="AH296" s="7" t="s">
        <v>55</v>
      </c>
      <c r="AI296" s="7" t="s">
        <v>55</v>
      </c>
      <c r="AJ296" s="7" t="s">
        <v>55</v>
      </c>
      <c r="AK296" s="7" t="s">
        <v>55</v>
      </c>
      <c r="AL296" s="7" t="s">
        <v>55</v>
      </c>
      <c r="AM296" s="7" t="s">
        <v>55</v>
      </c>
      <c r="AN296" s="7" t="s">
        <v>55</v>
      </c>
      <c r="AO296" s="7" t="s">
        <v>55</v>
      </c>
      <c r="AP296" s="7" t="s">
        <v>55</v>
      </c>
      <c r="AQ296" s="7" t="s">
        <v>55</v>
      </c>
      <c r="AR296" s="7" t="s">
        <v>55</v>
      </c>
      <c r="AS296" s="7" t="s">
        <v>55</v>
      </c>
      <c r="AT296" s="7" t="s">
        <v>55</v>
      </c>
      <c r="AU296" s="7" t="s">
        <v>55</v>
      </c>
      <c r="AV296" s="7" t="s">
        <v>55</v>
      </c>
      <c r="AW296" s="7" t="s">
        <v>55</v>
      </c>
      <c r="AX296">
        <f t="shared" si="64"/>
        <v>0</v>
      </c>
    </row>
    <row r="297" spans="1:50" hidden="1" x14ac:dyDescent="0.25">
      <c r="A297" s="9" t="s">
        <v>331</v>
      </c>
      <c r="AX297">
        <f t="shared" si="64"/>
        <v>0</v>
      </c>
    </row>
    <row r="298" spans="1:50" hidden="1" x14ac:dyDescent="0.25">
      <c r="A298" s="10" t="s">
        <v>332</v>
      </c>
      <c r="AX298">
        <f t="shared" si="64"/>
        <v>0</v>
      </c>
    </row>
    <row r="299" spans="1:50" hidden="1" x14ac:dyDescent="0.25">
      <c r="A299" s="11" t="s">
        <v>333</v>
      </c>
      <c r="B299" s="10" t="s">
        <v>334</v>
      </c>
      <c r="AX299">
        <f t="shared" si="64"/>
        <v>0</v>
      </c>
    </row>
    <row r="300" spans="1:50" hidden="1" x14ac:dyDescent="0.25">
      <c r="A300" s="11" t="s">
        <v>335</v>
      </c>
      <c r="B300" s="10" t="s">
        <v>336</v>
      </c>
      <c r="AX300">
        <f t="shared" si="64"/>
        <v>0</v>
      </c>
    </row>
    <row r="301" spans="1:50" hidden="1" x14ac:dyDescent="0.25">
      <c r="A301" s="11" t="s">
        <v>337</v>
      </c>
      <c r="B301" s="10" t="s">
        <v>338</v>
      </c>
      <c r="AX301">
        <f t="shared" si="64"/>
        <v>0</v>
      </c>
    </row>
    <row r="302" spans="1:50" hidden="1" x14ac:dyDescent="0.25">
      <c r="A302" s="11" t="s">
        <v>339</v>
      </c>
      <c r="B302" s="10" t="s">
        <v>340</v>
      </c>
      <c r="AX302">
        <f t="shared" si="64"/>
        <v>0</v>
      </c>
    </row>
  </sheetData>
  <autoFilter ref="AY5:AZ302">
    <filterColumn colId="0">
      <customFilters>
        <customFilter operator="greaterThan" val="19"/>
      </customFilters>
    </filterColumn>
  </autoFilter>
  <mergeCells count="3">
    <mergeCell ref="A3:B3"/>
    <mergeCell ref="C3:AW3"/>
    <mergeCell ref="A4:B4"/>
  </mergeCells>
  <hyperlinks>
    <hyperlink ref="A2" r:id="rId1" tooltip="Click once to display linked information. Click and hold to select this cell." display="http://data.uis.unesco.org/OECDStat_Metadata/ShowMetadata.ashx?Dataset=EDULIT_DS&amp;ShowOnWeb=true&amp;Lang=en"/>
    <hyperlink ref="C3" r:id="rId2" tooltip="Click once to display linked information. Click and hold to select this cell." display="http://data.uis.unesco.org/OECDStat_Metadata/ShowMetadata.ashx?Dataset=EDULIT_DS&amp;Coords=[EDULIT_IND].[FGP_5T8]&amp;ShowOnWeb=true&amp;Lang=en"/>
    <hyperlink ref="A297" r:id="rId3" tooltip="Click once to display linked information. Click and hold to select this cell." display="http://data.uis.unesco.org/"/>
  </hyperlinks>
  <pageMargins left="0.75" right="0.75" top="1" bottom="1" header="0.5" footer="0.5"/>
  <pageSetup orientation="portrait" horizontalDpi="0" verticalDpi="0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D4" sqref="D4"/>
    </sheetView>
  </sheetViews>
  <sheetFormatPr defaultRowHeight="12.5" x14ac:dyDescent="0.25"/>
  <cols>
    <col min="4" max="4" width="20.36328125" bestFit="1" customWidth="1"/>
    <col min="5" max="5" width="29.453125" bestFit="1" customWidth="1"/>
    <col min="6" max="6" width="18.54296875" bestFit="1" customWidth="1"/>
  </cols>
  <sheetData>
    <row r="1" spans="1:6" x14ac:dyDescent="0.25">
      <c r="A1" t="s">
        <v>624</v>
      </c>
      <c r="B1" t="s">
        <v>711</v>
      </c>
    </row>
    <row r="2" spans="1:6" x14ac:dyDescent="0.25">
      <c r="A2" t="s">
        <v>684</v>
      </c>
      <c r="B2">
        <v>2.051216000000001</v>
      </c>
    </row>
    <row r="4" spans="1:6" ht="13" x14ac:dyDescent="0.3">
      <c r="A4" t="s">
        <v>684</v>
      </c>
      <c r="B4">
        <v>-2.848047000000002</v>
      </c>
      <c r="D4" s="97" t="s">
        <v>992</v>
      </c>
      <c r="E4" t="s">
        <v>1004</v>
      </c>
      <c r="F4" s="99" t="str">
        <f>reports!B3</f>
        <v>Betroffenheits-index</v>
      </c>
    </row>
    <row r="5" spans="1:6" x14ac:dyDescent="0.25">
      <c r="D5" s="98" t="s">
        <v>684</v>
      </c>
      <c r="E5" s="88">
        <v>-0.39841550000000048</v>
      </c>
      <c r="F5" s="86">
        <f>reports!B4</f>
        <v>1000071.15</v>
      </c>
    </row>
    <row r="6" spans="1:6" x14ac:dyDescent="0.25">
      <c r="A6" t="s">
        <v>685</v>
      </c>
      <c r="B6">
        <v>0.19921700000000014</v>
      </c>
      <c r="D6" s="98" t="s">
        <v>685</v>
      </c>
      <c r="E6" s="88">
        <v>4.468566666666688E-2</v>
      </c>
      <c r="F6" s="86">
        <f>reports!B5</f>
        <v>999960.4</v>
      </c>
    </row>
    <row r="7" spans="1:6" x14ac:dyDescent="0.25">
      <c r="D7" s="98" t="s">
        <v>670</v>
      </c>
      <c r="E7" s="88">
        <v>-0.78933087500000099</v>
      </c>
      <c r="F7" s="86">
        <f>reports!B6</f>
        <v>1000013.1500000001</v>
      </c>
    </row>
    <row r="8" spans="1:6" x14ac:dyDescent="0.25">
      <c r="A8" t="s">
        <v>685</v>
      </c>
      <c r="B8">
        <v>0.19067599999999985</v>
      </c>
      <c r="D8" s="98" t="s">
        <v>671</v>
      </c>
      <c r="E8" s="88">
        <v>-0.38366677777777713</v>
      </c>
      <c r="F8" s="86">
        <f>reports!B7</f>
        <v>1000019.6000000002</v>
      </c>
    </row>
    <row r="9" spans="1:6" x14ac:dyDescent="0.25">
      <c r="D9" s="98" t="s">
        <v>675</v>
      </c>
      <c r="E9" s="88">
        <v>-9.8381250000000489E-2</v>
      </c>
      <c r="F9" s="86">
        <f>reports!B8</f>
        <v>1000034.5875000001</v>
      </c>
    </row>
    <row r="10" spans="1:6" x14ac:dyDescent="0.25">
      <c r="A10" t="s">
        <v>685</v>
      </c>
      <c r="B10">
        <v>-0.25583599999999934</v>
      </c>
      <c r="D10" s="98" t="s">
        <v>679</v>
      </c>
      <c r="E10" s="88">
        <v>-0.48219585714285679</v>
      </c>
      <c r="F10" s="86">
        <f>reports!B9</f>
        <v>999972.7571428573</v>
      </c>
    </row>
    <row r="11" spans="1:6" x14ac:dyDescent="0.25">
      <c r="D11" s="98" t="s">
        <v>673</v>
      </c>
      <c r="E11" s="88">
        <v>-0.46450517647058842</v>
      </c>
      <c r="F11" s="86">
        <f>reports!B10</f>
        <v>999975.98823529435</v>
      </c>
    </row>
    <row r="12" spans="1:6" ht="13" x14ac:dyDescent="0.3">
      <c r="A12" t="s">
        <v>670</v>
      </c>
      <c r="B12">
        <v>-1.1232870000000026</v>
      </c>
      <c r="D12" s="98" t="s">
        <v>993</v>
      </c>
      <c r="E12" s="88">
        <v>-0.41647094444444455</v>
      </c>
      <c r="F12" s="100">
        <v>1000000</v>
      </c>
    </row>
    <row r="14" spans="1:6" x14ac:dyDescent="0.25">
      <c r="A14" t="s">
        <v>670</v>
      </c>
      <c r="B14">
        <v>-3.990654000000001</v>
      </c>
    </row>
    <row r="16" spans="1:6" x14ac:dyDescent="0.25">
      <c r="A16" t="s">
        <v>670</v>
      </c>
      <c r="B16">
        <v>0.1167989999999996</v>
      </c>
    </row>
    <row r="18" spans="1:2" x14ac:dyDescent="0.25">
      <c r="A18" t="s">
        <v>670</v>
      </c>
      <c r="B18">
        <v>0.11993800000000054</v>
      </c>
    </row>
    <row r="20" spans="1:2" x14ac:dyDescent="0.25">
      <c r="A20" t="s">
        <v>670</v>
      </c>
      <c r="B20">
        <v>-0.81469900000000162</v>
      </c>
    </row>
    <row r="22" spans="1:2" x14ac:dyDescent="0.25">
      <c r="A22" t="s">
        <v>670</v>
      </c>
      <c r="B22">
        <v>-0.42894900000000002</v>
      </c>
    </row>
    <row r="24" spans="1:2" x14ac:dyDescent="0.25">
      <c r="A24" t="s">
        <v>670</v>
      </c>
      <c r="B24">
        <v>0.33720799999999967</v>
      </c>
    </row>
    <row r="26" spans="1:2" x14ac:dyDescent="0.25">
      <c r="A26" t="s">
        <v>670</v>
      </c>
      <c r="B26">
        <v>-0.53100300000000056</v>
      </c>
    </row>
    <row r="28" spans="1:2" x14ac:dyDescent="0.25">
      <c r="A28" t="s">
        <v>680</v>
      </c>
      <c r="B28">
        <v>-1.1073850000000021</v>
      </c>
    </row>
    <row r="30" spans="1:2" x14ac:dyDescent="0.25">
      <c r="A30" t="s">
        <v>671</v>
      </c>
      <c r="B30">
        <v>1.7459320000000025</v>
      </c>
    </row>
    <row r="32" spans="1:2" x14ac:dyDescent="0.25">
      <c r="A32" t="s">
        <v>671</v>
      </c>
      <c r="B32">
        <v>-0.32422199999999962</v>
      </c>
    </row>
    <row r="34" spans="1:2" x14ac:dyDescent="0.25">
      <c r="A34" t="s">
        <v>671</v>
      </c>
      <c r="B34">
        <v>0.26827999999999996</v>
      </c>
    </row>
    <row r="36" spans="1:2" x14ac:dyDescent="0.25">
      <c r="A36" t="s">
        <v>671</v>
      </c>
      <c r="B36">
        <v>-0.55398299999999945</v>
      </c>
    </row>
    <row r="38" spans="1:2" x14ac:dyDescent="0.25">
      <c r="A38" t="s">
        <v>671</v>
      </c>
      <c r="B38">
        <v>-1.4996279999999991</v>
      </c>
    </row>
    <row r="40" spans="1:2" x14ac:dyDescent="0.25">
      <c r="A40" t="s">
        <v>671</v>
      </c>
      <c r="B40">
        <v>0.24185600000000276</v>
      </c>
    </row>
    <row r="42" spans="1:2" x14ac:dyDescent="0.25">
      <c r="A42" t="s">
        <v>671</v>
      </c>
      <c r="B42">
        <v>-1.2374750000000008</v>
      </c>
    </row>
    <row r="44" spans="1:2" x14ac:dyDescent="0.25">
      <c r="A44" t="s">
        <v>671</v>
      </c>
      <c r="B44">
        <v>-1.6177840000000003</v>
      </c>
    </row>
    <row r="46" spans="1:2" x14ac:dyDescent="0.25">
      <c r="A46" t="s">
        <v>671</v>
      </c>
      <c r="B46">
        <v>-0.47597700000000032</v>
      </c>
    </row>
    <row r="48" spans="1:2" x14ac:dyDescent="0.25">
      <c r="A48" t="s">
        <v>675</v>
      </c>
      <c r="B48">
        <v>0.5155730000000005</v>
      </c>
    </row>
    <row r="50" spans="1:2" x14ac:dyDescent="0.25">
      <c r="A50" t="s">
        <v>675</v>
      </c>
      <c r="B50">
        <v>8.8372999999999313E-2</v>
      </c>
    </row>
    <row r="52" spans="1:2" x14ac:dyDescent="0.25">
      <c r="A52" t="s">
        <v>675</v>
      </c>
      <c r="B52">
        <v>1.0696959999999991</v>
      </c>
    </row>
    <row r="54" spans="1:2" x14ac:dyDescent="0.25">
      <c r="A54" t="s">
        <v>675</v>
      </c>
      <c r="B54">
        <v>1.0782889999999992</v>
      </c>
    </row>
    <row r="56" spans="1:2" x14ac:dyDescent="0.25">
      <c r="A56" t="s">
        <v>675</v>
      </c>
      <c r="B56">
        <v>-0.4482169999999982</v>
      </c>
    </row>
    <row r="58" spans="1:2" x14ac:dyDescent="0.25">
      <c r="A58" t="s">
        <v>675</v>
      </c>
      <c r="B58">
        <v>-3.1496899999999992</v>
      </c>
    </row>
    <row r="60" spans="1:2" x14ac:dyDescent="0.25">
      <c r="A60" t="s">
        <v>675</v>
      </c>
      <c r="B60">
        <v>1.006328999999998</v>
      </c>
    </row>
    <row r="62" spans="1:2" x14ac:dyDescent="0.25">
      <c r="A62" t="s">
        <v>675</v>
      </c>
      <c r="B62">
        <v>-0.94740300000000266</v>
      </c>
    </row>
    <row r="64" spans="1:2" x14ac:dyDescent="0.25">
      <c r="A64" t="s">
        <v>679</v>
      </c>
      <c r="B64">
        <v>0.50745599999999913</v>
      </c>
    </row>
    <row r="66" spans="1:2" x14ac:dyDescent="0.25">
      <c r="A66" t="s">
        <v>679</v>
      </c>
      <c r="B66">
        <v>-0.69281700000000079</v>
      </c>
    </row>
    <row r="68" spans="1:2" x14ac:dyDescent="0.25">
      <c r="A68" t="s">
        <v>679</v>
      </c>
      <c r="B68">
        <v>-2.0961079999999987</v>
      </c>
    </row>
    <row r="70" spans="1:2" x14ac:dyDescent="0.25">
      <c r="A70" t="s">
        <v>679</v>
      </c>
      <c r="B70">
        <v>0.41266400000000092</v>
      </c>
    </row>
    <row r="72" spans="1:2" x14ac:dyDescent="0.25">
      <c r="A72" t="s">
        <v>679</v>
      </c>
      <c r="B72">
        <v>-1.8492879999999994</v>
      </c>
    </row>
    <row r="74" spans="1:2" x14ac:dyDescent="0.25">
      <c r="A74" t="s">
        <v>679</v>
      </c>
      <c r="B74">
        <v>0.43850400000000045</v>
      </c>
    </row>
    <row r="76" spans="1:2" x14ac:dyDescent="0.25">
      <c r="A76" t="s">
        <v>679</v>
      </c>
      <c r="B76">
        <v>-9.5781999999999146E-2</v>
      </c>
    </row>
    <row r="78" spans="1:2" x14ac:dyDescent="0.25">
      <c r="A78" t="s">
        <v>673</v>
      </c>
      <c r="B78">
        <v>0.58420699999999925</v>
      </c>
    </row>
    <row r="80" spans="1:2" x14ac:dyDescent="0.25">
      <c r="A80" t="s">
        <v>673</v>
      </c>
      <c r="B80">
        <v>-0.49638299999999941</v>
      </c>
    </row>
    <row r="82" spans="1:2" x14ac:dyDescent="0.25">
      <c r="A82" t="s">
        <v>673</v>
      </c>
      <c r="B82">
        <v>-2.946300000000121E-2</v>
      </c>
    </row>
    <row r="84" spans="1:2" x14ac:dyDescent="0.25">
      <c r="A84" t="s">
        <v>673</v>
      </c>
      <c r="B84">
        <v>-0.78062700000000196</v>
      </c>
    </row>
    <row r="86" spans="1:2" x14ac:dyDescent="0.25">
      <c r="A86" t="s">
        <v>673</v>
      </c>
      <c r="B86">
        <v>0.63231300000000201</v>
      </c>
    </row>
    <row r="88" spans="1:2" x14ac:dyDescent="0.25">
      <c r="A88" t="s">
        <v>673</v>
      </c>
      <c r="B88">
        <v>-1.1096850000000018</v>
      </c>
    </row>
    <row r="90" spans="1:2" x14ac:dyDescent="0.25">
      <c r="A90" t="s">
        <v>673</v>
      </c>
      <c r="B90">
        <v>-1.2197579999999975</v>
      </c>
    </row>
    <row r="92" spans="1:2" x14ac:dyDescent="0.25">
      <c r="A92" t="s">
        <v>673</v>
      </c>
      <c r="B92">
        <v>-0.36377200000000087</v>
      </c>
    </row>
    <row r="94" spans="1:2" x14ac:dyDescent="0.25">
      <c r="A94" t="s">
        <v>673</v>
      </c>
      <c r="B94">
        <v>-0.37528000000000078</v>
      </c>
    </row>
    <row r="96" spans="1:2" x14ac:dyDescent="0.25">
      <c r="A96" t="s">
        <v>673</v>
      </c>
      <c r="B96">
        <v>-1.4818399999999996</v>
      </c>
    </row>
    <row r="98" spans="1:2" x14ac:dyDescent="0.25">
      <c r="A98" t="s">
        <v>673</v>
      </c>
      <c r="B98">
        <v>-1.4347000000000769E-2</v>
      </c>
    </row>
    <row r="100" spans="1:2" x14ac:dyDescent="0.25">
      <c r="A100" t="s">
        <v>673</v>
      </c>
      <c r="B100">
        <v>-0.72360800000000014</v>
      </c>
    </row>
    <row r="102" spans="1:2" x14ac:dyDescent="0.25">
      <c r="A102" t="s">
        <v>673</v>
      </c>
      <c r="B102">
        <v>1.3361240000000016</v>
      </c>
    </row>
    <row r="104" spans="1:2" x14ac:dyDescent="0.25">
      <c r="A104" t="s">
        <v>673</v>
      </c>
      <c r="B104">
        <v>-0.94970900000000069</v>
      </c>
    </row>
    <row r="106" spans="1:2" x14ac:dyDescent="0.25">
      <c r="A106" t="s">
        <v>673</v>
      </c>
      <c r="B106">
        <v>-1.1956270000000011</v>
      </c>
    </row>
    <row r="108" spans="1:2" x14ac:dyDescent="0.25">
      <c r="A108" t="s">
        <v>673</v>
      </c>
      <c r="B108">
        <v>-1.4063390000000004</v>
      </c>
    </row>
    <row r="110" spans="1:2" x14ac:dyDescent="0.25">
      <c r="A110" t="s">
        <v>673</v>
      </c>
      <c r="B110">
        <v>-0.3027939999999994</v>
      </c>
    </row>
  </sheetData>
  <conditionalFormatting pivot="1" sqref="E5: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70" zoomScaleNormal="70" workbookViewId="0"/>
  </sheetViews>
  <sheetFormatPr defaultRowHeight="12.5" x14ac:dyDescent="0.25"/>
  <cols>
    <col min="1" max="1" width="20.453125" bestFit="1" customWidth="1"/>
    <col min="2" max="2" width="14.1796875" bestFit="1" customWidth="1"/>
    <col min="3" max="3" width="7.7265625" bestFit="1" customWidth="1"/>
    <col min="6" max="6" width="5.453125" bestFit="1" customWidth="1"/>
    <col min="7" max="7" width="12.54296875" bestFit="1" customWidth="1"/>
    <col min="8" max="8" width="6.453125" bestFit="1" customWidth="1"/>
    <col min="9" max="9" width="7.1796875" bestFit="1" customWidth="1"/>
    <col min="10" max="10" width="8.26953125" bestFit="1" customWidth="1"/>
    <col min="11" max="11" width="8.1796875" bestFit="1" customWidth="1"/>
    <col min="12" max="12" width="7.54296875" bestFit="1" customWidth="1"/>
  </cols>
  <sheetData>
    <row r="1" spans="1:12" x14ac:dyDescent="0.25">
      <c r="A1" t="s">
        <v>624</v>
      </c>
      <c r="B1" t="s">
        <v>622</v>
      </c>
      <c r="C1" t="s">
        <v>697</v>
      </c>
      <c r="F1" t="s">
        <v>698</v>
      </c>
      <c r="G1" t="s">
        <v>699</v>
      </c>
      <c r="H1" t="s">
        <v>700</v>
      </c>
      <c r="I1" t="s">
        <v>701</v>
      </c>
      <c r="J1" t="s">
        <v>702</v>
      </c>
      <c r="K1" t="s">
        <v>703</v>
      </c>
      <c r="L1" t="s">
        <v>704</v>
      </c>
    </row>
    <row r="2" spans="1:12" x14ac:dyDescent="0.25">
      <c r="A2" t="str">
        <f>'db-alap'!A6</f>
        <v>AFRICA</v>
      </c>
      <c r="B2" t="str">
        <f>'db-alap'!B6</f>
        <v>Ethiopia</v>
      </c>
      <c r="C2">
        <v>1977</v>
      </c>
      <c r="F2">
        <v>1970</v>
      </c>
      <c r="G2">
        <f>COUNTIF($C$2:$C$56,F2)</f>
        <v>0</v>
      </c>
      <c r="H2">
        <f>COUNTIF($C$7:$C$14,F2)</f>
        <v>0</v>
      </c>
      <c r="I2">
        <f>COUNTIF($C$15:$C$24,F2)</f>
        <v>0</v>
      </c>
      <c r="J2">
        <f>COUNTIF($C$25:$C$32,F2)</f>
        <v>0</v>
      </c>
      <c r="K2">
        <f>COUNTIF($C$33:$C$39,F2)</f>
        <v>0</v>
      </c>
      <c r="L2">
        <f>COUNTIF($C$40:$C$56,F2)</f>
        <v>0</v>
      </c>
    </row>
    <row r="3" spans="1:12" x14ac:dyDescent="0.25">
      <c r="A3" t="str">
        <f>'db-alap'!A7</f>
        <v>AFRICA</v>
      </c>
      <c r="B3" t="str">
        <f>'db-alap'!B7</f>
        <v>Tunisia</v>
      </c>
      <c r="C3">
        <v>1984</v>
      </c>
      <c r="F3">
        <v>1971</v>
      </c>
      <c r="G3">
        <f t="shared" ref="G3:G48" si="0">COUNTIF($C$2:$C$56,F3)</f>
        <v>0</v>
      </c>
      <c r="H3">
        <f t="shared" ref="H3:H48" si="1">COUNTIF($C$7:$C$14,F3)</f>
        <v>0</v>
      </c>
      <c r="I3">
        <f t="shared" ref="I3:I48" si="2">COUNTIF($C$15:$C$24,F3)</f>
        <v>0</v>
      </c>
      <c r="J3">
        <f t="shared" ref="J3:J48" si="3">COUNTIF($C$25:$C$32,F3)</f>
        <v>0</v>
      </c>
      <c r="K3">
        <f t="shared" ref="K3:K48" si="4">COUNTIF($C$33:$C$39,F3)</f>
        <v>0</v>
      </c>
      <c r="L3">
        <f t="shared" ref="L3:L48" si="5">COUNTIF($C$40:$C$56,F3)</f>
        <v>0</v>
      </c>
    </row>
    <row r="4" spans="1:12" x14ac:dyDescent="0.25">
      <c r="A4" t="str">
        <f>'db-alap'!A8</f>
        <v>AM-OC</v>
      </c>
      <c r="B4" t="str">
        <f>'db-alap'!B8</f>
        <v>Australia</v>
      </c>
      <c r="C4">
        <v>1984</v>
      </c>
      <c r="F4">
        <v>1972</v>
      </c>
      <c r="G4">
        <f t="shared" si="0"/>
        <v>0</v>
      </c>
      <c r="H4">
        <f t="shared" si="1"/>
        <v>0</v>
      </c>
      <c r="I4">
        <f t="shared" si="2"/>
        <v>0</v>
      </c>
      <c r="J4">
        <f t="shared" si="3"/>
        <v>0</v>
      </c>
      <c r="K4">
        <f t="shared" si="4"/>
        <v>0</v>
      </c>
      <c r="L4">
        <f t="shared" si="5"/>
        <v>0</v>
      </c>
    </row>
    <row r="5" spans="1:12" x14ac:dyDescent="0.25">
      <c r="A5" t="str">
        <f>'db-alap'!A9</f>
        <v>AM-OC</v>
      </c>
      <c r="B5" t="str">
        <f>'db-alap'!B9</f>
        <v>New Zealand</v>
      </c>
      <c r="C5">
        <v>1978</v>
      </c>
      <c r="F5">
        <v>1973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  <c r="L5">
        <f t="shared" si="5"/>
        <v>0</v>
      </c>
    </row>
    <row r="6" spans="1:12" x14ac:dyDescent="0.25">
      <c r="A6" t="str">
        <f>'db-alap'!A10</f>
        <v>AM-OC</v>
      </c>
      <c r="B6" t="str">
        <f>'db-alap'!B10</f>
        <v>United States</v>
      </c>
      <c r="C6">
        <v>1980</v>
      </c>
      <c r="F6">
        <v>1974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0</v>
      </c>
    </row>
    <row r="7" spans="1:12" x14ac:dyDescent="0.25">
      <c r="A7" t="str">
        <f>'db-alap'!A11</f>
        <v>ASIA (EX. NEAR EAST)</v>
      </c>
      <c r="B7" t="str">
        <f>'db-alap'!B11</f>
        <v>Brunei</v>
      </c>
      <c r="C7">
        <v>1982</v>
      </c>
      <c r="F7">
        <v>1975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0</v>
      </c>
    </row>
    <row r="8" spans="1:12" x14ac:dyDescent="0.25">
      <c r="A8" t="str">
        <f>'db-alap'!A12</f>
        <v>ASIA (EX. NEAR EAST)</v>
      </c>
      <c r="B8" t="str">
        <f>'db-alap'!B12</f>
        <v>Iran</v>
      </c>
      <c r="C8">
        <v>1984</v>
      </c>
      <c r="F8">
        <v>1976</v>
      </c>
      <c r="G8">
        <f t="shared" si="0"/>
        <v>2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2</v>
      </c>
    </row>
    <row r="9" spans="1:12" x14ac:dyDescent="0.25">
      <c r="A9" t="str">
        <f>'db-alap'!A13</f>
        <v>ASIA (EX. NEAR EAST)</v>
      </c>
      <c r="B9" t="str">
        <f>'db-alap'!B13</f>
        <v>Japan</v>
      </c>
      <c r="C9">
        <v>1988</v>
      </c>
      <c r="F9">
        <v>1977</v>
      </c>
      <c r="G9">
        <f t="shared" si="0"/>
        <v>3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1</v>
      </c>
      <c r="L9">
        <f t="shared" si="5"/>
        <v>1</v>
      </c>
    </row>
    <row r="10" spans="1:12" x14ac:dyDescent="0.25">
      <c r="A10" t="str">
        <f>'db-alap'!A14</f>
        <v>ASIA (EX. NEAR EAST)</v>
      </c>
      <c r="B10" t="str">
        <f>'db-alap'!B14</f>
        <v>Laos</v>
      </c>
      <c r="C10">
        <v>1986</v>
      </c>
      <c r="F10">
        <v>1978</v>
      </c>
      <c r="G10">
        <f t="shared" si="0"/>
        <v>3</v>
      </c>
      <c r="H10">
        <f t="shared" si="1"/>
        <v>0</v>
      </c>
      <c r="I10">
        <f t="shared" si="2"/>
        <v>0</v>
      </c>
      <c r="J10">
        <f t="shared" si="3"/>
        <v>0</v>
      </c>
      <c r="K10">
        <f t="shared" si="4"/>
        <v>1</v>
      </c>
      <c r="L10">
        <f t="shared" si="5"/>
        <v>1</v>
      </c>
    </row>
    <row r="11" spans="1:12" x14ac:dyDescent="0.25">
      <c r="A11" t="str">
        <f>'db-alap'!A15</f>
        <v>ASIA (EX. NEAR EAST)</v>
      </c>
      <c r="B11" t="str">
        <f>'db-alap'!B15</f>
        <v>Malaysia</v>
      </c>
      <c r="C11">
        <v>1985</v>
      </c>
      <c r="F11">
        <v>1979</v>
      </c>
      <c r="G11">
        <f t="shared" si="0"/>
        <v>0</v>
      </c>
      <c r="H11">
        <f t="shared" si="1"/>
        <v>0</v>
      </c>
      <c r="I11">
        <f t="shared" si="2"/>
        <v>0</v>
      </c>
      <c r="J11">
        <f t="shared" si="3"/>
        <v>0</v>
      </c>
      <c r="K11">
        <f t="shared" si="4"/>
        <v>0</v>
      </c>
      <c r="L11">
        <f t="shared" si="5"/>
        <v>0</v>
      </c>
    </row>
    <row r="12" spans="1:12" x14ac:dyDescent="0.25">
      <c r="A12" t="str">
        <f>'db-alap'!A16</f>
        <v>ASIA (EX. NEAR EAST)</v>
      </c>
      <c r="B12" t="str">
        <f>'db-alap'!B16</f>
        <v>Philippines</v>
      </c>
      <c r="C12">
        <v>1985</v>
      </c>
      <c r="F12">
        <v>1980</v>
      </c>
      <c r="G12">
        <f t="shared" si="0"/>
        <v>2</v>
      </c>
      <c r="H12">
        <f t="shared" si="1"/>
        <v>0</v>
      </c>
      <c r="I12">
        <f t="shared" si="2"/>
        <v>0</v>
      </c>
      <c r="J12">
        <f t="shared" si="3"/>
        <v>0</v>
      </c>
      <c r="K12">
        <f t="shared" si="4"/>
        <v>1</v>
      </c>
      <c r="L12">
        <f t="shared" si="5"/>
        <v>0</v>
      </c>
    </row>
    <row r="13" spans="1:12" x14ac:dyDescent="0.25">
      <c r="A13" t="str">
        <f>'db-alap'!A17</f>
        <v>ASIA (EX. NEAR EAST)</v>
      </c>
      <c r="B13" t="str">
        <f>'db-alap'!B17</f>
        <v>South Korea</v>
      </c>
      <c r="C13">
        <v>1986</v>
      </c>
      <c r="F13">
        <v>1981</v>
      </c>
      <c r="G13">
        <f t="shared" si="0"/>
        <v>3</v>
      </c>
      <c r="H13">
        <f t="shared" si="1"/>
        <v>0</v>
      </c>
      <c r="I13">
        <f t="shared" si="2"/>
        <v>1</v>
      </c>
      <c r="J13">
        <f t="shared" si="3"/>
        <v>1</v>
      </c>
      <c r="K13">
        <f t="shared" si="4"/>
        <v>1</v>
      </c>
      <c r="L13">
        <f t="shared" si="5"/>
        <v>0</v>
      </c>
    </row>
    <row r="14" spans="1:12" x14ac:dyDescent="0.25">
      <c r="A14" t="str">
        <f>'db-alap'!A18</f>
        <v>ASIA (EX. NEAR EAST)</v>
      </c>
      <c r="B14" t="str">
        <f>'db-alap'!B18</f>
        <v>Thailand</v>
      </c>
      <c r="C14">
        <v>2006</v>
      </c>
      <c r="F14">
        <v>1982</v>
      </c>
      <c r="G14">
        <f t="shared" si="0"/>
        <v>7</v>
      </c>
      <c r="H14">
        <f t="shared" si="1"/>
        <v>1</v>
      </c>
      <c r="I14">
        <f t="shared" si="2"/>
        <v>0</v>
      </c>
      <c r="J14">
        <f t="shared" si="3"/>
        <v>2</v>
      </c>
      <c r="K14">
        <f t="shared" si="4"/>
        <v>0</v>
      </c>
      <c r="L14">
        <f t="shared" si="5"/>
        <v>4</v>
      </c>
    </row>
    <row r="15" spans="1:12" x14ac:dyDescent="0.25">
      <c r="A15" t="str">
        <f>'db-alap'!A19</f>
        <v>BALTICS</v>
      </c>
      <c r="B15" t="str">
        <f>'db-alap'!B19</f>
        <v>Estonia</v>
      </c>
      <c r="C15">
        <v>2004</v>
      </c>
      <c r="F15">
        <v>1983</v>
      </c>
      <c r="G15">
        <f t="shared" si="0"/>
        <v>2</v>
      </c>
      <c r="H15">
        <f t="shared" si="1"/>
        <v>0</v>
      </c>
      <c r="I15">
        <f t="shared" si="2"/>
        <v>0</v>
      </c>
      <c r="J15">
        <f t="shared" si="3"/>
        <v>1</v>
      </c>
      <c r="K15">
        <f t="shared" si="4"/>
        <v>1</v>
      </c>
      <c r="L15">
        <f t="shared" si="5"/>
        <v>0</v>
      </c>
    </row>
    <row r="16" spans="1:12" x14ac:dyDescent="0.25">
      <c r="A16" t="str">
        <f>'db-alap'!A20</f>
        <v>EASTERN EUROPE</v>
      </c>
      <c r="B16" t="str">
        <f>'db-alap'!B20</f>
        <v>Albania</v>
      </c>
      <c r="C16">
        <v>1984</v>
      </c>
      <c r="F16">
        <v>1984</v>
      </c>
      <c r="G16">
        <f t="shared" si="0"/>
        <v>6</v>
      </c>
      <c r="H16">
        <f t="shared" si="1"/>
        <v>1</v>
      </c>
      <c r="I16">
        <f t="shared" si="2"/>
        <v>1</v>
      </c>
      <c r="J16">
        <f t="shared" si="3"/>
        <v>1</v>
      </c>
      <c r="K16">
        <f t="shared" si="4"/>
        <v>0</v>
      </c>
      <c r="L16">
        <f t="shared" si="5"/>
        <v>1</v>
      </c>
    </row>
    <row r="17" spans="1:15" x14ac:dyDescent="0.25">
      <c r="A17" t="str">
        <f>'db-alap'!A21</f>
        <v>EASTERN EUROPE</v>
      </c>
      <c r="B17" t="str">
        <f>'db-alap'!B21</f>
        <v>Bulgaria</v>
      </c>
      <c r="C17">
        <v>1999</v>
      </c>
      <c r="F17">
        <v>1985</v>
      </c>
      <c r="G17">
        <f t="shared" si="0"/>
        <v>5</v>
      </c>
      <c r="H17">
        <f t="shared" si="1"/>
        <v>2</v>
      </c>
      <c r="I17">
        <f t="shared" si="2"/>
        <v>0</v>
      </c>
      <c r="J17">
        <f t="shared" si="3"/>
        <v>0</v>
      </c>
      <c r="K17">
        <f t="shared" si="4"/>
        <v>2</v>
      </c>
      <c r="L17">
        <f t="shared" si="5"/>
        <v>1</v>
      </c>
    </row>
    <row r="18" spans="1:15" x14ac:dyDescent="0.25">
      <c r="A18" t="str">
        <f>'db-alap'!A22</f>
        <v>EASTERN EUROPE</v>
      </c>
      <c r="B18" t="str">
        <f>'db-alap'!B22</f>
        <v>Czech Republic</v>
      </c>
      <c r="C18">
        <v>1991</v>
      </c>
      <c r="F18">
        <v>1986</v>
      </c>
      <c r="G18">
        <f t="shared" si="0"/>
        <v>5</v>
      </c>
      <c r="H18">
        <f t="shared" si="1"/>
        <v>2</v>
      </c>
      <c r="I18">
        <f t="shared" si="2"/>
        <v>0</v>
      </c>
      <c r="J18">
        <f t="shared" si="3"/>
        <v>1</v>
      </c>
      <c r="K18">
        <f t="shared" si="4"/>
        <v>0</v>
      </c>
      <c r="L18">
        <f t="shared" si="5"/>
        <v>2</v>
      </c>
    </row>
    <row r="19" spans="1:15" x14ac:dyDescent="0.25">
      <c r="A19" t="str">
        <f>'db-alap'!A23</f>
        <v>EASTERN EUROPE</v>
      </c>
      <c r="B19" t="str">
        <f>'db-alap'!B23</f>
        <v>FYR Macedonia</v>
      </c>
      <c r="C19">
        <v>2003</v>
      </c>
      <c r="F19">
        <v>1987</v>
      </c>
      <c r="G19">
        <f t="shared" si="0"/>
        <v>2</v>
      </c>
      <c r="H19">
        <f t="shared" si="1"/>
        <v>0</v>
      </c>
      <c r="I19">
        <f t="shared" si="2"/>
        <v>0</v>
      </c>
      <c r="J19">
        <f t="shared" si="3"/>
        <v>0</v>
      </c>
      <c r="K19">
        <f t="shared" si="4"/>
        <v>0</v>
      </c>
      <c r="L19">
        <f t="shared" si="5"/>
        <v>2</v>
      </c>
    </row>
    <row r="20" spans="1:15" x14ac:dyDescent="0.25">
      <c r="A20" t="str">
        <f>'db-alap'!A24</f>
        <v>EASTERN EUROPE</v>
      </c>
      <c r="B20" t="str">
        <f>'db-alap'!B24</f>
        <v>Hungary</v>
      </c>
      <c r="C20">
        <v>2008</v>
      </c>
      <c r="F20">
        <v>1988</v>
      </c>
      <c r="G20">
        <f t="shared" si="0"/>
        <v>2</v>
      </c>
      <c r="H20">
        <f t="shared" si="1"/>
        <v>1</v>
      </c>
      <c r="I20">
        <f t="shared" si="2"/>
        <v>0</v>
      </c>
      <c r="J20">
        <f t="shared" si="3"/>
        <v>0</v>
      </c>
      <c r="K20">
        <f t="shared" si="4"/>
        <v>0</v>
      </c>
      <c r="L20">
        <f t="shared" si="5"/>
        <v>1</v>
      </c>
    </row>
    <row r="21" spans="1:15" x14ac:dyDescent="0.25">
      <c r="A21" t="str">
        <f>'db-alap'!A25</f>
        <v>EASTERN EUROPE</v>
      </c>
      <c r="B21" t="str">
        <f>'db-alap'!B25</f>
        <v>Poland</v>
      </c>
      <c r="C21">
        <v>1999</v>
      </c>
      <c r="F21">
        <v>1989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0</v>
      </c>
      <c r="K21">
        <f t="shared" si="4"/>
        <v>0</v>
      </c>
      <c r="L21">
        <f t="shared" si="5"/>
        <v>0</v>
      </c>
    </row>
    <row r="22" spans="1:15" x14ac:dyDescent="0.25">
      <c r="A22" t="str">
        <f>'db-alap'!A26</f>
        <v>EASTERN EUROPE</v>
      </c>
      <c r="B22" t="str">
        <f>'db-alap'!B26</f>
        <v>Romania</v>
      </c>
      <c r="C22">
        <v>1996</v>
      </c>
      <c r="F22">
        <v>1990</v>
      </c>
      <c r="G22">
        <f t="shared" si="0"/>
        <v>0</v>
      </c>
      <c r="H22">
        <f t="shared" si="1"/>
        <v>0</v>
      </c>
      <c r="I22">
        <f t="shared" si="2"/>
        <v>0</v>
      </c>
      <c r="J22">
        <f t="shared" si="3"/>
        <v>0</v>
      </c>
      <c r="K22">
        <f t="shared" si="4"/>
        <v>0</v>
      </c>
      <c r="L22">
        <f t="shared" si="5"/>
        <v>0</v>
      </c>
      <c r="O22" t="s">
        <v>1003</v>
      </c>
    </row>
    <row r="23" spans="1:15" x14ac:dyDescent="0.25">
      <c r="A23" t="str">
        <f>'db-alap'!A27</f>
        <v>EASTERN EUROPE</v>
      </c>
      <c r="B23" t="str">
        <f>'db-alap'!B27</f>
        <v>Slovakia</v>
      </c>
      <c r="C23">
        <v>2007</v>
      </c>
      <c r="F23">
        <v>1991</v>
      </c>
      <c r="G23">
        <f t="shared" si="0"/>
        <v>2</v>
      </c>
      <c r="H23">
        <f t="shared" si="1"/>
        <v>0</v>
      </c>
      <c r="I23">
        <f t="shared" si="2"/>
        <v>1</v>
      </c>
      <c r="J23">
        <f t="shared" si="3"/>
        <v>0</v>
      </c>
      <c r="K23">
        <f t="shared" si="4"/>
        <v>0</v>
      </c>
      <c r="L23">
        <f t="shared" si="5"/>
        <v>1</v>
      </c>
    </row>
    <row r="24" spans="1:15" x14ac:dyDescent="0.25">
      <c r="A24" t="str">
        <f>'db-alap'!A28</f>
        <v>EASTERN EUROPE</v>
      </c>
      <c r="B24" t="str">
        <f>'db-alap'!B28</f>
        <v>Slovenia</v>
      </c>
      <c r="C24">
        <v>1981</v>
      </c>
      <c r="F24">
        <v>1992</v>
      </c>
      <c r="G24">
        <f t="shared" si="0"/>
        <v>0</v>
      </c>
      <c r="H24">
        <f t="shared" si="1"/>
        <v>0</v>
      </c>
      <c r="I24">
        <f t="shared" si="2"/>
        <v>0</v>
      </c>
      <c r="J24">
        <f t="shared" si="3"/>
        <v>0</v>
      </c>
      <c r="K24">
        <f t="shared" si="4"/>
        <v>0</v>
      </c>
      <c r="L24">
        <f t="shared" si="5"/>
        <v>0</v>
      </c>
    </row>
    <row r="25" spans="1:15" x14ac:dyDescent="0.25">
      <c r="A25" t="str">
        <f>'db-alap'!A29</f>
        <v>LATIN AMER. &amp; CARIB</v>
      </c>
      <c r="B25" t="str">
        <f>'db-alap'!B29</f>
        <v>Brazil</v>
      </c>
      <c r="C25">
        <v>1982</v>
      </c>
      <c r="F25">
        <v>1993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0</v>
      </c>
      <c r="K25">
        <f t="shared" si="4"/>
        <v>0</v>
      </c>
      <c r="L25">
        <f t="shared" si="5"/>
        <v>0</v>
      </c>
    </row>
    <row r="26" spans="1:15" x14ac:dyDescent="0.25">
      <c r="A26" t="str">
        <f>'db-alap'!A30</f>
        <v>LATIN AMER. &amp; CARIB</v>
      </c>
      <c r="B26" t="str">
        <f>'db-alap'!B30</f>
        <v>Chile</v>
      </c>
      <c r="C26">
        <v>1982</v>
      </c>
      <c r="F26">
        <v>1994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0</v>
      </c>
      <c r="K26">
        <f t="shared" si="4"/>
        <v>0</v>
      </c>
      <c r="L26">
        <f t="shared" si="5"/>
        <v>0</v>
      </c>
    </row>
    <row r="27" spans="1:15" x14ac:dyDescent="0.25">
      <c r="A27" t="str">
        <f>'db-alap'!A31</f>
        <v>LATIN AMER. &amp; CARIB</v>
      </c>
      <c r="B27" t="str">
        <f>'db-alap'!B31</f>
        <v>Colombia</v>
      </c>
      <c r="C27">
        <v>2008</v>
      </c>
      <c r="F27">
        <v>1995</v>
      </c>
      <c r="G27">
        <f t="shared" si="0"/>
        <v>0</v>
      </c>
      <c r="H27">
        <f t="shared" si="1"/>
        <v>0</v>
      </c>
      <c r="I27">
        <f t="shared" si="2"/>
        <v>0</v>
      </c>
      <c r="J27">
        <f t="shared" si="3"/>
        <v>0</v>
      </c>
      <c r="K27">
        <f t="shared" si="4"/>
        <v>0</v>
      </c>
      <c r="L27">
        <f t="shared" si="5"/>
        <v>0</v>
      </c>
    </row>
    <row r="28" spans="1:15" x14ac:dyDescent="0.25">
      <c r="A28" t="str">
        <f>'db-alap'!A32</f>
        <v>LATIN AMER. &amp; CARIB</v>
      </c>
      <c r="B28" t="str">
        <f>'db-alap'!B32</f>
        <v>Cuba</v>
      </c>
      <c r="C28">
        <v>1986</v>
      </c>
      <c r="F28">
        <v>1996</v>
      </c>
      <c r="G28">
        <f t="shared" si="0"/>
        <v>1</v>
      </c>
      <c r="H28">
        <f t="shared" si="1"/>
        <v>0</v>
      </c>
      <c r="I28">
        <f t="shared" si="2"/>
        <v>1</v>
      </c>
      <c r="J28">
        <f t="shared" si="3"/>
        <v>0</v>
      </c>
      <c r="K28">
        <f t="shared" si="4"/>
        <v>0</v>
      </c>
      <c r="L28">
        <f t="shared" si="5"/>
        <v>0</v>
      </c>
    </row>
    <row r="29" spans="1:15" x14ac:dyDescent="0.25">
      <c r="A29" t="str">
        <f>'db-alap'!A33</f>
        <v>LATIN AMER. &amp; CARIB</v>
      </c>
      <c r="B29" t="str">
        <f>'db-alap'!B33</f>
        <v>El Salvador</v>
      </c>
      <c r="C29">
        <v>1983</v>
      </c>
      <c r="F29">
        <v>1997</v>
      </c>
      <c r="G29">
        <f t="shared" si="0"/>
        <v>1</v>
      </c>
      <c r="H29">
        <f t="shared" si="1"/>
        <v>0</v>
      </c>
      <c r="I29">
        <f t="shared" si="2"/>
        <v>0</v>
      </c>
      <c r="J29">
        <f t="shared" si="3"/>
        <v>0</v>
      </c>
      <c r="K29">
        <f t="shared" si="4"/>
        <v>0</v>
      </c>
      <c r="L29">
        <f t="shared" si="5"/>
        <v>1</v>
      </c>
    </row>
    <row r="30" spans="1:15" x14ac:dyDescent="0.25">
      <c r="A30" t="str">
        <f>'db-alap'!A34</f>
        <v>LATIN AMER. &amp; CARIB</v>
      </c>
      <c r="B30" t="str">
        <f>'db-alap'!B34</f>
        <v>Guyana</v>
      </c>
      <c r="C30">
        <v>1984</v>
      </c>
      <c r="F30">
        <v>1998</v>
      </c>
      <c r="G30">
        <f t="shared" si="0"/>
        <v>0</v>
      </c>
      <c r="H30">
        <f t="shared" si="1"/>
        <v>0</v>
      </c>
      <c r="I30">
        <f t="shared" si="2"/>
        <v>0</v>
      </c>
      <c r="J30">
        <f t="shared" si="3"/>
        <v>0</v>
      </c>
      <c r="K30">
        <f t="shared" si="4"/>
        <v>0</v>
      </c>
      <c r="L30">
        <f t="shared" si="5"/>
        <v>0</v>
      </c>
    </row>
    <row r="31" spans="1:15" x14ac:dyDescent="0.25">
      <c r="A31" t="str">
        <f>'db-alap'!A35</f>
        <v>LATIN AMER. &amp; CARIB</v>
      </c>
      <c r="B31" t="str">
        <f>'db-alap'!B35</f>
        <v>Panama</v>
      </c>
      <c r="C31">
        <v>2003</v>
      </c>
      <c r="F31">
        <v>1999</v>
      </c>
      <c r="G31">
        <f t="shared" si="0"/>
        <v>2</v>
      </c>
      <c r="H31">
        <f t="shared" si="1"/>
        <v>0</v>
      </c>
      <c r="I31">
        <f t="shared" si="2"/>
        <v>2</v>
      </c>
      <c r="J31">
        <f t="shared" si="3"/>
        <v>0</v>
      </c>
      <c r="K31">
        <f t="shared" si="4"/>
        <v>0</v>
      </c>
      <c r="L31">
        <f t="shared" si="5"/>
        <v>0</v>
      </c>
    </row>
    <row r="32" spans="1:15" x14ac:dyDescent="0.25">
      <c r="A32" t="str">
        <f>'db-alap'!A36</f>
        <v>LATIN AMER. &amp; CARIB</v>
      </c>
      <c r="B32" t="str">
        <f>'db-alap'!B36</f>
        <v>Uruguay</v>
      </c>
      <c r="C32">
        <v>1981</v>
      </c>
      <c r="F32">
        <v>2000</v>
      </c>
      <c r="G32">
        <f t="shared" si="0"/>
        <v>0</v>
      </c>
      <c r="H32">
        <f t="shared" si="1"/>
        <v>0</v>
      </c>
      <c r="I32">
        <f t="shared" si="2"/>
        <v>0</v>
      </c>
      <c r="J32">
        <f t="shared" si="3"/>
        <v>0</v>
      </c>
      <c r="K32">
        <f t="shared" si="4"/>
        <v>0</v>
      </c>
      <c r="L32">
        <f t="shared" si="5"/>
        <v>0</v>
      </c>
    </row>
    <row r="33" spans="1:12" x14ac:dyDescent="0.25">
      <c r="A33" t="str">
        <f>'db-alap'!A37</f>
        <v>NEAR EAST</v>
      </c>
      <c r="B33" t="str">
        <f>'db-alap'!B37</f>
        <v>Bahrain</v>
      </c>
      <c r="C33">
        <v>1985</v>
      </c>
      <c r="F33">
        <v>2001</v>
      </c>
      <c r="G33">
        <f t="shared" si="0"/>
        <v>0</v>
      </c>
      <c r="H33">
        <f t="shared" si="1"/>
        <v>0</v>
      </c>
      <c r="I33">
        <f t="shared" si="2"/>
        <v>0</v>
      </c>
      <c r="J33">
        <f t="shared" si="3"/>
        <v>0</v>
      </c>
      <c r="K33">
        <f t="shared" si="4"/>
        <v>0</v>
      </c>
      <c r="L33">
        <f t="shared" si="5"/>
        <v>0</v>
      </c>
    </row>
    <row r="34" spans="1:12" x14ac:dyDescent="0.25">
      <c r="A34" t="str">
        <f>'db-alap'!A38</f>
        <v>NEAR EAST</v>
      </c>
      <c r="B34" t="str">
        <f>'db-alap'!B38</f>
        <v>Cyprus</v>
      </c>
      <c r="C34">
        <v>1983</v>
      </c>
      <c r="F34">
        <v>2002</v>
      </c>
      <c r="G34">
        <f t="shared" si="0"/>
        <v>0</v>
      </c>
      <c r="H34">
        <f t="shared" si="1"/>
        <v>0</v>
      </c>
      <c r="I34">
        <f t="shared" si="2"/>
        <v>0</v>
      </c>
      <c r="J34">
        <f t="shared" si="3"/>
        <v>0</v>
      </c>
      <c r="K34">
        <f t="shared" si="4"/>
        <v>0</v>
      </c>
      <c r="L34">
        <f t="shared" si="5"/>
        <v>0</v>
      </c>
    </row>
    <row r="35" spans="1:12" x14ac:dyDescent="0.25">
      <c r="A35" t="str">
        <f>'db-alap'!A39</f>
        <v>NEAR EAST</v>
      </c>
      <c r="B35" t="str">
        <f>'db-alap'!B39</f>
        <v>Jordan</v>
      </c>
      <c r="C35">
        <v>1978</v>
      </c>
      <c r="F35">
        <v>2003</v>
      </c>
      <c r="G35">
        <f t="shared" si="0"/>
        <v>2</v>
      </c>
      <c r="H35">
        <f t="shared" si="1"/>
        <v>0</v>
      </c>
      <c r="I35">
        <f t="shared" si="2"/>
        <v>1</v>
      </c>
      <c r="J35">
        <f t="shared" si="3"/>
        <v>1</v>
      </c>
      <c r="K35">
        <f t="shared" si="4"/>
        <v>0</v>
      </c>
      <c r="L35">
        <f t="shared" si="5"/>
        <v>0</v>
      </c>
    </row>
    <row r="36" spans="1:12" x14ac:dyDescent="0.25">
      <c r="A36" t="str">
        <f>'db-alap'!A40</f>
        <v>NEAR EAST</v>
      </c>
      <c r="B36" t="str">
        <f>'db-alap'!B40</f>
        <v>Qatar</v>
      </c>
      <c r="C36">
        <v>1980</v>
      </c>
      <c r="F36">
        <v>2004</v>
      </c>
      <c r="G36">
        <f t="shared" si="0"/>
        <v>1</v>
      </c>
      <c r="H36">
        <f t="shared" si="1"/>
        <v>0</v>
      </c>
      <c r="I36">
        <f t="shared" si="2"/>
        <v>1</v>
      </c>
      <c r="J36">
        <f t="shared" si="3"/>
        <v>0</v>
      </c>
      <c r="K36">
        <f t="shared" si="4"/>
        <v>0</v>
      </c>
      <c r="L36">
        <f t="shared" si="5"/>
        <v>0</v>
      </c>
    </row>
    <row r="37" spans="1:12" x14ac:dyDescent="0.25">
      <c r="A37" t="str">
        <f>'db-alap'!A41</f>
        <v>NEAR EAST</v>
      </c>
      <c r="B37" t="str">
        <f>'db-alap'!B41</f>
        <v>Saudi Arabia</v>
      </c>
      <c r="C37">
        <v>1977</v>
      </c>
      <c r="F37">
        <v>2005</v>
      </c>
      <c r="G37">
        <f t="shared" si="0"/>
        <v>0</v>
      </c>
      <c r="H37">
        <f t="shared" si="1"/>
        <v>0</v>
      </c>
      <c r="I37">
        <f t="shared" si="2"/>
        <v>0</v>
      </c>
      <c r="J37">
        <f t="shared" si="3"/>
        <v>0</v>
      </c>
      <c r="K37">
        <f t="shared" si="4"/>
        <v>0</v>
      </c>
      <c r="L37">
        <f t="shared" si="5"/>
        <v>0</v>
      </c>
    </row>
    <row r="38" spans="1:12" x14ac:dyDescent="0.25">
      <c r="A38" t="str">
        <f>'db-alap'!A42</f>
        <v>NEAR EAST</v>
      </c>
      <c r="B38" t="str">
        <f>'db-alap'!B42</f>
        <v>Syria</v>
      </c>
      <c r="C38">
        <v>1985</v>
      </c>
      <c r="F38">
        <v>2006</v>
      </c>
      <c r="G38">
        <f t="shared" si="0"/>
        <v>1</v>
      </c>
      <c r="H38">
        <f t="shared" si="1"/>
        <v>1</v>
      </c>
      <c r="I38">
        <f t="shared" si="2"/>
        <v>0</v>
      </c>
      <c r="J38">
        <f t="shared" si="3"/>
        <v>0</v>
      </c>
      <c r="K38">
        <f t="shared" si="4"/>
        <v>0</v>
      </c>
      <c r="L38">
        <f t="shared" si="5"/>
        <v>0</v>
      </c>
    </row>
    <row r="39" spans="1:12" x14ac:dyDescent="0.25">
      <c r="A39" t="str">
        <f>'db-alap'!A43</f>
        <v>NEAR EAST</v>
      </c>
      <c r="B39" t="str">
        <f>'db-alap'!B43</f>
        <v>Turkey</v>
      </c>
      <c r="C39">
        <v>1981</v>
      </c>
      <c r="F39">
        <v>2007</v>
      </c>
      <c r="G39">
        <f t="shared" si="0"/>
        <v>1</v>
      </c>
      <c r="H39">
        <f t="shared" si="1"/>
        <v>0</v>
      </c>
      <c r="I39">
        <f t="shared" si="2"/>
        <v>1</v>
      </c>
      <c r="J39">
        <f t="shared" si="3"/>
        <v>0</v>
      </c>
      <c r="K39">
        <f t="shared" si="4"/>
        <v>0</v>
      </c>
      <c r="L39">
        <f t="shared" si="5"/>
        <v>0</v>
      </c>
    </row>
    <row r="40" spans="1:12" x14ac:dyDescent="0.25">
      <c r="A40" t="str">
        <f>'db-alap'!A44</f>
        <v>WESTERN EUROPE</v>
      </c>
      <c r="B40" t="str">
        <f>'db-alap'!B44</f>
        <v>Austria</v>
      </c>
      <c r="C40">
        <v>1987</v>
      </c>
      <c r="F40">
        <v>2008</v>
      </c>
      <c r="G40">
        <f t="shared" si="0"/>
        <v>2</v>
      </c>
      <c r="H40">
        <f t="shared" si="1"/>
        <v>0</v>
      </c>
      <c r="I40">
        <f t="shared" si="2"/>
        <v>1</v>
      </c>
      <c r="J40">
        <f t="shared" si="3"/>
        <v>1</v>
      </c>
      <c r="K40">
        <f t="shared" si="4"/>
        <v>0</v>
      </c>
      <c r="L40">
        <f t="shared" si="5"/>
        <v>0</v>
      </c>
    </row>
    <row r="41" spans="1:12" x14ac:dyDescent="0.25">
      <c r="A41" t="str">
        <f>'db-alap'!A45</f>
        <v>WESTERN EUROPE</v>
      </c>
      <c r="B41" t="str">
        <f>'db-alap'!B45</f>
        <v>Belgium</v>
      </c>
      <c r="C41">
        <v>1984</v>
      </c>
      <c r="F41">
        <v>2009</v>
      </c>
      <c r="G41">
        <f t="shared" si="0"/>
        <v>0</v>
      </c>
      <c r="H41">
        <f t="shared" si="1"/>
        <v>0</v>
      </c>
      <c r="I41">
        <f t="shared" si="2"/>
        <v>0</v>
      </c>
      <c r="J41">
        <f t="shared" si="3"/>
        <v>0</v>
      </c>
      <c r="K41">
        <f t="shared" si="4"/>
        <v>0</v>
      </c>
      <c r="L41">
        <f t="shared" si="5"/>
        <v>0</v>
      </c>
    </row>
    <row r="42" spans="1:12" x14ac:dyDescent="0.25">
      <c r="A42" t="str">
        <f>'db-alap'!A46</f>
        <v>WESTERN EUROPE</v>
      </c>
      <c r="B42" t="str">
        <f>'db-alap'!B46</f>
        <v>Denmark</v>
      </c>
      <c r="C42">
        <v>1987</v>
      </c>
      <c r="F42">
        <v>2010</v>
      </c>
      <c r="G42">
        <f t="shared" si="0"/>
        <v>0</v>
      </c>
      <c r="H42">
        <f t="shared" si="1"/>
        <v>0</v>
      </c>
      <c r="I42">
        <f t="shared" si="2"/>
        <v>0</v>
      </c>
      <c r="J42">
        <f t="shared" si="3"/>
        <v>0</v>
      </c>
      <c r="K42">
        <f t="shared" si="4"/>
        <v>0</v>
      </c>
      <c r="L42">
        <f t="shared" si="5"/>
        <v>0</v>
      </c>
    </row>
    <row r="43" spans="1:12" x14ac:dyDescent="0.25">
      <c r="A43" t="str">
        <f>'db-alap'!A47</f>
        <v>WESTERN EUROPE</v>
      </c>
      <c r="B43" t="str">
        <f>'db-alap'!B47</f>
        <v>Finland</v>
      </c>
      <c r="C43">
        <v>1978</v>
      </c>
      <c r="F43">
        <v>2011</v>
      </c>
      <c r="G43">
        <f t="shared" si="0"/>
        <v>0</v>
      </c>
      <c r="H43">
        <f t="shared" si="1"/>
        <v>0</v>
      </c>
      <c r="I43">
        <f t="shared" si="2"/>
        <v>0</v>
      </c>
      <c r="J43">
        <f t="shared" si="3"/>
        <v>0</v>
      </c>
      <c r="K43">
        <f t="shared" si="4"/>
        <v>0</v>
      </c>
      <c r="L43">
        <f t="shared" si="5"/>
        <v>0</v>
      </c>
    </row>
    <row r="44" spans="1:12" x14ac:dyDescent="0.25">
      <c r="A44" t="str">
        <f>'db-alap'!A48</f>
        <v>WESTERN EUROPE</v>
      </c>
      <c r="B44" t="str">
        <f>'db-alap'!B48</f>
        <v>France</v>
      </c>
      <c r="C44">
        <v>1982</v>
      </c>
      <c r="F44">
        <v>2012</v>
      </c>
      <c r="G44">
        <f t="shared" si="0"/>
        <v>0</v>
      </c>
      <c r="H44">
        <f t="shared" si="1"/>
        <v>0</v>
      </c>
      <c r="I44">
        <f t="shared" si="2"/>
        <v>0</v>
      </c>
      <c r="J44">
        <f t="shared" si="3"/>
        <v>0</v>
      </c>
      <c r="K44">
        <f t="shared" si="4"/>
        <v>0</v>
      </c>
      <c r="L44">
        <f t="shared" si="5"/>
        <v>0</v>
      </c>
    </row>
    <row r="45" spans="1:12" x14ac:dyDescent="0.25">
      <c r="A45" t="str">
        <f>'db-alap'!A49</f>
        <v>WESTERN EUROPE</v>
      </c>
      <c r="B45" t="str">
        <f>'db-alap'!B49</f>
        <v>Greece</v>
      </c>
      <c r="C45">
        <v>1982</v>
      </c>
      <c r="F45">
        <v>2013</v>
      </c>
      <c r="G45">
        <f t="shared" si="0"/>
        <v>0</v>
      </c>
      <c r="H45">
        <f t="shared" si="1"/>
        <v>0</v>
      </c>
      <c r="I45">
        <f t="shared" si="2"/>
        <v>0</v>
      </c>
      <c r="J45">
        <f t="shared" si="3"/>
        <v>0</v>
      </c>
      <c r="K45">
        <f t="shared" si="4"/>
        <v>0</v>
      </c>
      <c r="L45">
        <f t="shared" si="5"/>
        <v>0</v>
      </c>
    </row>
    <row r="46" spans="1:12" x14ac:dyDescent="0.25">
      <c r="A46" t="str">
        <f>'db-alap'!A50</f>
        <v>WESTERN EUROPE</v>
      </c>
      <c r="B46" t="str">
        <f>'db-alap'!B50</f>
        <v>Iceland</v>
      </c>
      <c r="C46">
        <v>1997</v>
      </c>
      <c r="F46">
        <v>2014</v>
      </c>
      <c r="G46">
        <f t="shared" si="0"/>
        <v>0</v>
      </c>
      <c r="H46">
        <f t="shared" si="1"/>
        <v>0</v>
      </c>
      <c r="I46">
        <f t="shared" si="2"/>
        <v>0</v>
      </c>
      <c r="J46">
        <f t="shared" si="3"/>
        <v>0</v>
      </c>
      <c r="K46">
        <f t="shared" si="4"/>
        <v>0</v>
      </c>
      <c r="L46">
        <f t="shared" si="5"/>
        <v>0</v>
      </c>
    </row>
    <row r="47" spans="1:12" x14ac:dyDescent="0.25">
      <c r="A47" t="str">
        <f>'db-alap'!A51</f>
        <v>WESTERN EUROPE</v>
      </c>
      <c r="B47" t="str">
        <f>'db-alap'!B51</f>
        <v>Ireland</v>
      </c>
      <c r="C47">
        <v>1988</v>
      </c>
      <c r="F47">
        <v>2015</v>
      </c>
      <c r="G47">
        <f t="shared" si="0"/>
        <v>0</v>
      </c>
      <c r="H47">
        <f t="shared" si="1"/>
        <v>0</v>
      </c>
      <c r="I47">
        <f t="shared" si="2"/>
        <v>0</v>
      </c>
      <c r="J47">
        <f t="shared" si="3"/>
        <v>0</v>
      </c>
      <c r="K47">
        <f t="shared" si="4"/>
        <v>0</v>
      </c>
      <c r="L47">
        <f t="shared" si="5"/>
        <v>0</v>
      </c>
    </row>
    <row r="48" spans="1:12" x14ac:dyDescent="0.25">
      <c r="A48" t="str">
        <f>'db-alap'!A52</f>
        <v>WESTERN EUROPE</v>
      </c>
      <c r="B48" t="str">
        <f>'db-alap'!B52</f>
        <v>Italy</v>
      </c>
      <c r="C48">
        <v>1991</v>
      </c>
      <c r="F48">
        <v>2016</v>
      </c>
      <c r="G48">
        <f t="shared" si="0"/>
        <v>0</v>
      </c>
      <c r="H48">
        <f t="shared" si="1"/>
        <v>0</v>
      </c>
      <c r="I48">
        <f t="shared" si="2"/>
        <v>0</v>
      </c>
      <c r="J48">
        <f t="shared" si="3"/>
        <v>0</v>
      </c>
      <c r="K48">
        <f t="shared" si="4"/>
        <v>0</v>
      </c>
      <c r="L48">
        <f t="shared" si="5"/>
        <v>0</v>
      </c>
    </row>
    <row r="49" spans="1:3" x14ac:dyDescent="0.25">
      <c r="A49" t="str">
        <f>'db-alap'!A53</f>
        <v>WESTERN EUROPE</v>
      </c>
      <c r="B49" t="str">
        <f>'db-alap'!B53</f>
        <v>Malta</v>
      </c>
      <c r="C49">
        <v>1985</v>
      </c>
    </row>
    <row r="50" spans="1:3" x14ac:dyDescent="0.25">
      <c r="A50" t="str">
        <f>'db-alap'!A54</f>
        <v>WESTERN EUROPE</v>
      </c>
      <c r="B50" t="str">
        <f>'db-alap'!B54</f>
        <v>Netherlands</v>
      </c>
      <c r="C50">
        <v>1986</v>
      </c>
    </row>
    <row r="51" spans="1:3" x14ac:dyDescent="0.25">
      <c r="A51" t="str">
        <f>'db-alap'!A55</f>
        <v>WESTERN EUROPE</v>
      </c>
      <c r="B51" t="str">
        <f>'db-alap'!B55</f>
        <v>Norway</v>
      </c>
      <c r="C51">
        <v>1986</v>
      </c>
    </row>
    <row r="52" spans="1:3" x14ac:dyDescent="0.25">
      <c r="A52" t="str">
        <f>'db-alap'!A56</f>
        <v>WESTERN EUROPE</v>
      </c>
      <c r="B52" t="str">
        <f>'db-alap'!B56</f>
        <v>Portugal</v>
      </c>
      <c r="C52">
        <v>1982</v>
      </c>
    </row>
    <row r="53" spans="1:3" x14ac:dyDescent="0.25">
      <c r="A53" t="str">
        <f>'db-alap'!A57</f>
        <v>WESTERN EUROPE</v>
      </c>
      <c r="B53" t="str">
        <f>'db-alap'!B57</f>
        <v>Spain</v>
      </c>
      <c r="C53">
        <v>1977</v>
      </c>
    </row>
    <row r="54" spans="1:3" x14ac:dyDescent="0.25">
      <c r="A54" t="str">
        <f>'db-alap'!A58</f>
        <v>WESTERN EUROPE</v>
      </c>
      <c r="B54" t="str">
        <f>'db-alap'!B58</f>
        <v>Sweden</v>
      </c>
      <c r="C54">
        <v>1976</v>
      </c>
    </row>
    <row r="55" spans="1:3" x14ac:dyDescent="0.25">
      <c r="A55" t="str">
        <f>'db-alap'!A59</f>
        <v>WESTERN EUROPE</v>
      </c>
      <c r="B55" t="str">
        <f>'db-alap'!B59</f>
        <v>Switzerland</v>
      </c>
      <c r="C55">
        <v>1976</v>
      </c>
    </row>
    <row r="56" spans="1:3" x14ac:dyDescent="0.25">
      <c r="A56" t="str">
        <f>'db-alap'!A60</f>
        <v>WESTERN EUROPE</v>
      </c>
      <c r="B56" t="str">
        <f>'db-alap'!B60</f>
        <v>United Kingdom</v>
      </c>
      <c r="C56">
        <v>1982</v>
      </c>
    </row>
  </sheetData>
  <autoFilter ref="A1:C56"/>
  <dataConsolidate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zoomScale="55" zoomScaleNormal="55" workbookViewId="0">
      <selection activeCell="AB3" sqref="AB3"/>
    </sheetView>
  </sheetViews>
  <sheetFormatPr defaultRowHeight="12.5" x14ac:dyDescent="0.25"/>
  <cols>
    <col min="1" max="1" width="21.81640625" bestFit="1" customWidth="1"/>
    <col min="2" max="2" width="15.453125" bestFit="1" customWidth="1"/>
    <col min="3" max="4" width="8.81640625" bestFit="1" customWidth="1"/>
    <col min="5" max="5" width="10.54296875" bestFit="1" customWidth="1"/>
    <col min="7" max="9" width="5.7265625" bestFit="1" customWidth="1"/>
    <col min="10" max="12" width="6.453125" bestFit="1" customWidth="1"/>
    <col min="13" max="13" width="9" customWidth="1"/>
    <col min="14" max="15" width="10.453125" bestFit="1" customWidth="1"/>
    <col min="16" max="16" width="9" customWidth="1"/>
    <col min="17" max="17" width="10.453125" bestFit="1" customWidth="1"/>
    <col min="18" max="18" width="3.7265625" bestFit="1" customWidth="1"/>
    <col min="19" max="19" width="9.81640625" bestFit="1" customWidth="1"/>
    <col min="27" max="27" width="10.453125" bestFit="1" customWidth="1"/>
    <col min="28" max="28" width="7.7265625" bestFit="1" customWidth="1"/>
    <col min="29" max="29" width="8.1796875" bestFit="1" customWidth="1"/>
  </cols>
  <sheetData>
    <row r="1" spans="1:29" ht="13" thickBot="1" x14ac:dyDescent="0.3">
      <c r="A1" t="str">
        <f>dist!A1</f>
        <v>region</v>
      </c>
      <c r="B1" t="str">
        <f>dist!B1</f>
        <v>country</v>
      </c>
      <c r="C1" t="str">
        <f>'db-cut'!AZ1</f>
        <v>cutmax-y</v>
      </c>
      <c r="D1" t="str">
        <f>'db-cut'!BA1</f>
        <v>cutmax-v</v>
      </c>
      <c r="E1" t="str">
        <f>'db-cut'!BB1</f>
        <v>cutmax-rep</v>
      </c>
      <c r="G1" t="str">
        <f>'db-cut'!BD1</f>
        <v>c07-v</v>
      </c>
      <c r="H1" t="str">
        <f>'db-cut'!BE1</f>
        <v>c08-v</v>
      </c>
      <c r="I1" t="str">
        <f>'db-cut'!BF1</f>
        <v>c09-v</v>
      </c>
      <c r="J1" t="str">
        <f>'db-cut'!BG1</f>
        <v>c07-%</v>
      </c>
      <c r="K1" t="str">
        <f>'db-cut'!BH1</f>
        <v>c08-%</v>
      </c>
      <c r="L1" t="str">
        <f>'db-cut'!BI1</f>
        <v>c09-%</v>
      </c>
      <c r="N1" t="str">
        <f>'db-cut'!BK1</f>
        <v>pre-mer</v>
      </c>
      <c r="O1" t="str">
        <f>'db-cut'!BL1</f>
        <v>aft-mer</v>
      </c>
      <c r="Q1" t="str">
        <f>'db-cut'!BN1</f>
        <v>dif</v>
      </c>
      <c r="R1" t="s">
        <v>715</v>
      </c>
      <c r="S1" t="str">
        <f>'db-cut'!BM1</f>
        <v>abs(dif-mer)</v>
      </c>
      <c r="Z1" t="s">
        <v>699</v>
      </c>
      <c r="AA1" t="s">
        <v>624</v>
      </c>
      <c r="AB1" t="s">
        <v>717</v>
      </c>
      <c r="AC1" t="s">
        <v>719</v>
      </c>
    </row>
    <row r="2" spans="1:29" x14ac:dyDescent="0.25">
      <c r="A2" s="46" t="str">
        <f>dist!A2</f>
        <v>AFRICA</v>
      </c>
      <c r="B2" s="47" t="str">
        <f>dist!B2</f>
        <v>Ethiopia</v>
      </c>
      <c r="C2" s="47">
        <v>1977</v>
      </c>
      <c r="D2" s="47">
        <v>21</v>
      </c>
      <c r="E2" s="47">
        <v>1</v>
      </c>
      <c r="F2" s="47"/>
      <c r="G2" s="47">
        <v>8</v>
      </c>
      <c r="H2" s="47">
        <v>5</v>
      </c>
      <c r="I2" s="47">
        <v>6</v>
      </c>
      <c r="J2" s="59">
        <v>0.38095238095238093</v>
      </c>
      <c r="K2" s="59">
        <v>0.23809523809523808</v>
      </c>
      <c r="L2" s="60">
        <v>0.2857142857142857</v>
      </c>
      <c r="N2">
        <v>-0.91836100000000087</v>
      </c>
      <c r="O2">
        <v>1.1328549999999999</v>
      </c>
      <c r="Q2" s="33">
        <v>2.051216000000001</v>
      </c>
      <c r="R2">
        <f>IF(Q2&gt;0,1,-1)</f>
        <v>1</v>
      </c>
      <c r="S2">
        <v>2.051216000000001</v>
      </c>
      <c r="Z2">
        <v>2</v>
      </c>
      <c r="AA2" s="67" t="s">
        <v>684</v>
      </c>
      <c r="AB2" s="68">
        <f>AVERAGE($J$2:$L$3)</f>
        <v>0.17857142857142858</v>
      </c>
      <c r="AC2" s="69">
        <f>STDEV($J$2:$L$3)</f>
        <v>0.14560842715638714</v>
      </c>
    </row>
    <row r="3" spans="1:29" ht="13" thickBot="1" x14ac:dyDescent="0.3">
      <c r="A3" s="52" t="str">
        <f>dist!A3</f>
        <v>AFRICA</v>
      </c>
      <c r="B3" s="53" t="str">
        <f>dist!B3</f>
        <v>Tunisia</v>
      </c>
      <c r="C3" s="53">
        <v>1984</v>
      </c>
      <c r="D3" s="53">
        <v>12</v>
      </c>
      <c r="E3" s="53">
        <v>1</v>
      </c>
      <c r="F3" s="53"/>
      <c r="G3" s="53">
        <v>1</v>
      </c>
      <c r="H3" s="53">
        <v>1</v>
      </c>
      <c r="I3" s="53">
        <v>0</v>
      </c>
      <c r="J3" s="61">
        <v>8.3333333333333329E-2</v>
      </c>
      <c r="K3" s="61">
        <v>8.3333333333333329E-2</v>
      </c>
      <c r="L3" s="62">
        <v>0</v>
      </c>
      <c r="N3">
        <v>3.9210579999999999</v>
      </c>
      <c r="O3">
        <v>1.0730109999999982</v>
      </c>
      <c r="Q3">
        <v>-2.848047000000002</v>
      </c>
      <c r="R3">
        <f t="shared" ref="R3:R56" si="0">IF(Q3&gt;0,1,-1)</f>
        <v>-1</v>
      </c>
      <c r="S3" s="33">
        <v>2.848047000000002</v>
      </c>
      <c r="Z3">
        <v>3</v>
      </c>
      <c r="AA3" t="s">
        <v>685</v>
      </c>
      <c r="AB3" s="56">
        <f>AVERAGE($J$4:$L$6)</f>
        <v>7.72005772005772E-2</v>
      </c>
      <c r="AC3" s="66">
        <f>STDEV($J$4:$L$6)</f>
        <v>8.6234429055676881E-2</v>
      </c>
    </row>
    <row r="4" spans="1:29" x14ac:dyDescent="0.25">
      <c r="A4" s="46" t="str">
        <f>dist!A4</f>
        <v>AM-OC</v>
      </c>
      <c r="B4" s="47" t="str">
        <f>dist!B4</f>
        <v>Australia</v>
      </c>
      <c r="C4" s="47">
        <v>1984</v>
      </c>
      <c r="D4" s="47">
        <v>22</v>
      </c>
      <c r="E4" s="47">
        <v>1</v>
      </c>
      <c r="F4" s="47"/>
      <c r="G4" s="47">
        <v>3</v>
      </c>
      <c r="H4" s="47">
        <v>5</v>
      </c>
      <c r="I4" s="47">
        <v>1</v>
      </c>
      <c r="J4" s="59">
        <v>0.13636363636363635</v>
      </c>
      <c r="K4" s="59">
        <v>0.22727272727272727</v>
      </c>
      <c r="L4" s="60">
        <v>4.5454545454545456E-2</v>
      </c>
      <c r="N4">
        <v>0.11001699999999985</v>
      </c>
      <c r="O4">
        <v>0.30923400000000001</v>
      </c>
      <c r="Q4">
        <v>0.19921700000000014</v>
      </c>
      <c r="R4">
        <f t="shared" si="0"/>
        <v>1</v>
      </c>
      <c r="S4">
        <v>0.19921700000000014</v>
      </c>
      <c r="Z4">
        <v>8</v>
      </c>
      <c r="AA4" t="s">
        <v>705</v>
      </c>
      <c r="AB4" s="56">
        <f>AVERAGE($J$7:$L$14)</f>
        <v>0.13281209531209537</v>
      </c>
      <c r="AC4" s="66">
        <f>STDEV($J$7:$L$14)</f>
        <v>0.15226751511162417</v>
      </c>
    </row>
    <row r="5" spans="1:29" x14ac:dyDescent="0.25">
      <c r="A5" s="49" t="str">
        <f>dist!A5</f>
        <v>AM-OC</v>
      </c>
      <c r="B5" s="50" t="str">
        <f>dist!B5</f>
        <v>New Zealand</v>
      </c>
      <c r="C5" s="50">
        <v>1978</v>
      </c>
      <c r="D5" s="50">
        <v>7</v>
      </c>
      <c r="E5" s="50">
        <v>1</v>
      </c>
      <c r="F5" s="50"/>
      <c r="G5" s="50">
        <v>1</v>
      </c>
      <c r="H5" s="50">
        <v>0</v>
      </c>
      <c r="I5" s="50">
        <v>1</v>
      </c>
      <c r="J5" s="63">
        <v>0.14285714285714285</v>
      </c>
      <c r="K5" s="63">
        <v>0</v>
      </c>
      <c r="L5" s="64">
        <v>0.14285714285714285</v>
      </c>
      <c r="N5">
        <v>-5.1297999999999885E-2</v>
      </c>
      <c r="O5">
        <v>0.13937799999999995</v>
      </c>
      <c r="Q5">
        <v>0.19067599999999985</v>
      </c>
      <c r="R5">
        <f t="shared" si="0"/>
        <v>1</v>
      </c>
      <c r="S5">
        <v>0.19067599999999985</v>
      </c>
      <c r="Z5">
        <v>10</v>
      </c>
      <c r="AA5" t="s">
        <v>706</v>
      </c>
      <c r="AB5" s="56">
        <f>AVERAGE($J$15:$L$24)</f>
        <v>0.19622414622414622</v>
      </c>
      <c r="AC5" s="66">
        <f>STDEV($J$15:$L$24)</f>
        <v>0.26299712208455528</v>
      </c>
    </row>
    <row r="6" spans="1:29" ht="13" thickBot="1" x14ac:dyDescent="0.3">
      <c r="A6" s="52" t="str">
        <f>dist!A6</f>
        <v>AM-OC</v>
      </c>
      <c r="B6" s="53" t="str">
        <f>dist!B6</f>
        <v>United States</v>
      </c>
      <c r="C6" s="53">
        <v>1980</v>
      </c>
      <c r="D6" s="53">
        <v>3</v>
      </c>
      <c r="E6" s="53">
        <v>1</v>
      </c>
      <c r="F6" s="53"/>
      <c r="G6" s="53">
        <v>0</v>
      </c>
      <c r="H6" s="53">
        <v>0</v>
      </c>
      <c r="I6" s="53">
        <v>0</v>
      </c>
      <c r="J6" s="61">
        <v>0</v>
      </c>
      <c r="K6" s="61">
        <v>0</v>
      </c>
      <c r="L6" s="62">
        <v>0</v>
      </c>
      <c r="N6">
        <v>0.26631499999999947</v>
      </c>
      <c r="O6">
        <v>1.0479000000000127E-2</v>
      </c>
      <c r="Q6">
        <v>-0.25583599999999934</v>
      </c>
      <c r="R6">
        <f t="shared" si="0"/>
        <v>-1</v>
      </c>
      <c r="S6">
        <v>0.25583599999999934</v>
      </c>
      <c r="Z6">
        <v>8</v>
      </c>
      <c r="AA6" t="s">
        <v>707</v>
      </c>
      <c r="AB6" s="56">
        <f>AVERAGE($J$25:$L$32)</f>
        <v>0.18952144651157801</v>
      </c>
      <c r="AC6" s="66">
        <f>STDEV($J$25:$L$32)</f>
        <v>0.22684333528152947</v>
      </c>
    </row>
    <row r="7" spans="1:29" x14ac:dyDescent="0.25">
      <c r="A7" s="46" t="str">
        <f>dist!A7</f>
        <v>ASIA (EX. NEAR EAST)</v>
      </c>
      <c r="B7" s="47" t="str">
        <f>dist!B7</f>
        <v>Brunei</v>
      </c>
      <c r="C7" s="47">
        <v>1982</v>
      </c>
      <c r="D7" s="47">
        <v>10</v>
      </c>
      <c r="E7" s="47">
        <v>1</v>
      </c>
      <c r="F7" s="47"/>
      <c r="G7" s="47">
        <v>2</v>
      </c>
      <c r="H7" s="47">
        <v>0</v>
      </c>
      <c r="I7" s="47">
        <v>2</v>
      </c>
      <c r="J7" s="59">
        <v>0.2</v>
      </c>
      <c r="K7" s="59">
        <v>0</v>
      </c>
      <c r="L7" s="60">
        <v>0.2</v>
      </c>
      <c r="N7">
        <v>0.69510400000000128</v>
      </c>
      <c r="O7">
        <v>-0.42818300000000137</v>
      </c>
      <c r="Q7">
        <v>-1.1232870000000026</v>
      </c>
      <c r="R7">
        <f t="shared" si="0"/>
        <v>-1</v>
      </c>
      <c r="S7">
        <v>1.1232870000000026</v>
      </c>
      <c r="Z7">
        <v>7</v>
      </c>
      <c r="AA7" t="s">
        <v>708</v>
      </c>
      <c r="AB7" s="56">
        <f>AVERAGE($J$33:$L$39)</f>
        <v>6.3723939459233561E-2</v>
      </c>
      <c r="AC7" s="66">
        <f>STDEV($J$33:$L$39)</f>
        <v>8.0462782929710874E-2</v>
      </c>
    </row>
    <row r="8" spans="1:29" x14ac:dyDescent="0.25">
      <c r="A8" s="49" t="str">
        <f>dist!A8</f>
        <v>ASIA (EX. NEAR EAST)</v>
      </c>
      <c r="B8" s="50" t="str">
        <f>dist!B8</f>
        <v>Iran</v>
      </c>
      <c r="C8" s="50">
        <v>1984</v>
      </c>
      <c r="D8" s="50">
        <v>11</v>
      </c>
      <c r="E8" s="50">
        <v>1</v>
      </c>
      <c r="F8" s="50"/>
      <c r="G8" s="50">
        <v>1</v>
      </c>
      <c r="H8" s="50">
        <v>1</v>
      </c>
      <c r="I8" s="50">
        <v>2</v>
      </c>
      <c r="J8" s="63">
        <v>9.0909090909090912E-2</v>
      </c>
      <c r="K8" s="63">
        <v>9.0909090909090912E-2</v>
      </c>
      <c r="L8" s="64">
        <v>0.18181818181818182</v>
      </c>
      <c r="N8">
        <v>1.3721220000000003</v>
      </c>
      <c r="O8">
        <v>-2.618532000000001</v>
      </c>
      <c r="Q8">
        <v>-3.990654000000001</v>
      </c>
      <c r="R8">
        <f t="shared" si="0"/>
        <v>-1</v>
      </c>
      <c r="S8" s="33">
        <v>3.990654000000001</v>
      </c>
      <c r="Z8">
        <v>17</v>
      </c>
      <c r="AA8" t="s">
        <v>709</v>
      </c>
      <c r="AB8" s="56">
        <f>AVERAGE($J$40:$L$56)</f>
        <v>7.9615544970216237E-2</v>
      </c>
      <c r="AC8" s="66">
        <f>STDEV($J$40:$L$56)</f>
        <v>0.11210118806205145</v>
      </c>
    </row>
    <row r="9" spans="1:29" x14ac:dyDescent="0.25">
      <c r="A9" s="49" t="str">
        <f>dist!A9</f>
        <v>ASIA (EX. NEAR EAST)</v>
      </c>
      <c r="B9" s="50" t="str">
        <f>dist!B9</f>
        <v>Japan</v>
      </c>
      <c r="C9" s="50">
        <v>1988</v>
      </c>
      <c r="D9" s="50">
        <v>4</v>
      </c>
      <c r="E9" s="50">
        <v>1</v>
      </c>
      <c r="F9" s="50"/>
      <c r="G9" s="50">
        <v>0</v>
      </c>
      <c r="H9" s="50">
        <v>0</v>
      </c>
      <c r="I9" s="50">
        <v>0</v>
      </c>
      <c r="J9" s="63">
        <v>0</v>
      </c>
      <c r="K9" s="63">
        <v>0</v>
      </c>
      <c r="L9" s="64">
        <v>0</v>
      </c>
      <c r="N9">
        <v>-3.8978999999999785E-2</v>
      </c>
      <c r="O9">
        <v>7.781999999999982E-2</v>
      </c>
      <c r="Q9">
        <v>0.1167989999999996</v>
      </c>
      <c r="R9">
        <f t="shared" si="0"/>
        <v>1</v>
      </c>
      <c r="S9">
        <v>0.1167989999999996</v>
      </c>
      <c r="Z9">
        <f>SUM(Z2:Z8)</f>
        <v>55</v>
      </c>
      <c r="AA9" t="s">
        <v>716</v>
      </c>
      <c r="AB9" s="81">
        <f>AVERAGE($J$2:$L$56)</f>
        <v>0.12598520411424993</v>
      </c>
      <c r="AC9" s="82">
        <f>STDEV($J$2:$L$56)</f>
        <v>0.17670864125107733</v>
      </c>
    </row>
    <row r="10" spans="1:29" x14ac:dyDescent="0.25">
      <c r="A10" s="49" t="str">
        <f>dist!A10</f>
        <v>ASIA (EX. NEAR EAST)</v>
      </c>
      <c r="B10" s="50" t="str">
        <f>dist!B10</f>
        <v>Laos</v>
      </c>
      <c r="C10" s="50">
        <v>1986</v>
      </c>
      <c r="D10" s="50">
        <v>11</v>
      </c>
      <c r="E10" s="50">
        <v>1</v>
      </c>
      <c r="F10" s="50"/>
      <c r="G10" s="50">
        <v>3</v>
      </c>
      <c r="H10" s="50">
        <v>3</v>
      </c>
      <c r="I10" s="50">
        <v>2</v>
      </c>
      <c r="J10" s="63">
        <v>0.27272727272727271</v>
      </c>
      <c r="K10" s="63">
        <v>0.27272727272727271</v>
      </c>
      <c r="L10" s="64">
        <v>0.18181818181818182</v>
      </c>
      <c r="N10">
        <v>0.6974199999999996</v>
      </c>
      <c r="O10">
        <v>0.81735800000000014</v>
      </c>
      <c r="Q10">
        <v>0.11993800000000054</v>
      </c>
      <c r="R10">
        <f t="shared" si="0"/>
        <v>1</v>
      </c>
      <c r="S10">
        <v>0.11993800000000054</v>
      </c>
    </row>
    <row r="11" spans="1:29" x14ac:dyDescent="0.25">
      <c r="A11" s="49" t="str">
        <f>dist!A11</f>
        <v>ASIA (EX. NEAR EAST)</v>
      </c>
      <c r="B11" s="50" t="str">
        <f>dist!B11</f>
        <v>Malaysia</v>
      </c>
      <c r="C11" s="50">
        <v>1985</v>
      </c>
      <c r="D11" s="50">
        <v>24</v>
      </c>
      <c r="E11" s="50">
        <v>1</v>
      </c>
      <c r="F11" s="50"/>
      <c r="G11" s="50">
        <v>1</v>
      </c>
      <c r="H11" s="50">
        <v>17</v>
      </c>
      <c r="I11" s="50">
        <v>2</v>
      </c>
      <c r="J11" s="63">
        <v>4.1666666666666664E-2</v>
      </c>
      <c r="K11" s="63">
        <v>0.70833333333333337</v>
      </c>
      <c r="L11" s="64">
        <v>8.3333333333333329E-2</v>
      </c>
      <c r="N11">
        <v>0.47918700000000103</v>
      </c>
      <c r="O11">
        <v>-0.33551200000000064</v>
      </c>
      <c r="Q11">
        <v>-0.81469900000000162</v>
      </c>
      <c r="R11">
        <f t="shared" si="0"/>
        <v>-1</v>
      </c>
      <c r="S11">
        <v>0.81469900000000162</v>
      </c>
    </row>
    <row r="12" spans="1:29" x14ac:dyDescent="0.25">
      <c r="A12" s="49" t="str">
        <f>dist!A12</f>
        <v>ASIA (EX. NEAR EAST)</v>
      </c>
      <c r="B12" s="50" t="str">
        <f>dist!B12</f>
        <v>Philippines</v>
      </c>
      <c r="C12" s="50">
        <v>1985</v>
      </c>
      <c r="D12" s="50">
        <v>13</v>
      </c>
      <c r="E12" s="50">
        <v>1</v>
      </c>
      <c r="F12" s="50"/>
      <c r="G12" s="50">
        <v>1</v>
      </c>
      <c r="H12" s="50">
        <v>1</v>
      </c>
      <c r="I12" s="50">
        <v>0</v>
      </c>
      <c r="J12" s="63">
        <v>7.6923076923076927E-2</v>
      </c>
      <c r="K12" s="63">
        <v>7.6923076923076927E-2</v>
      </c>
      <c r="L12" s="64">
        <v>0</v>
      </c>
      <c r="N12">
        <v>0.29788500000000012</v>
      </c>
      <c r="O12">
        <v>-0.13106399999999993</v>
      </c>
      <c r="Q12">
        <v>-0.42894900000000002</v>
      </c>
      <c r="R12">
        <f t="shared" si="0"/>
        <v>-1</v>
      </c>
      <c r="S12">
        <v>0.42894900000000002</v>
      </c>
    </row>
    <row r="13" spans="1:29" x14ac:dyDescent="0.25">
      <c r="A13" s="49" t="str">
        <f>dist!A13</f>
        <v>ASIA (EX. NEAR EAST)</v>
      </c>
      <c r="B13" s="50" t="str">
        <f>dist!B13</f>
        <v>South Korea</v>
      </c>
      <c r="C13" s="50">
        <v>1986</v>
      </c>
      <c r="D13" s="50">
        <v>13</v>
      </c>
      <c r="E13" s="50">
        <v>1</v>
      </c>
      <c r="F13" s="50"/>
      <c r="G13" s="50">
        <v>1</v>
      </c>
      <c r="H13" s="50">
        <v>0</v>
      </c>
      <c r="I13" s="50">
        <v>1</v>
      </c>
      <c r="J13" s="63">
        <v>7.6923076923076927E-2</v>
      </c>
      <c r="K13" s="63">
        <v>0</v>
      </c>
      <c r="L13" s="64">
        <v>7.6923076923076927E-2</v>
      </c>
      <c r="N13">
        <v>-0.24205900000000041</v>
      </c>
      <c r="O13">
        <v>9.5148999999999262E-2</v>
      </c>
      <c r="Q13">
        <v>0.33720799999999967</v>
      </c>
      <c r="R13">
        <f t="shared" si="0"/>
        <v>1</v>
      </c>
      <c r="S13">
        <v>0.33720799999999967</v>
      </c>
      <c r="AB13" s="33" t="s">
        <v>718</v>
      </c>
    </row>
    <row r="14" spans="1:29" ht="13" thickBot="1" x14ac:dyDescent="0.3">
      <c r="A14" s="52" t="str">
        <f>dist!A14</f>
        <v>ASIA (EX. NEAR EAST)</v>
      </c>
      <c r="B14" s="53" t="str">
        <f>dist!B14</f>
        <v>Thailand</v>
      </c>
      <c r="C14" s="53">
        <v>2006</v>
      </c>
      <c r="D14" s="53">
        <v>9</v>
      </c>
      <c r="E14" s="53">
        <v>1</v>
      </c>
      <c r="F14" s="53"/>
      <c r="G14" s="53">
        <v>1</v>
      </c>
      <c r="H14" s="53">
        <v>2</v>
      </c>
      <c r="I14" s="53">
        <v>2</v>
      </c>
      <c r="J14" s="61">
        <v>0.1111111111111111</v>
      </c>
      <c r="K14" s="61">
        <v>0.22222222222222221</v>
      </c>
      <c r="L14" s="62">
        <v>0.22222222222222221</v>
      </c>
      <c r="N14">
        <v>0.70090500000000022</v>
      </c>
      <c r="O14">
        <v>0.16990199999999972</v>
      </c>
      <c r="Q14">
        <v>-0.53100300000000056</v>
      </c>
      <c r="R14">
        <f t="shared" si="0"/>
        <v>-1</v>
      </c>
      <c r="S14">
        <v>0.53100300000000056</v>
      </c>
    </row>
    <row r="15" spans="1:29" x14ac:dyDescent="0.25">
      <c r="A15" s="83" t="str">
        <f>A16</f>
        <v>EASTERN EUROPE</v>
      </c>
      <c r="B15" s="47" t="str">
        <f>dist!B15</f>
        <v>Estonia</v>
      </c>
      <c r="C15" s="47">
        <v>2004</v>
      </c>
      <c r="D15" s="47">
        <v>19</v>
      </c>
      <c r="E15" s="47">
        <v>1</v>
      </c>
      <c r="F15" s="47"/>
      <c r="G15" s="47">
        <v>0</v>
      </c>
      <c r="H15" s="47">
        <v>0</v>
      </c>
      <c r="I15" s="47">
        <v>0</v>
      </c>
      <c r="J15" s="59">
        <v>0</v>
      </c>
      <c r="K15" s="59">
        <v>0</v>
      </c>
      <c r="L15" s="60">
        <v>0</v>
      </c>
      <c r="N15">
        <v>-0.15119100000000002</v>
      </c>
      <c r="O15">
        <v>-1.2585760000000021</v>
      </c>
      <c r="Q15">
        <v>-1.1073850000000021</v>
      </c>
      <c r="R15">
        <f t="shared" si="0"/>
        <v>-1</v>
      </c>
      <c r="S15">
        <v>1.1073850000000021</v>
      </c>
    </row>
    <row r="16" spans="1:29" x14ac:dyDescent="0.25">
      <c r="A16" s="49" t="str">
        <f>dist!A16</f>
        <v>EASTERN EUROPE</v>
      </c>
      <c r="B16" s="50" t="str">
        <f>dist!B16</f>
        <v>Albania</v>
      </c>
      <c r="C16" s="50">
        <v>1984</v>
      </c>
      <c r="D16" s="50">
        <v>11</v>
      </c>
      <c r="E16" s="50">
        <v>1</v>
      </c>
      <c r="F16" s="50"/>
      <c r="G16" s="50">
        <v>2</v>
      </c>
      <c r="H16" s="50">
        <v>0</v>
      </c>
      <c r="I16" s="50">
        <v>4</v>
      </c>
      <c r="J16" s="63">
        <v>0.18181818181818182</v>
      </c>
      <c r="K16" s="63">
        <v>0</v>
      </c>
      <c r="L16" s="64">
        <v>0.36363636363636365</v>
      </c>
      <c r="N16">
        <v>-0.38036300000000123</v>
      </c>
      <c r="O16">
        <v>1.3655690000000014</v>
      </c>
      <c r="Q16" s="33">
        <v>1.7459320000000025</v>
      </c>
      <c r="R16">
        <f t="shared" si="0"/>
        <v>1</v>
      </c>
      <c r="S16">
        <v>1.7459320000000025</v>
      </c>
    </row>
    <row r="17" spans="1:19" x14ac:dyDescent="0.25">
      <c r="A17" s="49" t="str">
        <f>dist!A17</f>
        <v>EASTERN EUROPE</v>
      </c>
      <c r="B17" s="50" t="str">
        <f>dist!B17</f>
        <v>Bulgaria</v>
      </c>
      <c r="C17" s="50">
        <v>1999</v>
      </c>
      <c r="D17" s="50">
        <v>12</v>
      </c>
      <c r="E17" s="50">
        <v>2</v>
      </c>
      <c r="F17" s="50"/>
      <c r="G17" s="50">
        <v>3</v>
      </c>
      <c r="H17" s="50">
        <v>2</v>
      </c>
      <c r="I17" s="50">
        <v>1</v>
      </c>
      <c r="J17" s="63">
        <v>0.25</v>
      </c>
      <c r="K17" s="63">
        <v>0.16666666666666666</v>
      </c>
      <c r="L17" s="64">
        <v>8.3333333333333329E-2</v>
      </c>
      <c r="N17">
        <v>0.3657519999999998</v>
      </c>
      <c r="O17">
        <v>4.1530000000000199E-2</v>
      </c>
      <c r="Q17">
        <v>-0.32422199999999962</v>
      </c>
      <c r="R17">
        <f t="shared" si="0"/>
        <v>-1</v>
      </c>
      <c r="S17">
        <v>0.32422199999999962</v>
      </c>
    </row>
    <row r="18" spans="1:19" x14ac:dyDescent="0.25">
      <c r="A18" s="49" t="str">
        <f>dist!A18</f>
        <v>EASTERN EUROPE</v>
      </c>
      <c r="B18" s="50" t="str">
        <f>dist!B18</f>
        <v>Czech Republic</v>
      </c>
      <c r="C18" s="50">
        <v>1991</v>
      </c>
      <c r="D18" s="50">
        <v>14</v>
      </c>
      <c r="E18" s="50">
        <v>1</v>
      </c>
      <c r="F18" s="50"/>
      <c r="G18" s="50">
        <v>4</v>
      </c>
      <c r="H18" s="50">
        <v>1</v>
      </c>
      <c r="I18" s="50">
        <v>3</v>
      </c>
      <c r="J18" s="63">
        <v>0.2857142857142857</v>
      </c>
      <c r="K18" s="63">
        <v>7.1428571428571425E-2</v>
      </c>
      <c r="L18" s="64">
        <v>0.21428571428571427</v>
      </c>
      <c r="N18">
        <v>0.26980600000000055</v>
      </c>
      <c r="O18">
        <v>0.53808600000000051</v>
      </c>
      <c r="Q18">
        <v>0.26827999999999996</v>
      </c>
      <c r="R18">
        <f t="shared" si="0"/>
        <v>1</v>
      </c>
      <c r="S18">
        <v>0.26827999999999996</v>
      </c>
    </row>
    <row r="19" spans="1:19" x14ac:dyDescent="0.25">
      <c r="A19" s="49" t="str">
        <f>dist!A19</f>
        <v>EASTERN EUROPE</v>
      </c>
      <c r="B19" s="50" t="str">
        <f>dist!B19</f>
        <v>FYR Macedonia</v>
      </c>
      <c r="C19" s="50">
        <v>2003</v>
      </c>
      <c r="D19" s="50">
        <v>9</v>
      </c>
      <c r="E19" s="50">
        <v>1</v>
      </c>
      <c r="F19" s="50"/>
      <c r="G19" s="50">
        <v>1</v>
      </c>
      <c r="H19" s="50">
        <v>0</v>
      </c>
      <c r="I19" s="50">
        <v>1</v>
      </c>
      <c r="J19" s="63">
        <v>0.1111111111111111</v>
      </c>
      <c r="K19" s="63">
        <v>0</v>
      </c>
      <c r="L19" s="64">
        <v>0.1111111111111111</v>
      </c>
      <c r="N19">
        <v>0.191798</v>
      </c>
      <c r="O19">
        <v>-0.36218499999999948</v>
      </c>
      <c r="Q19">
        <v>-0.55398299999999945</v>
      </c>
      <c r="R19">
        <f t="shared" si="0"/>
        <v>-1</v>
      </c>
      <c r="S19">
        <v>0.55398299999999945</v>
      </c>
    </row>
    <row r="20" spans="1:19" x14ac:dyDescent="0.25">
      <c r="A20" s="49" t="str">
        <f>dist!A20</f>
        <v>EASTERN EUROPE</v>
      </c>
      <c r="B20" s="50" t="str">
        <f>dist!B20</f>
        <v>Hungary</v>
      </c>
      <c r="C20" s="50">
        <v>2008</v>
      </c>
      <c r="D20" s="50">
        <v>7</v>
      </c>
      <c r="E20" s="50">
        <v>1</v>
      </c>
      <c r="F20" s="50"/>
      <c r="G20" s="50">
        <v>4</v>
      </c>
      <c r="H20" s="50">
        <v>7</v>
      </c>
      <c r="I20" s="50">
        <v>1</v>
      </c>
      <c r="J20" s="63">
        <v>0.5714285714285714</v>
      </c>
      <c r="K20" s="65">
        <v>1</v>
      </c>
      <c r="L20" s="64">
        <v>0.14285714285714285</v>
      </c>
      <c r="N20">
        <v>1.0755990000000011</v>
      </c>
      <c r="O20">
        <v>-0.42402899999999805</v>
      </c>
      <c r="Q20">
        <v>-1.4996279999999991</v>
      </c>
      <c r="R20">
        <f t="shared" si="0"/>
        <v>-1</v>
      </c>
      <c r="S20">
        <v>1.4996279999999991</v>
      </c>
    </row>
    <row r="21" spans="1:19" x14ac:dyDescent="0.25">
      <c r="A21" s="49" t="str">
        <f>dist!A21</f>
        <v>EASTERN EUROPE</v>
      </c>
      <c r="B21" s="50" t="str">
        <f>dist!B21</f>
        <v>Poland</v>
      </c>
      <c r="C21" s="50">
        <v>1999</v>
      </c>
      <c r="D21" s="50">
        <v>9</v>
      </c>
      <c r="E21" s="50">
        <v>1</v>
      </c>
      <c r="F21" s="50"/>
      <c r="G21" s="50">
        <v>1</v>
      </c>
      <c r="H21" s="50">
        <v>1</v>
      </c>
      <c r="I21" s="50">
        <v>1</v>
      </c>
      <c r="J21" s="63">
        <v>0.1111111111111111</v>
      </c>
      <c r="K21" s="63">
        <v>0.1111111111111111</v>
      </c>
      <c r="L21" s="64">
        <v>0.1111111111111111</v>
      </c>
      <c r="N21">
        <v>1.373999999999711E-2</v>
      </c>
      <c r="O21">
        <v>0.25559599999999988</v>
      </c>
      <c r="Q21">
        <v>0.24185600000000276</v>
      </c>
      <c r="R21">
        <f t="shared" si="0"/>
        <v>1</v>
      </c>
      <c r="S21">
        <v>0.24185600000000276</v>
      </c>
    </row>
    <row r="22" spans="1:19" x14ac:dyDescent="0.25">
      <c r="A22" s="49" t="str">
        <f>dist!A22</f>
        <v>EASTERN EUROPE</v>
      </c>
      <c r="B22" s="50" t="str">
        <f>dist!B22</f>
        <v>Romania</v>
      </c>
      <c r="C22" s="50">
        <v>1996</v>
      </c>
      <c r="D22" s="50">
        <v>7</v>
      </c>
      <c r="E22" s="50">
        <v>1</v>
      </c>
      <c r="F22" s="50"/>
      <c r="G22" s="50">
        <v>1</v>
      </c>
      <c r="H22" s="50">
        <v>2</v>
      </c>
      <c r="I22" s="50">
        <v>0</v>
      </c>
      <c r="J22" s="63">
        <v>0.14285714285714285</v>
      </c>
      <c r="K22" s="63">
        <v>0.2857142857142857</v>
      </c>
      <c r="L22" s="64">
        <v>0</v>
      </c>
      <c r="N22">
        <v>0.85003500000000121</v>
      </c>
      <c r="O22">
        <v>-0.38743999999999945</v>
      </c>
      <c r="Q22">
        <v>-1.2374750000000008</v>
      </c>
      <c r="R22">
        <f t="shared" si="0"/>
        <v>-1</v>
      </c>
      <c r="S22">
        <v>1.2374750000000008</v>
      </c>
    </row>
    <row r="23" spans="1:19" x14ac:dyDescent="0.25">
      <c r="A23" s="49" t="str">
        <f>dist!A23</f>
        <v>EASTERN EUROPE</v>
      </c>
      <c r="B23" s="50" t="str">
        <f>dist!B23</f>
        <v>Slovakia</v>
      </c>
      <c r="C23" s="50">
        <v>2007</v>
      </c>
      <c r="D23" s="50">
        <v>14</v>
      </c>
      <c r="E23" s="50">
        <v>1</v>
      </c>
      <c r="F23" s="50"/>
      <c r="G23" s="50">
        <v>14</v>
      </c>
      <c r="H23" s="50">
        <v>7</v>
      </c>
      <c r="I23" s="50">
        <v>0</v>
      </c>
      <c r="J23" s="65">
        <v>1</v>
      </c>
      <c r="K23" s="63">
        <v>0.5</v>
      </c>
      <c r="L23" s="64">
        <v>0</v>
      </c>
      <c r="N23">
        <v>1.4691190000000005</v>
      </c>
      <c r="O23">
        <v>-0.14866499999999974</v>
      </c>
      <c r="Q23">
        <v>-1.6177840000000003</v>
      </c>
      <c r="R23">
        <f t="shared" si="0"/>
        <v>-1</v>
      </c>
      <c r="S23">
        <v>1.6177840000000003</v>
      </c>
    </row>
    <row r="24" spans="1:19" ht="13" thickBot="1" x14ac:dyDescent="0.3">
      <c r="A24" s="52" t="str">
        <f>dist!A24</f>
        <v>EASTERN EUROPE</v>
      </c>
      <c r="B24" s="53" t="str">
        <f>dist!B24</f>
        <v>Slovenia</v>
      </c>
      <c r="C24" s="53">
        <v>1981</v>
      </c>
      <c r="D24" s="53">
        <v>14</v>
      </c>
      <c r="E24" s="53">
        <v>1</v>
      </c>
      <c r="F24" s="53"/>
      <c r="G24" s="53">
        <v>0</v>
      </c>
      <c r="H24" s="53">
        <v>1</v>
      </c>
      <c r="I24" s="53">
        <v>0</v>
      </c>
      <c r="J24" s="61">
        <v>0</v>
      </c>
      <c r="K24" s="61">
        <v>7.1428571428571425E-2</v>
      </c>
      <c r="L24" s="62">
        <v>0</v>
      </c>
      <c r="N24">
        <v>0.30760800000000044</v>
      </c>
      <c r="O24">
        <v>-0.16836899999999985</v>
      </c>
      <c r="Q24">
        <v>-0.47597700000000032</v>
      </c>
      <c r="R24">
        <f t="shared" si="0"/>
        <v>-1</v>
      </c>
      <c r="S24">
        <v>0.47597700000000032</v>
      </c>
    </row>
    <row r="25" spans="1:19" x14ac:dyDescent="0.25">
      <c r="A25" s="46" t="str">
        <f>dist!A25</f>
        <v>LATIN AMER. &amp; CARIB</v>
      </c>
      <c r="B25" s="47" t="str">
        <f>dist!B25</f>
        <v>Brazil</v>
      </c>
      <c r="C25" s="47">
        <v>1982</v>
      </c>
      <c r="D25" s="47">
        <v>6</v>
      </c>
      <c r="E25" s="47">
        <v>1</v>
      </c>
      <c r="F25" s="47"/>
      <c r="G25" s="47">
        <v>2</v>
      </c>
      <c r="H25" s="47">
        <v>1</v>
      </c>
      <c r="I25" s="47">
        <v>0</v>
      </c>
      <c r="J25" s="59">
        <v>0.33333333333333331</v>
      </c>
      <c r="K25" s="59">
        <v>0.16666666666666666</v>
      </c>
      <c r="L25" s="60">
        <v>0</v>
      </c>
      <c r="N25">
        <v>-0.47143899999999944</v>
      </c>
      <c r="O25">
        <v>4.4134000000001096E-2</v>
      </c>
      <c r="Q25">
        <v>0.5155730000000005</v>
      </c>
      <c r="R25">
        <f t="shared" si="0"/>
        <v>1</v>
      </c>
      <c r="S25">
        <v>0.5155730000000005</v>
      </c>
    </row>
    <row r="26" spans="1:19" x14ac:dyDescent="0.25">
      <c r="A26" s="49" t="str">
        <f>dist!A26</f>
        <v>LATIN AMER. &amp; CARIB</v>
      </c>
      <c r="B26" s="50" t="str">
        <f>dist!B26</f>
        <v>Chile</v>
      </c>
      <c r="C26" s="50">
        <v>1982</v>
      </c>
      <c r="D26" s="50">
        <v>26</v>
      </c>
      <c r="E26" s="50">
        <v>1</v>
      </c>
      <c r="F26" s="50"/>
      <c r="G26" s="50">
        <v>5</v>
      </c>
      <c r="H26" s="50">
        <v>3</v>
      </c>
      <c r="I26" s="50">
        <v>2</v>
      </c>
      <c r="J26" s="63">
        <v>0.19230769230769232</v>
      </c>
      <c r="K26" s="63">
        <v>0.11538461538461539</v>
      </c>
      <c r="L26" s="64">
        <v>7.6923076923076927E-2</v>
      </c>
      <c r="N26">
        <v>0.31299300000000085</v>
      </c>
      <c r="O26">
        <v>0.40136600000000017</v>
      </c>
      <c r="Q26">
        <v>8.8372999999999313E-2</v>
      </c>
      <c r="R26">
        <f t="shared" si="0"/>
        <v>1</v>
      </c>
      <c r="S26">
        <v>8.8372999999999313E-2</v>
      </c>
    </row>
    <row r="27" spans="1:19" x14ac:dyDescent="0.25">
      <c r="A27" s="49" t="str">
        <f>dist!A27</f>
        <v>LATIN AMER. &amp; CARIB</v>
      </c>
      <c r="B27" s="50" t="str">
        <f>dist!B27</f>
        <v>Colombia</v>
      </c>
      <c r="C27" s="50">
        <v>2008</v>
      </c>
      <c r="D27" s="50">
        <v>9</v>
      </c>
      <c r="E27" s="50">
        <v>1</v>
      </c>
      <c r="F27" s="50"/>
      <c r="G27" s="50">
        <v>0</v>
      </c>
      <c r="H27" s="50">
        <v>9</v>
      </c>
      <c r="I27" s="50">
        <v>4</v>
      </c>
      <c r="J27" s="63">
        <v>0</v>
      </c>
      <c r="K27" s="65">
        <v>1</v>
      </c>
      <c r="L27" s="64">
        <v>0.44444444444444442</v>
      </c>
      <c r="N27">
        <v>-0.69284199999999951</v>
      </c>
      <c r="O27">
        <v>0.37685399999999947</v>
      </c>
      <c r="Q27" s="33">
        <v>1.0696959999999991</v>
      </c>
      <c r="R27">
        <f t="shared" si="0"/>
        <v>1</v>
      </c>
      <c r="S27">
        <v>1.0696959999999991</v>
      </c>
    </row>
    <row r="28" spans="1:19" x14ac:dyDescent="0.25">
      <c r="A28" s="49" t="str">
        <f>dist!A28</f>
        <v>LATIN AMER. &amp; CARIB</v>
      </c>
      <c r="B28" s="50" t="str">
        <f>dist!B28</f>
        <v>Cuba</v>
      </c>
      <c r="C28" s="50">
        <v>1986</v>
      </c>
      <c r="D28" s="50">
        <v>14</v>
      </c>
      <c r="E28" s="50">
        <v>1</v>
      </c>
      <c r="F28" s="50"/>
      <c r="G28" s="50">
        <v>4</v>
      </c>
      <c r="H28" s="50">
        <v>8</v>
      </c>
      <c r="I28" s="50">
        <v>4</v>
      </c>
      <c r="J28" s="63">
        <v>0.2857142857142857</v>
      </c>
      <c r="K28" s="63">
        <v>0.5714285714285714</v>
      </c>
      <c r="L28" s="64">
        <v>0.2857142857142857</v>
      </c>
      <c r="N28">
        <v>1.5452600000000001</v>
      </c>
      <c r="O28">
        <v>2.6235489999999992</v>
      </c>
      <c r="Q28" s="33">
        <v>1.0782889999999992</v>
      </c>
      <c r="R28">
        <f t="shared" si="0"/>
        <v>1</v>
      </c>
      <c r="S28">
        <v>1.0782889999999992</v>
      </c>
    </row>
    <row r="29" spans="1:19" x14ac:dyDescent="0.25">
      <c r="A29" s="49" t="str">
        <f>dist!A29</f>
        <v>LATIN AMER. &amp; CARIB</v>
      </c>
      <c r="B29" s="50" t="str">
        <f>dist!B29</f>
        <v>El Salvador</v>
      </c>
      <c r="C29" s="50">
        <v>1983</v>
      </c>
      <c r="D29" s="50">
        <v>14</v>
      </c>
      <c r="E29" s="50">
        <v>1</v>
      </c>
      <c r="F29" s="50"/>
      <c r="G29" s="50">
        <v>0</v>
      </c>
      <c r="H29" s="50">
        <v>0</v>
      </c>
      <c r="I29" s="50">
        <v>0</v>
      </c>
      <c r="J29" s="63">
        <v>0</v>
      </c>
      <c r="K29" s="63">
        <v>0</v>
      </c>
      <c r="L29" s="64">
        <v>0</v>
      </c>
      <c r="N29">
        <v>8.3919999999999106E-2</v>
      </c>
      <c r="O29">
        <v>-0.36429699999999909</v>
      </c>
      <c r="Q29">
        <v>-0.4482169999999982</v>
      </c>
      <c r="R29">
        <f t="shared" si="0"/>
        <v>-1</v>
      </c>
      <c r="S29">
        <v>0.4482169999999982</v>
      </c>
    </row>
    <row r="30" spans="1:19" x14ac:dyDescent="0.25">
      <c r="A30" s="49" t="str">
        <f>dist!A30</f>
        <v>LATIN AMER. &amp; CARIB</v>
      </c>
      <c r="B30" s="50" t="str">
        <f>dist!B30</f>
        <v>Guyana</v>
      </c>
      <c r="C30" s="50">
        <v>1984</v>
      </c>
      <c r="D30" s="50">
        <v>14</v>
      </c>
      <c r="E30" s="50">
        <v>1</v>
      </c>
      <c r="F30" s="50"/>
      <c r="G30" s="50">
        <v>2</v>
      </c>
      <c r="H30" s="50">
        <v>2</v>
      </c>
      <c r="I30" s="50">
        <v>2</v>
      </c>
      <c r="J30" s="63">
        <v>0.14285714285714285</v>
      </c>
      <c r="K30" s="63">
        <v>0.14285714285714285</v>
      </c>
      <c r="L30" s="64">
        <v>0.14285714285714285</v>
      </c>
      <c r="N30">
        <v>4.3889649999999998</v>
      </c>
      <c r="O30">
        <v>1.2392750000000006</v>
      </c>
      <c r="Q30">
        <v>-3.1496899999999992</v>
      </c>
      <c r="R30">
        <f t="shared" si="0"/>
        <v>-1</v>
      </c>
      <c r="S30" s="33">
        <v>3.1496899999999992</v>
      </c>
    </row>
    <row r="31" spans="1:19" x14ac:dyDescent="0.25">
      <c r="A31" s="49" t="str">
        <f>dist!A31</f>
        <v>LATIN AMER. &amp; CARIB</v>
      </c>
      <c r="B31" s="50" t="str">
        <f>dist!B31</f>
        <v>Panama</v>
      </c>
      <c r="C31" s="50">
        <v>2003</v>
      </c>
      <c r="D31" s="50">
        <v>19</v>
      </c>
      <c r="E31" s="50">
        <v>1</v>
      </c>
      <c r="F31" s="50"/>
      <c r="G31" s="50">
        <v>3</v>
      </c>
      <c r="H31" s="50">
        <v>1</v>
      </c>
      <c r="I31" s="50">
        <v>0</v>
      </c>
      <c r="J31" s="63">
        <v>0.15789473684210525</v>
      </c>
      <c r="K31" s="63">
        <v>5.2631578947368418E-2</v>
      </c>
      <c r="L31" s="64">
        <v>0</v>
      </c>
      <c r="N31">
        <v>-1.131283999999998</v>
      </c>
      <c r="O31">
        <v>-0.12495499999999993</v>
      </c>
      <c r="Q31" s="33">
        <v>1.006328999999998</v>
      </c>
      <c r="R31">
        <f t="shared" si="0"/>
        <v>1</v>
      </c>
      <c r="S31" s="55">
        <v>1.006328999999998</v>
      </c>
    </row>
    <row r="32" spans="1:19" ht="13" thickBot="1" x14ac:dyDescent="0.3">
      <c r="A32" s="52" t="str">
        <f>dist!A32</f>
        <v>LATIN AMER. &amp; CARIB</v>
      </c>
      <c r="B32" s="53" t="str">
        <f>dist!B32</f>
        <v>Uruguay</v>
      </c>
      <c r="C32" s="53">
        <v>1981</v>
      </c>
      <c r="D32" s="53">
        <v>16</v>
      </c>
      <c r="E32" s="53">
        <v>1</v>
      </c>
      <c r="F32" s="53"/>
      <c r="G32" s="53">
        <v>1</v>
      </c>
      <c r="H32" s="53">
        <v>3</v>
      </c>
      <c r="I32" s="53">
        <v>3</v>
      </c>
      <c r="J32" s="61">
        <v>6.25E-2</v>
      </c>
      <c r="K32" s="61">
        <v>0.1875</v>
      </c>
      <c r="L32" s="62">
        <v>0.1875</v>
      </c>
      <c r="N32">
        <v>0.59894100000000206</v>
      </c>
      <c r="O32">
        <v>-0.34846200000000066</v>
      </c>
      <c r="Q32">
        <v>-0.94740300000000266</v>
      </c>
      <c r="R32">
        <f t="shared" si="0"/>
        <v>-1</v>
      </c>
      <c r="S32">
        <v>0.94740300000000266</v>
      </c>
    </row>
    <row r="33" spans="1:19" x14ac:dyDescent="0.25">
      <c r="A33" s="46" t="str">
        <f>dist!A33</f>
        <v>NEAR EAST</v>
      </c>
      <c r="B33" s="47" t="str">
        <f>dist!B33</f>
        <v>Bahrain</v>
      </c>
      <c r="C33" s="47">
        <v>1985</v>
      </c>
      <c r="D33" s="47">
        <v>13</v>
      </c>
      <c r="E33" s="47">
        <v>2</v>
      </c>
      <c r="F33" s="47"/>
      <c r="G33" s="47">
        <v>4</v>
      </c>
      <c r="H33" s="47">
        <v>0</v>
      </c>
      <c r="I33" s="47">
        <v>1</v>
      </c>
      <c r="J33" s="59">
        <v>0.30769230769230771</v>
      </c>
      <c r="K33" s="59">
        <v>0</v>
      </c>
      <c r="L33" s="60">
        <v>7.6923076923076927E-2</v>
      </c>
      <c r="N33">
        <v>-0.50745599999999913</v>
      </c>
      <c r="O33">
        <v>0</v>
      </c>
      <c r="Q33">
        <v>0.50745599999999913</v>
      </c>
      <c r="R33">
        <f t="shared" si="0"/>
        <v>1</v>
      </c>
      <c r="S33">
        <v>0.50745599999999913</v>
      </c>
    </row>
    <row r="34" spans="1:19" x14ac:dyDescent="0.25">
      <c r="A34" s="49" t="str">
        <f>dist!A34</f>
        <v>NEAR EAST</v>
      </c>
      <c r="B34" s="50" t="str">
        <f>dist!B34</f>
        <v>Cyprus</v>
      </c>
      <c r="C34" s="50">
        <v>1983</v>
      </c>
      <c r="D34" s="50">
        <v>17</v>
      </c>
      <c r="E34" s="50">
        <v>1</v>
      </c>
      <c r="F34" s="50"/>
      <c r="G34" s="50">
        <v>0</v>
      </c>
      <c r="H34" s="50">
        <v>2</v>
      </c>
      <c r="I34" s="50">
        <v>3</v>
      </c>
      <c r="J34" s="63">
        <v>0</v>
      </c>
      <c r="K34" s="63">
        <v>0.11764705882352941</v>
      </c>
      <c r="L34" s="64">
        <v>0.17647058823529413</v>
      </c>
      <c r="N34">
        <v>1.032842</v>
      </c>
      <c r="O34">
        <v>0.34002499999999924</v>
      </c>
      <c r="Q34">
        <v>-0.69281700000000079</v>
      </c>
      <c r="R34">
        <f t="shared" si="0"/>
        <v>-1</v>
      </c>
      <c r="S34">
        <v>0.69281700000000079</v>
      </c>
    </row>
    <row r="35" spans="1:19" x14ac:dyDescent="0.25">
      <c r="A35" s="49" t="str">
        <f>dist!A35</f>
        <v>NEAR EAST</v>
      </c>
      <c r="B35" s="50" t="str">
        <f>dist!B35</f>
        <v>Jordan</v>
      </c>
      <c r="C35" s="50">
        <v>1978</v>
      </c>
      <c r="D35" s="50">
        <v>6</v>
      </c>
      <c r="E35" s="50">
        <v>1</v>
      </c>
      <c r="F35" s="50"/>
      <c r="G35" s="50">
        <v>1</v>
      </c>
      <c r="H35" s="50">
        <v>0</v>
      </c>
      <c r="I35" s="50">
        <v>0</v>
      </c>
      <c r="J35" s="63">
        <v>0.16666666666666666</v>
      </c>
      <c r="K35" s="63">
        <v>0</v>
      </c>
      <c r="L35" s="64">
        <v>0</v>
      </c>
      <c r="N35">
        <v>-0.31632100000000063</v>
      </c>
      <c r="O35">
        <v>-2.4124289999999995</v>
      </c>
      <c r="Q35">
        <v>-2.0961079999999987</v>
      </c>
      <c r="R35">
        <f t="shared" si="0"/>
        <v>-1</v>
      </c>
      <c r="S35" s="33">
        <v>2.0961079999999987</v>
      </c>
    </row>
    <row r="36" spans="1:19" x14ac:dyDescent="0.25">
      <c r="A36" s="49" t="str">
        <f>dist!A36</f>
        <v>NEAR EAST</v>
      </c>
      <c r="B36" s="50" t="str">
        <f>dist!B36</f>
        <v>Qatar</v>
      </c>
      <c r="C36" s="50">
        <v>1980</v>
      </c>
      <c r="D36" s="50">
        <v>11</v>
      </c>
      <c r="E36" s="50">
        <v>1</v>
      </c>
      <c r="F36" s="50"/>
      <c r="G36" s="50">
        <v>1</v>
      </c>
      <c r="H36" s="50">
        <v>1</v>
      </c>
      <c r="I36" s="50">
        <v>1</v>
      </c>
      <c r="J36" s="63">
        <v>9.0909090909090912E-2</v>
      </c>
      <c r="K36" s="63">
        <v>9.0909090909090912E-2</v>
      </c>
      <c r="L36" s="64">
        <v>9.0909090909090912E-2</v>
      </c>
      <c r="N36">
        <v>-1.0442700000000003</v>
      </c>
      <c r="O36">
        <v>-0.63160599999999933</v>
      </c>
      <c r="Q36">
        <v>0.41266400000000092</v>
      </c>
      <c r="R36">
        <f t="shared" si="0"/>
        <v>1</v>
      </c>
      <c r="S36">
        <v>0.41266400000000092</v>
      </c>
    </row>
    <row r="37" spans="1:19" x14ac:dyDescent="0.25">
      <c r="A37" s="49" t="str">
        <f>dist!A37</f>
        <v>NEAR EAST</v>
      </c>
      <c r="B37" s="50" t="str">
        <f>dist!B37</f>
        <v>Saudi Arabia</v>
      </c>
      <c r="C37" s="50">
        <v>1977</v>
      </c>
      <c r="D37" s="50">
        <v>16</v>
      </c>
      <c r="E37" s="50">
        <v>2</v>
      </c>
      <c r="F37" s="50"/>
      <c r="G37" s="50">
        <v>0</v>
      </c>
      <c r="H37" s="50">
        <v>0</v>
      </c>
      <c r="I37" s="50">
        <v>1</v>
      </c>
      <c r="J37" s="63">
        <v>0</v>
      </c>
      <c r="K37" s="63">
        <v>0</v>
      </c>
      <c r="L37" s="64">
        <v>6.25E-2</v>
      </c>
      <c r="N37">
        <v>0.77910800000000013</v>
      </c>
      <c r="O37">
        <v>-1.0701799999999992</v>
      </c>
      <c r="Q37">
        <v>-1.8492879999999994</v>
      </c>
      <c r="R37">
        <f t="shared" si="0"/>
        <v>-1</v>
      </c>
      <c r="S37">
        <v>1.8492879999999994</v>
      </c>
    </row>
    <row r="38" spans="1:19" x14ac:dyDescent="0.25">
      <c r="A38" s="49" t="str">
        <f>dist!A38</f>
        <v>NEAR EAST</v>
      </c>
      <c r="B38" s="50" t="str">
        <f>dist!B38</f>
        <v>Syria</v>
      </c>
      <c r="C38" s="50">
        <v>1985</v>
      </c>
      <c r="D38" s="50">
        <v>15</v>
      </c>
      <c r="E38" s="50">
        <v>1</v>
      </c>
      <c r="F38" s="50"/>
      <c r="G38" s="50">
        <v>0</v>
      </c>
      <c r="H38" s="50">
        <v>0</v>
      </c>
      <c r="I38" s="50">
        <v>1</v>
      </c>
      <c r="J38" s="63">
        <v>0</v>
      </c>
      <c r="K38" s="63">
        <v>0</v>
      </c>
      <c r="L38" s="64">
        <v>6.6666666666666666E-2</v>
      </c>
      <c r="N38">
        <v>0.8395189999999999</v>
      </c>
      <c r="O38">
        <v>1.2780230000000004</v>
      </c>
      <c r="Q38">
        <v>0.43850400000000045</v>
      </c>
      <c r="R38">
        <f t="shared" si="0"/>
        <v>1</v>
      </c>
      <c r="S38">
        <v>0.43850400000000045</v>
      </c>
    </row>
    <row r="39" spans="1:19" ht="13" thickBot="1" x14ac:dyDescent="0.3">
      <c r="A39" s="52" t="str">
        <f>dist!A39</f>
        <v>NEAR EAST</v>
      </c>
      <c r="B39" s="53" t="str">
        <f>dist!B39</f>
        <v>Turkey</v>
      </c>
      <c r="C39" s="53">
        <v>1981</v>
      </c>
      <c r="D39" s="53">
        <v>11</v>
      </c>
      <c r="E39" s="53">
        <v>1</v>
      </c>
      <c r="F39" s="53"/>
      <c r="G39" s="53">
        <v>1</v>
      </c>
      <c r="H39" s="53">
        <v>0</v>
      </c>
      <c r="I39" s="53">
        <v>0</v>
      </c>
      <c r="J39" s="61">
        <v>9.0909090909090912E-2</v>
      </c>
      <c r="K39" s="61">
        <v>0</v>
      </c>
      <c r="L39" s="62">
        <v>0</v>
      </c>
      <c r="N39">
        <v>0.43252200000000018</v>
      </c>
      <c r="O39">
        <v>0.33674000000000104</v>
      </c>
      <c r="Q39">
        <v>-9.5781999999999146E-2</v>
      </c>
      <c r="R39">
        <f t="shared" si="0"/>
        <v>-1</v>
      </c>
      <c r="S39">
        <v>9.5781999999999146E-2</v>
      </c>
    </row>
    <row r="40" spans="1:19" x14ac:dyDescent="0.25">
      <c r="A40" s="46" t="str">
        <f>dist!A40</f>
        <v>WESTERN EUROPE</v>
      </c>
      <c r="B40" s="47" t="str">
        <f>dist!B40</f>
        <v>Austria</v>
      </c>
      <c r="C40" s="47">
        <v>1987</v>
      </c>
      <c r="D40" s="47">
        <v>9</v>
      </c>
      <c r="E40" s="47">
        <v>1</v>
      </c>
      <c r="F40" s="47"/>
      <c r="G40" s="47">
        <v>1</v>
      </c>
      <c r="H40" s="47">
        <v>1</v>
      </c>
      <c r="I40" s="47">
        <v>2</v>
      </c>
      <c r="J40" s="59">
        <v>0.1111111111111111</v>
      </c>
      <c r="K40" s="59">
        <v>0.1111111111111111</v>
      </c>
      <c r="L40" s="60">
        <v>0.22222222222222221</v>
      </c>
      <c r="N40">
        <v>0.41419200000000134</v>
      </c>
      <c r="O40">
        <v>0.99839900000000059</v>
      </c>
      <c r="Q40">
        <v>0.58420699999999925</v>
      </c>
      <c r="R40">
        <f t="shared" si="0"/>
        <v>1</v>
      </c>
      <c r="S40">
        <v>0.58420699999999925</v>
      </c>
    </row>
    <row r="41" spans="1:19" x14ac:dyDescent="0.25">
      <c r="A41" s="49" t="str">
        <f>dist!A41</f>
        <v>WESTERN EUROPE</v>
      </c>
      <c r="B41" s="50" t="str">
        <f>dist!B41</f>
        <v>Belgium</v>
      </c>
      <c r="C41" s="50">
        <v>1984</v>
      </c>
      <c r="D41" s="50">
        <v>7</v>
      </c>
      <c r="E41" s="50">
        <v>1</v>
      </c>
      <c r="F41" s="50"/>
      <c r="G41" s="50">
        <v>0</v>
      </c>
      <c r="H41" s="50">
        <v>0</v>
      </c>
      <c r="I41" s="50">
        <v>0</v>
      </c>
      <c r="J41" s="63">
        <v>0</v>
      </c>
      <c r="K41" s="63">
        <v>0</v>
      </c>
      <c r="L41" s="64">
        <v>0</v>
      </c>
      <c r="N41">
        <v>0.62142899999999979</v>
      </c>
      <c r="O41">
        <v>0.12504600000000038</v>
      </c>
      <c r="Q41">
        <v>-0.49638299999999941</v>
      </c>
      <c r="R41">
        <f t="shared" si="0"/>
        <v>-1</v>
      </c>
      <c r="S41">
        <v>0.49638299999999941</v>
      </c>
    </row>
    <row r="42" spans="1:19" x14ac:dyDescent="0.25">
      <c r="A42" s="49" t="str">
        <f>dist!A42</f>
        <v>WESTERN EUROPE</v>
      </c>
      <c r="B42" s="50" t="str">
        <f>dist!B42</f>
        <v>Denmark</v>
      </c>
      <c r="C42" s="50">
        <v>1987</v>
      </c>
      <c r="D42" s="50">
        <v>9</v>
      </c>
      <c r="E42" s="50">
        <v>1</v>
      </c>
      <c r="F42" s="50"/>
      <c r="G42" s="50">
        <v>1</v>
      </c>
      <c r="H42" s="50">
        <v>3</v>
      </c>
      <c r="I42" s="50">
        <v>1</v>
      </c>
      <c r="J42" s="63">
        <v>0.1111111111111111</v>
      </c>
      <c r="K42" s="63">
        <v>0.33333333333333331</v>
      </c>
      <c r="L42" s="64">
        <v>0.1111111111111111</v>
      </c>
      <c r="N42">
        <v>-0.20516599999999982</v>
      </c>
      <c r="O42">
        <v>-0.23462900000000103</v>
      </c>
      <c r="Q42">
        <v>-2.946300000000121E-2</v>
      </c>
      <c r="R42">
        <f t="shared" si="0"/>
        <v>-1</v>
      </c>
      <c r="S42">
        <v>2.946300000000121E-2</v>
      </c>
    </row>
    <row r="43" spans="1:19" x14ac:dyDescent="0.25">
      <c r="A43" s="49" t="str">
        <f>dist!A43</f>
        <v>WESTERN EUROPE</v>
      </c>
      <c r="B43" s="50" t="str">
        <f>dist!B43</f>
        <v>Finland</v>
      </c>
      <c r="C43" s="50">
        <v>1978</v>
      </c>
      <c r="D43" s="50">
        <v>7</v>
      </c>
      <c r="E43" s="50">
        <v>2</v>
      </c>
      <c r="F43" s="50"/>
      <c r="G43" s="50">
        <v>0</v>
      </c>
      <c r="H43" s="50">
        <v>0</v>
      </c>
      <c r="I43" s="50">
        <v>1</v>
      </c>
      <c r="J43" s="63">
        <v>0</v>
      </c>
      <c r="K43" s="63">
        <v>0</v>
      </c>
      <c r="L43" s="64">
        <v>0.14285714285714285</v>
      </c>
      <c r="N43">
        <v>0.3324300000000015</v>
      </c>
      <c r="O43">
        <v>-0.4481970000000004</v>
      </c>
      <c r="Q43">
        <v>-0.78062700000000196</v>
      </c>
      <c r="R43">
        <f t="shared" si="0"/>
        <v>-1</v>
      </c>
      <c r="S43">
        <v>0.78062700000000196</v>
      </c>
    </row>
    <row r="44" spans="1:19" x14ac:dyDescent="0.25">
      <c r="A44" s="49" t="str">
        <f>dist!A44</f>
        <v>WESTERN EUROPE</v>
      </c>
      <c r="B44" s="50" t="str">
        <f>dist!B44</f>
        <v>France</v>
      </c>
      <c r="C44" s="50">
        <v>1982</v>
      </c>
      <c r="D44" s="50">
        <v>6</v>
      </c>
      <c r="E44" s="50">
        <v>1</v>
      </c>
      <c r="F44" s="50"/>
      <c r="G44" s="50">
        <v>0</v>
      </c>
      <c r="H44" s="50">
        <v>0</v>
      </c>
      <c r="I44" s="50">
        <v>1</v>
      </c>
      <c r="J44" s="63">
        <v>0</v>
      </c>
      <c r="K44" s="63">
        <v>0</v>
      </c>
      <c r="L44" s="64">
        <v>0.16666666666666666</v>
      </c>
      <c r="N44">
        <v>-0.34885600000000067</v>
      </c>
      <c r="O44">
        <v>0.28345700000000135</v>
      </c>
      <c r="Q44">
        <v>0.63231300000000201</v>
      </c>
      <c r="R44">
        <f t="shared" si="0"/>
        <v>1</v>
      </c>
      <c r="S44">
        <v>0.63231300000000201</v>
      </c>
    </row>
    <row r="45" spans="1:19" x14ac:dyDescent="0.25">
      <c r="A45" s="49" t="str">
        <f>dist!A45</f>
        <v>WESTERN EUROPE</v>
      </c>
      <c r="B45" s="50" t="str">
        <f>dist!B45</f>
        <v>Greece</v>
      </c>
      <c r="C45" s="50">
        <v>1982</v>
      </c>
      <c r="D45" s="50">
        <v>5</v>
      </c>
      <c r="E45" s="50">
        <v>2</v>
      </c>
      <c r="F45" s="50"/>
      <c r="G45" s="50">
        <v>0</v>
      </c>
      <c r="H45" s="50">
        <v>0</v>
      </c>
      <c r="I45" s="50">
        <v>0</v>
      </c>
      <c r="J45" s="63">
        <v>0</v>
      </c>
      <c r="K45" s="63">
        <v>0</v>
      </c>
      <c r="L45" s="64">
        <v>0</v>
      </c>
      <c r="N45">
        <v>0.92283400000000104</v>
      </c>
      <c r="O45">
        <v>-0.18685100000000077</v>
      </c>
      <c r="Q45">
        <v>-1.1096850000000018</v>
      </c>
      <c r="R45">
        <f t="shared" si="0"/>
        <v>-1</v>
      </c>
      <c r="S45">
        <v>1.1096850000000018</v>
      </c>
    </row>
    <row r="46" spans="1:19" x14ac:dyDescent="0.25">
      <c r="A46" s="49" t="str">
        <f>dist!A46</f>
        <v>WESTERN EUROPE</v>
      </c>
      <c r="B46" s="50" t="str">
        <f>dist!B46</f>
        <v>Iceland</v>
      </c>
      <c r="C46" s="50">
        <v>1997</v>
      </c>
      <c r="D46" s="50">
        <v>14</v>
      </c>
      <c r="E46" s="50">
        <v>1</v>
      </c>
      <c r="F46" s="50"/>
      <c r="G46" s="50">
        <v>1</v>
      </c>
      <c r="H46" s="50">
        <v>2</v>
      </c>
      <c r="I46" s="50">
        <v>1</v>
      </c>
      <c r="J46" s="63">
        <v>7.1428571428571425E-2</v>
      </c>
      <c r="K46" s="63">
        <v>0.14285714285714285</v>
      </c>
      <c r="L46" s="64">
        <v>7.1428571428571425E-2</v>
      </c>
      <c r="N46">
        <v>0.70122399999999918</v>
      </c>
      <c r="O46">
        <v>-0.51853399999999827</v>
      </c>
      <c r="Q46">
        <v>-1.2197579999999975</v>
      </c>
      <c r="R46">
        <f t="shared" si="0"/>
        <v>-1</v>
      </c>
      <c r="S46">
        <v>1.2197579999999975</v>
      </c>
    </row>
    <row r="47" spans="1:19" x14ac:dyDescent="0.25">
      <c r="A47" s="49" t="str">
        <f>dist!A47</f>
        <v>WESTERN EUROPE</v>
      </c>
      <c r="B47" s="50" t="str">
        <f>dist!B47</f>
        <v>Ireland</v>
      </c>
      <c r="C47" s="50">
        <v>1988</v>
      </c>
      <c r="D47" s="50">
        <v>16</v>
      </c>
      <c r="E47" s="50">
        <v>1</v>
      </c>
      <c r="F47" s="50"/>
      <c r="G47" s="50">
        <v>0</v>
      </c>
      <c r="H47" s="50">
        <v>1</v>
      </c>
      <c r="I47" s="50">
        <v>2</v>
      </c>
      <c r="J47" s="63">
        <v>0</v>
      </c>
      <c r="K47" s="63">
        <v>6.25E-2</v>
      </c>
      <c r="L47" s="64">
        <v>0.125</v>
      </c>
      <c r="N47">
        <v>-0.30860199999999904</v>
      </c>
      <c r="O47">
        <v>-0.67237399999999992</v>
      </c>
      <c r="Q47">
        <v>-0.36377200000000087</v>
      </c>
      <c r="R47">
        <f t="shared" si="0"/>
        <v>-1</v>
      </c>
      <c r="S47">
        <v>0.36377200000000087</v>
      </c>
    </row>
    <row r="48" spans="1:19" x14ac:dyDescent="0.25">
      <c r="A48" s="49" t="str">
        <f>dist!A48</f>
        <v>WESTERN EUROPE</v>
      </c>
      <c r="B48" s="50" t="str">
        <f>dist!B48</f>
        <v>Italy</v>
      </c>
      <c r="C48" s="50">
        <v>1991</v>
      </c>
      <c r="D48" s="50">
        <v>7</v>
      </c>
      <c r="E48" s="50">
        <v>1</v>
      </c>
      <c r="F48" s="50"/>
      <c r="G48" s="50">
        <v>1</v>
      </c>
      <c r="H48" s="50">
        <v>1</v>
      </c>
      <c r="I48" s="50">
        <v>1</v>
      </c>
      <c r="J48" s="63">
        <v>0.14285714285714285</v>
      </c>
      <c r="K48" s="63">
        <v>0.14285714285714285</v>
      </c>
      <c r="L48" s="64">
        <v>0.14285714285714285</v>
      </c>
      <c r="N48">
        <v>0.66007500000000052</v>
      </c>
      <c r="O48">
        <v>0.28479499999999974</v>
      </c>
      <c r="Q48">
        <v>-0.37528000000000078</v>
      </c>
      <c r="R48">
        <f t="shared" si="0"/>
        <v>-1</v>
      </c>
      <c r="S48">
        <v>0.37528000000000078</v>
      </c>
    </row>
    <row r="49" spans="1:19" x14ac:dyDescent="0.25">
      <c r="A49" s="49" t="str">
        <f>dist!A49</f>
        <v>WESTERN EUROPE</v>
      </c>
      <c r="B49" s="50" t="str">
        <f>dist!B49</f>
        <v>Malta</v>
      </c>
      <c r="C49" s="50">
        <v>1985</v>
      </c>
      <c r="D49" s="50">
        <v>17</v>
      </c>
      <c r="E49" s="50">
        <v>1</v>
      </c>
      <c r="F49" s="50"/>
      <c r="G49" s="50">
        <v>0</v>
      </c>
      <c r="H49" s="50">
        <v>1</v>
      </c>
      <c r="I49" s="50">
        <v>0</v>
      </c>
      <c r="J49" s="63">
        <v>0</v>
      </c>
      <c r="K49" s="63">
        <v>5.8823529411764705E-2</v>
      </c>
      <c r="L49" s="64">
        <v>0</v>
      </c>
      <c r="N49">
        <v>0.59223299999999957</v>
      </c>
      <c r="O49">
        <v>-0.88960700000000015</v>
      </c>
      <c r="Q49">
        <v>-1.4818399999999996</v>
      </c>
      <c r="R49">
        <f t="shared" si="0"/>
        <v>-1</v>
      </c>
      <c r="S49">
        <v>1.4818399999999996</v>
      </c>
    </row>
    <row r="50" spans="1:19" x14ac:dyDescent="0.25">
      <c r="A50" s="49" t="str">
        <f>dist!A50</f>
        <v>WESTERN EUROPE</v>
      </c>
      <c r="B50" s="50" t="str">
        <f>dist!B50</f>
        <v>Netherlands</v>
      </c>
      <c r="C50" s="50">
        <v>1986</v>
      </c>
      <c r="D50" s="50">
        <v>8</v>
      </c>
      <c r="E50" s="50">
        <v>1</v>
      </c>
      <c r="F50" s="50"/>
      <c r="G50" s="50">
        <v>0</v>
      </c>
      <c r="H50" s="50">
        <v>0</v>
      </c>
      <c r="I50" s="50">
        <v>0</v>
      </c>
      <c r="J50" s="63">
        <v>0</v>
      </c>
      <c r="K50" s="63">
        <v>0</v>
      </c>
      <c r="L50" s="64">
        <v>0</v>
      </c>
      <c r="N50">
        <v>7.166800000000037E-2</v>
      </c>
      <c r="O50">
        <v>5.7320999999999601E-2</v>
      </c>
      <c r="Q50">
        <v>-1.4347000000000769E-2</v>
      </c>
      <c r="R50">
        <f t="shared" si="0"/>
        <v>-1</v>
      </c>
      <c r="S50">
        <v>1.4347000000000769E-2</v>
      </c>
    </row>
    <row r="51" spans="1:19" x14ac:dyDescent="0.25">
      <c r="A51" s="49" t="str">
        <f>dist!A51</f>
        <v>WESTERN EUROPE</v>
      </c>
      <c r="B51" s="50" t="str">
        <f>dist!B51</f>
        <v>Norway</v>
      </c>
      <c r="C51" s="50">
        <v>1986</v>
      </c>
      <c r="D51" s="50">
        <v>2</v>
      </c>
      <c r="E51" s="50">
        <v>1</v>
      </c>
      <c r="F51" s="50"/>
      <c r="G51" s="50">
        <v>0</v>
      </c>
      <c r="H51" s="50">
        <v>0</v>
      </c>
      <c r="I51" s="50">
        <v>1</v>
      </c>
      <c r="J51" s="63">
        <v>0</v>
      </c>
      <c r="K51" s="63">
        <v>0</v>
      </c>
      <c r="L51" s="64">
        <v>0.5</v>
      </c>
      <c r="N51">
        <v>0.25391199999999969</v>
      </c>
      <c r="O51">
        <v>-0.46969600000000045</v>
      </c>
      <c r="Q51">
        <v>-0.72360800000000014</v>
      </c>
      <c r="R51">
        <f t="shared" si="0"/>
        <v>-1</v>
      </c>
      <c r="S51">
        <v>0.72360800000000014</v>
      </c>
    </row>
    <row r="52" spans="1:19" x14ac:dyDescent="0.25">
      <c r="A52" s="49" t="str">
        <f>dist!A52</f>
        <v>WESTERN EUROPE</v>
      </c>
      <c r="B52" s="50" t="str">
        <f>dist!B52</f>
        <v>Portugal</v>
      </c>
      <c r="C52" s="50">
        <v>1982</v>
      </c>
      <c r="D52" s="50">
        <v>11</v>
      </c>
      <c r="E52" s="50">
        <v>2</v>
      </c>
      <c r="F52" s="50"/>
      <c r="G52" s="50">
        <v>0</v>
      </c>
      <c r="H52" s="50">
        <v>3</v>
      </c>
      <c r="I52" s="50">
        <v>2</v>
      </c>
      <c r="J52" s="63">
        <v>0</v>
      </c>
      <c r="K52" s="63">
        <v>0.27272727272727271</v>
      </c>
      <c r="L52" s="64">
        <v>0.18181818181818182</v>
      </c>
      <c r="N52">
        <v>-1.1944180000000002</v>
      </c>
      <c r="O52">
        <v>0.14170600000000136</v>
      </c>
      <c r="Q52" s="33">
        <v>1.3361240000000016</v>
      </c>
      <c r="R52">
        <f t="shared" si="0"/>
        <v>1</v>
      </c>
      <c r="S52">
        <v>1.3361240000000016</v>
      </c>
    </row>
    <row r="53" spans="1:19" x14ac:dyDescent="0.25">
      <c r="A53" s="49" t="str">
        <f>dist!A53</f>
        <v>WESTERN EUROPE</v>
      </c>
      <c r="B53" s="50" t="str">
        <f>dist!B53</f>
        <v>Spain</v>
      </c>
      <c r="C53" s="50">
        <v>1977</v>
      </c>
      <c r="D53" s="50">
        <v>4</v>
      </c>
      <c r="E53" s="50">
        <v>1</v>
      </c>
      <c r="F53" s="50"/>
      <c r="G53" s="50">
        <v>0</v>
      </c>
      <c r="H53" s="50">
        <v>0</v>
      </c>
      <c r="I53" s="50">
        <v>0</v>
      </c>
      <c r="J53" s="63">
        <v>0</v>
      </c>
      <c r="K53" s="63">
        <v>0</v>
      </c>
      <c r="L53" s="64">
        <v>0</v>
      </c>
      <c r="N53">
        <v>0.29206399999999988</v>
      </c>
      <c r="O53">
        <v>-0.65764500000000081</v>
      </c>
      <c r="Q53">
        <v>-0.94970900000000069</v>
      </c>
      <c r="R53">
        <f t="shared" si="0"/>
        <v>-1</v>
      </c>
      <c r="S53">
        <v>0.94970900000000069</v>
      </c>
    </row>
    <row r="54" spans="1:19" x14ac:dyDescent="0.25">
      <c r="A54" s="49" t="str">
        <f>dist!A54</f>
        <v>WESTERN EUROPE</v>
      </c>
      <c r="B54" s="50" t="str">
        <f>dist!B54</f>
        <v>Sweden</v>
      </c>
      <c r="C54" s="50">
        <v>1976</v>
      </c>
      <c r="D54" s="50">
        <v>28</v>
      </c>
      <c r="E54" s="50">
        <v>1</v>
      </c>
      <c r="F54" s="50"/>
      <c r="G54" s="50">
        <v>0</v>
      </c>
      <c r="H54" s="50">
        <v>1</v>
      </c>
      <c r="I54" s="50">
        <v>0</v>
      </c>
      <c r="J54" s="63">
        <v>0</v>
      </c>
      <c r="K54" s="63">
        <v>3.5714285714285712E-2</v>
      </c>
      <c r="L54" s="64">
        <v>0</v>
      </c>
      <c r="N54">
        <v>0.70329900000000056</v>
      </c>
      <c r="O54">
        <v>-0.49232800000000054</v>
      </c>
      <c r="Q54">
        <v>-1.1956270000000011</v>
      </c>
      <c r="R54">
        <f t="shared" si="0"/>
        <v>-1</v>
      </c>
      <c r="S54">
        <v>1.1956270000000011</v>
      </c>
    </row>
    <row r="55" spans="1:19" x14ac:dyDescent="0.25">
      <c r="A55" s="49" t="str">
        <f>dist!A55</f>
        <v>WESTERN EUROPE</v>
      </c>
      <c r="B55" s="50" t="str">
        <f>dist!B55</f>
        <v>Switzerland</v>
      </c>
      <c r="C55" s="50">
        <v>1976</v>
      </c>
      <c r="D55" s="50">
        <v>10</v>
      </c>
      <c r="E55" s="50">
        <v>1</v>
      </c>
      <c r="F55" s="50"/>
      <c r="G55" s="50">
        <v>3</v>
      </c>
      <c r="H55" s="50">
        <v>3</v>
      </c>
      <c r="I55" s="50">
        <v>0</v>
      </c>
      <c r="J55" s="63">
        <v>0.3</v>
      </c>
      <c r="K55" s="63">
        <v>0.3</v>
      </c>
      <c r="L55" s="64">
        <v>0</v>
      </c>
      <c r="N55">
        <v>1.1893790000000002</v>
      </c>
      <c r="O55">
        <v>-0.21696000000000026</v>
      </c>
      <c r="Q55">
        <v>-1.4063390000000004</v>
      </c>
      <c r="R55">
        <f t="shared" si="0"/>
        <v>-1</v>
      </c>
      <c r="S55">
        <v>1.4063390000000004</v>
      </c>
    </row>
    <row r="56" spans="1:19" ht="13" thickBot="1" x14ac:dyDescent="0.3">
      <c r="A56" s="52" t="str">
        <f>dist!A56</f>
        <v>WESTERN EUROPE</v>
      </c>
      <c r="B56" s="53" t="str">
        <f>dist!B56</f>
        <v>United Kingdom</v>
      </c>
      <c r="C56" s="53">
        <v>1982</v>
      </c>
      <c r="D56" s="53">
        <v>5</v>
      </c>
      <c r="E56" s="53">
        <v>1</v>
      </c>
      <c r="F56" s="53"/>
      <c r="G56" s="53">
        <v>0</v>
      </c>
      <c r="H56" s="53">
        <v>1</v>
      </c>
      <c r="I56" s="53">
        <v>0</v>
      </c>
      <c r="J56" s="61">
        <v>0</v>
      </c>
      <c r="K56" s="61">
        <v>0.2</v>
      </c>
      <c r="L56" s="62">
        <v>0</v>
      </c>
      <c r="N56">
        <v>0.26225199999999943</v>
      </c>
      <c r="O56">
        <v>-4.0541999999999946E-2</v>
      </c>
      <c r="Q56">
        <v>-0.3027939999999994</v>
      </c>
      <c r="R56">
        <f t="shared" si="0"/>
        <v>-1</v>
      </c>
      <c r="S56">
        <v>0.3027939999999994</v>
      </c>
    </row>
  </sheetData>
  <conditionalFormatting sqref="J2:L56">
    <cfRule type="colorScale" priority="11">
      <colorScale>
        <cfvo type="min"/>
        <cfvo type="max"/>
        <color rgb="FFFCFCFF"/>
        <color rgb="FFF8696B"/>
      </colorScale>
    </cfRule>
  </conditionalFormatting>
  <conditionalFormatting sqref="D2:D56">
    <cfRule type="colorScale" priority="9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2:AB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2:AC8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2:O5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:S56">
    <cfRule type="colorScale" priority="3">
      <colorScale>
        <cfvo type="min"/>
        <cfvo type="max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4" sqref="E4"/>
    </sheetView>
  </sheetViews>
  <sheetFormatPr defaultRowHeight="12.5" x14ac:dyDescent="0.25"/>
  <cols>
    <col min="1" max="1" width="20.36328125" bestFit="1" customWidth="1"/>
    <col min="2" max="2" width="18.54296875" bestFit="1" customWidth="1"/>
    <col min="3" max="3" width="17.6328125" customWidth="1"/>
    <col min="4" max="4" width="14.08984375" bestFit="1" customWidth="1"/>
    <col min="5" max="5" width="25.6328125" bestFit="1" customWidth="1"/>
    <col min="6" max="6" width="17.6328125" bestFit="1" customWidth="1"/>
    <col min="7" max="7" width="13.81640625" bestFit="1" customWidth="1"/>
  </cols>
  <sheetData>
    <row r="1" spans="1:7" ht="13" x14ac:dyDescent="0.3">
      <c r="A1" s="84"/>
      <c r="B1" s="96" t="s">
        <v>998</v>
      </c>
      <c r="C1" s="96"/>
      <c r="D1" s="84"/>
      <c r="E1" s="96" t="s">
        <v>999</v>
      </c>
      <c r="F1" s="96"/>
      <c r="G1" s="84"/>
    </row>
    <row r="2" spans="1:7" ht="13" x14ac:dyDescent="0.3">
      <c r="A2" s="84"/>
      <c r="B2" s="96" t="s">
        <v>995</v>
      </c>
      <c r="C2" s="96"/>
      <c r="D2" s="84"/>
      <c r="E2" s="96" t="s">
        <v>996</v>
      </c>
      <c r="F2" s="96"/>
      <c r="G2" s="84"/>
    </row>
    <row r="3" spans="1:7" ht="13" x14ac:dyDescent="0.3">
      <c r="A3" s="85" t="s">
        <v>992</v>
      </c>
      <c r="B3" s="84" t="s">
        <v>994</v>
      </c>
      <c r="C3" s="84" t="s">
        <v>997</v>
      </c>
      <c r="D3" s="84" t="str">
        <f>A3</f>
        <v>Ländergruppen</v>
      </c>
      <c r="E3" s="84" t="s">
        <v>1002</v>
      </c>
      <c r="F3" s="84" t="str">
        <f>C3</f>
        <v>STD-ABWEICHUNG</v>
      </c>
      <c r="G3" s="84" t="s">
        <v>1000</v>
      </c>
    </row>
    <row r="4" spans="1:7" x14ac:dyDescent="0.25">
      <c r="A4" s="58" t="s">
        <v>684</v>
      </c>
      <c r="B4" s="86">
        <v>1000071.15</v>
      </c>
      <c r="C4" s="86">
        <v>75.306872196367308</v>
      </c>
      <c r="D4" s="87" t="str">
        <f>'cut-visual'!AA2</f>
        <v>AFRICA</v>
      </c>
      <c r="E4" s="87">
        <f>'cut-visual'!AB2</f>
        <v>0.17857142857142858</v>
      </c>
      <c r="F4" s="88">
        <f>'cut-visual'!AC2</f>
        <v>0.14560842715638714</v>
      </c>
      <c r="G4" s="58">
        <f>'cut-visual'!Z2</f>
        <v>2</v>
      </c>
    </row>
    <row r="5" spans="1:7" x14ac:dyDescent="0.25">
      <c r="A5" s="58" t="s">
        <v>685</v>
      </c>
      <c r="B5" s="86">
        <v>999960.4</v>
      </c>
      <c r="C5" s="86">
        <v>55.677641435852642</v>
      </c>
      <c r="D5" s="87" t="str">
        <f>'cut-visual'!AA3</f>
        <v>AM-OC</v>
      </c>
      <c r="E5" s="87">
        <f>'cut-visual'!AB3</f>
        <v>7.72005772005772E-2</v>
      </c>
      <c r="F5" s="88">
        <f>'cut-visual'!AC3</f>
        <v>8.6234429055676881E-2</v>
      </c>
      <c r="G5" s="58">
        <f>'cut-visual'!Z3</f>
        <v>3</v>
      </c>
    </row>
    <row r="6" spans="1:7" x14ac:dyDescent="0.25">
      <c r="A6" s="58" t="s">
        <v>670</v>
      </c>
      <c r="B6" s="86">
        <v>1000013.1500000001</v>
      </c>
      <c r="C6" s="86">
        <v>70.793461182551013</v>
      </c>
      <c r="D6" s="87" t="str">
        <f>'cut-visual'!AA4</f>
        <v>ASIA</v>
      </c>
      <c r="E6" s="87">
        <f>'cut-visual'!AB4</f>
        <v>0.13281209531209537</v>
      </c>
      <c r="F6" s="88">
        <f>'cut-visual'!AC4</f>
        <v>0.15226751511162417</v>
      </c>
      <c r="G6" s="58">
        <f>'cut-visual'!Z4</f>
        <v>8</v>
      </c>
    </row>
    <row r="7" spans="1:7" x14ac:dyDescent="0.25">
      <c r="A7" s="58" t="s">
        <v>671</v>
      </c>
      <c r="B7" s="86">
        <v>1000019.6000000002</v>
      </c>
      <c r="C7" s="86">
        <v>63.858435148250649</v>
      </c>
      <c r="D7" s="87" t="str">
        <f>'cut-visual'!AA5</f>
        <v>EASTEUR</v>
      </c>
      <c r="E7" s="87">
        <f>'cut-visual'!AB5</f>
        <v>0.19622414622414622</v>
      </c>
      <c r="F7" s="88">
        <f>'cut-visual'!AC5</f>
        <v>0.26299712208455528</v>
      </c>
      <c r="G7" s="58">
        <f>'cut-visual'!Z5</f>
        <v>10</v>
      </c>
    </row>
    <row r="8" spans="1:7" x14ac:dyDescent="0.25">
      <c r="A8" s="58" t="s">
        <v>675</v>
      </c>
      <c r="B8" s="86">
        <v>1000034.5875000001</v>
      </c>
      <c r="C8" s="86">
        <v>68.772365477335555</v>
      </c>
      <c r="D8" s="87" t="str">
        <f>'cut-visual'!AA6</f>
        <v>LATAM</v>
      </c>
      <c r="E8" s="87">
        <f>'cut-visual'!AB6</f>
        <v>0.18952144651157801</v>
      </c>
      <c r="F8" s="88">
        <f>'cut-visual'!AC6</f>
        <v>0.22684333528152947</v>
      </c>
      <c r="G8" s="58">
        <f>'cut-visual'!Z6</f>
        <v>8</v>
      </c>
    </row>
    <row r="9" spans="1:7" x14ac:dyDescent="0.25">
      <c r="A9" s="58" t="s">
        <v>679</v>
      </c>
      <c r="B9" s="86">
        <v>999972.7571428573</v>
      </c>
      <c r="C9" s="86">
        <v>36.311973335968446</v>
      </c>
      <c r="D9" s="87" t="str">
        <f>'cut-visual'!AA7</f>
        <v>NEAST</v>
      </c>
      <c r="E9" s="87">
        <f>'cut-visual'!AB7</f>
        <v>6.3723939459233561E-2</v>
      </c>
      <c r="F9" s="88">
        <f>'cut-visual'!AC7</f>
        <v>8.0462782929710874E-2</v>
      </c>
      <c r="G9" s="58">
        <f>'cut-visual'!Z7</f>
        <v>7</v>
      </c>
    </row>
    <row r="10" spans="1:7" x14ac:dyDescent="0.25">
      <c r="A10" s="58" t="s">
        <v>673</v>
      </c>
      <c r="B10" s="86">
        <v>999975.98823529435</v>
      </c>
      <c r="C10" s="86">
        <v>51.54434457831249</v>
      </c>
      <c r="D10" s="87" t="str">
        <f>'cut-visual'!AA8</f>
        <v>WESTEUR</v>
      </c>
      <c r="E10" s="87">
        <f>'cut-visual'!AB8</f>
        <v>7.9615544970216237E-2</v>
      </c>
      <c r="F10" s="88">
        <f>'cut-visual'!AC8</f>
        <v>0.11210118806205145</v>
      </c>
      <c r="G10" s="58">
        <f>'cut-visual'!Z8</f>
        <v>17</v>
      </c>
    </row>
    <row r="11" spans="1:7" x14ac:dyDescent="0.25">
      <c r="A11" s="58" t="s">
        <v>993</v>
      </c>
      <c r="B11" s="86">
        <v>1000000.0454545445</v>
      </c>
      <c r="C11" s="86">
        <v>62.62815564608006</v>
      </c>
      <c r="D11" s="87" t="str">
        <f>A11</f>
        <v>Durchschnitt</v>
      </c>
      <c r="E11" s="87">
        <f>'cut-visual'!AB9</f>
        <v>0.12598520411424993</v>
      </c>
      <c r="F11" s="88">
        <f>'cut-visual'!AC9</f>
        <v>0.17670864125107733</v>
      </c>
      <c r="G11" s="58" t="s">
        <v>1001</v>
      </c>
    </row>
  </sheetData>
  <mergeCells count="4">
    <mergeCell ref="B1:C1"/>
    <mergeCell ref="B2:C2"/>
    <mergeCell ref="E2:F2"/>
    <mergeCell ref="E1:F1"/>
  </mergeCells>
  <conditionalFormatting pivot="1" sqref="B4:B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7"/>
  <sheetViews>
    <sheetView zoomScale="40" zoomScaleNormal="40" workbookViewId="0">
      <selection sqref="A1:K56"/>
    </sheetView>
  </sheetViews>
  <sheetFormatPr defaultRowHeight="12.5" x14ac:dyDescent="0.25"/>
  <cols>
    <col min="1" max="1" width="20.36328125" bestFit="1" customWidth="1"/>
    <col min="2" max="2" width="13.81640625" bestFit="1" customWidth="1"/>
    <col min="3" max="3" width="13.81640625" customWidth="1"/>
    <col min="10" max="10" width="10.6328125" bestFit="1" customWidth="1"/>
  </cols>
  <sheetData>
    <row r="1" spans="1:24" ht="18" x14ac:dyDescent="0.3">
      <c r="A1" s="35"/>
      <c r="B1" s="35" t="s">
        <v>720</v>
      </c>
      <c r="C1" s="35" t="s">
        <v>991</v>
      </c>
      <c r="D1" s="35" t="str">
        <f>'cut-visual'!G1</f>
        <v>c07-v</v>
      </c>
      <c r="E1" s="35" t="str">
        <f>'cut-visual'!H1</f>
        <v>c08-v</v>
      </c>
      <c r="F1" s="35" t="str">
        <f>'cut-visual'!I1</f>
        <v>c09-v</v>
      </c>
      <c r="G1" s="35" t="str">
        <f>'cut-visual'!J1</f>
        <v>c07-%</v>
      </c>
      <c r="H1" s="35" t="str">
        <f>'cut-visual'!K1</f>
        <v>c08-%</v>
      </c>
      <c r="I1" s="35" t="str">
        <f>'cut-visual'!L1</f>
        <v>c09-%</v>
      </c>
      <c r="J1" s="35" t="str">
        <f>'cut-visual'!S1</f>
        <v>abs(dif-mer)</v>
      </c>
      <c r="K1" s="35" t="s">
        <v>721</v>
      </c>
      <c r="M1" s="71"/>
    </row>
    <row r="2" spans="1:24" ht="13" x14ac:dyDescent="0.3">
      <c r="A2" s="35" t="str">
        <f>'cut-visual'!A2</f>
        <v>AFRICA</v>
      </c>
      <c r="B2" s="35" t="str">
        <f>'cut-visual'!B2</f>
        <v>Ethiopia</v>
      </c>
      <c r="C2" s="35">
        <f>U179</f>
        <v>1000124.4</v>
      </c>
      <c r="D2">
        <f>RANK('cut-visual'!G2,'cut-visual'!G$2:G$56,0)</f>
        <v>2</v>
      </c>
      <c r="E2">
        <f>RANK('cut-visual'!H2,'cut-visual'!H$2:H$56,0)</f>
        <v>6</v>
      </c>
      <c r="F2">
        <f>RANK('cut-visual'!I2,'cut-visual'!I$2:I$56,0)</f>
        <v>1</v>
      </c>
      <c r="G2">
        <f>RANK('cut-visual'!J2,'cut-visual'!J$2:J$56,0)</f>
        <v>3</v>
      </c>
      <c r="H2">
        <f>RANK('cut-visual'!K2,'cut-visual'!K$2:K$56,0)</f>
        <v>11</v>
      </c>
      <c r="I2">
        <f>RANK('cut-visual'!L2,'cut-visual'!L$2:L$56,0)</f>
        <v>4</v>
      </c>
      <c r="J2">
        <f>RANK('cut-visual'!S2,'cut-visual'!S$2:S$56,0)</f>
        <v>5</v>
      </c>
      <c r="K2" s="35">
        <v>1000000</v>
      </c>
      <c r="M2" s="72"/>
    </row>
    <row r="3" spans="1:24" ht="13" x14ac:dyDescent="0.3">
      <c r="A3" s="35" t="str">
        <f>'cut-visual'!A3</f>
        <v>AFRICA</v>
      </c>
      <c r="B3" s="35" t="str">
        <f>'cut-visual'!B3</f>
        <v>Tunisia</v>
      </c>
      <c r="C3" s="35">
        <f t="shared" ref="C3:C56" si="0">U180</f>
        <v>1000017.9</v>
      </c>
      <c r="D3">
        <f>RANK('cut-visual'!G3,'cut-visual'!G$2:G$56,0)</f>
        <v>17</v>
      </c>
      <c r="E3">
        <f>RANK('cut-visual'!H3,'cut-visual'!H$2:H$56,0)</f>
        <v>20</v>
      </c>
      <c r="F3">
        <f>RANK('cut-visual'!I3,'cut-visual'!I$2:I$56,0)</f>
        <v>35</v>
      </c>
      <c r="G3">
        <f>RANK('cut-visual'!J3,'cut-visual'!J$2:J$56,0)</f>
        <v>29</v>
      </c>
      <c r="H3">
        <f>RANK('cut-visual'!K3,'cut-visual'!K$2:K$56,0)</f>
        <v>27</v>
      </c>
      <c r="I3">
        <f>RANK('cut-visual'!L3,'cut-visual'!L$2:L$56,0)</f>
        <v>35</v>
      </c>
      <c r="J3">
        <f>RANK('cut-visual'!S3,'cut-visual'!S$2:S$56,0)</f>
        <v>3</v>
      </c>
      <c r="K3" s="35">
        <v>1000000</v>
      </c>
    </row>
    <row r="4" spans="1:24" ht="13" x14ac:dyDescent="0.3">
      <c r="A4" s="35" t="str">
        <f>'cut-visual'!A4</f>
        <v>AM-OC</v>
      </c>
      <c r="B4" s="35" t="str">
        <f>'cut-visual'!B4</f>
        <v>Australia</v>
      </c>
      <c r="C4" s="35">
        <f t="shared" si="0"/>
        <v>1000010.4</v>
      </c>
      <c r="D4">
        <f>RANK('cut-visual'!G4,'cut-visual'!G$2:G$56,0)</f>
        <v>8</v>
      </c>
      <c r="E4">
        <f>RANK('cut-visual'!H4,'cut-visual'!H$2:H$56,0)</f>
        <v>6</v>
      </c>
      <c r="F4">
        <f>RANK('cut-visual'!I4,'cut-visual'!I$2:I$56,0)</f>
        <v>18</v>
      </c>
      <c r="G4">
        <f>RANK('cut-visual'!J4,'cut-visual'!J$2:J$56,0)</f>
        <v>20</v>
      </c>
      <c r="H4">
        <f>RANK('cut-visual'!K4,'cut-visual'!K$2:K$56,0)</f>
        <v>12</v>
      </c>
      <c r="I4">
        <f>RANK('cut-visual'!L4,'cut-visual'!L$2:L$56,0)</f>
        <v>34</v>
      </c>
      <c r="J4">
        <f>RANK('cut-visual'!S4,'cut-visual'!S$2:S$56,0)</f>
        <v>48</v>
      </c>
      <c r="K4" s="35">
        <v>1000000</v>
      </c>
    </row>
    <row r="5" spans="1:24" ht="15" x14ac:dyDescent="0.3">
      <c r="A5" s="35" t="str">
        <f>'cut-visual'!A5</f>
        <v>AM-OC</v>
      </c>
      <c r="B5" s="35" t="str">
        <f>'cut-visual'!B5</f>
        <v>New Zealand</v>
      </c>
      <c r="C5" s="35">
        <f t="shared" si="0"/>
        <v>999970.4</v>
      </c>
      <c r="D5">
        <f>RANK('cut-visual'!G5,'cut-visual'!G$2:G$56,0)</f>
        <v>17</v>
      </c>
      <c r="E5">
        <f>RANK('cut-visual'!H5,'cut-visual'!H$2:H$56,0)</f>
        <v>35</v>
      </c>
      <c r="F5">
        <f>RANK('cut-visual'!I5,'cut-visual'!I$2:I$56,0)</f>
        <v>18</v>
      </c>
      <c r="G5">
        <f>RANK('cut-visual'!J5,'cut-visual'!J$2:J$56,0)</f>
        <v>16</v>
      </c>
      <c r="H5">
        <f>RANK('cut-visual'!K5,'cut-visual'!K$2:K$56,0)</f>
        <v>35</v>
      </c>
      <c r="I5">
        <f>RANK('cut-visual'!L5,'cut-visual'!L$2:L$56,0)</f>
        <v>16</v>
      </c>
      <c r="J5">
        <f>RANK('cut-visual'!S5,'cut-visual'!S$2:S$56,0)</f>
        <v>49</v>
      </c>
      <c r="K5" s="35">
        <v>1000000</v>
      </c>
      <c r="M5" s="73" t="s">
        <v>722</v>
      </c>
      <c r="N5" s="74">
        <v>2224012</v>
      </c>
      <c r="O5" s="73" t="s">
        <v>723</v>
      </c>
      <c r="P5" s="74">
        <v>55</v>
      </c>
      <c r="Q5" s="73" t="s">
        <v>724</v>
      </c>
      <c r="R5" s="74">
        <v>7</v>
      </c>
      <c r="S5" s="73" t="s">
        <v>725</v>
      </c>
      <c r="T5" s="74">
        <v>55</v>
      </c>
      <c r="U5" s="73" t="s">
        <v>726</v>
      </c>
      <c r="V5" s="74">
        <v>0</v>
      </c>
      <c r="W5" s="73" t="s">
        <v>727</v>
      </c>
      <c r="X5" s="74" t="s">
        <v>728</v>
      </c>
    </row>
    <row r="6" spans="1:24" ht="18.5" thickBot="1" x14ac:dyDescent="0.35">
      <c r="A6" s="35" t="str">
        <f>'cut-visual'!A6</f>
        <v>AM-OC</v>
      </c>
      <c r="B6" s="35" t="str">
        <f>'cut-visual'!B6</f>
        <v>United States</v>
      </c>
      <c r="C6" s="35">
        <f t="shared" si="0"/>
        <v>999900.4</v>
      </c>
      <c r="D6">
        <f>RANK('cut-visual'!G6,'cut-visual'!G$2:G$56,0)</f>
        <v>35</v>
      </c>
      <c r="E6">
        <f>RANK('cut-visual'!H6,'cut-visual'!H$2:H$56,0)</f>
        <v>35</v>
      </c>
      <c r="F6">
        <f>RANK('cut-visual'!I6,'cut-visual'!I$2:I$56,0)</f>
        <v>35</v>
      </c>
      <c r="G6">
        <f>RANK('cut-visual'!J6,'cut-visual'!J$2:J$56,0)</f>
        <v>35</v>
      </c>
      <c r="H6">
        <f>RANK('cut-visual'!K6,'cut-visual'!K$2:K$56,0)</f>
        <v>35</v>
      </c>
      <c r="I6">
        <f>RANK('cut-visual'!L6,'cut-visual'!L$2:L$56,0)</f>
        <v>35</v>
      </c>
      <c r="J6">
        <f>RANK('cut-visual'!S6,'cut-visual'!S$2:S$56,0)</f>
        <v>46</v>
      </c>
      <c r="K6" s="35">
        <v>1000000</v>
      </c>
      <c r="M6" s="71"/>
    </row>
    <row r="7" spans="1:24" ht="13.5" thickBot="1" x14ac:dyDescent="0.35">
      <c r="A7" s="35" t="str">
        <f>'cut-visual'!A7</f>
        <v>ASIA (EX. NEAR EAST)</v>
      </c>
      <c r="B7" s="35" t="str">
        <f>'cut-visual'!B7</f>
        <v>Brunei</v>
      </c>
      <c r="C7" s="35">
        <f t="shared" si="0"/>
        <v>1000029.4</v>
      </c>
      <c r="D7">
        <f>RANK('cut-visual'!G7,'cut-visual'!G$2:G$56,0)</f>
        <v>13</v>
      </c>
      <c r="E7">
        <f>RANK('cut-visual'!H7,'cut-visual'!H$2:H$56,0)</f>
        <v>35</v>
      </c>
      <c r="F7">
        <f>RANK('cut-visual'!I7,'cut-visual'!I$2:I$56,0)</f>
        <v>8</v>
      </c>
      <c r="G7">
        <f>RANK('cut-visual'!J7,'cut-visual'!J$2:J$56,0)</f>
        <v>11</v>
      </c>
      <c r="H7">
        <f>RANK('cut-visual'!K7,'cut-visual'!K$2:K$56,0)</f>
        <v>35</v>
      </c>
      <c r="I7">
        <f>RANK('cut-visual'!L7,'cut-visual'!L$2:L$56,0)</f>
        <v>9</v>
      </c>
      <c r="J7">
        <f>RANK('cut-visual'!S7,'cut-visual'!S$2:S$56,0)</f>
        <v>16</v>
      </c>
      <c r="K7" s="35">
        <v>1000000</v>
      </c>
      <c r="M7" s="75" t="s">
        <v>729</v>
      </c>
      <c r="N7" s="75" t="s">
        <v>730</v>
      </c>
      <c r="O7" s="75" t="s">
        <v>731</v>
      </c>
      <c r="P7" s="75" t="s">
        <v>732</v>
      </c>
      <c r="Q7" s="75" t="s">
        <v>733</v>
      </c>
      <c r="R7" s="75" t="s">
        <v>734</v>
      </c>
      <c r="S7" s="75" t="s">
        <v>735</v>
      </c>
      <c r="T7" s="75" t="s">
        <v>736</v>
      </c>
      <c r="U7" s="75" t="s">
        <v>737</v>
      </c>
    </row>
    <row r="8" spans="1:24" ht="13.5" thickBot="1" x14ac:dyDescent="0.35">
      <c r="A8" s="35" t="str">
        <f>'cut-visual'!A8</f>
        <v>ASIA (EX. NEAR EAST)</v>
      </c>
      <c r="B8" s="35" t="str">
        <f>'cut-visual'!B8</f>
        <v>Iran</v>
      </c>
      <c r="C8" s="35">
        <f t="shared" si="0"/>
        <v>1000086.4</v>
      </c>
      <c r="D8">
        <f>RANK('cut-visual'!G8,'cut-visual'!G$2:G$56,0)</f>
        <v>17</v>
      </c>
      <c r="E8">
        <f>RANK('cut-visual'!H8,'cut-visual'!H$2:H$56,0)</f>
        <v>20</v>
      </c>
      <c r="F8">
        <f>RANK('cut-visual'!I8,'cut-visual'!I$2:I$56,0)</f>
        <v>8</v>
      </c>
      <c r="G8">
        <f>RANK('cut-visual'!J8,'cut-visual'!J$2:J$56,0)</f>
        <v>26</v>
      </c>
      <c r="H8">
        <f>RANK('cut-visual'!K8,'cut-visual'!K$2:K$56,0)</f>
        <v>25</v>
      </c>
      <c r="I8">
        <f>RANK('cut-visual'!L8,'cut-visual'!L$2:L$56,0)</f>
        <v>11</v>
      </c>
      <c r="J8">
        <f>RANK('cut-visual'!S8,'cut-visual'!S$2:S$56,0)</f>
        <v>1</v>
      </c>
      <c r="K8" s="35">
        <v>1000000</v>
      </c>
      <c r="M8" s="75" t="s">
        <v>738</v>
      </c>
      <c r="N8" s="76">
        <v>2</v>
      </c>
      <c r="O8" s="76">
        <v>6</v>
      </c>
      <c r="P8" s="76">
        <v>1</v>
      </c>
      <c r="Q8" s="76">
        <v>3</v>
      </c>
      <c r="R8" s="76">
        <v>11</v>
      </c>
      <c r="S8" s="76">
        <v>4</v>
      </c>
      <c r="T8" s="76">
        <v>5</v>
      </c>
      <c r="U8" s="76">
        <v>1000000</v>
      </c>
    </row>
    <row r="9" spans="1:24" ht="13.5" thickBot="1" x14ac:dyDescent="0.35">
      <c r="A9" s="35" t="str">
        <f>'cut-visual'!A9</f>
        <v>ASIA (EX. NEAR EAST)</v>
      </c>
      <c r="B9" s="35" t="str">
        <f>'cut-visual'!B9</f>
        <v>Japan</v>
      </c>
      <c r="C9" s="35">
        <f t="shared" si="0"/>
        <v>999895.4</v>
      </c>
      <c r="D9">
        <f>RANK('cut-visual'!G9,'cut-visual'!G$2:G$56,0)</f>
        <v>35</v>
      </c>
      <c r="E9">
        <f>RANK('cut-visual'!H9,'cut-visual'!H$2:H$56,0)</f>
        <v>35</v>
      </c>
      <c r="F9">
        <f>RANK('cut-visual'!I9,'cut-visual'!I$2:I$56,0)</f>
        <v>35</v>
      </c>
      <c r="G9">
        <f>RANK('cut-visual'!J9,'cut-visual'!J$2:J$56,0)</f>
        <v>35</v>
      </c>
      <c r="H9">
        <f>RANK('cut-visual'!K9,'cut-visual'!K$2:K$56,0)</f>
        <v>35</v>
      </c>
      <c r="I9">
        <f>RANK('cut-visual'!L9,'cut-visual'!L$2:L$56,0)</f>
        <v>35</v>
      </c>
      <c r="J9">
        <f>RANK('cut-visual'!S9,'cut-visual'!S$2:S$56,0)</f>
        <v>51</v>
      </c>
      <c r="K9" s="35">
        <v>1000000</v>
      </c>
      <c r="M9" s="75" t="s">
        <v>739</v>
      </c>
      <c r="N9" s="76">
        <v>17</v>
      </c>
      <c r="O9" s="76">
        <v>20</v>
      </c>
      <c r="P9" s="76">
        <v>35</v>
      </c>
      <c r="Q9" s="76">
        <v>29</v>
      </c>
      <c r="R9" s="76">
        <v>27</v>
      </c>
      <c r="S9" s="76">
        <v>35</v>
      </c>
      <c r="T9" s="76">
        <v>3</v>
      </c>
      <c r="U9" s="76">
        <v>1000000</v>
      </c>
    </row>
    <row r="10" spans="1:24" ht="13.5" thickBot="1" x14ac:dyDescent="0.35">
      <c r="A10" s="35" t="str">
        <f>'cut-visual'!A10</f>
        <v>ASIA (EX. NEAR EAST)</v>
      </c>
      <c r="B10" s="35" t="str">
        <f>'cut-visual'!B10</f>
        <v>Laos</v>
      </c>
      <c r="C10" s="35">
        <f t="shared" si="0"/>
        <v>1000058.9</v>
      </c>
      <c r="D10">
        <f>RANK('cut-visual'!G10,'cut-visual'!G$2:G$56,0)</f>
        <v>8</v>
      </c>
      <c r="E10">
        <f>RANK('cut-visual'!H10,'cut-visual'!H$2:H$56,0)</f>
        <v>8</v>
      </c>
      <c r="F10">
        <f>RANK('cut-visual'!I10,'cut-visual'!I$2:I$56,0)</f>
        <v>8</v>
      </c>
      <c r="G10">
        <f>RANK('cut-visual'!J10,'cut-visual'!J$2:J$56,0)</f>
        <v>9</v>
      </c>
      <c r="H10">
        <f>RANK('cut-visual'!K10,'cut-visual'!K$2:K$56,0)</f>
        <v>9</v>
      </c>
      <c r="I10">
        <f>RANK('cut-visual'!L10,'cut-visual'!L$2:L$56,0)</f>
        <v>11</v>
      </c>
      <c r="J10">
        <f>RANK('cut-visual'!S10,'cut-visual'!S$2:S$56,0)</f>
        <v>50</v>
      </c>
      <c r="K10" s="35">
        <v>1000000</v>
      </c>
      <c r="M10" s="75" t="s">
        <v>740</v>
      </c>
      <c r="N10" s="76">
        <v>8</v>
      </c>
      <c r="O10" s="76">
        <v>6</v>
      </c>
      <c r="P10" s="76">
        <v>18</v>
      </c>
      <c r="Q10" s="76">
        <v>20</v>
      </c>
      <c r="R10" s="76">
        <v>12</v>
      </c>
      <c r="S10" s="76">
        <v>34</v>
      </c>
      <c r="T10" s="76">
        <v>48</v>
      </c>
      <c r="U10" s="76">
        <v>1000000</v>
      </c>
    </row>
    <row r="11" spans="1:24" ht="13.5" thickBot="1" x14ac:dyDescent="0.35">
      <c r="A11" s="35" t="str">
        <f>'cut-visual'!A11</f>
        <v>ASIA (EX. NEAR EAST)</v>
      </c>
      <c r="B11" s="35" t="str">
        <f>'cut-visual'!B11</f>
        <v>Malaysia</v>
      </c>
      <c r="C11" s="35">
        <f t="shared" si="0"/>
        <v>1000083.9</v>
      </c>
      <c r="D11">
        <f>RANK('cut-visual'!G11,'cut-visual'!G$2:G$56,0)</f>
        <v>17</v>
      </c>
      <c r="E11">
        <f>RANK('cut-visual'!H11,'cut-visual'!H$2:H$56,0)</f>
        <v>1</v>
      </c>
      <c r="F11">
        <f>RANK('cut-visual'!I11,'cut-visual'!I$2:I$56,0)</f>
        <v>8</v>
      </c>
      <c r="G11">
        <f>RANK('cut-visual'!J11,'cut-visual'!J$2:J$56,0)</f>
        <v>34</v>
      </c>
      <c r="H11">
        <f>RANK('cut-visual'!K11,'cut-visual'!K$2:K$56,0)</f>
        <v>3</v>
      </c>
      <c r="I11">
        <f>RANK('cut-visual'!L11,'cut-visual'!L$2:L$56,0)</f>
        <v>26</v>
      </c>
      <c r="J11">
        <f>RANK('cut-visual'!S11,'cut-visual'!S$2:S$56,0)</f>
        <v>24</v>
      </c>
      <c r="K11" s="35">
        <v>1000000</v>
      </c>
      <c r="M11" s="75" t="s">
        <v>741</v>
      </c>
      <c r="N11" s="76">
        <v>17</v>
      </c>
      <c r="O11" s="76">
        <v>35</v>
      </c>
      <c r="P11" s="76">
        <v>18</v>
      </c>
      <c r="Q11" s="76">
        <v>16</v>
      </c>
      <c r="R11" s="76">
        <v>35</v>
      </c>
      <c r="S11" s="76">
        <v>16</v>
      </c>
      <c r="T11" s="76">
        <v>49</v>
      </c>
      <c r="U11" s="76">
        <v>1000000</v>
      </c>
    </row>
    <row r="12" spans="1:24" ht="13.5" thickBot="1" x14ac:dyDescent="0.35">
      <c r="A12" s="35" t="str">
        <f>'cut-visual'!A12</f>
        <v>ASIA (EX. NEAR EAST)</v>
      </c>
      <c r="B12" s="35" t="str">
        <f>'cut-visual'!B12</f>
        <v>Philippines</v>
      </c>
      <c r="C12" s="35">
        <f t="shared" si="0"/>
        <v>999953.4</v>
      </c>
      <c r="D12">
        <f>RANK('cut-visual'!G12,'cut-visual'!G$2:G$56,0)</f>
        <v>17</v>
      </c>
      <c r="E12">
        <f>RANK('cut-visual'!H12,'cut-visual'!H$2:H$56,0)</f>
        <v>20</v>
      </c>
      <c r="F12">
        <f>RANK('cut-visual'!I12,'cut-visual'!I$2:I$56,0)</f>
        <v>35</v>
      </c>
      <c r="G12">
        <f>RANK('cut-visual'!J12,'cut-visual'!J$2:J$56,0)</f>
        <v>30</v>
      </c>
      <c r="H12">
        <f>RANK('cut-visual'!K12,'cut-visual'!K$2:K$56,0)</f>
        <v>28</v>
      </c>
      <c r="I12">
        <f>RANK('cut-visual'!L12,'cut-visual'!L$2:L$56,0)</f>
        <v>35</v>
      </c>
      <c r="J12">
        <f>RANK('cut-visual'!S12,'cut-visual'!S$2:S$56,0)</f>
        <v>38</v>
      </c>
      <c r="K12" s="35">
        <v>1000000</v>
      </c>
      <c r="M12" s="75" t="s">
        <v>742</v>
      </c>
      <c r="N12" s="76">
        <v>35</v>
      </c>
      <c r="O12" s="76">
        <v>35</v>
      </c>
      <c r="P12" s="76">
        <v>35</v>
      </c>
      <c r="Q12" s="76">
        <v>35</v>
      </c>
      <c r="R12" s="76">
        <v>35</v>
      </c>
      <c r="S12" s="76">
        <v>35</v>
      </c>
      <c r="T12" s="76">
        <v>46</v>
      </c>
      <c r="U12" s="76">
        <v>1000000</v>
      </c>
    </row>
    <row r="13" spans="1:24" ht="13.5" thickBot="1" x14ac:dyDescent="0.35">
      <c r="A13" s="35" t="str">
        <f>'cut-visual'!A13</f>
        <v>ASIA (EX. NEAR EAST)</v>
      </c>
      <c r="B13" s="35" t="str">
        <f>'cut-visual'!B13</f>
        <v>South Korea</v>
      </c>
      <c r="C13" s="35">
        <f t="shared" si="0"/>
        <v>999951.4</v>
      </c>
      <c r="D13">
        <f>RANK('cut-visual'!G13,'cut-visual'!G$2:G$56,0)</f>
        <v>17</v>
      </c>
      <c r="E13">
        <f>RANK('cut-visual'!H13,'cut-visual'!H$2:H$56,0)</f>
        <v>35</v>
      </c>
      <c r="F13">
        <f>RANK('cut-visual'!I13,'cut-visual'!I$2:I$56,0)</f>
        <v>18</v>
      </c>
      <c r="G13">
        <f>RANK('cut-visual'!J13,'cut-visual'!J$2:J$56,0)</f>
        <v>30</v>
      </c>
      <c r="H13">
        <f>RANK('cut-visual'!K13,'cut-visual'!K$2:K$56,0)</f>
        <v>35</v>
      </c>
      <c r="I13">
        <f>RANK('cut-visual'!L13,'cut-visual'!L$2:L$56,0)</f>
        <v>28</v>
      </c>
      <c r="J13">
        <f>RANK('cut-visual'!S13,'cut-visual'!S$2:S$56,0)</f>
        <v>42</v>
      </c>
      <c r="K13" s="35">
        <v>1000000</v>
      </c>
      <c r="M13" s="75" t="s">
        <v>743</v>
      </c>
      <c r="N13" s="76">
        <v>13</v>
      </c>
      <c r="O13" s="76">
        <v>35</v>
      </c>
      <c r="P13" s="76">
        <v>8</v>
      </c>
      <c r="Q13" s="76">
        <v>11</v>
      </c>
      <c r="R13" s="76">
        <v>35</v>
      </c>
      <c r="S13" s="76">
        <v>9</v>
      </c>
      <c r="T13" s="76">
        <v>16</v>
      </c>
      <c r="U13" s="76">
        <v>1000000</v>
      </c>
    </row>
    <row r="14" spans="1:24" ht="13.5" thickBot="1" x14ac:dyDescent="0.35">
      <c r="A14" s="35" t="str">
        <f>'cut-visual'!A14</f>
        <v>ASIA (EX. NEAR EAST)</v>
      </c>
      <c r="B14" s="35" t="str">
        <f>'cut-visual'!B14</f>
        <v>Thailand</v>
      </c>
      <c r="C14" s="35">
        <f t="shared" si="0"/>
        <v>1000046.4</v>
      </c>
      <c r="D14">
        <f>RANK('cut-visual'!G14,'cut-visual'!G$2:G$56,0)</f>
        <v>17</v>
      </c>
      <c r="E14">
        <f>RANK('cut-visual'!H14,'cut-visual'!H$2:H$56,0)</f>
        <v>14</v>
      </c>
      <c r="F14">
        <f>RANK('cut-visual'!I14,'cut-visual'!I$2:I$56,0)</f>
        <v>8</v>
      </c>
      <c r="G14">
        <f>RANK('cut-visual'!J14,'cut-visual'!J$2:J$56,0)</f>
        <v>21</v>
      </c>
      <c r="H14">
        <f>RANK('cut-visual'!K14,'cut-visual'!K$2:K$56,0)</f>
        <v>13</v>
      </c>
      <c r="I14">
        <f>RANK('cut-visual'!L14,'cut-visual'!L$2:L$56,0)</f>
        <v>6</v>
      </c>
      <c r="J14">
        <f>RANK('cut-visual'!S14,'cut-visual'!S$2:S$56,0)</f>
        <v>31</v>
      </c>
      <c r="K14" s="35">
        <v>1000000</v>
      </c>
      <c r="M14" s="75" t="s">
        <v>744</v>
      </c>
      <c r="N14" s="76">
        <v>17</v>
      </c>
      <c r="O14" s="76">
        <v>20</v>
      </c>
      <c r="P14" s="76">
        <v>8</v>
      </c>
      <c r="Q14" s="76">
        <v>26</v>
      </c>
      <c r="R14" s="76">
        <v>25</v>
      </c>
      <c r="S14" s="76">
        <v>11</v>
      </c>
      <c r="T14" s="76">
        <v>1</v>
      </c>
      <c r="U14" s="76">
        <v>1000000</v>
      </c>
    </row>
    <row r="15" spans="1:24" ht="13.5" thickBot="1" x14ac:dyDescent="0.35">
      <c r="A15" s="35" t="str">
        <f>'cut-visual'!A15</f>
        <v>EASTERN EUROPE</v>
      </c>
      <c r="B15" s="35" t="str">
        <f>'cut-visual'!B15</f>
        <v>Estonia</v>
      </c>
      <c r="C15" s="35">
        <f t="shared" si="0"/>
        <v>999928.4</v>
      </c>
      <c r="D15">
        <f>RANK('cut-visual'!G15,'cut-visual'!G$2:G$56,0)</f>
        <v>35</v>
      </c>
      <c r="E15">
        <f>RANK('cut-visual'!H15,'cut-visual'!H$2:H$56,0)</f>
        <v>35</v>
      </c>
      <c r="F15">
        <f>RANK('cut-visual'!I15,'cut-visual'!I$2:I$56,0)</f>
        <v>35</v>
      </c>
      <c r="G15">
        <f>RANK('cut-visual'!J15,'cut-visual'!J$2:J$56,0)</f>
        <v>35</v>
      </c>
      <c r="H15">
        <f>RANK('cut-visual'!K15,'cut-visual'!K$2:K$56,0)</f>
        <v>35</v>
      </c>
      <c r="I15">
        <f>RANK('cut-visual'!L15,'cut-visual'!L$2:L$56,0)</f>
        <v>35</v>
      </c>
      <c r="J15">
        <f>RANK('cut-visual'!S15,'cut-visual'!S$2:S$56,0)</f>
        <v>18</v>
      </c>
      <c r="K15" s="35">
        <v>1000000</v>
      </c>
      <c r="M15" s="75" t="s">
        <v>745</v>
      </c>
      <c r="N15" s="76">
        <v>35</v>
      </c>
      <c r="O15" s="76">
        <v>35</v>
      </c>
      <c r="P15" s="76">
        <v>35</v>
      </c>
      <c r="Q15" s="76">
        <v>35</v>
      </c>
      <c r="R15" s="76">
        <v>35</v>
      </c>
      <c r="S15" s="76">
        <v>35</v>
      </c>
      <c r="T15" s="76">
        <v>51</v>
      </c>
      <c r="U15" s="76">
        <v>1000000</v>
      </c>
    </row>
    <row r="16" spans="1:24" ht="13.5" thickBot="1" x14ac:dyDescent="0.35">
      <c r="A16" s="35" t="str">
        <f>'cut-visual'!A16</f>
        <v>EASTERN EUROPE</v>
      </c>
      <c r="B16" s="35" t="str">
        <f>'cut-visual'!B16</f>
        <v>Albania</v>
      </c>
      <c r="C16" s="35">
        <f t="shared" si="0"/>
        <v>1000075.4</v>
      </c>
      <c r="D16">
        <f>RANK('cut-visual'!G16,'cut-visual'!G$2:G$56,0)</f>
        <v>13</v>
      </c>
      <c r="E16">
        <f>RANK('cut-visual'!H16,'cut-visual'!H$2:H$56,0)</f>
        <v>35</v>
      </c>
      <c r="F16">
        <f>RANK('cut-visual'!I16,'cut-visual'!I$2:I$56,0)</f>
        <v>2</v>
      </c>
      <c r="G16">
        <f>RANK('cut-visual'!J16,'cut-visual'!J$2:J$56,0)</f>
        <v>13</v>
      </c>
      <c r="H16">
        <f>RANK('cut-visual'!K16,'cut-visual'!K$2:K$56,0)</f>
        <v>35</v>
      </c>
      <c r="I16">
        <f>RANK('cut-visual'!L16,'cut-visual'!L$2:L$56,0)</f>
        <v>3</v>
      </c>
      <c r="J16">
        <f>RANK('cut-visual'!S16,'cut-visual'!S$2:S$56,0)</f>
        <v>7</v>
      </c>
      <c r="K16" s="35">
        <v>1000000</v>
      </c>
      <c r="M16" s="75" t="s">
        <v>746</v>
      </c>
      <c r="N16" s="76">
        <v>8</v>
      </c>
      <c r="O16" s="76">
        <v>8</v>
      </c>
      <c r="P16" s="76">
        <v>8</v>
      </c>
      <c r="Q16" s="76">
        <v>9</v>
      </c>
      <c r="R16" s="76">
        <v>9</v>
      </c>
      <c r="S16" s="76">
        <v>11</v>
      </c>
      <c r="T16" s="76">
        <v>50</v>
      </c>
      <c r="U16" s="76">
        <v>1000000</v>
      </c>
    </row>
    <row r="17" spans="1:21" ht="13.5" thickBot="1" x14ac:dyDescent="0.35">
      <c r="A17" s="35" t="str">
        <f>'cut-visual'!A17</f>
        <v>EASTERN EUROPE</v>
      </c>
      <c r="B17" s="35" t="str">
        <f>'cut-visual'!B17</f>
        <v>Bulgaria</v>
      </c>
      <c r="C17" s="35">
        <f t="shared" si="0"/>
        <v>1000021.4</v>
      </c>
      <c r="D17">
        <f>RANK('cut-visual'!G17,'cut-visual'!G$2:G$56,0)</f>
        <v>8</v>
      </c>
      <c r="E17">
        <f>RANK('cut-visual'!H17,'cut-visual'!H$2:H$56,0)</f>
        <v>14</v>
      </c>
      <c r="F17">
        <f>RANK('cut-visual'!I17,'cut-visual'!I$2:I$56,0)</f>
        <v>18</v>
      </c>
      <c r="G17">
        <f>RANK('cut-visual'!J17,'cut-visual'!J$2:J$56,0)</f>
        <v>10</v>
      </c>
      <c r="H17">
        <f>RANK('cut-visual'!K17,'cut-visual'!K$2:K$56,0)</f>
        <v>16</v>
      </c>
      <c r="I17">
        <f>RANK('cut-visual'!L17,'cut-visual'!L$2:L$56,0)</f>
        <v>26</v>
      </c>
      <c r="J17">
        <f>RANK('cut-visual'!S17,'cut-visual'!S$2:S$56,0)</f>
        <v>43</v>
      </c>
      <c r="K17" s="35">
        <v>1000000</v>
      </c>
      <c r="M17" s="75" t="s">
        <v>747</v>
      </c>
      <c r="N17" s="76">
        <v>17</v>
      </c>
      <c r="O17" s="76">
        <v>1</v>
      </c>
      <c r="P17" s="76">
        <v>8</v>
      </c>
      <c r="Q17" s="76">
        <v>34</v>
      </c>
      <c r="R17" s="76">
        <v>3</v>
      </c>
      <c r="S17" s="76">
        <v>26</v>
      </c>
      <c r="T17" s="76">
        <v>24</v>
      </c>
      <c r="U17" s="76">
        <v>1000000</v>
      </c>
    </row>
    <row r="18" spans="1:21" ht="13.5" thickBot="1" x14ac:dyDescent="0.35">
      <c r="A18" s="35" t="str">
        <f>'cut-visual'!A18</f>
        <v>EASTERN EUROPE</v>
      </c>
      <c r="B18" s="35" t="str">
        <f>'cut-visual'!B18</f>
        <v>Czech Republic</v>
      </c>
      <c r="C18" s="35">
        <f t="shared" si="0"/>
        <v>1000038.4</v>
      </c>
      <c r="D18">
        <f>RANK('cut-visual'!G18,'cut-visual'!G$2:G$56,0)</f>
        <v>4</v>
      </c>
      <c r="E18">
        <f>RANK('cut-visual'!H18,'cut-visual'!H$2:H$56,0)</f>
        <v>20</v>
      </c>
      <c r="F18">
        <f>RANK('cut-visual'!I18,'cut-visual'!I$2:I$56,0)</f>
        <v>5</v>
      </c>
      <c r="G18">
        <f>RANK('cut-visual'!J18,'cut-visual'!J$2:J$56,0)</f>
        <v>7</v>
      </c>
      <c r="H18">
        <f>RANK('cut-visual'!K18,'cut-visual'!K$2:K$56,0)</f>
        <v>29</v>
      </c>
      <c r="I18">
        <f>RANK('cut-visual'!L18,'cut-visual'!L$2:L$56,0)</f>
        <v>8</v>
      </c>
      <c r="J18">
        <f>RANK('cut-visual'!S18,'cut-visual'!S$2:S$56,0)</f>
        <v>45</v>
      </c>
      <c r="K18" s="35">
        <v>1000000</v>
      </c>
      <c r="M18" s="75" t="s">
        <v>748</v>
      </c>
      <c r="N18" s="76">
        <v>17</v>
      </c>
      <c r="O18" s="76">
        <v>20</v>
      </c>
      <c r="P18" s="76">
        <v>35</v>
      </c>
      <c r="Q18" s="76">
        <v>30</v>
      </c>
      <c r="R18" s="76">
        <v>28</v>
      </c>
      <c r="S18" s="76">
        <v>35</v>
      </c>
      <c r="T18" s="76">
        <v>38</v>
      </c>
      <c r="U18" s="76">
        <v>1000000</v>
      </c>
    </row>
    <row r="19" spans="1:21" ht="13.5" thickBot="1" x14ac:dyDescent="0.35">
      <c r="A19" s="35" t="str">
        <f>'cut-visual'!A19</f>
        <v>EASTERN EUROPE</v>
      </c>
      <c r="B19" s="35" t="str">
        <f>'cut-visual'!B19</f>
        <v>FYR Macedonia</v>
      </c>
      <c r="C19" s="35">
        <f t="shared" si="0"/>
        <v>999978.4</v>
      </c>
      <c r="D19">
        <f>RANK('cut-visual'!G19,'cut-visual'!G$2:G$56,0)</f>
        <v>17</v>
      </c>
      <c r="E19">
        <f>RANK('cut-visual'!H19,'cut-visual'!H$2:H$56,0)</f>
        <v>35</v>
      </c>
      <c r="F19">
        <f>RANK('cut-visual'!I19,'cut-visual'!I$2:I$56,0)</f>
        <v>18</v>
      </c>
      <c r="G19">
        <f>RANK('cut-visual'!J19,'cut-visual'!J$2:J$56,0)</f>
        <v>21</v>
      </c>
      <c r="H19">
        <f>RANK('cut-visual'!K19,'cut-visual'!K$2:K$56,0)</f>
        <v>35</v>
      </c>
      <c r="I19">
        <f>RANK('cut-visual'!L19,'cut-visual'!L$2:L$56,0)</f>
        <v>22</v>
      </c>
      <c r="J19">
        <f>RANK('cut-visual'!S19,'cut-visual'!S$2:S$56,0)</f>
        <v>30</v>
      </c>
      <c r="K19" s="35">
        <v>1000000</v>
      </c>
      <c r="M19" s="75" t="s">
        <v>749</v>
      </c>
      <c r="N19" s="76">
        <v>17</v>
      </c>
      <c r="O19" s="76">
        <v>35</v>
      </c>
      <c r="P19" s="76">
        <v>18</v>
      </c>
      <c r="Q19" s="76">
        <v>30</v>
      </c>
      <c r="R19" s="76">
        <v>35</v>
      </c>
      <c r="S19" s="76">
        <v>28</v>
      </c>
      <c r="T19" s="76">
        <v>42</v>
      </c>
      <c r="U19" s="76">
        <v>1000000</v>
      </c>
    </row>
    <row r="20" spans="1:21" ht="13.5" thickBot="1" x14ac:dyDescent="0.35">
      <c r="A20" s="35" t="str">
        <f>'cut-visual'!A20</f>
        <v>EASTERN EUROPE</v>
      </c>
      <c r="B20" s="35" t="str">
        <f>'cut-visual'!B20</f>
        <v>Hungary</v>
      </c>
      <c r="C20" s="35">
        <f t="shared" si="0"/>
        <v>1000113.4</v>
      </c>
      <c r="D20">
        <f>RANK('cut-visual'!G20,'cut-visual'!G$2:G$56,0)</f>
        <v>4</v>
      </c>
      <c r="E20">
        <f>RANK('cut-visual'!H20,'cut-visual'!H$2:H$56,0)</f>
        <v>4</v>
      </c>
      <c r="F20">
        <f>RANK('cut-visual'!I20,'cut-visual'!I$2:I$56,0)</f>
        <v>18</v>
      </c>
      <c r="G20">
        <f>RANK('cut-visual'!J20,'cut-visual'!J$2:J$56,0)</f>
        <v>2</v>
      </c>
      <c r="H20">
        <f>RANK('cut-visual'!K20,'cut-visual'!K$2:K$56,0)</f>
        <v>1</v>
      </c>
      <c r="I20">
        <f>RANK('cut-visual'!L20,'cut-visual'!L$2:L$56,0)</f>
        <v>16</v>
      </c>
      <c r="J20">
        <f>RANK('cut-visual'!S20,'cut-visual'!S$2:S$56,0)</f>
        <v>9</v>
      </c>
      <c r="K20" s="35">
        <v>1000000</v>
      </c>
      <c r="M20" s="75" t="s">
        <v>750</v>
      </c>
      <c r="N20" s="76">
        <v>17</v>
      </c>
      <c r="O20" s="76">
        <v>14</v>
      </c>
      <c r="P20" s="76">
        <v>8</v>
      </c>
      <c r="Q20" s="76">
        <v>21</v>
      </c>
      <c r="R20" s="76">
        <v>13</v>
      </c>
      <c r="S20" s="76">
        <v>6</v>
      </c>
      <c r="T20" s="76">
        <v>31</v>
      </c>
      <c r="U20" s="76">
        <v>1000000</v>
      </c>
    </row>
    <row r="21" spans="1:21" ht="13.5" thickBot="1" x14ac:dyDescent="0.35">
      <c r="A21" s="35" t="str">
        <f>'cut-visual'!A21</f>
        <v>EASTERN EUROPE</v>
      </c>
      <c r="B21" s="35" t="str">
        <f>'cut-visual'!B21</f>
        <v>Poland</v>
      </c>
      <c r="C21" s="35">
        <f t="shared" si="0"/>
        <v>999988.4</v>
      </c>
      <c r="D21">
        <f>RANK('cut-visual'!G21,'cut-visual'!G$2:G$56,0)</f>
        <v>17</v>
      </c>
      <c r="E21">
        <f>RANK('cut-visual'!H21,'cut-visual'!H$2:H$56,0)</f>
        <v>20</v>
      </c>
      <c r="F21">
        <f>RANK('cut-visual'!I21,'cut-visual'!I$2:I$56,0)</f>
        <v>18</v>
      </c>
      <c r="G21">
        <f>RANK('cut-visual'!J21,'cut-visual'!J$2:J$56,0)</f>
        <v>21</v>
      </c>
      <c r="H21">
        <f>RANK('cut-visual'!K21,'cut-visual'!K$2:K$56,0)</f>
        <v>23</v>
      </c>
      <c r="I21">
        <f>RANK('cut-visual'!L21,'cut-visual'!L$2:L$56,0)</f>
        <v>22</v>
      </c>
      <c r="J21">
        <f>RANK('cut-visual'!S21,'cut-visual'!S$2:S$56,0)</f>
        <v>47</v>
      </c>
      <c r="K21" s="35">
        <v>1000000</v>
      </c>
      <c r="M21" s="75" t="s">
        <v>751</v>
      </c>
      <c r="N21" s="76">
        <v>35</v>
      </c>
      <c r="O21" s="76">
        <v>35</v>
      </c>
      <c r="P21" s="76">
        <v>35</v>
      </c>
      <c r="Q21" s="76">
        <v>35</v>
      </c>
      <c r="R21" s="76">
        <v>35</v>
      </c>
      <c r="S21" s="76">
        <v>35</v>
      </c>
      <c r="T21" s="76">
        <v>18</v>
      </c>
      <c r="U21" s="76">
        <v>1000000</v>
      </c>
    </row>
    <row r="22" spans="1:21" ht="13.5" thickBot="1" x14ac:dyDescent="0.35">
      <c r="A22" s="35" t="str">
        <f>'cut-visual'!A22</f>
        <v>EASTERN EUROPE</v>
      </c>
      <c r="B22" s="35" t="str">
        <f>'cut-visual'!B22</f>
        <v>Romania</v>
      </c>
      <c r="C22" s="35">
        <f t="shared" si="0"/>
        <v>1000023.9</v>
      </c>
      <c r="D22">
        <f>RANK('cut-visual'!G22,'cut-visual'!G$2:G$56,0)</f>
        <v>17</v>
      </c>
      <c r="E22">
        <f>RANK('cut-visual'!H22,'cut-visual'!H$2:H$56,0)</f>
        <v>14</v>
      </c>
      <c r="F22">
        <f>RANK('cut-visual'!I22,'cut-visual'!I$2:I$56,0)</f>
        <v>35</v>
      </c>
      <c r="G22">
        <f>RANK('cut-visual'!J22,'cut-visual'!J$2:J$56,0)</f>
        <v>16</v>
      </c>
      <c r="H22">
        <f>RANK('cut-visual'!K22,'cut-visual'!K$2:K$56,0)</f>
        <v>8</v>
      </c>
      <c r="I22">
        <f>RANK('cut-visual'!L22,'cut-visual'!L$2:L$56,0)</f>
        <v>35</v>
      </c>
      <c r="J22">
        <f>RANK('cut-visual'!S22,'cut-visual'!S$2:S$56,0)</f>
        <v>13</v>
      </c>
      <c r="K22" s="35">
        <v>1000000</v>
      </c>
      <c r="M22" s="75" t="s">
        <v>752</v>
      </c>
      <c r="N22" s="76">
        <v>13</v>
      </c>
      <c r="O22" s="76">
        <v>35</v>
      </c>
      <c r="P22" s="76">
        <v>2</v>
      </c>
      <c r="Q22" s="76">
        <v>13</v>
      </c>
      <c r="R22" s="76">
        <v>35</v>
      </c>
      <c r="S22" s="76">
        <v>3</v>
      </c>
      <c r="T22" s="76">
        <v>7</v>
      </c>
      <c r="U22" s="76">
        <v>1000000</v>
      </c>
    </row>
    <row r="23" spans="1:21" ht="13.5" thickBot="1" x14ac:dyDescent="0.35">
      <c r="A23" s="35" t="str">
        <f>'cut-visual'!A23</f>
        <v>EASTERN EUROPE</v>
      </c>
      <c r="B23" s="35" t="str">
        <f>'cut-visual'!B23</f>
        <v>Slovakia</v>
      </c>
      <c r="C23" s="35">
        <f t="shared" si="0"/>
        <v>1000095.9</v>
      </c>
      <c r="D23">
        <f>RANK('cut-visual'!G23,'cut-visual'!G$2:G$56,0)</f>
        <v>1</v>
      </c>
      <c r="E23">
        <f>RANK('cut-visual'!H23,'cut-visual'!H$2:H$56,0)</f>
        <v>4</v>
      </c>
      <c r="F23">
        <f>RANK('cut-visual'!I23,'cut-visual'!I$2:I$56,0)</f>
        <v>35</v>
      </c>
      <c r="G23">
        <f>RANK('cut-visual'!J23,'cut-visual'!J$2:J$56,0)</f>
        <v>1</v>
      </c>
      <c r="H23">
        <f>RANK('cut-visual'!K23,'cut-visual'!K$2:K$56,0)</f>
        <v>5</v>
      </c>
      <c r="I23">
        <f>RANK('cut-visual'!L23,'cut-visual'!L$2:L$56,0)</f>
        <v>35</v>
      </c>
      <c r="J23">
        <f>RANK('cut-visual'!S23,'cut-visual'!S$2:S$56,0)</f>
        <v>8</v>
      </c>
      <c r="K23" s="35">
        <v>1000000</v>
      </c>
      <c r="M23" s="75" t="s">
        <v>753</v>
      </c>
      <c r="N23" s="76">
        <v>8</v>
      </c>
      <c r="O23" s="76">
        <v>14</v>
      </c>
      <c r="P23" s="76">
        <v>18</v>
      </c>
      <c r="Q23" s="76">
        <v>10</v>
      </c>
      <c r="R23" s="76">
        <v>16</v>
      </c>
      <c r="S23" s="76">
        <v>26</v>
      </c>
      <c r="T23" s="76">
        <v>43</v>
      </c>
      <c r="U23" s="76">
        <v>1000000</v>
      </c>
    </row>
    <row r="24" spans="1:21" ht="13.5" thickBot="1" x14ac:dyDescent="0.35">
      <c r="A24" s="35" t="str">
        <f>'cut-visual'!A24</f>
        <v>EASTERN EUROPE</v>
      </c>
      <c r="B24" s="35" t="str">
        <f>'cut-visual'!B24</f>
        <v>Slovenia</v>
      </c>
      <c r="C24" s="35">
        <f t="shared" si="0"/>
        <v>999932.4</v>
      </c>
      <c r="D24">
        <f>RANK('cut-visual'!G24,'cut-visual'!G$2:G$56,0)</f>
        <v>35</v>
      </c>
      <c r="E24">
        <f>RANK('cut-visual'!H24,'cut-visual'!H$2:H$56,0)</f>
        <v>20</v>
      </c>
      <c r="F24">
        <f>RANK('cut-visual'!I24,'cut-visual'!I$2:I$56,0)</f>
        <v>35</v>
      </c>
      <c r="G24">
        <f>RANK('cut-visual'!J24,'cut-visual'!J$2:J$56,0)</f>
        <v>35</v>
      </c>
      <c r="H24">
        <f>RANK('cut-visual'!K24,'cut-visual'!K$2:K$56,0)</f>
        <v>29</v>
      </c>
      <c r="I24">
        <f>RANK('cut-visual'!L24,'cut-visual'!L$2:L$56,0)</f>
        <v>35</v>
      </c>
      <c r="J24">
        <f>RANK('cut-visual'!S24,'cut-visual'!S$2:S$56,0)</f>
        <v>35</v>
      </c>
      <c r="K24" s="35">
        <v>1000000</v>
      </c>
      <c r="M24" s="75" t="s">
        <v>754</v>
      </c>
      <c r="N24" s="76">
        <v>4</v>
      </c>
      <c r="O24" s="76">
        <v>20</v>
      </c>
      <c r="P24" s="76">
        <v>5</v>
      </c>
      <c r="Q24" s="76">
        <v>7</v>
      </c>
      <c r="R24" s="76">
        <v>29</v>
      </c>
      <c r="S24" s="76">
        <v>8</v>
      </c>
      <c r="T24" s="76">
        <v>45</v>
      </c>
      <c r="U24" s="76">
        <v>1000000</v>
      </c>
    </row>
    <row r="25" spans="1:21" ht="13.5" thickBot="1" x14ac:dyDescent="0.35">
      <c r="A25" s="35" t="str">
        <f>'cut-visual'!A25</f>
        <v>LATIN AMER. &amp; CARIB</v>
      </c>
      <c r="B25" s="35" t="str">
        <f>'cut-visual'!B25</f>
        <v>Brazil</v>
      </c>
      <c r="C25" s="35">
        <f t="shared" si="0"/>
        <v>1000001.4</v>
      </c>
      <c r="D25">
        <f>RANK('cut-visual'!G25,'cut-visual'!G$2:G$56,0)</f>
        <v>13</v>
      </c>
      <c r="E25">
        <f>RANK('cut-visual'!H25,'cut-visual'!H$2:H$56,0)</f>
        <v>20</v>
      </c>
      <c r="F25">
        <f>RANK('cut-visual'!I25,'cut-visual'!I$2:I$56,0)</f>
        <v>35</v>
      </c>
      <c r="G25">
        <f>RANK('cut-visual'!J25,'cut-visual'!J$2:J$56,0)</f>
        <v>4</v>
      </c>
      <c r="H25">
        <f>RANK('cut-visual'!K25,'cut-visual'!K$2:K$56,0)</f>
        <v>16</v>
      </c>
      <c r="I25">
        <f>RANK('cut-visual'!L25,'cut-visual'!L$2:L$56,0)</f>
        <v>35</v>
      </c>
      <c r="J25">
        <f>RANK('cut-visual'!S25,'cut-visual'!S$2:S$56,0)</f>
        <v>32</v>
      </c>
      <c r="K25" s="35">
        <v>1000000</v>
      </c>
      <c r="M25" s="75" t="s">
        <v>755</v>
      </c>
      <c r="N25" s="76">
        <v>17</v>
      </c>
      <c r="O25" s="76">
        <v>35</v>
      </c>
      <c r="P25" s="76">
        <v>18</v>
      </c>
      <c r="Q25" s="76">
        <v>21</v>
      </c>
      <c r="R25" s="76">
        <v>35</v>
      </c>
      <c r="S25" s="76">
        <v>22</v>
      </c>
      <c r="T25" s="76">
        <v>30</v>
      </c>
      <c r="U25" s="76">
        <v>1000000</v>
      </c>
    </row>
    <row r="26" spans="1:21" ht="13.5" thickBot="1" x14ac:dyDescent="0.35">
      <c r="A26" s="35" t="str">
        <f>'cut-visual'!A26</f>
        <v>LATIN AMER. &amp; CARIB</v>
      </c>
      <c r="B26" s="35" t="str">
        <f>'cut-visual'!B26</f>
        <v>Chile</v>
      </c>
      <c r="C26" s="35">
        <f t="shared" si="0"/>
        <v>1000022.4</v>
      </c>
      <c r="D26">
        <f>RANK('cut-visual'!G26,'cut-visual'!G$2:G$56,0)</f>
        <v>3</v>
      </c>
      <c r="E26">
        <f>RANK('cut-visual'!H26,'cut-visual'!H$2:H$56,0)</f>
        <v>8</v>
      </c>
      <c r="F26">
        <f>RANK('cut-visual'!I26,'cut-visual'!I$2:I$56,0)</f>
        <v>8</v>
      </c>
      <c r="G26">
        <f>RANK('cut-visual'!J26,'cut-visual'!J$2:J$56,0)</f>
        <v>12</v>
      </c>
      <c r="H26">
        <f>RANK('cut-visual'!K26,'cut-visual'!K$2:K$56,0)</f>
        <v>22</v>
      </c>
      <c r="I26">
        <f>RANK('cut-visual'!L26,'cut-visual'!L$2:L$56,0)</f>
        <v>28</v>
      </c>
      <c r="J26">
        <f>RANK('cut-visual'!S26,'cut-visual'!S$2:S$56,0)</f>
        <v>53</v>
      </c>
      <c r="K26" s="35">
        <v>1000000</v>
      </c>
      <c r="M26" s="75" t="s">
        <v>756</v>
      </c>
      <c r="N26" s="76">
        <v>4</v>
      </c>
      <c r="O26" s="76">
        <v>4</v>
      </c>
      <c r="P26" s="76">
        <v>18</v>
      </c>
      <c r="Q26" s="76">
        <v>2</v>
      </c>
      <c r="R26" s="76">
        <v>1</v>
      </c>
      <c r="S26" s="76">
        <v>16</v>
      </c>
      <c r="T26" s="76">
        <v>9</v>
      </c>
      <c r="U26" s="76">
        <v>1000000</v>
      </c>
    </row>
    <row r="27" spans="1:21" ht="13.5" thickBot="1" x14ac:dyDescent="0.35">
      <c r="A27" s="35" t="str">
        <f>'cut-visual'!A27</f>
        <v>LATIN AMER. &amp; CARIB</v>
      </c>
      <c r="B27" s="35" t="str">
        <f>'cut-visual'!B27</f>
        <v>Colombia</v>
      </c>
      <c r="C27" s="35">
        <f t="shared" si="0"/>
        <v>1000091.9</v>
      </c>
      <c r="D27">
        <f>RANK('cut-visual'!G27,'cut-visual'!G$2:G$56,0)</f>
        <v>35</v>
      </c>
      <c r="E27">
        <f>RANK('cut-visual'!H27,'cut-visual'!H$2:H$56,0)</f>
        <v>2</v>
      </c>
      <c r="F27">
        <f>RANK('cut-visual'!I27,'cut-visual'!I$2:I$56,0)</f>
        <v>2</v>
      </c>
      <c r="G27">
        <f>RANK('cut-visual'!J27,'cut-visual'!J$2:J$56,0)</f>
        <v>35</v>
      </c>
      <c r="H27">
        <f>RANK('cut-visual'!K27,'cut-visual'!K$2:K$56,0)</f>
        <v>1</v>
      </c>
      <c r="I27">
        <f>RANK('cut-visual'!L27,'cut-visual'!L$2:L$56,0)</f>
        <v>2</v>
      </c>
      <c r="J27">
        <f>RANK('cut-visual'!S27,'cut-visual'!S$2:S$56,0)</f>
        <v>20</v>
      </c>
      <c r="K27" s="35">
        <v>1000000</v>
      </c>
      <c r="M27" s="75" t="s">
        <v>757</v>
      </c>
      <c r="N27" s="76">
        <v>17</v>
      </c>
      <c r="O27" s="76">
        <v>20</v>
      </c>
      <c r="P27" s="76">
        <v>18</v>
      </c>
      <c r="Q27" s="76">
        <v>21</v>
      </c>
      <c r="R27" s="76">
        <v>23</v>
      </c>
      <c r="S27" s="76">
        <v>22</v>
      </c>
      <c r="T27" s="76">
        <v>47</v>
      </c>
      <c r="U27" s="76">
        <v>1000000</v>
      </c>
    </row>
    <row r="28" spans="1:21" ht="13.5" thickBot="1" x14ac:dyDescent="0.35">
      <c r="A28" s="35" t="str">
        <f>'cut-visual'!A28</f>
        <v>LATIN AMER. &amp; CARIB</v>
      </c>
      <c r="B28" s="35" t="str">
        <f>'cut-visual'!B28</f>
        <v>Cuba</v>
      </c>
      <c r="C28" s="35">
        <f t="shared" si="0"/>
        <v>1000118.9</v>
      </c>
      <c r="D28">
        <f>RANK('cut-visual'!G28,'cut-visual'!G$2:G$56,0)</f>
        <v>4</v>
      </c>
      <c r="E28">
        <f>RANK('cut-visual'!H28,'cut-visual'!H$2:H$56,0)</f>
        <v>3</v>
      </c>
      <c r="F28">
        <f>RANK('cut-visual'!I28,'cut-visual'!I$2:I$56,0)</f>
        <v>2</v>
      </c>
      <c r="G28">
        <f>RANK('cut-visual'!J28,'cut-visual'!J$2:J$56,0)</f>
        <v>7</v>
      </c>
      <c r="H28">
        <f>RANK('cut-visual'!K28,'cut-visual'!K$2:K$56,0)</f>
        <v>4</v>
      </c>
      <c r="I28">
        <f>RANK('cut-visual'!L28,'cut-visual'!L$2:L$56,0)</f>
        <v>4</v>
      </c>
      <c r="J28">
        <f>RANK('cut-visual'!S28,'cut-visual'!S$2:S$56,0)</f>
        <v>19</v>
      </c>
      <c r="K28" s="35">
        <v>1000000</v>
      </c>
      <c r="M28" s="75" t="s">
        <v>758</v>
      </c>
      <c r="N28" s="76">
        <v>17</v>
      </c>
      <c r="O28" s="76">
        <v>14</v>
      </c>
      <c r="P28" s="76">
        <v>35</v>
      </c>
      <c r="Q28" s="76">
        <v>16</v>
      </c>
      <c r="R28" s="76">
        <v>8</v>
      </c>
      <c r="S28" s="76">
        <v>35</v>
      </c>
      <c r="T28" s="76">
        <v>13</v>
      </c>
      <c r="U28" s="76">
        <v>1000000</v>
      </c>
    </row>
    <row r="29" spans="1:21" ht="13.5" thickBot="1" x14ac:dyDescent="0.35">
      <c r="A29" s="35" t="str">
        <f>'cut-visual'!A29</f>
        <v>LATIN AMER. &amp; CARIB</v>
      </c>
      <c r="B29" s="35" t="str">
        <f>'cut-visual'!B29</f>
        <v>El Salvador</v>
      </c>
      <c r="C29" s="35">
        <f t="shared" si="0"/>
        <v>999910.40000000002</v>
      </c>
      <c r="D29">
        <f>RANK('cut-visual'!G29,'cut-visual'!G$2:G$56,0)</f>
        <v>35</v>
      </c>
      <c r="E29">
        <f>RANK('cut-visual'!H29,'cut-visual'!H$2:H$56,0)</f>
        <v>35</v>
      </c>
      <c r="F29">
        <f>RANK('cut-visual'!I29,'cut-visual'!I$2:I$56,0)</f>
        <v>35</v>
      </c>
      <c r="G29">
        <f>RANK('cut-visual'!J29,'cut-visual'!J$2:J$56,0)</f>
        <v>35</v>
      </c>
      <c r="H29">
        <f>RANK('cut-visual'!K29,'cut-visual'!K$2:K$56,0)</f>
        <v>35</v>
      </c>
      <c r="I29">
        <f>RANK('cut-visual'!L29,'cut-visual'!L$2:L$56,0)</f>
        <v>35</v>
      </c>
      <c r="J29">
        <f>RANK('cut-visual'!S29,'cut-visual'!S$2:S$56,0)</f>
        <v>36</v>
      </c>
      <c r="K29" s="35">
        <v>1000000</v>
      </c>
      <c r="M29" s="75" t="s">
        <v>759</v>
      </c>
      <c r="N29" s="76">
        <v>1</v>
      </c>
      <c r="O29" s="76">
        <v>4</v>
      </c>
      <c r="P29" s="76">
        <v>35</v>
      </c>
      <c r="Q29" s="76">
        <v>1</v>
      </c>
      <c r="R29" s="76">
        <v>5</v>
      </c>
      <c r="S29" s="76">
        <v>35</v>
      </c>
      <c r="T29" s="76">
        <v>8</v>
      </c>
      <c r="U29" s="76">
        <v>1000000</v>
      </c>
    </row>
    <row r="30" spans="1:21" ht="13.5" thickBot="1" x14ac:dyDescent="0.35">
      <c r="A30" s="35" t="str">
        <f>'cut-visual'!A30</f>
        <v>LATIN AMER. &amp; CARIB</v>
      </c>
      <c r="B30" s="35" t="str">
        <f>'cut-visual'!B30</f>
        <v>Guyana</v>
      </c>
      <c r="C30" s="35">
        <f t="shared" si="0"/>
        <v>1000096.9</v>
      </c>
      <c r="D30">
        <f>RANK('cut-visual'!G30,'cut-visual'!G$2:G$56,0)</f>
        <v>13</v>
      </c>
      <c r="E30">
        <f>RANK('cut-visual'!H30,'cut-visual'!H$2:H$56,0)</f>
        <v>14</v>
      </c>
      <c r="F30">
        <f>RANK('cut-visual'!I30,'cut-visual'!I$2:I$56,0)</f>
        <v>8</v>
      </c>
      <c r="G30">
        <f>RANK('cut-visual'!J30,'cut-visual'!J$2:J$56,0)</f>
        <v>16</v>
      </c>
      <c r="H30">
        <f>RANK('cut-visual'!K30,'cut-visual'!K$2:K$56,0)</f>
        <v>18</v>
      </c>
      <c r="I30">
        <f>RANK('cut-visual'!L30,'cut-visual'!L$2:L$56,0)</f>
        <v>16</v>
      </c>
      <c r="J30">
        <f>RANK('cut-visual'!S30,'cut-visual'!S$2:S$56,0)</f>
        <v>2</v>
      </c>
      <c r="K30" s="35">
        <v>1000000</v>
      </c>
      <c r="M30" s="75" t="s">
        <v>760</v>
      </c>
      <c r="N30" s="76">
        <v>35</v>
      </c>
      <c r="O30" s="76">
        <v>20</v>
      </c>
      <c r="P30" s="76">
        <v>35</v>
      </c>
      <c r="Q30" s="76">
        <v>35</v>
      </c>
      <c r="R30" s="76">
        <v>29</v>
      </c>
      <c r="S30" s="76">
        <v>35</v>
      </c>
      <c r="T30" s="76">
        <v>35</v>
      </c>
      <c r="U30" s="76">
        <v>1000000</v>
      </c>
    </row>
    <row r="31" spans="1:21" ht="13.5" thickBot="1" x14ac:dyDescent="0.35">
      <c r="A31" s="35" t="str">
        <f>'cut-visual'!A31</f>
        <v>LATIN AMER. &amp; CARIB</v>
      </c>
      <c r="B31" s="35" t="str">
        <f>'cut-visual'!B31</f>
        <v>Panama</v>
      </c>
      <c r="C31" s="35">
        <f t="shared" si="0"/>
        <v>999989.4</v>
      </c>
      <c r="D31">
        <f>RANK('cut-visual'!G31,'cut-visual'!G$2:G$56,0)</f>
        <v>8</v>
      </c>
      <c r="E31">
        <f>RANK('cut-visual'!H31,'cut-visual'!H$2:H$56,0)</f>
        <v>20</v>
      </c>
      <c r="F31">
        <f>RANK('cut-visual'!I31,'cut-visual'!I$2:I$56,0)</f>
        <v>35</v>
      </c>
      <c r="G31">
        <f>RANK('cut-visual'!J31,'cut-visual'!J$2:J$56,0)</f>
        <v>15</v>
      </c>
      <c r="H31">
        <f>RANK('cut-visual'!K31,'cut-visual'!K$2:K$56,0)</f>
        <v>33</v>
      </c>
      <c r="I31">
        <f>RANK('cut-visual'!L31,'cut-visual'!L$2:L$56,0)</f>
        <v>35</v>
      </c>
      <c r="J31">
        <f>RANK('cut-visual'!S31,'cut-visual'!S$2:S$56,0)</f>
        <v>21</v>
      </c>
      <c r="K31" s="35">
        <v>1000000</v>
      </c>
      <c r="M31" s="75" t="s">
        <v>761</v>
      </c>
      <c r="N31" s="76">
        <v>13</v>
      </c>
      <c r="O31" s="76">
        <v>20</v>
      </c>
      <c r="P31" s="76">
        <v>35</v>
      </c>
      <c r="Q31" s="76">
        <v>4</v>
      </c>
      <c r="R31" s="76">
        <v>16</v>
      </c>
      <c r="S31" s="76">
        <v>35</v>
      </c>
      <c r="T31" s="76">
        <v>32</v>
      </c>
      <c r="U31" s="76">
        <v>1000000</v>
      </c>
    </row>
    <row r="32" spans="1:21" ht="13.5" thickBot="1" x14ac:dyDescent="0.35">
      <c r="A32" s="35" t="str">
        <f>'cut-visual'!A32</f>
        <v>LATIN AMER. &amp; CARIB</v>
      </c>
      <c r="B32" s="35" t="str">
        <f>'cut-visual'!B32</f>
        <v>Uruguay</v>
      </c>
      <c r="C32" s="35">
        <f t="shared" si="0"/>
        <v>1000045.4</v>
      </c>
      <c r="D32">
        <f>RANK('cut-visual'!G32,'cut-visual'!G$2:G$56,0)</f>
        <v>17</v>
      </c>
      <c r="E32">
        <f>RANK('cut-visual'!H32,'cut-visual'!H$2:H$56,0)</f>
        <v>8</v>
      </c>
      <c r="F32">
        <f>RANK('cut-visual'!I32,'cut-visual'!I$2:I$56,0)</f>
        <v>5</v>
      </c>
      <c r="G32">
        <f>RANK('cut-visual'!J32,'cut-visual'!J$2:J$56,0)</f>
        <v>33</v>
      </c>
      <c r="H32">
        <f>RANK('cut-visual'!K32,'cut-visual'!K$2:K$56,0)</f>
        <v>15</v>
      </c>
      <c r="I32">
        <f>RANK('cut-visual'!L32,'cut-visual'!L$2:L$56,0)</f>
        <v>10</v>
      </c>
      <c r="J32">
        <f>RANK('cut-visual'!S32,'cut-visual'!S$2:S$56,0)</f>
        <v>23</v>
      </c>
      <c r="K32" s="35">
        <v>1000000</v>
      </c>
      <c r="M32" s="75" t="s">
        <v>762</v>
      </c>
      <c r="N32" s="76">
        <v>3</v>
      </c>
      <c r="O32" s="76">
        <v>8</v>
      </c>
      <c r="P32" s="76">
        <v>8</v>
      </c>
      <c r="Q32" s="76">
        <v>12</v>
      </c>
      <c r="R32" s="76">
        <v>22</v>
      </c>
      <c r="S32" s="76">
        <v>28</v>
      </c>
      <c r="T32" s="76">
        <v>53</v>
      </c>
      <c r="U32" s="76">
        <v>1000000</v>
      </c>
    </row>
    <row r="33" spans="1:21" ht="13.5" thickBot="1" x14ac:dyDescent="0.35">
      <c r="A33" s="35" t="str">
        <f>'cut-visual'!A33</f>
        <v>NEAR EAST</v>
      </c>
      <c r="B33" s="35" t="str">
        <f>'cut-visual'!B33</f>
        <v>Bahrain</v>
      </c>
      <c r="C33" s="35">
        <f t="shared" si="0"/>
        <v>999998.4</v>
      </c>
      <c r="D33">
        <f>RANK('cut-visual'!G33,'cut-visual'!G$2:G$56,0)</f>
        <v>4</v>
      </c>
      <c r="E33">
        <f>RANK('cut-visual'!H33,'cut-visual'!H$2:H$56,0)</f>
        <v>35</v>
      </c>
      <c r="F33">
        <f>RANK('cut-visual'!I33,'cut-visual'!I$2:I$56,0)</f>
        <v>18</v>
      </c>
      <c r="G33">
        <f>RANK('cut-visual'!J33,'cut-visual'!J$2:J$56,0)</f>
        <v>5</v>
      </c>
      <c r="H33">
        <f>RANK('cut-visual'!K33,'cut-visual'!K$2:K$56,0)</f>
        <v>35</v>
      </c>
      <c r="I33">
        <f>RANK('cut-visual'!L33,'cut-visual'!L$2:L$56,0)</f>
        <v>28</v>
      </c>
      <c r="J33">
        <f>RANK('cut-visual'!S33,'cut-visual'!S$2:S$56,0)</f>
        <v>33</v>
      </c>
      <c r="K33" s="35">
        <v>1000000</v>
      </c>
      <c r="M33" s="75" t="s">
        <v>763</v>
      </c>
      <c r="N33" s="76">
        <v>35</v>
      </c>
      <c r="O33" s="76">
        <v>2</v>
      </c>
      <c r="P33" s="76">
        <v>2</v>
      </c>
      <c r="Q33" s="76">
        <v>35</v>
      </c>
      <c r="R33" s="76">
        <v>1</v>
      </c>
      <c r="S33" s="76">
        <v>2</v>
      </c>
      <c r="T33" s="76">
        <v>20</v>
      </c>
      <c r="U33" s="76">
        <v>1000000</v>
      </c>
    </row>
    <row r="34" spans="1:21" ht="13.5" thickBot="1" x14ac:dyDescent="0.35">
      <c r="A34" s="35" t="str">
        <f>'cut-visual'!A34</f>
        <v>NEAR EAST</v>
      </c>
      <c r="B34" s="35" t="str">
        <f>'cut-visual'!B34</f>
        <v>Cyprus</v>
      </c>
      <c r="C34" s="35">
        <f t="shared" si="0"/>
        <v>1000005.4</v>
      </c>
      <c r="D34">
        <f>RANK('cut-visual'!G34,'cut-visual'!G$2:G$56,0)</f>
        <v>35</v>
      </c>
      <c r="E34">
        <f>RANK('cut-visual'!H34,'cut-visual'!H$2:H$56,0)</f>
        <v>14</v>
      </c>
      <c r="F34">
        <f>RANK('cut-visual'!I34,'cut-visual'!I$2:I$56,0)</f>
        <v>5</v>
      </c>
      <c r="G34">
        <f>RANK('cut-visual'!J34,'cut-visual'!J$2:J$56,0)</f>
        <v>35</v>
      </c>
      <c r="H34">
        <f>RANK('cut-visual'!K34,'cut-visual'!K$2:K$56,0)</f>
        <v>21</v>
      </c>
      <c r="I34">
        <f>RANK('cut-visual'!L34,'cut-visual'!L$2:L$56,0)</f>
        <v>14</v>
      </c>
      <c r="J34">
        <f>RANK('cut-visual'!S34,'cut-visual'!S$2:S$56,0)</f>
        <v>27</v>
      </c>
      <c r="K34" s="35">
        <v>1000000</v>
      </c>
      <c r="M34" s="75" t="s">
        <v>764</v>
      </c>
      <c r="N34" s="76">
        <v>4</v>
      </c>
      <c r="O34" s="76">
        <v>3</v>
      </c>
      <c r="P34" s="76">
        <v>2</v>
      </c>
      <c r="Q34" s="76">
        <v>7</v>
      </c>
      <c r="R34" s="76">
        <v>4</v>
      </c>
      <c r="S34" s="76">
        <v>4</v>
      </c>
      <c r="T34" s="76">
        <v>19</v>
      </c>
      <c r="U34" s="76">
        <v>1000000</v>
      </c>
    </row>
    <row r="35" spans="1:21" ht="13.5" thickBot="1" x14ac:dyDescent="0.35">
      <c r="A35" s="35" t="str">
        <f>'cut-visual'!A35</f>
        <v>NEAR EAST</v>
      </c>
      <c r="B35" s="35" t="str">
        <f>'cut-visual'!B35</f>
        <v>Jordan</v>
      </c>
      <c r="C35" s="35">
        <f t="shared" si="0"/>
        <v>1000008.9</v>
      </c>
      <c r="D35">
        <f>RANK('cut-visual'!G35,'cut-visual'!G$2:G$56,0)</f>
        <v>17</v>
      </c>
      <c r="E35">
        <f>RANK('cut-visual'!H35,'cut-visual'!H$2:H$56,0)</f>
        <v>35</v>
      </c>
      <c r="F35">
        <f>RANK('cut-visual'!I35,'cut-visual'!I$2:I$56,0)</f>
        <v>35</v>
      </c>
      <c r="G35">
        <f>RANK('cut-visual'!J35,'cut-visual'!J$2:J$56,0)</f>
        <v>14</v>
      </c>
      <c r="H35">
        <f>RANK('cut-visual'!K35,'cut-visual'!K$2:K$56,0)</f>
        <v>35</v>
      </c>
      <c r="I35">
        <f>RANK('cut-visual'!L35,'cut-visual'!L$2:L$56,0)</f>
        <v>35</v>
      </c>
      <c r="J35">
        <f>RANK('cut-visual'!S35,'cut-visual'!S$2:S$56,0)</f>
        <v>4</v>
      </c>
      <c r="K35" s="35">
        <v>1000000</v>
      </c>
      <c r="M35" s="75" t="s">
        <v>765</v>
      </c>
      <c r="N35" s="76">
        <v>35</v>
      </c>
      <c r="O35" s="76">
        <v>35</v>
      </c>
      <c r="P35" s="76">
        <v>35</v>
      </c>
      <c r="Q35" s="76">
        <v>35</v>
      </c>
      <c r="R35" s="76">
        <v>35</v>
      </c>
      <c r="S35" s="76">
        <v>35</v>
      </c>
      <c r="T35" s="76">
        <v>36</v>
      </c>
      <c r="U35" s="76">
        <v>1000000</v>
      </c>
    </row>
    <row r="36" spans="1:21" ht="13.5" thickBot="1" x14ac:dyDescent="0.35">
      <c r="A36" s="35" t="str">
        <f>'cut-visual'!A36</f>
        <v>NEAR EAST</v>
      </c>
      <c r="B36" s="35" t="str">
        <f>'cut-visual'!B36</f>
        <v>Qatar</v>
      </c>
      <c r="C36" s="35">
        <f t="shared" si="0"/>
        <v>999986.4</v>
      </c>
      <c r="D36">
        <f>RANK('cut-visual'!G36,'cut-visual'!G$2:G$56,0)</f>
        <v>17</v>
      </c>
      <c r="E36">
        <f>RANK('cut-visual'!H36,'cut-visual'!H$2:H$56,0)</f>
        <v>20</v>
      </c>
      <c r="F36">
        <f>RANK('cut-visual'!I36,'cut-visual'!I$2:I$56,0)</f>
        <v>18</v>
      </c>
      <c r="G36">
        <f>RANK('cut-visual'!J36,'cut-visual'!J$2:J$56,0)</f>
        <v>26</v>
      </c>
      <c r="H36">
        <f>RANK('cut-visual'!K36,'cut-visual'!K$2:K$56,0)</f>
        <v>25</v>
      </c>
      <c r="I36">
        <f>RANK('cut-visual'!L36,'cut-visual'!L$2:L$56,0)</f>
        <v>25</v>
      </c>
      <c r="J36">
        <f>RANK('cut-visual'!S36,'cut-visual'!S$2:S$56,0)</f>
        <v>39</v>
      </c>
      <c r="K36" s="35">
        <v>1000000</v>
      </c>
      <c r="M36" s="75" t="s">
        <v>766</v>
      </c>
      <c r="N36" s="76">
        <v>13</v>
      </c>
      <c r="O36" s="76">
        <v>14</v>
      </c>
      <c r="P36" s="76">
        <v>8</v>
      </c>
      <c r="Q36" s="76">
        <v>16</v>
      </c>
      <c r="R36" s="76">
        <v>18</v>
      </c>
      <c r="S36" s="76">
        <v>16</v>
      </c>
      <c r="T36" s="76">
        <v>2</v>
      </c>
      <c r="U36" s="76">
        <v>1000000</v>
      </c>
    </row>
    <row r="37" spans="1:21" ht="13.5" thickBot="1" x14ac:dyDescent="0.35">
      <c r="A37" s="35" t="str">
        <f>'cut-visual'!A37</f>
        <v>NEAR EAST</v>
      </c>
      <c r="B37" s="35" t="str">
        <f>'cut-visual'!B37</f>
        <v>Saudi Arabia</v>
      </c>
      <c r="C37" s="35">
        <f t="shared" si="0"/>
        <v>999959.4</v>
      </c>
      <c r="D37">
        <f>RANK('cut-visual'!G37,'cut-visual'!G$2:G$56,0)</f>
        <v>35</v>
      </c>
      <c r="E37">
        <f>RANK('cut-visual'!H37,'cut-visual'!H$2:H$56,0)</f>
        <v>35</v>
      </c>
      <c r="F37">
        <f>RANK('cut-visual'!I37,'cut-visual'!I$2:I$56,0)</f>
        <v>18</v>
      </c>
      <c r="G37">
        <f>RANK('cut-visual'!J37,'cut-visual'!J$2:J$56,0)</f>
        <v>35</v>
      </c>
      <c r="H37">
        <f>RANK('cut-visual'!K37,'cut-visual'!K$2:K$56,0)</f>
        <v>35</v>
      </c>
      <c r="I37">
        <f>RANK('cut-visual'!L37,'cut-visual'!L$2:L$56,0)</f>
        <v>33</v>
      </c>
      <c r="J37">
        <f>RANK('cut-visual'!S37,'cut-visual'!S$2:S$56,0)</f>
        <v>6</v>
      </c>
      <c r="K37" s="35">
        <v>1000000</v>
      </c>
      <c r="M37" s="75" t="s">
        <v>767</v>
      </c>
      <c r="N37" s="76">
        <v>8</v>
      </c>
      <c r="O37" s="76">
        <v>20</v>
      </c>
      <c r="P37" s="76">
        <v>35</v>
      </c>
      <c r="Q37" s="76">
        <v>15</v>
      </c>
      <c r="R37" s="76">
        <v>33</v>
      </c>
      <c r="S37" s="76">
        <v>35</v>
      </c>
      <c r="T37" s="76">
        <v>21</v>
      </c>
      <c r="U37" s="76">
        <v>1000000</v>
      </c>
    </row>
    <row r="38" spans="1:21" ht="13.5" thickBot="1" x14ac:dyDescent="0.35">
      <c r="A38" s="35" t="str">
        <f>'cut-visual'!A38</f>
        <v>NEAR EAST</v>
      </c>
      <c r="B38" s="35" t="str">
        <f>'cut-visual'!B38</f>
        <v>Syria</v>
      </c>
      <c r="C38" s="35">
        <f t="shared" si="0"/>
        <v>999929.4</v>
      </c>
      <c r="D38">
        <f>RANK('cut-visual'!G38,'cut-visual'!G$2:G$56,0)</f>
        <v>35</v>
      </c>
      <c r="E38">
        <f>RANK('cut-visual'!H38,'cut-visual'!H$2:H$56,0)</f>
        <v>35</v>
      </c>
      <c r="F38">
        <f>RANK('cut-visual'!I38,'cut-visual'!I$2:I$56,0)</f>
        <v>18</v>
      </c>
      <c r="G38">
        <f>RANK('cut-visual'!J38,'cut-visual'!J$2:J$56,0)</f>
        <v>35</v>
      </c>
      <c r="H38">
        <f>RANK('cut-visual'!K38,'cut-visual'!K$2:K$56,0)</f>
        <v>35</v>
      </c>
      <c r="I38">
        <f>RANK('cut-visual'!L38,'cut-visual'!L$2:L$56,0)</f>
        <v>32</v>
      </c>
      <c r="J38">
        <f>RANK('cut-visual'!S38,'cut-visual'!S$2:S$56,0)</f>
        <v>37</v>
      </c>
      <c r="K38" s="35">
        <v>1000000</v>
      </c>
      <c r="M38" s="75" t="s">
        <v>768</v>
      </c>
      <c r="N38" s="76">
        <v>17</v>
      </c>
      <c r="O38" s="76">
        <v>8</v>
      </c>
      <c r="P38" s="76">
        <v>5</v>
      </c>
      <c r="Q38" s="76">
        <v>33</v>
      </c>
      <c r="R38" s="76">
        <v>15</v>
      </c>
      <c r="S38" s="76">
        <v>10</v>
      </c>
      <c r="T38" s="76">
        <v>23</v>
      </c>
      <c r="U38" s="76">
        <v>1000000</v>
      </c>
    </row>
    <row r="39" spans="1:21" ht="13.5" thickBot="1" x14ac:dyDescent="0.35">
      <c r="A39" s="35" t="str">
        <f>'cut-visual'!A39</f>
        <v>NEAR EAST</v>
      </c>
      <c r="B39" s="35" t="str">
        <f>'cut-visual'!B39</f>
        <v>Turkey</v>
      </c>
      <c r="C39" s="35">
        <f t="shared" si="0"/>
        <v>999921.4</v>
      </c>
      <c r="D39">
        <f>RANK('cut-visual'!G39,'cut-visual'!G$2:G$56,0)</f>
        <v>17</v>
      </c>
      <c r="E39">
        <f>RANK('cut-visual'!H39,'cut-visual'!H$2:H$56,0)</f>
        <v>35</v>
      </c>
      <c r="F39">
        <f>RANK('cut-visual'!I39,'cut-visual'!I$2:I$56,0)</f>
        <v>35</v>
      </c>
      <c r="G39">
        <f>RANK('cut-visual'!J39,'cut-visual'!J$2:J$56,0)</f>
        <v>26</v>
      </c>
      <c r="H39">
        <f>RANK('cut-visual'!K39,'cut-visual'!K$2:K$56,0)</f>
        <v>35</v>
      </c>
      <c r="I39">
        <f>RANK('cut-visual'!L39,'cut-visual'!L$2:L$56,0)</f>
        <v>35</v>
      </c>
      <c r="J39">
        <f>RANK('cut-visual'!S39,'cut-visual'!S$2:S$56,0)</f>
        <v>52</v>
      </c>
      <c r="K39" s="35">
        <v>1000000</v>
      </c>
      <c r="M39" s="75" t="s">
        <v>769</v>
      </c>
      <c r="N39" s="76">
        <v>4</v>
      </c>
      <c r="O39" s="76">
        <v>35</v>
      </c>
      <c r="P39" s="76">
        <v>18</v>
      </c>
      <c r="Q39" s="76">
        <v>5</v>
      </c>
      <c r="R39" s="76">
        <v>35</v>
      </c>
      <c r="S39" s="76">
        <v>28</v>
      </c>
      <c r="T39" s="76">
        <v>33</v>
      </c>
      <c r="U39" s="76">
        <v>1000000</v>
      </c>
    </row>
    <row r="40" spans="1:21" ht="13.5" thickBot="1" x14ac:dyDescent="0.35">
      <c r="A40" s="35" t="str">
        <f>'cut-visual'!A40</f>
        <v>WESTERN EUROPE</v>
      </c>
      <c r="B40" s="35" t="str">
        <f>'cut-visual'!B40</f>
        <v>Austria</v>
      </c>
      <c r="C40" s="35">
        <f t="shared" si="0"/>
        <v>1000032.4</v>
      </c>
      <c r="D40">
        <f>RANK('cut-visual'!G40,'cut-visual'!G$2:G$56,0)</f>
        <v>17</v>
      </c>
      <c r="E40">
        <f>RANK('cut-visual'!H40,'cut-visual'!H$2:H$56,0)</f>
        <v>20</v>
      </c>
      <c r="F40">
        <f>RANK('cut-visual'!I40,'cut-visual'!I$2:I$56,0)</f>
        <v>8</v>
      </c>
      <c r="G40">
        <f>RANK('cut-visual'!J40,'cut-visual'!J$2:J$56,0)</f>
        <v>21</v>
      </c>
      <c r="H40">
        <f>RANK('cut-visual'!K40,'cut-visual'!K$2:K$56,0)</f>
        <v>23</v>
      </c>
      <c r="I40">
        <f>RANK('cut-visual'!L40,'cut-visual'!L$2:L$56,0)</f>
        <v>6</v>
      </c>
      <c r="J40">
        <f>RANK('cut-visual'!S40,'cut-visual'!S$2:S$56,0)</f>
        <v>29</v>
      </c>
      <c r="K40" s="35">
        <v>1000000</v>
      </c>
      <c r="M40" s="75" t="s">
        <v>770</v>
      </c>
      <c r="N40" s="76">
        <v>35</v>
      </c>
      <c r="O40" s="76">
        <v>14</v>
      </c>
      <c r="P40" s="76">
        <v>5</v>
      </c>
      <c r="Q40" s="76">
        <v>35</v>
      </c>
      <c r="R40" s="76">
        <v>21</v>
      </c>
      <c r="S40" s="76">
        <v>14</v>
      </c>
      <c r="T40" s="76">
        <v>27</v>
      </c>
      <c r="U40" s="76">
        <v>1000000</v>
      </c>
    </row>
    <row r="41" spans="1:21" ht="13.5" thickBot="1" x14ac:dyDescent="0.35">
      <c r="A41" s="35" t="str">
        <f>'cut-visual'!A41</f>
        <v>WESTERN EUROPE</v>
      </c>
      <c r="B41" s="35" t="str">
        <f>'cut-visual'!B41</f>
        <v>Belgium</v>
      </c>
      <c r="C41" s="35">
        <f t="shared" si="0"/>
        <v>999912.4</v>
      </c>
      <c r="D41">
        <f>RANK('cut-visual'!G41,'cut-visual'!G$2:G$56,0)</f>
        <v>35</v>
      </c>
      <c r="E41">
        <f>RANK('cut-visual'!H41,'cut-visual'!H$2:H$56,0)</f>
        <v>35</v>
      </c>
      <c r="F41">
        <f>RANK('cut-visual'!I41,'cut-visual'!I$2:I$56,0)</f>
        <v>35</v>
      </c>
      <c r="G41">
        <f>RANK('cut-visual'!J41,'cut-visual'!J$2:J$56,0)</f>
        <v>35</v>
      </c>
      <c r="H41">
        <f>RANK('cut-visual'!K41,'cut-visual'!K$2:K$56,0)</f>
        <v>35</v>
      </c>
      <c r="I41">
        <f>RANK('cut-visual'!L41,'cut-visual'!L$2:L$56,0)</f>
        <v>35</v>
      </c>
      <c r="J41">
        <f>RANK('cut-visual'!S41,'cut-visual'!S$2:S$56,0)</f>
        <v>34</v>
      </c>
      <c r="K41" s="35">
        <v>1000000</v>
      </c>
      <c r="M41" s="75" t="s">
        <v>771</v>
      </c>
      <c r="N41" s="76">
        <v>17</v>
      </c>
      <c r="O41" s="76">
        <v>35</v>
      </c>
      <c r="P41" s="76">
        <v>35</v>
      </c>
      <c r="Q41" s="76">
        <v>14</v>
      </c>
      <c r="R41" s="76">
        <v>35</v>
      </c>
      <c r="S41" s="76">
        <v>35</v>
      </c>
      <c r="T41" s="76">
        <v>4</v>
      </c>
      <c r="U41" s="76">
        <v>1000000</v>
      </c>
    </row>
    <row r="42" spans="1:21" ht="13.5" thickBot="1" x14ac:dyDescent="0.35">
      <c r="A42" s="35" t="str">
        <f>'cut-visual'!A42</f>
        <v>WESTERN EUROPE</v>
      </c>
      <c r="B42" s="35" t="str">
        <f>'cut-visual'!B42</f>
        <v>Denmark</v>
      </c>
      <c r="C42" s="35">
        <f t="shared" si="0"/>
        <v>1000015.9</v>
      </c>
      <c r="D42">
        <f>RANK('cut-visual'!G42,'cut-visual'!G$2:G$56,0)</f>
        <v>17</v>
      </c>
      <c r="E42">
        <f>RANK('cut-visual'!H42,'cut-visual'!H$2:H$56,0)</f>
        <v>8</v>
      </c>
      <c r="F42">
        <f>RANK('cut-visual'!I42,'cut-visual'!I$2:I$56,0)</f>
        <v>18</v>
      </c>
      <c r="G42">
        <f>RANK('cut-visual'!J42,'cut-visual'!J$2:J$56,0)</f>
        <v>21</v>
      </c>
      <c r="H42">
        <f>RANK('cut-visual'!K42,'cut-visual'!K$2:K$56,0)</f>
        <v>6</v>
      </c>
      <c r="I42">
        <f>RANK('cut-visual'!L42,'cut-visual'!L$2:L$56,0)</f>
        <v>22</v>
      </c>
      <c r="J42">
        <f>RANK('cut-visual'!S42,'cut-visual'!S$2:S$56,0)</f>
        <v>54</v>
      </c>
      <c r="K42" s="35">
        <v>1000000</v>
      </c>
      <c r="M42" s="75" t="s">
        <v>772</v>
      </c>
      <c r="N42" s="76">
        <v>17</v>
      </c>
      <c r="O42" s="76">
        <v>20</v>
      </c>
      <c r="P42" s="76">
        <v>18</v>
      </c>
      <c r="Q42" s="76">
        <v>26</v>
      </c>
      <c r="R42" s="76">
        <v>25</v>
      </c>
      <c r="S42" s="76">
        <v>25</v>
      </c>
      <c r="T42" s="76">
        <v>39</v>
      </c>
      <c r="U42" s="76">
        <v>1000000</v>
      </c>
    </row>
    <row r="43" spans="1:21" ht="13.5" thickBot="1" x14ac:dyDescent="0.35">
      <c r="A43" s="35" t="str">
        <f>'cut-visual'!A43</f>
        <v>WESTERN EUROPE</v>
      </c>
      <c r="B43" s="35" t="str">
        <f>'cut-visual'!B43</f>
        <v>Finland</v>
      </c>
      <c r="C43" s="35">
        <f t="shared" si="0"/>
        <v>999957.4</v>
      </c>
      <c r="D43">
        <f>RANK('cut-visual'!G43,'cut-visual'!G$2:G$56,0)</f>
        <v>35</v>
      </c>
      <c r="E43">
        <f>RANK('cut-visual'!H43,'cut-visual'!H$2:H$56,0)</f>
        <v>35</v>
      </c>
      <c r="F43">
        <f>RANK('cut-visual'!I43,'cut-visual'!I$2:I$56,0)</f>
        <v>18</v>
      </c>
      <c r="G43">
        <f>RANK('cut-visual'!J43,'cut-visual'!J$2:J$56,0)</f>
        <v>35</v>
      </c>
      <c r="H43">
        <f>RANK('cut-visual'!K43,'cut-visual'!K$2:K$56,0)</f>
        <v>35</v>
      </c>
      <c r="I43">
        <f>RANK('cut-visual'!L43,'cut-visual'!L$2:L$56,0)</f>
        <v>16</v>
      </c>
      <c r="J43">
        <f>RANK('cut-visual'!S43,'cut-visual'!S$2:S$56,0)</f>
        <v>25</v>
      </c>
      <c r="K43" s="35">
        <v>1000000</v>
      </c>
      <c r="M43" s="75" t="s">
        <v>773</v>
      </c>
      <c r="N43" s="76">
        <v>35</v>
      </c>
      <c r="O43" s="76">
        <v>35</v>
      </c>
      <c r="P43" s="76">
        <v>18</v>
      </c>
      <c r="Q43" s="76">
        <v>35</v>
      </c>
      <c r="R43" s="76">
        <v>35</v>
      </c>
      <c r="S43" s="76">
        <v>33</v>
      </c>
      <c r="T43" s="76">
        <v>6</v>
      </c>
      <c r="U43" s="76">
        <v>1000000</v>
      </c>
    </row>
    <row r="44" spans="1:21" ht="13.5" thickBot="1" x14ac:dyDescent="0.35">
      <c r="A44" s="35" t="str">
        <f>'cut-visual'!A44</f>
        <v>WESTERN EUROPE</v>
      </c>
      <c r="B44" s="35" t="str">
        <f>'cut-visual'!B44</f>
        <v>France</v>
      </c>
      <c r="C44" s="35">
        <f t="shared" si="0"/>
        <v>999955.4</v>
      </c>
      <c r="D44">
        <f>RANK('cut-visual'!G44,'cut-visual'!G$2:G$56,0)</f>
        <v>35</v>
      </c>
      <c r="E44">
        <f>RANK('cut-visual'!H44,'cut-visual'!H$2:H$56,0)</f>
        <v>35</v>
      </c>
      <c r="F44">
        <f>RANK('cut-visual'!I44,'cut-visual'!I$2:I$56,0)</f>
        <v>18</v>
      </c>
      <c r="G44">
        <f>RANK('cut-visual'!J44,'cut-visual'!J$2:J$56,0)</f>
        <v>35</v>
      </c>
      <c r="H44">
        <f>RANK('cut-visual'!K44,'cut-visual'!K$2:K$56,0)</f>
        <v>35</v>
      </c>
      <c r="I44">
        <f>RANK('cut-visual'!L44,'cut-visual'!L$2:L$56,0)</f>
        <v>15</v>
      </c>
      <c r="J44">
        <f>RANK('cut-visual'!S44,'cut-visual'!S$2:S$56,0)</f>
        <v>28</v>
      </c>
      <c r="K44" s="35">
        <v>1000000</v>
      </c>
      <c r="M44" s="75" t="s">
        <v>774</v>
      </c>
      <c r="N44" s="76">
        <v>35</v>
      </c>
      <c r="O44" s="76">
        <v>35</v>
      </c>
      <c r="P44" s="76">
        <v>18</v>
      </c>
      <c r="Q44" s="76">
        <v>35</v>
      </c>
      <c r="R44" s="76">
        <v>35</v>
      </c>
      <c r="S44" s="76">
        <v>32</v>
      </c>
      <c r="T44" s="76">
        <v>37</v>
      </c>
      <c r="U44" s="76">
        <v>1000000</v>
      </c>
    </row>
    <row r="45" spans="1:21" ht="13.5" thickBot="1" x14ac:dyDescent="0.35">
      <c r="A45" s="35" t="str">
        <f>'cut-visual'!A45</f>
        <v>WESTERN EUROPE</v>
      </c>
      <c r="B45" s="35" t="str">
        <f>'cut-visual'!B45</f>
        <v>Greece</v>
      </c>
      <c r="C45" s="35">
        <f t="shared" si="0"/>
        <v>999929.4</v>
      </c>
      <c r="D45">
        <f>RANK('cut-visual'!G45,'cut-visual'!G$2:G$56,0)</f>
        <v>35</v>
      </c>
      <c r="E45">
        <f>RANK('cut-visual'!H45,'cut-visual'!H$2:H$56,0)</f>
        <v>35</v>
      </c>
      <c r="F45">
        <f>RANK('cut-visual'!I45,'cut-visual'!I$2:I$56,0)</f>
        <v>35</v>
      </c>
      <c r="G45">
        <f>RANK('cut-visual'!J45,'cut-visual'!J$2:J$56,0)</f>
        <v>35</v>
      </c>
      <c r="H45">
        <f>RANK('cut-visual'!K45,'cut-visual'!K$2:K$56,0)</f>
        <v>35</v>
      </c>
      <c r="I45">
        <f>RANK('cut-visual'!L45,'cut-visual'!L$2:L$56,0)</f>
        <v>35</v>
      </c>
      <c r="J45">
        <f>RANK('cut-visual'!S45,'cut-visual'!S$2:S$56,0)</f>
        <v>17</v>
      </c>
      <c r="K45" s="35">
        <v>1000000</v>
      </c>
      <c r="M45" s="75" t="s">
        <v>775</v>
      </c>
      <c r="N45" s="76">
        <v>17</v>
      </c>
      <c r="O45" s="76">
        <v>35</v>
      </c>
      <c r="P45" s="76">
        <v>35</v>
      </c>
      <c r="Q45" s="76">
        <v>26</v>
      </c>
      <c r="R45" s="76">
        <v>35</v>
      </c>
      <c r="S45" s="76">
        <v>35</v>
      </c>
      <c r="T45" s="76">
        <v>52</v>
      </c>
      <c r="U45" s="76">
        <v>1000000</v>
      </c>
    </row>
    <row r="46" spans="1:21" ht="13.5" thickBot="1" x14ac:dyDescent="0.35">
      <c r="A46" s="35" t="str">
        <f>'cut-visual'!A46</f>
        <v>WESTERN EUROPE</v>
      </c>
      <c r="B46" s="35" t="str">
        <f>'cut-visual'!B46</f>
        <v>Iceland</v>
      </c>
      <c r="C46" s="35">
        <f t="shared" si="0"/>
        <v>1000012.4</v>
      </c>
      <c r="D46">
        <f>RANK('cut-visual'!G46,'cut-visual'!G$2:G$56,0)</f>
        <v>17</v>
      </c>
      <c r="E46">
        <f>RANK('cut-visual'!H46,'cut-visual'!H$2:H$56,0)</f>
        <v>14</v>
      </c>
      <c r="F46">
        <f>RANK('cut-visual'!I46,'cut-visual'!I$2:I$56,0)</f>
        <v>18</v>
      </c>
      <c r="G46">
        <f>RANK('cut-visual'!J46,'cut-visual'!J$2:J$56,0)</f>
        <v>32</v>
      </c>
      <c r="H46">
        <f>RANK('cut-visual'!K46,'cut-visual'!K$2:K$56,0)</f>
        <v>18</v>
      </c>
      <c r="I46">
        <f>RANK('cut-visual'!L46,'cut-visual'!L$2:L$56,0)</f>
        <v>31</v>
      </c>
      <c r="J46">
        <f>RANK('cut-visual'!S46,'cut-visual'!S$2:S$56,0)</f>
        <v>14</v>
      </c>
      <c r="K46" s="35">
        <v>1000000</v>
      </c>
      <c r="M46" s="75" t="s">
        <v>776</v>
      </c>
      <c r="N46" s="76">
        <v>17</v>
      </c>
      <c r="O46" s="76">
        <v>20</v>
      </c>
      <c r="P46" s="76">
        <v>8</v>
      </c>
      <c r="Q46" s="76">
        <v>21</v>
      </c>
      <c r="R46" s="76">
        <v>23</v>
      </c>
      <c r="S46" s="76">
        <v>6</v>
      </c>
      <c r="T46" s="76">
        <v>29</v>
      </c>
      <c r="U46" s="76">
        <v>1000000</v>
      </c>
    </row>
    <row r="47" spans="1:21" ht="13.5" thickBot="1" x14ac:dyDescent="0.35">
      <c r="A47" s="35" t="str">
        <f>'cut-visual'!A47</f>
        <v>WESTERN EUROPE</v>
      </c>
      <c r="B47" s="35" t="str">
        <f>'cut-visual'!B47</f>
        <v>Ireland</v>
      </c>
      <c r="C47" s="35">
        <f t="shared" si="0"/>
        <v>999965.4</v>
      </c>
      <c r="D47">
        <f>RANK('cut-visual'!G47,'cut-visual'!G$2:G$56,0)</f>
        <v>35</v>
      </c>
      <c r="E47">
        <f>RANK('cut-visual'!H47,'cut-visual'!H$2:H$56,0)</f>
        <v>20</v>
      </c>
      <c r="F47">
        <f>RANK('cut-visual'!I47,'cut-visual'!I$2:I$56,0)</f>
        <v>8</v>
      </c>
      <c r="G47">
        <f>RANK('cut-visual'!J47,'cut-visual'!J$2:J$56,0)</f>
        <v>35</v>
      </c>
      <c r="H47">
        <f>RANK('cut-visual'!K47,'cut-visual'!K$2:K$56,0)</f>
        <v>31</v>
      </c>
      <c r="I47">
        <f>RANK('cut-visual'!L47,'cut-visual'!L$2:L$56,0)</f>
        <v>21</v>
      </c>
      <c r="J47">
        <f>RANK('cut-visual'!S47,'cut-visual'!S$2:S$56,0)</f>
        <v>41</v>
      </c>
      <c r="K47" s="35">
        <v>1000000</v>
      </c>
      <c r="M47" s="75" t="s">
        <v>777</v>
      </c>
      <c r="N47" s="76">
        <v>35</v>
      </c>
      <c r="O47" s="76">
        <v>35</v>
      </c>
      <c r="P47" s="76">
        <v>35</v>
      </c>
      <c r="Q47" s="76">
        <v>35</v>
      </c>
      <c r="R47" s="76">
        <v>35</v>
      </c>
      <c r="S47" s="76">
        <v>35</v>
      </c>
      <c r="T47" s="76">
        <v>34</v>
      </c>
      <c r="U47" s="76">
        <v>1000000</v>
      </c>
    </row>
    <row r="48" spans="1:21" ht="13.5" thickBot="1" x14ac:dyDescent="0.35">
      <c r="A48" s="35" t="str">
        <f>'cut-visual'!A48</f>
        <v>WESTERN EUROPE</v>
      </c>
      <c r="B48" s="35" t="str">
        <f>'cut-visual'!B48</f>
        <v>Italy</v>
      </c>
      <c r="C48" s="35">
        <f t="shared" si="0"/>
        <v>1000011.4</v>
      </c>
      <c r="D48">
        <f>RANK('cut-visual'!G48,'cut-visual'!G$2:G$56,0)</f>
        <v>17</v>
      </c>
      <c r="E48">
        <f>RANK('cut-visual'!H48,'cut-visual'!H$2:H$56,0)</f>
        <v>20</v>
      </c>
      <c r="F48">
        <f>RANK('cut-visual'!I48,'cut-visual'!I$2:I$56,0)</f>
        <v>18</v>
      </c>
      <c r="G48">
        <f>RANK('cut-visual'!J48,'cut-visual'!J$2:J$56,0)</f>
        <v>16</v>
      </c>
      <c r="H48">
        <f>RANK('cut-visual'!K48,'cut-visual'!K$2:K$56,0)</f>
        <v>18</v>
      </c>
      <c r="I48">
        <f>RANK('cut-visual'!L48,'cut-visual'!L$2:L$56,0)</f>
        <v>16</v>
      </c>
      <c r="J48">
        <f>RANK('cut-visual'!S48,'cut-visual'!S$2:S$56,0)</f>
        <v>40</v>
      </c>
      <c r="K48" s="35">
        <v>1000000</v>
      </c>
      <c r="M48" s="75" t="s">
        <v>778</v>
      </c>
      <c r="N48" s="76">
        <v>17</v>
      </c>
      <c r="O48" s="76">
        <v>8</v>
      </c>
      <c r="P48" s="76">
        <v>18</v>
      </c>
      <c r="Q48" s="76">
        <v>21</v>
      </c>
      <c r="R48" s="76">
        <v>6</v>
      </c>
      <c r="S48" s="76">
        <v>22</v>
      </c>
      <c r="T48" s="76">
        <v>54</v>
      </c>
      <c r="U48" s="76">
        <v>1000000</v>
      </c>
    </row>
    <row r="49" spans="1:21" ht="13.5" thickBot="1" x14ac:dyDescent="0.35">
      <c r="A49" s="35" t="str">
        <f>'cut-visual'!A49</f>
        <v>WESTERN EUROPE</v>
      </c>
      <c r="B49" s="35" t="str">
        <f>'cut-visual'!B49</f>
        <v>Malta</v>
      </c>
      <c r="C49" s="35">
        <f t="shared" si="0"/>
        <v>999954.4</v>
      </c>
      <c r="D49">
        <f>RANK('cut-visual'!G49,'cut-visual'!G$2:G$56,0)</f>
        <v>35</v>
      </c>
      <c r="E49">
        <f>RANK('cut-visual'!H49,'cut-visual'!H$2:H$56,0)</f>
        <v>20</v>
      </c>
      <c r="F49">
        <f>RANK('cut-visual'!I49,'cut-visual'!I$2:I$56,0)</f>
        <v>35</v>
      </c>
      <c r="G49">
        <f>RANK('cut-visual'!J49,'cut-visual'!J$2:J$56,0)</f>
        <v>35</v>
      </c>
      <c r="H49">
        <f>RANK('cut-visual'!K49,'cut-visual'!K$2:K$56,0)</f>
        <v>32</v>
      </c>
      <c r="I49">
        <f>RANK('cut-visual'!L49,'cut-visual'!L$2:L$56,0)</f>
        <v>35</v>
      </c>
      <c r="J49">
        <f>RANK('cut-visual'!S49,'cut-visual'!S$2:S$56,0)</f>
        <v>10</v>
      </c>
      <c r="K49" s="35">
        <v>1000000</v>
      </c>
      <c r="M49" s="75" t="s">
        <v>779</v>
      </c>
      <c r="N49" s="76">
        <v>35</v>
      </c>
      <c r="O49" s="76">
        <v>35</v>
      </c>
      <c r="P49" s="76">
        <v>18</v>
      </c>
      <c r="Q49" s="76">
        <v>35</v>
      </c>
      <c r="R49" s="76">
        <v>35</v>
      </c>
      <c r="S49" s="76">
        <v>16</v>
      </c>
      <c r="T49" s="76">
        <v>25</v>
      </c>
      <c r="U49" s="76">
        <v>1000000</v>
      </c>
    </row>
    <row r="50" spans="1:21" ht="13.5" thickBot="1" x14ac:dyDescent="0.35">
      <c r="A50" s="35" t="str">
        <f>'cut-visual'!A50</f>
        <v>WESTERN EUROPE</v>
      </c>
      <c r="B50" s="35" t="str">
        <f>'cut-visual'!B50</f>
        <v>Netherlands</v>
      </c>
      <c r="C50" s="35">
        <f t="shared" si="0"/>
        <v>999891.4</v>
      </c>
      <c r="D50">
        <f>RANK('cut-visual'!G50,'cut-visual'!G$2:G$56,0)</f>
        <v>35</v>
      </c>
      <c r="E50">
        <f>RANK('cut-visual'!H50,'cut-visual'!H$2:H$56,0)</f>
        <v>35</v>
      </c>
      <c r="F50">
        <f>RANK('cut-visual'!I50,'cut-visual'!I$2:I$56,0)</f>
        <v>35</v>
      </c>
      <c r="G50">
        <f>RANK('cut-visual'!J50,'cut-visual'!J$2:J$56,0)</f>
        <v>35</v>
      </c>
      <c r="H50">
        <f>RANK('cut-visual'!K50,'cut-visual'!K$2:K$56,0)</f>
        <v>35</v>
      </c>
      <c r="I50">
        <f>RANK('cut-visual'!L50,'cut-visual'!L$2:L$56,0)</f>
        <v>35</v>
      </c>
      <c r="J50">
        <f>RANK('cut-visual'!S50,'cut-visual'!S$2:S$56,0)</f>
        <v>55</v>
      </c>
      <c r="K50" s="35">
        <v>1000000</v>
      </c>
      <c r="M50" s="75" t="s">
        <v>780</v>
      </c>
      <c r="N50" s="76">
        <v>35</v>
      </c>
      <c r="O50" s="76">
        <v>35</v>
      </c>
      <c r="P50" s="76">
        <v>18</v>
      </c>
      <c r="Q50" s="76">
        <v>35</v>
      </c>
      <c r="R50" s="76">
        <v>35</v>
      </c>
      <c r="S50" s="76">
        <v>15</v>
      </c>
      <c r="T50" s="76">
        <v>28</v>
      </c>
      <c r="U50" s="76">
        <v>1000000</v>
      </c>
    </row>
    <row r="51" spans="1:21" ht="13.5" thickBot="1" x14ac:dyDescent="0.35">
      <c r="A51" s="35" t="str">
        <f>'cut-visual'!A51</f>
        <v>WESTERN EUROPE</v>
      </c>
      <c r="B51" s="35" t="str">
        <f>'cut-visual'!B51</f>
        <v>Norway</v>
      </c>
      <c r="C51" s="35">
        <f t="shared" si="0"/>
        <v>1000047.9</v>
      </c>
      <c r="D51">
        <f>RANK('cut-visual'!G51,'cut-visual'!G$2:G$56,0)</f>
        <v>35</v>
      </c>
      <c r="E51">
        <f>RANK('cut-visual'!H51,'cut-visual'!H$2:H$56,0)</f>
        <v>35</v>
      </c>
      <c r="F51">
        <f>RANK('cut-visual'!I51,'cut-visual'!I$2:I$56,0)</f>
        <v>18</v>
      </c>
      <c r="G51">
        <f>RANK('cut-visual'!J51,'cut-visual'!J$2:J$56,0)</f>
        <v>35</v>
      </c>
      <c r="H51">
        <f>RANK('cut-visual'!K51,'cut-visual'!K$2:K$56,0)</f>
        <v>35</v>
      </c>
      <c r="I51">
        <f>RANK('cut-visual'!L51,'cut-visual'!L$2:L$56,0)</f>
        <v>1</v>
      </c>
      <c r="J51">
        <f>RANK('cut-visual'!S51,'cut-visual'!S$2:S$56,0)</f>
        <v>26</v>
      </c>
      <c r="K51" s="35">
        <v>1000000</v>
      </c>
      <c r="M51" s="75" t="s">
        <v>781</v>
      </c>
      <c r="N51" s="76">
        <v>35</v>
      </c>
      <c r="O51" s="76">
        <v>35</v>
      </c>
      <c r="P51" s="76">
        <v>35</v>
      </c>
      <c r="Q51" s="76">
        <v>35</v>
      </c>
      <c r="R51" s="76">
        <v>35</v>
      </c>
      <c r="S51" s="76">
        <v>35</v>
      </c>
      <c r="T51" s="76">
        <v>17</v>
      </c>
      <c r="U51" s="76">
        <v>1000000</v>
      </c>
    </row>
    <row r="52" spans="1:21" ht="13.5" thickBot="1" x14ac:dyDescent="0.35">
      <c r="A52" s="35" t="str">
        <f>'cut-visual'!A52</f>
        <v>WESTERN EUROPE</v>
      </c>
      <c r="B52" s="35" t="str">
        <f>'cut-visual'!B52</f>
        <v>Portugal</v>
      </c>
      <c r="C52" s="35">
        <f t="shared" si="0"/>
        <v>1000043.9</v>
      </c>
      <c r="D52">
        <f>RANK('cut-visual'!G52,'cut-visual'!G$2:G$56,0)</f>
        <v>35</v>
      </c>
      <c r="E52">
        <f>RANK('cut-visual'!H52,'cut-visual'!H$2:H$56,0)</f>
        <v>8</v>
      </c>
      <c r="F52">
        <f>RANK('cut-visual'!I52,'cut-visual'!I$2:I$56,0)</f>
        <v>8</v>
      </c>
      <c r="G52">
        <f>RANK('cut-visual'!J52,'cut-visual'!J$2:J$56,0)</f>
        <v>35</v>
      </c>
      <c r="H52">
        <f>RANK('cut-visual'!K52,'cut-visual'!K$2:K$56,0)</f>
        <v>9</v>
      </c>
      <c r="I52">
        <f>RANK('cut-visual'!L52,'cut-visual'!L$2:L$56,0)</f>
        <v>11</v>
      </c>
      <c r="J52">
        <f>RANK('cut-visual'!S52,'cut-visual'!S$2:S$56,0)</f>
        <v>12</v>
      </c>
      <c r="K52" s="35">
        <v>1000000</v>
      </c>
      <c r="M52" s="75" t="s">
        <v>782</v>
      </c>
      <c r="N52" s="76">
        <v>17</v>
      </c>
      <c r="O52" s="76">
        <v>14</v>
      </c>
      <c r="P52" s="76">
        <v>18</v>
      </c>
      <c r="Q52" s="76">
        <v>32</v>
      </c>
      <c r="R52" s="76">
        <v>18</v>
      </c>
      <c r="S52" s="76">
        <v>31</v>
      </c>
      <c r="T52" s="76">
        <v>14</v>
      </c>
      <c r="U52" s="76">
        <v>1000000</v>
      </c>
    </row>
    <row r="53" spans="1:21" ht="13.5" thickBot="1" x14ac:dyDescent="0.35">
      <c r="A53" s="35" t="str">
        <f>'cut-visual'!A53</f>
        <v>WESTERN EUROPE</v>
      </c>
      <c r="B53" s="35" t="str">
        <f>'cut-visual'!B53</f>
        <v>Spain</v>
      </c>
      <c r="C53" s="35">
        <f t="shared" si="0"/>
        <v>999924.4</v>
      </c>
      <c r="D53">
        <f>RANK('cut-visual'!G53,'cut-visual'!G$2:G$56,0)</f>
        <v>35</v>
      </c>
      <c r="E53">
        <f>RANK('cut-visual'!H53,'cut-visual'!H$2:H$56,0)</f>
        <v>35</v>
      </c>
      <c r="F53">
        <f>RANK('cut-visual'!I53,'cut-visual'!I$2:I$56,0)</f>
        <v>35</v>
      </c>
      <c r="G53">
        <f>RANK('cut-visual'!J53,'cut-visual'!J$2:J$56,0)</f>
        <v>35</v>
      </c>
      <c r="H53">
        <f>RANK('cut-visual'!K53,'cut-visual'!K$2:K$56,0)</f>
        <v>35</v>
      </c>
      <c r="I53">
        <f>RANK('cut-visual'!L53,'cut-visual'!L$2:L$56,0)</f>
        <v>35</v>
      </c>
      <c r="J53">
        <f>RANK('cut-visual'!S53,'cut-visual'!S$2:S$56,0)</f>
        <v>22</v>
      </c>
      <c r="K53" s="35">
        <v>1000000</v>
      </c>
      <c r="M53" s="75" t="s">
        <v>783</v>
      </c>
      <c r="N53" s="76">
        <v>35</v>
      </c>
      <c r="O53" s="76">
        <v>20</v>
      </c>
      <c r="P53" s="76">
        <v>8</v>
      </c>
      <c r="Q53" s="76">
        <v>35</v>
      </c>
      <c r="R53" s="76">
        <v>31</v>
      </c>
      <c r="S53" s="76">
        <v>21</v>
      </c>
      <c r="T53" s="76">
        <v>41</v>
      </c>
      <c r="U53" s="76">
        <v>1000000</v>
      </c>
    </row>
    <row r="54" spans="1:21" ht="13.5" thickBot="1" x14ac:dyDescent="0.35">
      <c r="A54" s="35" t="str">
        <f>'cut-visual'!A54</f>
        <v>WESTERN EUROPE</v>
      </c>
      <c r="B54" s="35" t="str">
        <f>'cut-visual'!B54</f>
        <v>Sweden</v>
      </c>
      <c r="C54" s="35">
        <f t="shared" si="0"/>
        <v>999947.4</v>
      </c>
      <c r="D54">
        <f>RANK('cut-visual'!G54,'cut-visual'!G$2:G$56,0)</f>
        <v>35</v>
      </c>
      <c r="E54">
        <f>RANK('cut-visual'!H54,'cut-visual'!H$2:H$56,0)</f>
        <v>20</v>
      </c>
      <c r="F54">
        <f>RANK('cut-visual'!I54,'cut-visual'!I$2:I$56,0)</f>
        <v>35</v>
      </c>
      <c r="G54">
        <f>RANK('cut-visual'!J54,'cut-visual'!J$2:J$56,0)</f>
        <v>35</v>
      </c>
      <c r="H54">
        <f>RANK('cut-visual'!K54,'cut-visual'!K$2:K$56,0)</f>
        <v>34</v>
      </c>
      <c r="I54">
        <f>RANK('cut-visual'!L54,'cut-visual'!L$2:L$56,0)</f>
        <v>35</v>
      </c>
      <c r="J54">
        <f>RANK('cut-visual'!S54,'cut-visual'!S$2:S$56,0)</f>
        <v>15</v>
      </c>
      <c r="K54" s="35">
        <v>1000000</v>
      </c>
      <c r="M54" s="75" t="s">
        <v>784</v>
      </c>
      <c r="N54" s="76">
        <v>17</v>
      </c>
      <c r="O54" s="76">
        <v>20</v>
      </c>
      <c r="P54" s="76">
        <v>18</v>
      </c>
      <c r="Q54" s="76">
        <v>16</v>
      </c>
      <c r="R54" s="76">
        <v>18</v>
      </c>
      <c r="S54" s="76">
        <v>16</v>
      </c>
      <c r="T54" s="76">
        <v>40</v>
      </c>
      <c r="U54" s="76">
        <v>1000000</v>
      </c>
    </row>
    <row r="55" spans="1:21" ht="13.5" thickBot="1" x14ac:dyDescent="0.35">
      <c r="A55" s="35" t="str">
        <f>'cut-visual'!A55</f>
        <v>WESTERN EUROPE</v>
      </c>
      <c r="B55" s="35" t="str">
        <f>'cut-visual'!B55</f>
        <v>Switzerland</v>
      </c>
      <c r="C55" s="35">
        <f t="shared" si="0"/>
        <v>1000051.9</v>
      </c>
      <c r="D55">
        <f>RANK('cut-visual'!G55,'cut-visual'!G$2:G$56,0)</f>
        <v>8</v>
      </c>
      <c r="E55">
        <f>RANK('cut-visual'!H55,'cut-visual'!H$2:H$56,0)</f>
        <v>8</v>
      </c>
      <c r="F55">
        <f>RANK('cut-visual'!I55,'cut-visual'!I$2:I$56,0)</f>
        <v>35</v>
      </c>
      <c r="G55">
        <f>RANK('cut-visual'!J55,'cut-visual'!J$2:J$56,0)</f>
        <v>6</v>
      </c>
      <c r="H55">
        <f>RANK('cut-visual'!K55,'cut-visual'!K$2:K$56,0)</f>
        <v>7</v>
      </c>
      <c r="I55">
        <f>RANK('cut-visual'!L55,'cut-visual'!L$2:L$56,0)</f>
        <v>35</v>
      </c>
      <c r="J55">
        <f>RANK('cut-visual'!S55,'cut-visual'!S$2:S$56,0)</f>
        <v>11</v>
      </c>
      <c r="K55" s="35">
        <v>1000000</v>
      </c>
      <c r="M55" s="75" t="s">
        <v>785</v>
      </c>
      <c r="N55" s="76">
        <v>35</v>
      </c>
      <c r="O55" s="76">
        <v>20</v>
      </c>
      <c r="P55" s="76">
        <v>35</v>
      </c>
      <c r="Q55" s="76">
        <v>35</v>
      </c>
      <c r="R55" s="76">
        <v>32</v>
      </c>
      <c r="S55" s="76">
        <v>35</v>
      </c>
      <c r="T55" s="76">
        <v>10</v>
      </c>
      <c r="U55" s="76">
        <v>1000000</v>
      </c>
    </row>
    <row r="56" spans="1:21" ht="13.5" thickBot="1" x14ac:dyDescent="0.35">
      <c r="A56" s="35" t="str">
        <f>'cut-visual'!A56</f>
        <v>WESTERN EUROPE</v>
      </c>
      <c r="B56" s="35" t="str">
        <f>'cut-visual'!B56</f>
        <v>United Kingdom</v>
      </c>
      <c r="C56" s="35">
        <f t="shared" si="0"/>
        <v>999938.4</v>
      </c>
      <c r="D56">
        <f>RANK('cut-visual'!G56,'cut-visual'!G$2:G$56,0)</f>
        <v>35</v>
      </c>
      <c r="E56">
        <f>RANK('cut-visual'!H56,'cut-visual'!H$2:H$56,0)</f>
        <v>20</v>
      </c>
      <c r="F56">
        <f>RANK('cut-visual'!I56,'cut-visual'!I$2:I$56,0)</f>
        <v>35</v>
      </c>
      <c r="G56">
        <f>RANK('cut-visual'!J56,'cut-visual'!J$2:J$56,0)</f>
        <v>35</v>
      </c>
      <c r="H56">
        <f>RANK('cut-visual'!K56,'cut-visual'!K$2:K$56,0)</f>
        <v>14</v>
      </c>
      <c r="I56">
        <f>RANK('cut-visual'!L56,'cut-visual'!L$2:L$56,0)</f>
        <v>35</v>
      </c>
      <c r="J56">
        <f>RANK('cut-visual'!S56,'cut-visual'!S$2:S$56,0)</f>
        <v>44</v>
      </c>
      <c r="K56" s="35">
        <v>1000000</v>
      </c>
      <c r="M56" s="75" t="s">
        <v>786</v>
      </c>
      <c r="N56" s="76">
        <v>35</v>
      </c>
      <c r="O56" s="76">
        <v>35</v>
      </c>
      <c r="P56" s="76">
        <v>35</v>
      </c>
      <c r="Q56" s="76">
        <v>35</v>
      </c>
      <c r="R56" s="76">
        <v>35</v>
      </c>
      <c r="S56" s="76">
        <v>35</v>
      </c>
      <c r="T56" s="76">
        <v>55</v>
      </c>
      <c r="U56" s="76">
        <v>1000000</v>
      </c>
    </row>
    <row r="57" spans="1:21" ht="13" thickBot="1" x14ac:dyDescent="0.3">
      <c r="M57" s="75" t="s">
        <v>787</v>
      </c>
      <c r="N57" s="76">
        <v>35</v>
      </c>
      <c r="O57" s="76">
        <v>35</v>
      </c>
      <c r="P57" s="76">
        <v>18</v>
      </c>
      <c r="Q57" s="76">
        <v>35</v>
      </c>
      <c r="R57" s="76">
        <v>35</v>
      </c>
      <c r="S57" s="76">
        <v>1</v>
      </c>
      <c r="T57" s="76">
        <v>26</v>
      </c>
      <c r="U57" s="76">
        <v>1000000</v>
      </c>
    </row>
    <row r="58" spans="1:21" ht="13" thickBot="1" x14ac:dyDescent="0.3">
      <c r="M58" s="75" t="s">
        <v>788</v>
      </c>
      <c r="N58" s="76">
        <v>35</v>
      </c>
      <c r="O58" s="76">
        <v>8</v>
      </c>
      <c r="P58" s="76">
        <v>8</v>
      </c>
      <c r="Q58" s="76">
        <v>35</v>
      </c>
      <c r="R58" s="76">
        <v>9</v>
      </c>
      <c r="S58" s="76">
        <v>11</v>
      </c>
      <c r="T58" s="76">
        <v>12</v>
      </c>
      <c r="U58" s="76">
        <v>1000000</v>
      </c>
    </row>
    <row r="59" spans="1:21" ht="13" thickBot="1" x14ac:dyDescent="0.3">
      <c r="M59" s="75" t="s">
        <v>789</v>
      </c>
      <c r="N59" s="76">
        <v>35</v>
      </c>
      <c r="O59" s="76">
        <v>35</v>
      </c>
      <c r="P59" s="76">
        <v>35</v>
      </c>
      <c r="Q59" s="76">
        <v>35</v>
      </c>
      <c r="R59" s="76">
        <v>35</v>
      </c>
      <c r="S59" s="76">
        <v>35</v>
      </c>
      <c r="T59" s="76">
        <v>22</v>
      </c>
      <c r="U59" s="76">
        <v>1000000</v>
      </c>
    </row>
    <row r="60" spans="1:21" ht="13" thickBot="1" x14ac:dyDescent="0.3">
      <c r="M60" s="75" t="s">
        <v>790</v>
      </c>
      <c r="N60" s="76">
        <v>35</v>
      </c>
      <c r="O60" s="76">
        <v>20</v>
      </c>
      <c r="P60" s="76">
        <v>35</v>
      </c>
      <c r="Q60" s="76">
        <v>35</v>
      </c>
      <c r="R60" s="76">
        <v>34</v>
      </c>
      <c r="S60" s="76">
        <v>35</v>
      </c>
      <c r="T60" s="76">
        <v>15</v>
      </c>
      <c r="U60" s="76">
        <v>1000000</v>
      </c>
    </row>
    <row r="61" spans="1:21" ht="13" thickBot="1" x14ac:dyDescent="0.3">
      <c r="M61" s="75" t="s">
        <v>791</v>
      </c>
      <c r="N61" s="76">
        <v>8</v>
      </c>
      <c r="O61" s="76">
        <v>8</v>
      </c>
      <c r="P61" s="76">
        <v>35</v>
      </c>
      <c r="Q61" s="76">
        <v>6</v>
      </c>
      <c r="R61" s="76">
        <v>7</v>
      </c>
      <c r="S61" s="76">
        <v>35</v>
      </c>
      <c r="T61" s="76">
        <v>11</v>
      </c>
      <c r="U61" s="76">
        <v>1000000</v>
      </c>
    </row>
    <row r="62" spans="1:21" ht="13" thickBot="1" x14ac:dyDescent="0.3">
      <c r="M62" s="75" t="s">
        <v>792</v>
      </c>
      <c r="N62" s="76">
        <v>35</v>
      </c>
      <c r="O62" s="76">
        <v>20</v>
      </c>
      <c r="P62" s="76">
        <v>35</v>
      </c>
      <c r="Q62" s="76">
        <v>35</v>
      </c>
      <c r="R62" s="76">
        <v>14</v>
      </c>
      <c r="S62" s="76">
        <v>35</v>
      </c>
      <c r="T62" s="76">
        <v>44</v>
      </c>
      <c r="U62" s="76">
        <v>1000000</v>
      </c>
    </row>
    <row r="63" spans="1:21" ht="18.5" thickBot="1" x14ac:dyDescent="0.3">
      <c r="M63" s="71"/>
    </row>
    <row r="64" spans="1:21" ht="13" thickBot="1" x14ac:dyDescent="0.3">
      <c r="M64" s="75" t="s">
        <v>793</v>
      </c>
      <c r="N64" s="75" t="s">
        <v>730</v>
      </c>
      <c r="O64" s="75" t="s">
        <v>731</v>
      </c>
      <c r="P64" s="75" t="s">
        <v>732</v>
      </c>
      <c r="Q64" s="75" t="s">
        <v>733</v>
      </c>
      <c r="R64" s="75" t="s">
        <v>734</v>
      </c>
      <c r="S64" s="75" t="s">
        <v>735</v>
      </c>
      <c r="T64" s="75" t="s">
        <v>736</v>
      </c>
    </row>
    <row r="65" spans="13:20" ht="20" thickBot="1" x14ac:dyDescent="0.3">
      <c r="M65" s="75" t="s">
        <v>794</v>
      </c>
      <c r="N65" s="76" t="s">
        <v>795</v>
      </c>
      <c r="O65" s="76" t="s">
        <v>796</v>
      </c>
      <c r="P65" s="76" t="s">
        <v>797</v>
      </c>
      <c r="Q65" s="76" t="s">
        <v>798</v>
      </c>
      <c r="R65" s="76" t="s">
        <v>798</v>
      </c>
      <c r="S65" s="76" t="s">
        <v>799</v>
      </c>
      <c r="T65" s="76" t="s">
        <v>800</v>
      </c>
    </row>
    <row r="66" spans="13:20" ht="20" thickBot="1" x14ac:dyDescent="0.3">
      <c r="M66" s="75" t="s">
        <v>801</v>
      </c>
      <c r="N66" s="76" t="s">
        <v>802</v>
      </c>
      <c r="O66" s="76" t="s">
        <v>802</v>
      </c>
      <c r="P66" s="76" t="s">
        <v>802</v>
      </c>
      <c r="Q66" s="76" t="s">
        <v>803</v>
      </c>
      <c r="R66" s="76" t="s">
        <v>803</v>
      </c>
      <c r="S66" s="76" t="s">
        <v>804</v>
      </c>
      <c r="T66" s="76" t="s">
        <v>805</v>
      </c>
    </row>
    <row r="67" spans="13:20" ht="20" thickBot="1" x14ac:dyDescent="0.3">
      <c r="M67" s="75" t="s">
        <v>806</v>
      </c>
      <c r="N67" s="76" t="s">
        <v>807</v>
      </c>
      <c r="O67" s="76" t="s">
        <v>807</v>
      </c>
      <c r="P67" s="76" t="s">
        <v>807</v>
      </c>
      <c r="Q67" s="76" t="s">
        <v>807</v>
      </c>
      <c r="R67" s="76" t="s">
        <v>808</v>
      </c>
      <c r="S67" s="76" t="s">
        <v>809</v>
      </c>
      <c r="T67" s="76" t="s">
        <v>810</v>
      </c>
    </row>
    <row r="68" spans="13:20" ht="20" thickBot="1" x14ac:dyDescent="0.3">
      <c r="M68" s="75" t="s">
        <v>811</v>
      </c>
      <c r="N68" s="76" t="s">
        <v>812</v>
      </c>
      <c r="O68" s="76" t="s">
        <v>812</v>
      </c>
      <c r="P68" s="76" t="s">
        <v>812</v>
      </c>
      <c r="Q68" s="76" t="s">
        <v>812</v>
      </c>
      <c r="R68" s="76" t="s">
        <v>813</v>
      </c>
      <c r="S68" s="76" t="s">
        <v>812</v>
      </c>
      <c r="T68" s="76" t="s">
        <v>814</v>
      </c>
    </row>
    <row r="69" spans="13:20" ht="20" thickBot="1" x14ac:dyDescent="0.3">
      <c r="M69" s="75" t="s">
        <v>815</v>
      </c>
      <c r="N69" s="76" t="s">
        <v>816</v>
      </c>
      <c r="O69" s="76" t="s">
        <v>816</v>
      </c>
      <c r="P69" s="76" t="s">
        <v>816</v>
      </c>
      <c r="Q69" s="76" t="s">
        <v>816</v>
      </c>
      <c r="R69" s="76" t="s">
        <v>817</v>
      </c>
      <c r="S69" s="76" t="s">
        <v>816</v>
      </c>
      <c r="T69" s="76" t="s">
        <v>818</v>
      </c>
    </row>
    <row r="70" spans="13:20" ht="20" thickBot="1" x14ac:dyDescent="0.3">
      <c r="M70" s="75" t="s">
        <v>819</v>
      </c>
      <c r="N70" s="76" t="s">
        <v>820</v>
      </c>
      <c r="O70" s="76" t="s">
        <v>820</v>
      </c>
      <c r="P70" s="76" t="s">
        <v>820</v>
      </c>
      <c r="Q70" s="76" t="s">
        <v>820</v>
      </c>
      <c r="R70" s="76" t="s">
        <v>821</v>
      </c>
      <c r="S70" s="76" t="s">
        <v>820</v>
      </c>
      <c r="T70" s="76" t="s">
        <v>822</v>
      </c>
    </row>
    <row r="71" spans="13:20" ht="20" thickBot="1" x14ac:dyDescent="0.3">
      <c r="M71" s="75" t="s">
        <v>823</v>
      </c>
      <c r="N71" s="76" t="s">
        <v>824</v>
      </c>
      <c r="O71" s="76" t="s">
        <v>824</v>
      </c>
      <c r="P71" s="76" t="s">
        <v>824</v>
      </c>
      <c r="Q71" s="76" t="s">
        <v>824</v>
      </c>
      <c r="R71" s="76" t="s">
        <v>825</v>
      </c>
      <c r="S71" s="76" t="s">
        <v>824</v>
      </c>
      <c r="T71" s="76" t="s">
        <v>826</v>
      </c>
    </row>
    <row r="72" spans="13:20" ht="20" thickBot="1" x14ac:dyDescent="0.3">
      <c r="M72" s="75" t="s">
        <v>827</v>
      </c>
      <c r="N72" s="76" t="s">
        <v>828</v>
      </c>
      <c r="O72" s="76" t="s">
        <v>828</v>
      </c>
      <c r="P72" s="76" t="s">
        <v>828</v>
      </c>
      <c r="Q72" s="76" t="s">
        <v>828</v>
      </c>
      <c r="R72" s="76" t="s">
        <v>829</v>
      </c>
      <c r="S72" s="76" t="s">
        <v>828</v>
      </c>
      <c r="T72" s="76" t="s">
        <v>830</v>
      </c>
    </row>
    <row r="73" spans="13:20" ht="20" thickBot="1" x14ac:dyDescent="0.3">
      <c r="M73" s="75" t="s">
        <v>831</v>
      </c>
      <c r="N73" s="76" t="s">
        <v>832</v>
      </c>
      <c r="O73" s="76" t="s">
        <v>832</v>
      </c>
      <c r="P73" s="76" t="s">
        <v>832</v>
      </c>
      <c r="Q73" s="76" t="s">
        <v>832</v>
      </c>
      <c r="R73" s="76" t="s">
        <v>833</v>
      </c>
      <c r="S73" s="76" t="s">
        <v>832</v>
      </c>
      <c r="T73" s="76" t="s">
        <v>834</v>
      </c>
    </row>
    <row r="74" spans="13:20" ht="20" thickBot="1" x14ac:dyDescent="0.3">
      <c r="M74" s="75" t="s">
        <v>835</v>
      </c>
      <c r="N74" s="76" t="s">
        <v>836</v>
      </c>
      <c r="O74" s="76" t="s">
        <v>836</v>
      </c>
      <c r="P74" s="76" t="s">
        <v>836</v>
      </c>
      <c r="Q74" s="76" t="s">
        <v>836</v>
      </c>
      <c r="R74" s="76" t="s">
        <v>837</v>
      </c>
      <c r="S74" s="76" t="s">
        <v>836</v>
      </c>
      <c r="T74" s="76" t="s">
        <v>838</v>
      </c>
    </row>
    <row r="75" spans="13:20" ht="20" thickBot="1" x14ac:dyDescent="0.3">
      <c r="M75" s="75" t="s">
        <v>839</v>
      </c>
      <c r="N75" s="76" t="s">
        <v>840</v>
      </c>
      <c r="O75" s="76" t="s">
        <v>840</v>
      </c>
      <c r="P75" s="76" t="s">
        <v>840</v>
      </c>
      <c r="Q75" s="76" t="s">
        <v>840</v>
      </c>
      <c r="R75" s="76" t="s">
        <v>840</v>
      </c>
      <c r="S75" s="76" t="s">
        <v>840</v>
      </c>
      <c r="T75" s="76" t="s">
        <v>841</v>
      </c>
    </row>
    <row r="76" spans="13:20" ht="20" thickBot="1" x14ac:dyDescent="0.3">
      <c r="M76" s="75" t="s">
        <v>842</v>
      </c>
      <c r="N76" s="76" t="s">
        <v>843</v>
      </c>
      <c r="O76" s="76" t="s">
        <v>843</v>
      </c>
      <c r="P76" s="76" t="s">
        <v>843</v>
      </c>
      <c r="Q76" s="76" t="s">
        <v>843</v>
      </c>
      <c r="R76" s="76" t="s">
        <v>843</v>
      </c>
      <c r="S76" s="76" t="s">
        <v>843</v>
      </c>
      <c r="T76" s="76" t="s">
        <v>844</v>
      </c>
    </row>
    <row r="77" spans="13:20" ht="20" thickBot="1" x14ac:dyDescent="0.3">
      <c r="M77" s="75" t="s">
        <v>845</v>
      </c>
      <c r="N77" s="76" t="s">
        <v>846</v>
      </c>
      <c r="O77" s="76" t="s">
        <v>846</v>
      </c>
      <c r="P77" s="76" t="s">
        <v>846</v>
      </c>
      <c r="Q77" s="76" t="s">
        <v>846</v>
      </c>
      <c r="R77" s="76" t="s">
        <v>846</v>
      </c>
      <c r="S77" s="76" t="s">
        <v>846</v>
      </c>
      <c r="T77" s="76" t="s">
        <v>847</v>
      </c>
    </row>
    <row r="78" spans="13:20" ht="20" thickBot="1" x14ac:dyDescent="0.3">
      <c r="M78" s="75" t="s">
        <v>848</v>
      </c>
      <c r="N78" s="76" t="s">
        <v>849</v>
      </c>
      <c r="O78" s="76" t="s">
        <v>849</v>
      </c>
      <c r="P78" s="76" t="s">
        <v>849</v>
      </c>
      <c r="Q78" s="76" t="s">
        <v>849</v>
      </c>
      <c r="R78" s="76" t="s">
        <v>849</v>
      </c>
      <c r="S78" s="76" t="s">
        <v>849</v>
      </c>
      <c r="T78" s="76" t="s">
        <v>850</v>
      </c>
    </row>
    <row r="79" spans="13:20" ht="20" thickBot="1" x14ac:dyDescent="0.3">
      <c r="M79" s="75" t="s">
        <v>851</v>
      </c>
      <c r="N79" s="76" t="s">
        <v>852</v>
      </c>
      <c r="O79" s="76" t="s">
        <v>852</v>
      </c>
      <c r="P79" s="76" t="s">
        <v>852</v>
      </c>
      <c r="Q79" s="76" t="s">
        <v>852</v>
      </c>
      <c r="R79" s="76" t="s">
        <v>852</v>
      </c>
      <c r="S79" s="76" t="s">
        <v>852</v>
      </c>
      <c r="T79" s="76" t="s">
        <v>853</v>
      </c>
    </row>
    <row r="80" spans="13:20" ht="20" thickBot="1" x14ac:dyDescent="0.3">
      <c r="M80" s="75" t="s">
        <v>854</v>
      </c>
      <c r="N80" s="76" t="s">
        <v>855</v>
      </c>
      <c r="O80" s="76" t="s">
        <v>855</v>
      </c>
      <c r="P80" s="76" t="s">
        <v>855</v>
      </c>
      <c r="Q80" s="76" t="s">
        <v>855</v>
      </c>
      <c r="R80" s="76" t="s">
        <v>855</v>
      </c>
      <c r="S80" s="76" t="s">
        <v>855</v>
      </c>
      <c r="T80" s="76" t="s">
        <v>856</v>
      </c>
    </row>
    <row r="81" spans="13:20" ht="20" thickBot="1" x14ac:dyDescent="0.3">
      <c r="M81" s="75" t="s">
        <v>857</v>
      </c>
      <c r="N81" s="76" t="s">
        <v>858</v>
      </c>
      <c r="O81" s="76" t="s">
        <v>858</v>
      </c>
      <c r="P81" s="76" t="s">
        <v>858</v>
      </c>
      <c r="Q81" s="76" t="s">
        <v>858</v>
      </c>
      <c r="R81" s="76" t="s">
        <v>858</v>
      </c>
      <c r="S81" s="76" t="s">
        <v>858</v>
      </c>
      <c r="T81" s="76" t="s">
        <v>859</v>
      </c>
    </row>
    <row r="82" spans="13:20" ht="20" thickBot="1" x14ac:dyDescent="0.3">
      <c r="M82" s="75" t="s">
        <v>860</v>
      </c>
      <c r="N82" s="76" t="s">
        <v>861</v>
      </c>
      <c r="O82" s="76" t="s">
        <v>861</v>
      </c>
      <c r="P82" s="76" t="s">
        <v>861</v>
      </c>
      <c r="Q82" s="76" t="s">
        <v>861</v>
      </c>
      <c r="R82" s="76" t="s">
        <v>861</v>
      </c>
      <c r="S82" s="76" t="s">
        <v>861</v>
      </c>
      <c r="T82" s="76" t="s">
        <v>862</v>
      </c>
    </row>
    <row r="83" spans="13:20" ht="20" thickBot="1" x14ac:dyDescent="0.3">
      <c r="M83" s="75" t="s">
        <v>863</v>
      </c>
      <c r="N83" s="76" t="s">
        <v>864</v>
      </c>
      <c r="O83" s="76" t="s">
        <v>864</v>
      </c>
      <c r="P83" s="76" t="s">
        <v>864</v>
      </c>
      <c r="Q83" s="76" t="s">
        <v>864</v>
      </c>
      <c r="R83" s="76" t="s">
        <v>864</v>
      </c>
      <c r="S83" s="76" t="s">
        <v>864</v>
      </c>
      <c r="T83" s="76" t="s">
        <v>865</v>
      </c>
    </row>
    <row r="84" spans="13:20" ht="20" thickBot="1" x14ac:dyDescent="0.3">
      <c r="M84" s="75" t="s">
        <v>866</v>
      </c>
      <c r="N84" s="76" t="s">
        <v>867</v>
      </c>
      <c r="O84" s="76" t="s">
        <v>867</v>
      </c>
      <c r="P84" s="76" t="s">
        <v>867</v>
      </c>
      <c r="Q84" s="76" t="s">
        <v>867</v>
      </c>
      <c r="R84" s="76" t="s">
        <v>867</v>
      </c>
      <c r="S84" s="76" t="s">
        <v>867</v>
      </c>
      <c r="T84" s="76" t="s">
        <v>868</v>
      </c>
    </row>
    <row r="85" spans="13:20" ht="20" thickBot="1" x14ac:dyDescent="0.3">
      <c r="M85" s="75" t="s">
        <v>869</v>
      </c>
      <c r="N85" s="76" t="s">
        <v>870</v>
      </c>
      <c r="O85" s="76" t="s">
        <v>870</v>
      </c>
      <c r="P85" s="76" t="s">
        <v>870</v>
      </c>
      <c r="Q85" s="76" t="s">
        <v>870</v>
      </c>
      <c r="R85" s="76" t="s">
        <v>870</v>
      </c>
      <c r="S85" s="76" t="s">
        <v>870</v>
      </c>
      <c r="T85" s="76" t="s">
        <v>871</v>
      </c>
    </row>
    <row r="86" spans="13:20" ht="20" thickBot="1" x14ac:dyDescent="0.3">
      <c r="M86" s="75" t="s">
        <v>872</v>
      </c>
      <c r="N86" s="76" t="s">
        <v>873</v>
      </c>
      <c r="O86" s="76" t="s">
        <v>873</v>
      </c>
      <c r="P86" s="76" t="s">
        <v>873</v>
      </c>
      <c r="Q86" s="76" t="s">
        <v>873</v>
      </c>
      <c r="R86" s="76" t="s">
        <v>873</v>
      </c>
      <c r="S86" s="76" t="s">
        <v>873</v>
      </c>
      <c r="T86" s="76" t="s">
        <v>874</v>
      </c>
    </row>
    <row r="87" spans="13:20" ht="20" thickBot="1" x14ac:dyDescent="0.3">
      <c r="M87" s="75" t="s">
        <v>875</v>
      </c>
      <c r="N87" s="76" t="s">
        <v>876</v>
      </c>
      <c r="O87" s="76" t="s">
        <v>876</v>
      </c>
      <c r="P87" s="76" t="s">
        <v>876</v>
      </c>
      <c r="Q87" s="76" t="s">
        <v>876</v>
      </c>
      <c r="R87" s="76" t="s">
        <v>876</v>
      </c>
      <c r="S87" s="76" t="s">
        <v>876</v>
      </c>
      <c r="T87" s="76" t="s">
        <v>877</v>
      </c>
    </row>
    <row r="88" spans="13:20" ht="20" thickBot="1" x14ac:dyDescent="0.3">
      <c r="M88" s="75" t="s">
        <v>878</v>
      </c>
      <c r="N88" s="76" t="s">
        <v>879</v>
      </c>
      <c r="O88" s="76" t="s">
        <v>879</v>
      </c>
      <c r="P88" s="76" t="s">
        <v>879</v>
      </c>
      <c r="Q88" s="76" t="s">
        <v>879</v>
      </c>
      <c r="R88" s="76" t="s">
        <v>879</v>
      </c>
      <c r="S88" s="76" t="s">
        <v>879</v>
      </c>
      <c r="T88" s="76" t="s">
        <v>880</v>
      </c>
    </row>
    <row r="89" spans="13:20" ht="20" thickBot="1" x14ac:dyDescent="0.3">
      <c r="M89" s="75" t="s">
        <v>881</v>
      </c>
      <c r="N89" s="76" t="s">
        <v>882</v>
      </c>
      <c r="O89" s="76" t="s">
        <v>882</v>
      </c>
      <c r="P89" s="76" t="s">
        <v>882</v>
      </c>
      <c r="Q89" s="76" t="s">
        <v>882</v>
      </c>
      <c r="R89" s="76" t="s">
        <v>882</v>
      </c>
      <c r="S89" s="76" t="s">
        <v>882</v>
      </c>
      <c r="T89" s="76" t="s">
        <v>883</v>
      </c>
    </row>
    <row r="90" spans="13:20" ht="20" thickBot="1" x14ac:dyDescent="0.3">
      <c r="M90" s="75" t="s">
        <v>884</v>
      </c>
      <c r="N90" s="76" t="s">
        <v>885</v>
      </c>
      <c r="O90" s="76" t="s">
        <v>885</v>
      </c>
      <c r="P90" s="76" t="s">
        <v>885</v>
      </c>
      <c r="Q90" s="76" t="s">
        <v>885</v>
      </c>
      <c r="R90" s="76" t="s">
        <v>885</v>
      </c>
      <c r="S90" s="76" t="s">
        <v>885</v>
      </c>
      <c r="T90" s="76" t="s">
        <v>886</v>
      </c>
    </row>
    <row r="91" spans="13:20" ht="20" thickBot="1" x14ac:dyDescent="0.3">
      <c r="M91" s="75" t="s">
        <v>887</v>
      </c>
      <c r="N91" s="76" t="s">
        <v>888</v>
      </c>
      <c r="O91" s="76" t="s">
        <v>888</v>
      </c>
      <c r="P91" s="76" t="s">
        <v>888</v>
      </c>
      <c r="Q91" s="76" t="s">
        <v>888</v>
      </c>
      <c r="R91" s="76" t="s">
        <v>888</v>
      </c>
      <c r="S91" s="76" t="s">
        <v>888</v>
      </c>
      <c r="T91" s="76" t="s">
        <v>889</v>
      </c>
    </row>
    <row r="92" spans="13:20" ht="20" thickBot="1" x14ac:dyDescent="0.3">
      <c r="M92" s="75" t="s">
        <v>890</v>
      </c>
      <c r="N92" s="76" t="s">
        <v>891</v>
      </c>
      <c r="O92" s="76" t="s">
        <v>891</v>
      </c>
      <c r="P92" s="76" t="s">
        <v>891</v>
      </c>
      <c r="Q92" s="76" t="s">
        <v>891</v>
      </c>
      <c r="R92" s="76" t="s">
        <v>891</v>
      </c>
      <c r="S92" s="76" t="s">
        <v>891</v>
      </c>
      <c r="T92" s="76" t="s">
        <v>892</v>
      </c>
    </row>
    <row r="93" spans="13:20" ht="20" thickBot="1" x14ac:dyDescent="0.3">
      <c r="M93" s="75" t="s">
        <v>893</v>
      </c>
      <c r="N93" s="76" t="s">
        <v>894</v>
      </c>
      <c r="O93" s="76" t="s">
        <v>894</v>
      </c>
      <c r="P93" s="76" t="s">
        <v>894</v>
      </c>
      <c r="Q93" s="76" t="s">
        <v>894</v>
      </c>
      <c r="R93" s="76" t="s">
        <v>894</v>
      </c>
      <c r="S93" s="76" t="s">
        <v>894</v>
      </c>
      <c r="T93" s="76" t="s">
        <v>895</v>
      </c>
    </row>
    <row r="94" spans="13:20" ht="20" thickBot="1" x14ac:dyDescent="0.3">
      <c r="M94" s="75" t="s">
        <v>896</v>
      </c>
      <c r="N94" s="76" t="s">
        <v>897</v>
      </c>
      <c r="O94" s="76" t="s">
        <v>897</v>
      </c>
      <c r="P94" s="76" t="s">
        <v>897</v>
      </c>
      <c r="Q94" s="76" t="s">
        <v>897</v>
      </c>
      <c r="R94" s="76" t="s">
        <v>897</v>
      </c>
      <c r="S94" s="76" t="s">
        <v>897</v>
      </c>
      <c r="T94" s="76" t="s">
        <v>898</v>
      </c>
    </row>
    <row r="95" spans="13:20" ht="20" thickBot="1" x14ac:dyDescent="0.3">
      <c r="M95" s="75" t="s">
        <v>899</v>
      </c>
      <c r="N95" s="76" t="s">
        <v>900</v>
      </c>
      <c r="O95" s="76" t="s">
        <v>900</v>
      </c>
      <c r="P95" s="76" t="s">
        <v>900</v>
      </c>
      <c r="Q95" s="76" t="s">
        <v>900</v>
      </c>
      <c r="R95" s="76" t="s">
        <v>900</v>
      </c>
      <c r="S95" s="76" t="s">
        <v>900</v>
      </c>
      <c r="T95" s="76" t="s">
        <v>901</v>
      </c>
    </row>
    <row r="96" spans="13:20" ht="20" thickBot="1" x14ac:dyDescent="0.3">
      <c r="M96" s="75" t="s">
        <v>902</v>
      </c>
      <c r="N96" s="76" t="s">
        <v>903</v>
      </c>
      <c r="O96" s="76" t="s">
        <v>903</v>
      </c>
      <c r="P96" s="76" t="s">
        <v>903</v>
      </c>
      <c r="Q96" s="76" t="s">
        <v>903</v>
      </c>
      <c r="R96" s="76" t="s">
        <v>903</v>
      </c>
      <c r="S96" s="76" t="s">
        <v>903</v>
      </c>
      <c r="T96" s="76" t="s">
        <v>904</v>
      </c>
    </row>
    <row r="97" spans="13:20" ht="20" thickBot="1" x14ac:dyDescent="0.3">
      <c r="M97" s="75" t="s">
        <v>905</v>
      </c>
      <c r="N97" s="76" t="s">
        <v>906</v>
      </c>
      <c r="O97" s="76" t="s">
        <v>906</v>
      </c>
      <c r="P97" s="76" t="s">
        <v>906</v>
      </c>
      <c r="Q97" s="76" t="s">
        <v>906</v>
      </c>
      <c r="R97" s="76" t="s">
        <v>906</v>
      </c>
      <c r="S97" s="76" t="s">
        <v>906</v>
      </c>
      <c r="T97" s="76" t="s">
        <v>907</v>
      </c>
    </row>
    <row r="98" spans="13:20" ht="20" thickBot="1" x14ac:dyDescent="0.3">
      <c r="M98" s="75" t="s">
        <v>908</v>
      </c>
      <c r="N98" s="76" t="s">
        <v>909</v>
      </c>
      <c r="O98" s="76" t="s">
        <v>909</v>
      </c>
      <c r="P98" s="76" t="s">
        <v>909</v>
      </c>
      <c r="Q98" s="76" t="s">
        <v>909</v>
      </c>
      <c r="R98" s="76" t="s">
        <v>909</v>
      </c>
      <c r="S98" s="76" t="s">
        <v>909</v>
      </c>
      <c r="T98" s="76" t="s">
        <v>910</v>
      </c>
    </row>
    <row r="99" spans="13:20" ht="20" thickBot="1" x14ac:dyDescent="0.3">
      <c r="M99" s="75" t="s">
        <v>911</v>
      </c>
      <c r="N99" s="76" t="s">
        <v>912</v>
      </c>
      <c r="O99" s="76" t="s">
        <v>912</v>
      </c>
      <c r="P99" s="76" t="s">
        <v>912</v>
      </c>
      <c r="Q99" s="76" t="s">
        <v>912</v>
      </c>
      <c r="R99" s="76" t="s">
        <v>912</v>
      </c>
      <c r="S99" s="76" t="s">
        <v>912</v>
      </c>
      <c r="T99" s="76" t="s">
        <v>913</v>
      </c>
    </row>
    <row r="100" spans="13:20" ht="20" thickBot="1" x14ac:dyDescent="0.3">
      <c r="M100" s="75" t="s">
        <v>914</v>
      </c>
      <c r="N100" s="76" t="s">
        <v>915</v>
      </c>
      <c r="O100" s="76" t="s">
        <v>915</v>
      </c>
      <c r="P100" s="76" t="s">
        <v>915</v>
      </c>
      <c r="Q100" s="76" t="s">
        <v>915</v>
      </c>
      <c r="R100" s="76" t="s">
        <v>915</v>
      </c>
      <c r="S100" s="76" t="s">
        <v>915</v>
      </c>
      <c r="T100" s="76" t="s">
        <v>916</v>
      </c>
    </row>
    <row r="101" spans="13:20" ht="20" thickBot="1" x14ac:dyDescent="0.3">
      <c r="M101" s="75" t="s">
        <v>917</v>
      </c>
      <c r="N101" s="76" t="s">
        <v>918</v>
      </c>
      <c r="O101" s="76" t="s">
        <v>918</v>
      </c>
      <c r="P101" s="76" t="s">
        <v>918</v>
      </c>
      <c r="Q101" s="76" t="s">
        <v>918</v>
      </c>
      <c r="R101" s="76" t="s">
        <v>918</v>
      </c>
      <c r="S101" s="76" t="s">
        <v>918</v>
      </c>
      <c r="T101" s="76" t="s">
        <v>919</v>
      </c>
    </row>
    <row r="102" spans="13:20" ht="20" thickBot="1" x14ac:dyDescent="0.3">
      <c r="M102" s="75" t="s">
        <v>920</v>
      </c>
      <c r="N102" s="76" t="s">
        <v>921</v>
      </c>
      <c r="O102" s="76" t="s">
        <v>921</v>
      </c>
      <c r="P102" s="76" t="s">
        <v>921</v>
      </c>
      <c r="Q102" s="76" t="s">
        <v>921</v>
      </c>
      <c r="R102" s="76" t="s">
        <v>921</v>
      </c>
      <c r="S102" s="76" t="s">
        <v>921</v>
      </c>
      <c r="T102" s="76" t="s">
        <v>922</v>
      </c>
    </row>
    <row r="103" spans="13:20" ht="20" thickBot="1" x14ac:dyDescent="0.3">
      <c r="M103" s="75" t="s">
        <v>923</v>
      </c>
      <c r="N103" s="76" t="s">
        <v>924</v>
      </c>
      <c r="O103" s="76" t="s">
        <v>924</v>
      </c>
      <c r="P103" s="76" t="s">
        <v>924</v>
      </c>
      <c r="Q103" s="76" t="s">
        <v>924</v>
      </c>
      <c r="R103" s="76" t="s">
        <v>924</v>
      </c>
      <c r="S103" s="76" t="s">
        <v>924</v>
      </c>
      <c r="T103" s="76" t="s">
        <v>925</v>
      </c>
    </row>
    <row r="104" spans="13:20" ht="20" thickBot="1" x14ac:dyDescent="0.3">
      <c r="M104" s="75" t="s">
        <v>926</v>
      </c>
      <c r="N104" s="76" t="s">
        <v>927</v>
      </c>
      <c r="O104" s="76" t="s">
        <v>927</v>
      </c>
      <c r="P104" s="76" t="s">
        <v>927</v>
      </c>
      <c r="Q104" s="76" t="s">
        <v>927</v>
      </c>
      <c r="R104" s="76" t="s">
        <v>927</v>
      </c>
      <c r="S104" s="76" t="s">
        <v>927</v>
      </c>
      <c r="T104" s="76" t="s">
        <v>928</v>
      </c>
    </row>
    <row r="105" spans="13:20" ht="20" thickBot="1" x14ac:dyDescent="0.3">
      <c r="M105" s="75" t="s">
        <v>929</v>
      </c>
      <c r="N105" s="76" t="s">
        <v>930</v>
      </c>
      <c r="O105" s="76" t="s">
        <v>930</v>
      </c>
      <c r="P105" s="76" t="s">
        <v>930</v>
      </c>
      <c r="Q105" s="76" t="s">
        <v>930</v>
      </c>
      <c r="R105" s="76" t="s">
        <v>930</v>
      </c>
      <c r="S105" s="76" t="s">
        <v>930</v>
      </c>
      <c r="T105" s="76" t="s">
        <v>931</v>
      </c>
    </row>
    <row r="106" spans="13:20" ht="20" thickBot="1" x14ac:dyDescent="0.3">
      <c r="M106" s="75" t="s">
        <v>932</v>
      </c>
      <c r="N106" s="76" t="s">
        <v>933</v>
      </c>
      <c r="O106" s="76" t="s">
        <v>933</v>
      </c>
      <c r="P106" s="76" t="s">
        <v>933</v>
      </c>
      <c r="Q106" s="76" t="s">
        <v>933</v>
      </c>
      <c r="R106" s="76" t="s">
        <v>933</v>
      </c>
      <c r="S106" s="76" t="s">
        <v>933</v>
      </c>
      <c r="T106" s="76" t="s">
        <v>934</v>
      </c>
    </row>
    <row r="107" spans="13:20" ht="20" thickBot="1" x14ac:dyDescent="0.3">
      <c r="M107" s="75" t="s">
        <v>935</v>
      </c>
      <c r="N107" s="76" t="s">
        <v>936</v>
      </c>
      <c r="O107" s="76" t="s">
        <v>936</v>
      </c>
      <c r="P107" s="76" t="s">
        <v>936</v>
      </c>
      <c r="Q107" s="76" t="s">
        <v>936</v>
      </c>
      <c r="R107" s="76" t="s">
        <v>936</v>
      </c>
      <c r="S107" s="76" t="s">
        <v>936</v>
      </c>
      <c r="T107" s="76" t="s">
        <v>937</v>
      </c>
    </row>
    <row r="108" spans="13:20" ht="20" thickBot="1" x14ac:dyDescent="0.3">
      <c r="M108" s="75" t="s">
        <v>938</v>
      </c>
      <c r="N108" s="76" t="s">
        <v>939</v>
      </c>
      <c r="O108" s="76" t="s">
        <v>939</v>
      </c>
      <c r="P108" s="76" t="s">
        <v>939</v>
      </c>
      <c r="Q108" s="76" t="s">
        <v>939</v>
      </c>
      <c r="R108" s="76" t="s">
        <v>939</v>
      </c>
      <c r="S108" s="76" t="s">
        <v>939</v>
      </c>
      <c r="T108" s="76" t="s">
        <v>940</v>
      </c>
    </row>
    <row r="109" spans="13:20" ht="20" thickBot="1" x14ac:dyDescent="0.3">
      <c r="M109" s="75" t="s">
        <v>941</v>
      </c>
      <c r="N109" s="76" t="s">
        <v>942</v>
      </c>
      <c r="O109" s="76" t="s">
        <v>942</v>
      </c>
      <c r="P109" s="76" t="s">
        <v>942</v>
      </c>
      <c r="Q109" s="76" t="s">
        <v>942</v>
      </c>
      <c r="R109" s="76" t="s">
        <v>942</v>
      </c>
      <c r="S109" s="76" t="s">
        <v>942</v>
      </c>
      <c r="T109" s="76" t="s">
        <v>943</v>
      </c>
    </row>
    <row r="110" spans="13:20" ht="20" thickBot="1" x14ac:dyDescent="0.3">
      <c r="M110" s="75" t="s">
        <v>944</v>
      </c>
      <c r="N110" s="76" t="s">
        <v>945</v>
      </c>
      <c r="O110" s="76" t="s">
        <v>945</v>
      </c>
      <c r="P110" s="76" t="s">
        <v>945</v>
      </c>
      <c r="Q110" s="76" t="s">
        <v>945</v>
      </c>
      <c r="R110" s="76" t="s">
        <v>945</v>
      </c>
      <c r="S110" s="76" t="s">
        <v>945</v>
      </c>
      <c r="T110" s="76" t="s">
        <v>946</v>
      </c>
    </row>
    <row r="111" spans="13:20" ht="20" thickBot="1" x14ac:dyDescent="0.3">
      <c r="M111" s="75" t="s">
        <v>947</v>
      </c>
      <c r="N111" s="76" t="s">
        <v>948</v>
      </c>
      <c r="O111" s="76" t="s">
        <v>948</v>
      </c>
      <c r="P111" s="76" t="s">
        <v>948</v>
      </c>
      <c r="Q111" s="76" t="s">
        <v>948</v>
      </c>
      <c r="R111" s="76" t="s">
        <v>948</v>
      </c>
      <c r="S111" s="76" t="s">
        <v>948</v>
      </c>
      <c r="T111" s="76" t="s">
        <v>949</v>
      </c>
    </row>
    <row r="112" spans="13:20" ht="20" thickBot="1" x14ac:dyDescent="0.3">
      <c r="M112" s="75" t="s">
        <v>950</v>
      </c>
      <c r="N112" s="76" t="s">
        <v>951</v>
      </c>
      <c r="O112" s="76" t="s">
        <v>951</v>
      </c>
      <c r="P112" s="76" t="s">
        <v>951</v>
      </c>
      <c r="Q112" s="76" t="s">
        <v>951</v>
      </c>
      <c r="R112" s="76" t="s">
        <v>951</v>
      </c>
      <c r="S112" s="76" t="s">
        <v>951</v>
      </c>
      <c r="T112" s="76" t="s">
        <v>952</v>
      </c>
    </row>
    <row r="113" spans="13:20" ht="20" thickBot="1" x14ac:dyDescent="0.3">
      <c r="M113" s="75" t="s">
        <v>953</v>
      </c>
      <c r="N113" s="76" t="s">
        <v>954</v>
      </c>
      <c r="O113" s="76" t="s">
        <v>954</v>
      </c>
      <c r="P113" s="76" t="s">
        <v>954</v>
      </c>
      <c r="Q113" s="76" t="s">
        <v>954</v>
      </c>
      <c r="R113" s="76" t="s">
        <v>954</v>
      </c>
      <c r="S113" s="76" t="s">
        <v>954</v>
      </c>
      <c r="T113" s="76" t="s">
        <v>955</v>
      </c>
    </row>
    <row r="114" spans="13:20" ht="20" thickBot="1" x14ac:dyDescent="0.3">
      <c r="M114" s="75" t="s">
        <v>956</v>
      </c>
      <c r="N114" s="76" t="s">
        <v>957</v>
      </c>
      <c r="O114" s="76" t="s">
        <v>957</v>
      </c>
      <c r="P114" s="76" t="s">
        <v>957</v>
      </c>
      <c r="Q114" s="76" t="s">
        <v>957</v>
      </c>
      <c r="R114" s="76" t="s">
        <v>957</v>
      </c>
      <c r="S114" s="76" t="s">
        <v>957</v>
      </c>
      <c r="T114" s="76" t="s">
        <v>958</v>
      </c>
    </row>
    <row r="115" spans="13:20" ht="20" thickBot="1" x14ac:dyDescent="0.3">
      <c r="M115" s="75" t="s">
        <v>959</v>
      </c>
      <c r="N115" s="76" t="s">
        <v>960</v>
      </c>
      <c r="O115" s="76" t="s">
        <v>960</v>
      </c>
      <c r="P115" s="76" t="s">
        <v>960</v>
      </c>
      <c r="Q115" s="76" t="s">
        <v>960</v>
      </c>
      <c r="R115" s="76" t="s">
        <v>960</v>
      </c>
      <c r="S115" s="76" t="s">
        <v>960</v>
      </c>
      <c r="T115" s="76" t="s">
        <v>961</v>
      </c>
    </row>
    <row r="116" spans="13:20" ht="20" thickBot="1" x14ac:dyDescent="0.3">
      <c r="M116" s="75" t="s">
        <v>962</v>
      </c>
      <c r="N116" s="76" t="s">
        <v>963</v>
      </c>
      <c r="O116" s="76" t="s">
        <v>963</v>
      </c>
      <c r="P116" s="76" t="s">
        <v>963</v>
      </c>
      <c r="Q116" s="76" t="s">
        <v>963</v>
      </c>
      <c r="R116" s="76" t="s">
        <v>963</v>
      </c>
      <c r="S116" s="76" t="s">
        <v>963</v>
      </c>
      <c r="T116" s="76" t="s">
        <v>964</v>
      </c>
    </row>
    <row r="117" spans="13:20" ht="20" thickBot="1" x14ac:dyDescent="0.3">
      <c r="M117" s="75" t="s">
        <v>965</v>
      </c>
      <c r="N117" s="76" t="s">
        <v>966</v>
      </c>
      <c r="O117" s="76" t="s">
        <v>966</v>
      </c>
      <c r="P117" s="76" t="s">
        <v>966</v>
      </c>
      <c r="Q117" s="76" t="s">
        <v>966</v>
      </c>
      <c r="R117" s="76" t="s">
        <v>966</v>
      </c>
      <c r="S117" s="76" t="s">
        <v>966</v>
      </c>
      <c r="T117" s="76" t="s">
        <v>967</v>
      </c>
    </row>
    <row r="118" spans="13:20" ht="20" thickBot="1" x14ac:dyDescent="0.3">
      <c r="M118" s="75" t="s">
        <v>968</v>
      </c>
      <c r="N118" s="76" t="s">
        <v>969</v>
      </c>
      <c r="O118" s="76" t="s">
        <v>969</v>
      </c>
      <c r="P118" s="76" t="s">
        <v>969</v>
      </c>
      <c r="Q118" s="76" t="s">
        <v>969</v>
      </c>
      <c r="R118" s="76" t="s">
        <v>969</v>
      </c>
      <c r="S118" s="76" t="s">
        <v>969</v>
      </c>
      <c r="T118" s="76" t="s">
        <v>970</v>
      </c>
    </row>
    <row r="119" spans="13:20" ht="20" thickBot="1" x14ac:dyDescent="0.3">
      <c r="M119" s="75" t="s">
        <v>971</v>
      </c>
      <c r="N119" s="76" t="s">
        <v>972</v>
      </c>
      <c r="O119" s="76" t="s">
        <v>972</v>
      </c>
      <c r="P119" s="76" t="s">
        <v>972</v>
      </c>
      <c r="Q119" s="76" t="s">
        <v>972</v>
      </c>
      <c r="R119" s="76" t="s">
        <v>972</v>
      </c>
      <c r="S119" s="76" t="s">
        <v>972</v>
      </c>
      <c r="T119" s="76" t="s">
        <v>973</v>
      </c>
    </row>
    <row r="120" spans="13:20" ht="18.5" thickBot="1" x14ac:dyDescent="0.3">
      <c r="M120" s="71"/>
    </row>
    <row r="121" spans="13:20" ht="13" thickBot="1" x14ac:dyDescent="0.3">
      <c r="M121" s="75" t="s">
        <v>974</v>
      </c>
      <c r="N121" s="75" t="s">
        <v>730</v>
      </c>
      <c r="O121" s="75" t="s">
        <v>731</v>
      </c>
      <c r="P121" s="75" t="s">
        <v>732</v>
      </c>
      <c r="Q121" s="75" t="s">
        <v>733</v>
      </c>
      <c r="R121" s="75" t="s">
        <v>734</v>
      </c>
      <c r="S121" s="75" t="s">
        <v>735</v>
      </c>
      <c r="T121" s="75" t="s">
        <v>736</v>
      </c>
    </row>
    <row r="122" spans="13:20" ht="13" thickBot="1" x14ac:dyDescent="0.3">
      <c r="M122" s="75" t="s">
        <v>794</v>
      </c>
      <c r="N122" s="76">
        <v>71.5</v>
      </c>
      <c r="O122" s="76">
        <v>89</v>
      </c>
      <c r="P122" s="76">
        <v>54</v>
      </c>
      <c r="Q122" s="76">
        <v>59.5</v>
      </c>
      <c r="R122" s="76">
        <v>59.5</v>
      </c>
      <c r="S122" s="76">
        <v>130.5</v>
      </c>
      <c r="T122" s="76">
        <v>999863.4</v>
      </c>
    </row>
    <row r="123" spans="13:20" ht="13" thickBot="1" x14ac:dyDescent="0.3">
      <c r="M123" s="75" t="s">
        <v>801</v>
      </c>
      <c r="N123" s="76">
        <v>53</v>
      </c>
      <c r="O123" s="76">
        <v>53</v>
      </c>
      <c r="P123" s="76">
        <v>53</v>
      </c>
      <c r="Q123" s="76">
        <v>58.5</v>
      </c>
      <c r="R123" s="76">
        <v>58.5</v>
      </c>
      <c r="S123" s="76">
        <v>80</v>
      </c>
      <c r="T123" s="76">
        <v>999851.9</v>
      </c>
    </row>
    <row r="124" spans="13:20" ht="13" thickBot="1" x14ac:dyDescent="0.3">
      <c r="M124" s="75" t="s">
        <v>806</v>
      </c>
      <c r="N124" s="76">
        <v>52</v>
      </c>
      <c r="O124" s="76">
        <v>52</v>
      </c>
      <c r="P124" s="76">
        <v>52</v>
      </c>
      <c r="Q124" s="76">
        <v>52</v>
      </c>
      <c r="R124" s="76">
        <v>57.5</v>
      </c>
      <c r="S124" s="76">
        <v>79</v>
      </c>
      <c r="T124" s="76">
        <v>999850.9</v>
      </c>
    </row>
    <row r="125" spans="13:20" ht="13" thickBot="1" x14ac:dyDescent="0.3">
      <c r="M125" s="75" t="s">
        <v>811</v>
      </c>
      <c r="N125" s="76">
        <v>51</v>
      </c>
      <c r="O125" s="76">
        <v>51</v>
      </c>
      <c r="P125" s="76">
        <v>51</v>
      </c>
      <c r="Q125" s="76">
        <v>51</v>
      </c>
      <c r="R125" s="76">
        <v>56.5</v>
      </c>
      <c r="S125" s="76">
        <v>51</v>
      </c>
      <c r="T125" s="76">
        <v>999849.9</v>
      </c>
    </row>
    <row r="126" spans="13:20" ht="13" thickBot="1" x14ac:dyDescent="0.3">
      <c r="M126" s="75" t="s">
        <v>815</v>
      </c>
      <c r="N126" s="76">
        <v>50</v>
      </c>
      <c r="O126" s="76">
        <v>50</v>
      </c>
      <c r="P126" s="76">
        <v>50</v>
      </c>
      <c r="Q126" s="76">
        <v>50</v>
      </c>
      <c r="R126" s="76">
        <v>55.5</v>
      </c>
      <c r="S126" s="76">
        <v>50</v>
      </c>
      <c r="T126" s="76">
        <v>999821.4</v>
      </c>
    </row>
    <row r="127" spans="13:20" ht="13" thickBot="1" x14ac:dyDescent="0.3">
      <c r="M127" s="75" t="s">
        <v>819</v>
      </c>
      <c r="N127" s="76">
        <v>49</v>
      </c>
      <c r="O127" s="76">
        <v>49</v>
      </c>
      <c r="P127" s="76">
        <v>49</v>
      </c>
      <c r="Q127" s="76">
        <v>49</v>
      </c>
      <c r="R127" s="76">
        <v>54.5</v>
      </c>
      <c r="S127" s="76">
        <v>49</v>
      </c>
      <c r="T127" s="76">
        <v>999820.4</v>
      </c>
    </row>
    <row r="128" spans="13:20" ht="13" thickBot="1" x14ac:dyDescent="0.3">
      <c r="M128" s="75" t="s">
        <v>823</v>
      </c>
      <c r="N128" s="76">
        <v>48</v>
      </c>
      <c r="O128" s="76">
        <v>48</v>
      </c>
      <c r="P128" s="76">
        <v>48</v>
      </c>
      <c r="Q128" s="76">
        <v>48</v>
      </c>
      <c r="R128" s="76">
        <v>53.5</v>
      </c>
      <c r="S128" s="76">
        <v>48</v>
      </c>
      <c r="T128" s="76">
        <v>999819.4</v>
      </c>
    </row>
    <row r="129" spans="13:20" ht="13" thickBot="1" x14ac:dyDescent="0.3">
      <c r="M129" s="75" t="s">
        <v>827</v>
      </c>
      <c r="N129" s="76">
        <v>47</v>
      </c>
      <c r="O129" s="76">
        <v>47</v>
      </c>
      <c r="P129" s="76">
        <v>47</v>
      </c>
      <c r="Q129" s="76">
        <v>47</v>
      </c>
      <c r="R129" s="76">
        <v>52.5</v>
      </c>
      <c r="S129" s="76">
        <v>47</v>
      </c>
      <c r="T129" s="76">
        <v>999818.4</v>
      </c>
    </row>
    <row r="130" spans="13:20" ht="13" thickBot="1" x14ac:dyDescent="0.3">
      <c r="M130" s="75" t="s">
        <v>831</v>
      </c>
      <c r="N130" s="76">
        <v>46</v>
      </c>
      <c r="O130" s="76">
        <v>46</v>
      </c>
      <c r="P130" s="76">
        <v>46</v>
      </c>
      <c r="Q130" s="76">
        <v>46</v>
      </c>
      <c r="R130" s="76">
        <v>51.5</v>
      </c>
      <c r="S130" s="76">
        <v>46</v>
      </c>
      <c r="T130" s="76">
        <v>999817.4</v>
      </c>
    </row>
    <row r="131" spans="13:20" ht="13" thickBot="1" x14ac:dyDescent="0.3">
      <c r="M131" s="75" t="s">
        <v>835</v>
      </c>
      <c r="N131" s="76">
        <v>45</v>
      </c>
      <c r="O131" s="76">
        <v>45</v>
      </c>
      <c r="P131" s="76">
        <v>45</v>
      </c>
      <c r="Q131" s="76">
        <v>45</v>
      </c>
      <c r="R131" s="76">
        <v>50.5</v>
      </c>
      <c r="S131" s="76">
        <v>45</v>
      </c>
      <c r="T131" s="76">
        <v>999816.4</v>
      </c>
    </row>
    <row r="132" spans="13:20" ht="13" thickBot="1" x14ac:dyDescent="0.3">
      <c r="M132" s="75" t="s">
        <v>839</v>
      </c>
      <c r="N132" s="76">
        <v>44</v>
      </c>
      <c r="O132" s="76">
        <v>44</v>
      </c>
      <c r="P132" s="76">
        <v>44</v>
      </c>
      <c r="Q132" s="76">
        <v>44</v>
      </c>
      <c r="R132" s="76">
        <v>44</v>
      </c>
      <c r="S132" s="76">
        <v>44</v>
      </c>
      <c r="T132" s="76">
        <v>999815.4</v>
      </c>
    </row>
    <row r="133" spans="13:20" ht="13" thickBot="1" x14ac:dyDescent="0.3">
      <c r="M133" s="75" t="s">
        <v>842</v>
      </c>
      <c r="N133" s="76">
        <v>43</v>
      </c>
      <c r="O133" s="76">
        <v>43</v>
      </c>
      <c r="P133" s="76">
        <v>43</v>
      </c>
      <c r="Q133" s="76">
        <v>43</v>
      </c>
      <c r="R133" s="76">
        <v>43</v>
      </c>
      <c r="S133" s="76">
        <v>43</v>
      </c>
      <c r="T133" s="76">
        <v>999814.4</v>
      </c>
    </row>
    <row r="134" spans="13:20" ht="13" thickBot="1" x14ac:dyDescent="0.3">
      <c r="M134" s="75" t="s">
        <v>845</v>
      </c>
      <c r="N134" s="76">
        <v>42</v>
      </c>
      <c r="O134" s="76">
        <v>42</v>
      </c>
      <c r="P134" s="76">
        <v>42</v>
      </c>
      <c r="Q134" s="76">
        <v>42</v>
      </c>
      <c r="R134" s="76">
        <v>42</v>
      </c>
      <c r="S134" s="76">
        <v>42</v>
      </c>
      <c r="T134" s="76">
        <v>999813.4</v>
      </c>
    </row>
    <row r="135" spans="13:20" ht="13" thickBot="1" x14ac:dyDescent="0.3">
      <c r="M135" s="75" t="s">
        <v>848</v>
      </c>
      <c r="N135" s="76">
        <v>41</v>
      </c>
      <c r="O135" s="76">
        <v>41</v>
      </c>
      <c r="P135" s="76">
        <v>41</v>
      </c>
      <c r="Q135" s="76">
        <v>41</v>
      </c>
      <c r="R135" s="76">
        <v>41</v>
      </c>
      <c r="S135" s="76">
        <v>41</v>
      </c>
      <c r="T135" s="76">
        <v>999812.4</v>
      </c>
    </row>
    <row r="136" spans="13:20" ht="13" thickBot="1" x14ac:dyDescent="0.3">
      <c r="M136" s="75" t="s">
        <v>851</v>
      </c>
      <c r="N136" s="76">
        <v>40</v>
      </c>
      <c r="O136" s="76">
        <v>40</v>
      </c>
      <c r="P136" s="76">
        <v>40</v>
      </c>
      <c r="Q136" s="76">
        <v>40</v>
      </c>
      <c r="R136" s="76">
        <v>40</v>
      </c>
      <c r="S136" s="76">
        <v>40</v>
      </c>
      <c r="T136" s="76">
        <v>999811.4</v>
      </c>
    </row>
    <row r="137" spans="13:20" ht="13" thickBot="1" x14ac:dyDescent="0.3">
      <c r="M137" s="75" t="s">
        <v>854</v>
      </c>
      <c r="N137" s="76">
        <v>39</v>
      </c>
      <c r="O137" s="76">
        <v>39</v>
      </c>
      <c r="P137" s="76">
        <v>39</v>
      </c>
      <c r="Q137" s="76">
        <v>39</v>
      </c>
      <c r="R137" s="76">
        <v>39</v>
      </c>
      <c r="S137" s="76">
        <v>39</v>
      </c>
      <c r="T137" s="76">
        <v>999810.4</v>
      </c>
    </row>
    <row r="138" spans="13:20" ht="13" thickBot="1" x14ac:dyDescent="0.3">
      <c r="M138" s="75" t="s">
        <v>857</v>
      </c>
      <c r="N138" s="76">
        <v>38</v>
      </c>
      <c r="O138" s="76">
        <v>38</v>
      </c>
      <c r="P138" s="76">
        <v>38</v>
      </c>
      <c r="Q138" s="76">
        <v>38</v>
      </c>
      <c r="R138" s="76">
        <v>38</v>
      </c>
      <c r="S138" s="76">
        <v>38</v>
      </c>
      <c r="T138" s="76">
        <v>999809.4</v>
      </c>
    </row>
    <row r="139" spans="13:20" ht="13" thickBot="1" x14ac:dyDescent="0.3">
      <c r="M139" s="75" t="s">
        <v>860</v>
      </c>
      <c r="N139" s="76">
        <v>37</v>
      </c>
      <c r="O139" s="76">
        <v>37</v>
      </c>
      <c r="P139" s="76">
        <v>37</v>
      </c>
      <c r="Q139" s="76">
        <v>37</v>
      </c>
      <c r="R139" s="76">
        <v>37</v>
      </c>
      <c r="S139" s="76">
        <v>37</v>
      </c>
      <c r="T139" s="76">
        <v>999808.4</v>
      </c>
    </row>
    <row r="140" spans="13:20" ht="13" thickBot="1" x14ac:dyDescent="0.3">
      <c r="M140" s="75" t="s">
        <v>863</v>
      </c>
      <c r="N140" s="76">
        <v>36</v>
      </c>
      <c r="O140" s="76">
        <v>36</v>
      </c>
      <c r="P140" s="76">
        <v>36</v>
      </c>
      <c r="Q140" s="76">
        <v>36</v>
      </c>
      <c r="R140" s="76">
        <v>36</v>
      </c>
      <c r="S140" s="76">
        <v>36</v>
      </c>
      <c r="T140" s="76">
        <v>999807.4</v>
      </c>
    </row>
    <row r="141" spans="13:20" ht="13" thickBot="1" x14ac:dyDescent="0.3">
      <c r="M141" s="75" t="s">
        <v>866</v>
      </c>
      <c r="N141" s="76">
        <v>35</v>
      </c>
      <c r="O141" s="76">
        <v>35</v>
      </c>
      <c r="P141" s="76">
        <v>35</v>
      </c>
      <c r="Q141" s="76">
        <v>35</v>
      </c>
      <c r="R141" s="76">
        <v>35</v>
      </c>
      <c r="S141" s="76">
        <v>35</v>
      </c>
      <c r="T141" s="76">
        <v>999806.4</v>
      </c>
    </row>
    <row r="142" spans="13:20" ht="13" thickBot="1" x14ac:dyDescent="0.3">
      <c r="M142" s="75" t="s">
        <v>869</v>
      </c>
      <c r="N142" s="76">
        <v>34</v>
      </c>
      <c r="O142" s="76">
        <v>34</v>
      </c>
      <c r="P142" s="76">
        <v>34</v>
      </c>
      <c r="Q142" s="76">
        <v>34</v>
      </c>
      <c r="R142" s="76">
        <v>34</v>
      </c>
      <c r="S142" s="76">
        <v>34</v>
      </c>
      <c r="T142" s="76">
        <v>999805.4</v>
      </c>
    </row>
    <row r="143" spans="13:20" ht="13" thickBot="1" x14ac:dyDescent="0.3">
      <c r="M143" s="75" t="s">
        <v>872</v>
      </c>
      <c r="N143" s="76">
        <v>33</v>
      </c>
      <c r="O143" s="76">
        <v>33</v>
      </c>
      <c r="P143" s="76">
        <v>33</v>
      </c>
      <c r="Q143" s="76">
        <v>33</v>
      </c>
      <c r="R143" s="76">
        <v>33</v>
      </c>
      <c r="S143" s="76">
        <v>33</v>
      </c>
      <c r="T143" s="76">
        <v>999804.4</v>
      </c>
    </row>
    <row r="144" spans="13:20" ht="13" thickBot="1" x14ac:dyDescent="0.3">
      <c r="M144" s="75" t="s">
        <v>875</v>
      </c>
      <c r="N144" s="76">
        <v>32</v>
      </c>
      <c r="O144" s="76">
        <v>32</v>
      </c>
      <c r="P144" s="76">
        <v>32</v>
      </c>
      <c r="Q144" s="76">
        <v>32</v>
      </c>
      <c r="R144" s="76">
        <v>32</v>
      </c>
      <c r="S144" s="76">
        <v>32</v>
      </c>
      <c r="T144" s="76">
        <v>999803.4</v>
      </c>
    </row>
    <row r="145" spans="13:20" ht="13" thickBot="1" x14ac:dyDescent="0.3">
      <c r="M145" s="75" t="s">
        <v>878</v>
      </c>
      <c r="N145" s="76">
        <v>31</v>
      </c>
      <c r="O145" s="76">
        <v>31</v>
      </c>
      <c r="P145" s="76">
        <v>31</v>
      </c>
      <c r="Q145" s="76">
        <v>31</v>
      </c>
      <c r="R145" s="76">
        <v>31</v>
      </c>
      <c r="S145" s="76">
        <v>31</v>
      </c>
      <c r="T145" s="76">
        <v>999802.4</v>
      </c>
    </row>
    <row r="146" spans="13:20" ht="13" thickBot="1" x14ac:dyDescent="0.3">
      <c r="M146" s="75" t="s">
        <v>881</v>
      </c>
      <c r="N146" s="76">
        <v>30</v>
      </c>
      <c r="O146" s="76">
        <v>30</v>
      </c>
      <c r="P146" s="76">
        <v>30</v>
      </c>
      <c r="Q146" s="76">
        <v>30</v>
      </c>
      <c r="R146" s="76">
        <v>30</v>
      </c>
      <c r="S146" s="76">
        <v>30</v>
      </c>
      <c r="T146" s="76">
        <v>999801.4</v>
      </c>
    </row>
    <row r="147" spans="13:20" ht="13" thickBot="1" x14ac:dyDescent="0.3">
      <c r="M147" s="75" t="s">
        <v>884</v>
      </c>
      <c r="N147" s="76">
        <v>29</v>
      </c>
      <c r="O147" s="76">
        <v>29</v>
      </c>
      <c r="P147" s="76">
        <v>29</v>
      </c>
      <c r="Q147" s="76">
        <v>29</v>
      </c>
      <c r="R147" s="76">
        <v>29</v>
      </c>
      <c r="S147" s="76">
        <v>29</v>
      </c>
      <c r="T147" s="76">
        <v>999800.4</v>
      </c>
    </row>
    <row r="148" spans="13:20" ht="13" thickBot="1" x14ac:dyDescent="0.3">
      <c r="M148" s="75" t="s">
        <v>887</v>
      </c>
      <c r="N148" s="76">
        <v>28</v>
      </c>
      <c r="O148" s="76">
        <v>28</v>
      </c>
      <c r="P148" s="76">
        <v>28</v>
      </c>
      <c r="Q148" s="76">
        <v>28</v>
      </c>
      <c r="R148" s="76">
        <v>28</v>
      </c>
      <c r="S148" s="76">
        <v>28</v>
      </c>
      <c r="T148" s="76">
        <v>999799.4</v>
      </c>
    </row>
    <row r="149" spans="13:20" ht="13" thickBot="1" x14ac:dyDescent="0.3">
      <c r="M149" s="75" t="s">
        <v>890</v>
      </c>
      <c r="N149" s="76">
        <v>27</v>
      </c>
      <c r="O149" s="76">
        <v>27</v>
      </c>
      <c r="P149" s="76">
        <v>27</v>
      </c>
      <c r="Q149" s="76">
        <v>27</v>
      </c>
      <c r="R149" s="76">
        <v>27</v>
      </c>
      <c r="S149" s="76">
        <v>27</v>
      </c>
      <c r="T149" s="76">
        <v>999798.4</v>
      </c>
    </row>
    <row r="150" spans="13:20" ht="13" thickBot="1" x14ac:dyDescent="0.3">
      <c r="M150" s="75" t="s">
        <v>893</v>
      </c>
      <c r="N150" s="76">
        <v>26</v>
      </c>
      <c r="O150" s="76">
        <v>26</v>
      </c>
      <c r="P150" s="76">
        <v>26</v>
      </c>
      <c r="Q150" s="76">
        <v>26</v>
      </c>
      <c r="R150" s="76">
        <v>26</v>
      </c>
      <c r="S150" s="76">
        <v>26</v>
      </c>
      <c r="T150" s="76">
        <v>999797.4</v>
      </c>
    </row>
    <row r="151" spans="13:20" ht="13" thickBot="1" x14ac:dyDescent="0.3">
      <c r="M151" s="75" t="s">
        <v>896</v>
      </c>
      <c r="N151" s="76">
        <v>25</v>
      </c>
      <c r="O151" s="76">
        <v>25</v>
      </c>
      <c r="P151" s="76">
        <v>25</v>
      </c>
      <c r="Q151" s="76">
        <v>25</v>
      </c>
      <c r="R151" s="76">
        <v>25</v>
      </c>
      <c r="S151" s="76">
        <v>25</v>
      </c>
      <c r="T151" s="76">
        <v>999796.4</v>
      </c>
    </row>
    <row r="152" spans="13:20" ht="13" thickBot="1" x14ac:dyDescent="0.3">
      <c r="M152" s="75" t="s">
        <v>899</v>
      </c>
      <c r="N152" s="76">
        <v>24</v>
      </c>
      <c r="O152" s="76">
        <v>24</v>
      </c>
      <c r="P152" s="76">
        <v>24</v>
      </c>
      <c r="Q152" s="76">
        <v>24</v>
      </c>
      <c r="R152" s="76">
        <v>24</v>
      </c>
      <c r="S152" s="76">
        <v>24</v>
      </c>
      <c r="T152" s="76">
        <v>999795.4</v>
      </c>
    </row>
    <row r="153" spans="13:20" ht="13" thickBot="1" x14ac:dyDescent="0.3">
      <c r="M153" s="75" t="s">
        <v>902</v>
      </c>
      <c r="N153" s="76">
        <v>23</v>
      </c>
      <c r="O153" s="76">
        <v>23</v>
      </c>
      <c r="P153" s="76">
        <v>23</v>
      </c>
      <c r="Q153" s="76">
        <v>23</v>
      </c>
      <c r="R153" s="76">
        <v>23</v>
      </c>
      <c r="S153" s="76">
        <v>23</v>
      </c>
      <c r="T153" s="76">
        <v>999794.4</v>
      </c>
    </row>
    <row r="154" spans="13:20" ht="13" thickBot="1" x14ac:dyDescent="0.3">
      <c r="M154" s="75" t="s">
        <v>905</v>
      </c>
      <c r="N154" s="76">
        <v>22</v>
      </c>
      <c r="O154" s="76">
        <v>22</v>
      </c>
      <c r="P154" s="76">
        <v>22</v>
      </c>
      <c r="Q154" s="76">
        <v>22</v>
      </c>
      <c r="R154" s="76">
        <v>22</v>
      </c>
      <c r="S154" s="76">
        <v>22</v>
      </c>
      <c r="T154" s="76">
        <v>999793.4</v>
      </c>
    </row>
    <row r="155" spans="13:20" ht="13" thickBot="1" x14ac:dyDescent="0.3">
      <c r="M155" s="75" t="s">
        <v>908</v>
      </c>
      <c r="N155" s="76">
        <v>21</v>
      </c>
      <c r="O155" s="76">
        <v>21</v>
      </c>
      <c r="P155" s="76">
        <v>21</v>
      </c>
      <c r="Q155" s="76">
        <v>21</v>
      </c>
      <c r="R155" s="76">
        <v>21</v>
      </c>
      <c r="S155" s="76">
        <v>21</v>
      </c>
      <c r="T155" s="76">
        <v>999792.4</v>
      </c>
    </row>
    <row r="156" spans="13:20" ht="13" thickBot="1" x14ac:dyDescent="0.3">
      <c r="M156" s="75" t="s">
        <v>911</v>
      </c>
      <c r="N156" s="76">
        <v>20</v>
      </c>
      <c r="O156" s="76">
        <v>20</v>
      </c>
      <c r="P156" s="76">
        <v>20</v>
      </c>
      <c r="Q156" s="76">
        <v>20</v>
      </c>
      <c r="R156" s="76">
        <v>20</v>
      </c>
      <c r="S156" s="76">
        <v>20</v>
      </c>
      <c r="T156" s="76">
        <v>999791.4</v>
      </c>
    </row>
    <row r="157" spans="13:20" ht="13" thickBot="1" x14ac:dyDescent="0.3">
      <c r="M157" s="75" t="s">
        <v>914</v>
      </c>
      <c r="N157" s="76">
        <v>19</v>
      </c>
      <c r="O157" s="76">
        <v>19</v>
      </c>
      <c r="P157" s="76">
        <v>19</v>
      </c>
      <c r="Q157" s="76">
        <v>19</v>
      </c>
      <c r="R157" s="76">
        <v>19</v>
      </c>
      <c r="S157" s="76">
        <v>19</v>
      </c>
      <c r="T157" s="76">
        <v>999790.4</v>
      </c>
    </row>
    <row r="158" spans="13:20" ht="13" thickBot="1" x14ac:dyDescent="0.3">
      <c r="M158" s="75" t="s">
        <v>917</v>
      </c>
      <c r="N158" s="76">
        <v>18</v>
      </c>
      <c r="O158" s="76">
        <v>18</v>
      </c>
      <c r="P158" s="76">
        <v>18</v>
      </c>
      <c r="Q158" s="76">
        <v>18</v>
      </c>
      <c r="R158" s="76">
        <v>18</v>
      </c>
      <c r="S158" s="76">
        <v>18</v>
      </c>
      <c r="T158" s="76">
        <v>999789.4</v>
      </c>
    </row>
    <row r="159" spans="13:20" ht="13" thickBot="1" x14ac:dyDescent="0.3">
      <c r="M159" s="75" t="s">
        <v>920</v>
      </c>
      <c r="N159" s="76">
        <v>17</v>
      </c>
      <c r="O159" s="76">
        <v>17</v>
      </c>
      <c r="P159" s="76">
        <v>17</v>
      </c>
      <c r="Q159" s="76">
        <v>17</v>
      </c>
      <c r="R159" s="76">
        <v>17</v>
      </c>
      <c r="S159" s="76">
        <v>17</v>
      </c>
      <c r="T159" s="76">
        <v>999788.4</v>
      </c>
    </row>
    <row r="160" spans="13:20" ht="13" thickBot="1" x14ac:dyDescent="0.3">
      <c r="M160" s="75" t="s">
        <v>923</v>
      </c>
      <c r="N160" s="76">
        <v>16</v>
      </c>
      <c r="O160" s="76">
        <v>16</v>
      </c>
      <c r="P160" s="76">
        <v>16</v>
      </c>
      <c r="Q160" s="76">
        <v>16</v>
      </c>
      <c r="R160" s="76">
        <v>16</v>
      </c>
      <c r="S160" s="76">
        <v>16</v>
      </c>
      <c r="T160" s="76">
        <v>999787.4</v>
      </c>
    </row>
    <row r="161" spans="13:20" ht="13" thickBot="1" x14ac:dyDescent="0.3">
      <c r="M161" s="75" t="s">
        <v>926</v>
      </c>
      <c r="N161" s="76">
        <v>15</v>
      </c>
      <c r="O161" s="76">
        <v>15</v>
      </c>
      <c r="P161" s="76">
        <v>15</v>
      </c>
      <c r="Q161" s="76">
        <v>15</v>
      </c>
      <c r="R161" s="76">
        <v>15</v>
      </c>
      <c r="S161" s="76">
        <v>15</v>
      </c>
      <c r="T161" s="76">
        <v>999786.4</v>
      </c>
    </row>
    <row r="162" spans="13:20" ht="13" thickBot="1" x14ac:dyDescent="0.3">
      <c r="M162" s="75" t="s">
        <v>929</v>
      </c>
      <c r="N162" s="76">
        <v>14</v>
      </c>
      <c r="O162" s="76">
        <v>14</v>
      </c>
      <c r="P162" s="76">
        <v>14</v>
      </c>
      <c r="Q162" s="76">
        <v>14</v>
      </c>
      <c r="R162" s="76">
        <v>14</v>
      </c>
      <c r="S162" s="76">
        <v>14</v>
      </c>
      <c r="T162" s="76">
        <v>999785.4</v>
      </c>
    </row>
    <row r="163" spans="13:20" ht="13" thickBot="1" x14ac:dyDescent="0.3">
      <c r="M163" s="75" t="s">
        <v>932</v>
      </c>
      <c r="N163" s="76">
        <v>13</v>
      </c>
      <c r="O163" s="76">
        <v>13</v>
      </c>
      <c r="P163" s="76">
        <v>13</v>
      </c>
      <c r="Q163" s="76">
        <v>13</v>
      </c>
      <c r="R163" s="76">
        <v>13</v>
      </c>
      <c r="S163" s="76">
        <v>13</v>
      </c>
      <c r="T163" s="76">
        <v>999784.4</v>
      </c>
    </row>
    <row r="164" spans="13:20" ht="13" thickBot="1" x14ac:dyDescent="0.3">
      <c r="M164" s="75" t="s">
        <v>935</v>
      </c>
      <c r="N164" s="76">
        <v>12</v>
      </c>
      <c r="O164" s="76">
        <v>12</v>
      </c>
      <c r="P164" s="76">
        <v>12</v>
      </c>
      <c r="Q164" s="76">
        <v>12</v>
      </c>
      <c r="R164" s="76">
        <v>12</v>
      </c>
      <c r="S164" s="76">
        <v>12</v>
      </c>
      <c r="T164" s="76">
        <v>999783.4</v>
      </c>
    </row>
    <row r="165" spans="13:20" ht="13" thickBot="1" x14ac:dyDescent="0.3">
      <c r="M165" s="75" t="s">
        <v>938</v>
      </c>
      <c r="N165" s="76">
        <v>11</v>
      </c>
      <c r="O165" s="76">
        <v>11</v>
      </c>
      <c r="P165" s="76">
        <v>11</v>
      </c>
      <c r="Q165" s="76">
        <v>11</v>
      </c>
      <c r="R165" s="76">
        <v>11</v>
      </c>
      <c r="S165" s="76">
        <v>11</v>
      </c>
      <c r="T165" s="76">
        <v>999782.40000000002</v>
      </c>
    </row>
    <row r="166" spans="13:20" ht="13" thickBot="1" x14ac:dyDescent="0.3">
      <c r="M166" s="75" t="s">
        <v>941</v>
      </c>
      <c r="N166" s="76">
        <v>10</v>
      </c>
      <c r="O166" s="76">
        <v>10</v>
      </c>
      <c r="P166" s="76">
        <v>10</v>
      </c>
      <c r="Q166" s="76">
        <v>10</v>
      </c>
      <c r="R166" s="76">
        <v>10</v>
      </c>
      <c r="S166" s="76">
        <v>10</v>
      </c>
      <c r="T166" s="76">
        <v>999781.4</v>
      </c>
    </row>
    <row r="167" spans="13:20" ht="13" thickBot="1" x14ac:dyDescent="0.3">
      <c r="M167" s="75" t="s">
        <v>944</v>
      </c>
      <c r="N167" s="76">
        <v>9</v>
      </c>
      <c r="O167" s="76">
        <v>9</v>
      </c>
      <c r="P167" s="76">
        <v>9</v>
      </c>
      <c r="Q167" s="76">
        <v>9</v>
      </c>
      <c r="R167" s="76">
        <v>9</v>
      </c>
      <c r="S167" s="76">
        <v>9</v>
      </c>
      <c r="T167" s="76">
        <v>999780.4</v>
      </c>
    </row>
    <row r="168" spans="13:20" ht="13" thickBot="1" x14ac:dyDescent="0.3">
      <c r="M168" s="75" t="s">
        <v>947</v>
      </c>
      <c r="N168" s="76">
        <v>8</v>
      </c>
      <c r="O168" s="76">
        <v>8</v>
      </c>
      <c r="P168" s="76">
        <v>8</v>
      </c>
      <c r="Q168" s="76">
        <v>8</v>
      </c>
      <c r="R168" s="76">
        <v>8</v>
      </c>
      <c r="S168" s="76">
        <v>8</v>
      </c>
      <c r="T168" s="76">
        <v>999779.4</v>
      </c>
    </row>
    <row r="169" spans="13:20" ht="13" thickBot="1" x14ac:dyDescent="0.3">
      <c r="M169" s="75" t="s">
        <v>950</v>
      </c>
      <c r="N169" s="76">
        <v>7</v>
      </c>
      <c r="O169" s="76">
        <v>7</v>
      </c>
      <c r="P169" s="76">
        <v>7</v>
      </c>
      <c r="Q169" s="76">
        <v>7</v>
      </c>
      <c r="R169" s="76">
        <v>7</v>
      </c>
      <c r="S169" s="76">
        <v>7</v>
      </c>
      <c r="T169" s="76">
        <v>999778.4</v>
      </c>
    </row>
    <row r="170" spans="13:20" ht="13" thickBot="1" x14ac:dyDescent="0.3">
      <c r="M170" s="75" t="s">
        <v>953</v>
      </c>
      <c r="N170" s="76">
        <v>6</v>
      </c>
      <c r="O170" s="76">
        <v>6</v>
      </c>
      <c r="P170" s="76">
        <v>6</v>
      </c>
      <c r="Q170" s="76">
        <v>6</v>
      </c>
      <c r="R170" s="76">
        <v>6</v>
      </c>
      <c r="S170" s="76">
        <v>6</v>
      </c>
      <c r="T170" s="76">
        <v>999777.4</v>
      </c>
    </row>
    <row r="171" spans="13:20" ht="13" thickBot="1" x14ac:dyDescent="0.3">
      <c r="M171" s="75" t="s">
        <v>956</v>
      </c>
      <c r="N171" s="76">
        <v>5</v>
      </c>
      <c r="O171" s="76">
        <v>5</v>
      </c>
      <c r="P171" s="76">
        <v>5</v>
      </c>
      <c r="Q171" s="76">
        <v>5</v>
      </c>
      <c r="R171" s="76">
        <v>5</v>
      </c>
      <c r="S171" s="76">
        <v>5</v>
      </c>
      <c r="T171" s="76">
        <v>999776.4</v>
      </c>
    </row>
    <row r="172" spans="13:20" ht="13" thickBot="1" x14ac:dyDescent="0.3">
      <c r="M172" s="75" t="s">
        <v>959</v>
      </c>
      <c r="N172" s="76">
        <v>4</v>
      </c>
      <c r="O172" s="76">
        <v>4</v>
      </c>
      <c r="P172" s="76">
        <v>4</v>
      </c>
      <c r="Q172" s="76">
        <v>4</v>
      </c>
      <c r="R172" s="76">
        <v>4</v>
      </c>
      <c r="S172" s="76">
        <v>4</v>
      </c>
      <c r="T172" s="76">
        <v>999775.4</v>
      </c>
    </row>
    <row r="173" spans="13:20" ht="13" thickBot="1" x14ac:dyDescent="0.3">
      <c r="M173" s="75" t="s">
        <v>962</v>
      </c>
      <c r="N173" s="76">
        <v>3</v>
      </c>
      <c r="O173" s="76">
        <v>3</v>
      </c>
      <c r="P173" s="76">
        <v>3</v>
      </c>
      <c r="Q173" s="76">
        <v>3</v>
      </c>
      <c r="R173" s="76">
        <v>3</v>
      </c>
      <c r="S173" s="76">
        <v>3</v>
      </c>
      <c r="T173" s="76">
        <v>999774.4</v>
      </c>
    </row>
    <row r="174" spans="13:20" ht="13" thickBot="1" x14ac:dyDescent="0.3">
      <c r="M174" s="75" t="s">
        <v>965</v>
      </c>
      <c r="N174" s="76">
        <v>2</v>
      </c>
      <c r="O174" s="76">
        <v>2</v>
      </c>
      <c r="P174" s="76">
        <v>2</v>
      </c>
      <c r="Q174" s="76">
        <v>2</v>
      </c>
      <c r="R174" s="76">
        <v>2</v>
      </c>
      <c r="S174" s="76">
        <v>2</v>
      </c>
      <c r="T174" s="76">
        <v>999773.4</v>
      </c>
    </row>
    <row r="175" spans="13:20" ht="13" thickBot="1" x14ac:dyDescent="0.3">
      <c r="M175" s="75" t="s">
        <v>968</v>
      </c>
      <c r="N175" s="76">
        <v>1</v>
      </c>
      <c r="O175" s="76">
        <v>1</v>
      </c>
      <c r="P175" s="76">
        <v>1</v>
      </c>
      <c r="Q175" s="76">
        <v>1</v>
      </c>
      <c r="R175" s="76">
        <v>1</v>
      </c>
      <c r="S175" s="76">
        <v>1</v>
      </c>
      <c r="T175" s="76">
        <v>999772.4</v>
      </c>
    </row>
    <row r="176" spans="13:20" ht="13" thickBot="1" x14ac:dyDescent="0.3">
      <c r="M176" s="75" t="s">
        <v>971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999771.4</v>
      </c>
    </row>
    <row r="177" spans="13:24" ht="18.5" thickBot="1" x14ac:dyDescent="0.3">
      <c r="M177" s="71"/>
    </row>
    <row r="178" spans="13:24" ht="13" thickBot="1" x14ac:dyDescent="0.3">
      <c r="M178" s="75" t="s">
        <v>975</v>
      </c>
      <c r="N178" s="75" t="s">
        <v>730</v>
      </c>
      <c r="O178" s="75" t="s">
        <v>731</v>
      </c>
      <c r="P178" s="75" t="s">
        <v>732</v>
      </c>
      <c r="Q178" s="75" t="s">
        <v>733</v>
      </c>
      <c r="R178" s="75" t="s">
        <v>734</v>
      </c>
      <c r="S178" s="75" t="s">
        <v>735</v>
      </c>
      <c r="T178" s="75" t="s">
        <v>736</v>
      </c>
      <c r="U178" s="75" t="s">
        <v>976</v>
      </c>
      <c r="V178" s="75" t="s">
        <v>977</v>
      </c>
      <c r="W178" s="75" t="s">
        <v>978</v>
      </c>
      <c r="X178" s="75" t="s">
        <v>979</v>
      </c>
    </row>
    <row r="179" spans="13:24" ht="13" thickBot="1" x14ac:dyDescent="0.3">
      <c r="M179" s="75" t="s">
        <v>738</v>
      </c>
      <c r="N179" s="76">
        <v>53</v>
      </c>
      <c r="O179" s="76">
        <v>49</v>
      </c>
      <c r="P179" s="76">
        <v>54</v>
      </c>
      <c r="Q179" s="76">
        <v>52</v>
      </c>
      <c r="R179" s="76">
        <v>44</v>
      </c>
      <c r="S179" s="76">
        <v>51</v>
      </c>
      <c r="T179" s="76">
        <v>999821.4</v>
      </c>
      <c r="U179" s="76">
        <v>1000124.4</v>
      </c>
      <c r="V179" s="76">
        <v>1000000</v>
      </c>
      <c r="W179" s="76">
        <v>-124.4</v>
      </c>
      <c r="X179" s="76">
        <v>-0.01</v>
      </c>
    </row>
    <row r="180" spans="13:24" ht="13" thickBot="1" x14ac:dyDescent="0.3">
      <c r="M180" s="75" t="s">
        <v>739</v>
      </c>
      <c r="N180" s="76">
        <v>38</v>
      </c>
      <c r="O180" s="76">
        <v>35</v>
      </c>
      <c r="P180" s="76">
        <v>20</v>
      </c>
      <c r="Q180" s="76">
        <v>26</v>
      </c>
      <c r="R180" s="76">
        <v>28</v>
      </c>
      <c r="S180" s="76">
        <v>20</v>
      </c>
      <c r="T180" s="76">
        <v>999850.9</v>
      </c>
      <c r="U180" s="76">
        <v>1000017.9</v>
      </c>
      <c r="V180" s="76">
        <v>1000000</v>
      </c>
      <c r="W180" s="76">
        <v>-17.899999999999999</v>
      </c>
      <c r="X180" s="76">
        <v>0</v>
      </c>
    </row>
    <row r="181" spans="13:24" ht="13" thickBot="1" x14ac:dyDescent="0.3">
      <c r="M181" s="75" t="s">
        <v>740</v>
      </c>
      <c r="N181" s="76">
        <v>47</v>
      </c>
      <c r="O181" s="76">
        <v>49</v>
      </c>
      <c r="P181" s="76">
        <v>37</v>
      </c>
      <c r="Q181" s="76">
        <v>35</v>
      </c>
      <c r="R181" s="76">
        <v>43</v>
      </c>
      <c r="S181" s="76">
        <v>21</v>
      </c>
      <c r="T181" s="76">
        <v>999778.4</v>
      </c>
      <c r="U181" s="76">
        <v>1000010.4</v>
      </c>
      <c r="V181" s="76">
        <v>1000000</v>
      </c>
      <c r="W181" s="76">
        <v>-10.4</v>
      </c>
      <c r="X181" s="76">
        <v>0</v>
      </c>
    </row>
    <row r="182" spans="13:24" ht="13" thickBot="1" x14ac:dyDescent="0.3">
      <c r="M182" s="75" t="s">
        <v>741</v>
      </c>
      <c r="N182" s="76">
        <v>38</v>
      </c>
      <c r="O182" s="76">
        <v>20</v>
      </c>
      <c r="P182" s="76">
        <v>37</v>
      </c>
      <c r="Q182" s="76">
        <v>39</v>
      </c>
      <c r="R182" s="76">
        <v>20</v>
      </c>
      <c r="S182" s="76">
        <v>39</v>
      </c>
      <c r="T182" s="76">
        <v>999777.4</v>
      </c>
      <c r="U182" s="76">
        <v>999970.4</v>
      </c>
      <c r="V182" s="76">
        <v>1000000</v>
      </c>
      <c r="W182" s="76">
        <v>29.6</v>
      </c>
      <c r="X182" s="76">
        <v>0</v>
      </c>
    </row>
    <row r="183" spans="13:24" ht="13" thickBot="1" x14ac:dyDescent="0.3">
      <c r="M183" s="75" t="s">
        <v>742</v>
      </c>
      <c r="N183" s="76">
        <v>20</v>
      </c>
      <c r="O183" s="76">
        <v>20</v>
      </c>
      <c r="P183" s="76">
        <v>20</v>
      </c>
      <c r="Q183" s="76">
        <v>20</v>
      </c>
      <c r="R183" s="76">
        <v>20</v>
      </c>
      <c r="S183" s="76">
        <v>20</v>
      </c>
      <c r="T183" s="76">
        <v>999780.4</v>
      </c>
      <c r="U183" s="76">
        <v>999900.4</v>
      </c>
      <c r="V183" s="76">
        <v>1000000</v>
      </c>
      <c r="W183" s="76">
        <v>99.6</v>
      </c>
      <c r="X183" s="76">
        <v>0.01</v>
      </c>
    </row>
    <row r="184" spans="13:24" ht="13" thickBot="1" x14ac:dyDescent="0.3">
      <c r="M184" s="75" t="s">
        <v>743</v>
      </c>
      <c r="N184" s="76">
        <v>42</v>
      </c>
      <c r="O184" s="76">
        <v>20</v>
      </c>
      <c r="P184" s="76">
        <v>47</v>
      </c>
      <c r="Q184" s="76">
        <v>44</v>
      </c>
      <c r="R184" s="76">
        <v>20</v>
      </c>
      <c r="S184" s="76">
        <v>46</v>
      </c>
      <c r="T184" s="76">
        <v>999810.4</v>
      </c>
      <c r="U184" s="76">
        <v>1000029.4</v>
      </c>
      <c r="V184" s="76">
        <v>1000000</v>
      </c>
      <c r="W184" s="76">
        <v>-29.4</v>
      </c>
      <c r="X184" s="76">
        <v>0</v>
      </c>
    </row>
    <row r="185" spans="13:24" ht="13" thickBot="1" x14ac:dyDescent="0.3">
      <c r="M185" s="75" t="s">
        <v>744</v>
      </c>
      <c r="N185" s="76">
        <v>38</v>
      </c>
      <c r="O185" s="76">
        <v>35</v>
      </c>
      <c r="P185" s="76">
        <v>47</v>
      </c>
      <c r="Q185" s="76">
        <v>29</v>
      </c>
      <c r="R185" s="76">
        <v>30</v>
      </c>
      <c r="S185" s="76">
        <v>44</v>
      </c>
      <c r="T185" s="76">
        <v>999863.4</v>
      </c>
      <c r="U185" s="76">
        <v>1000086.4</v>
      </c>
      <c r="V185" s="76">
        <v>1000000</v>
      </c>
      <c r="W185" s="76">
        <v>-86.4</v>
      </c>
      <c r="X185" s="76">
        <v>-0.01</v>
      </c>
    </row>
    <row r="186" spans="13:24" ht="13" thickBot="1" x14ac:dyDescent="0.3">
      <c r="M186" s="75" t="s">
        <v>745</v>
      </c>
      <c r="N186" s="76">
        <v>20</v>
      </c>
      <c r="O186" s="76">
        <v>20</v>
      </c>
      <c r="P186" s="76">
        <v>20</v>
      </c>
      <c r="Q186" s="76">
        <v>20</v>
      </c>
      <c r="R186" s="76">
        <v>20</v>
      </c>
      <c r="S186" s="76">
        <v>20</v>
      </c>
      <c r="T186" s="76">
        <v>999775.4</v>
      </c>
      <c r="U186" s="76">
        <v>999895.4</v>
      </c>
      <c r="V186" s="76">
        <v>1000000</v>
      </c>
      <c r="W186" s="76">
        <v>104.6</v>
      </c>
      <c r="X186" s="76">
        <v>0.01</v>
      </c>
    </row>
    <row r="187" spans="13:24" ht="13" thickBot="1" x14ac:dyDescent="0.3">
      <c r="M187" s="75" t="s">
        <v>746</v>
      </c>
      <c r="N187" s="76">
        <v>47</v>
      </c>
      <c r="O187" s="76">
        <v>47</v>
      </c>
      <c r="P187" s="76">
        <v>47</v>
      </c>
      <c r="Q187" s="76">
        <v>46</v>
      </c>
      <c r="R187" s="76">
        <v>51.5</v>
      </c>
      <c r="S187" s="76">
        <v>44</v>
      </c>
      <c r="T187" s="76">
        <v>999776.4</v>
      </c>
      <c r="U187" s="76">
        <v>1000058.9</v>
      </c>
      <c r="V187" s="76">
        <v>1000000</v>
      </c>
      <c r="W187" s="76">
        <v>-58.9</v>
      </c>
      <c r="X187" s="76">
        <v>-0.01</v>
      </c>
    </row>
    <row r="188" spans="13:24" ht="13" thickBot="1" x14ac:dyDescent="0.3">
      <c r="M188" s="75" t="s">
        <v>747</v>
      </c>
      <c r="N188" s="76">
        <v>38</v>
      </c>
      <c r="O188" s="76">
        <v>89</v>
      </c>
      <c r="P188" s="76">
        <v>47</v>
      </c>
      <c r="Q188" s="76">
        <v>21</v>
      </c>
      <c r="R188" s="76">
        <v>57.5</v>
      </c>
      <c r="S188" s="76">
        <v>29</v>
      </c>
      <c r="T188" s="76">
        <v>999802.4</v>
      </c>
      <c r="U188" s="76">
        <v>1000083.9</v>
      </c>
      <c r="V188" s="76">
        <v>1000000</v>
      </c>
      <c r="W188" s="76">
        <v>-83.9</v>
      </c>
      <c r="X188" s="76">
        <v>-0.01</v>
      </c>
    </row>
    <row r="189" spans="13:24" ht="13" thickBot="1" x14ac:dyDescent="0.3">
      <c r="M189" s="75" t="s">
        <v>748</v>
      </c>
      <c r="N189" s="76">
        <v>38</v>
      </c>
      <c r="O189" s="76">
        <v>35</v>
      </c>
      <c r="P189" s="76">
        <v>20</v>
      </c>
      <c r="Q189" s="76">
        <v>25</v>
      </c>
      <c r="R189" s="76">
        <v>27</v>
      </c>
      <c r="S189" s="76">
        <v>20</v>
      </c>
      <c r="T189" s="76">
        <v>999788.4</v>
      </c>
      <c r="U189" s="76">
        <v>999953.4</v>
      </c>
      <c r="V189" s="76">
        <v>1000000</v>
      </c>
      <c r="W189" s="76">
        <v>46.6</v>
      </c>
      <c r="X189" s="76">
        <v>0</v>
      </c>
    </row>
    <row r="190" spans="13:24" ht="13" thickBot="1" x14ac:dyDescent="0.3">
      <c r="M190" s="75" t="s">
        <v>749</v>
      </c>
      <c r="N190" s="76">
        <v>38</v>
      </c>
      <c r="O190" s="76">
        <v>20</v>
      </c>
      <c r="P190" s="76">
        <v>37</v>
      </c>
      <c r="Q190" s="76">
        <v>25</v>
      </c>
      <c r="R190" s="76">
        <v>20</v>
      </c>
      <c r="S190" s="76">
        <v>27</v>
      </c>
      <c r="T190" s="76">
        <v>999784.4</v>
      </c>
      <c r="U190" s="76">
        <v>999951.4</v>
      </c>
      <c r="V190" s="76">
        <v>1000000</v>
      </c>
      <c r="W190" s="76">
        <v>48.6</v>
      </c>
      <c r="X190" s="76">
        <v>0</v>
      </c>
    </row>
    <row r="191" spans="13:24" ht="13" thickBot="1" x14ac:dyDescent="0.3">
      <c r="M191" s="75" t="s">
        <v>750</v>
      </c>
      <c r="N191" s="76">
        <v>38</v>
      </c>
      <c r="O191" s="76">
        <v>41</v>
      </c>
      <c r="P191" s="76">
        <v>47</v>
      </c>
      <c r="Q191" s="76">
        <v>34</v>
      </c>
      <c r="R191" s="76">
        <v>42</v>
      </c>
      <c r="S191" s="76">
        <v>49</v>
      </c>
      <c r="T191" s="76">
        <v>999795.4</v>
      </c>
      <c r="U191" s="76">
        <v>1000046.4</v>
      </c>
      <c r="V191" s="76">
        <v>1000000</v>
      </c>
      <c r="W191" s="76">
        <v>-46.4</v>
      </c>
      <c r="X191" s="76">
        <v>0</v>
      </c>
    </row>
    <row r="192" spans="13:24" ht="13" thickBot="1" x14ac:dyDescent="0.3">
      <c r="M192" s="75" t="s">
        <v>751</v>
      </c>
      <c r="N192" s="76">
        <v>20</v>
      </c>
      <c r="O192" s="76">
        <v>20</v>
      </c>
      <c r="P192" s="76">
        <v>20</v>
      </c>
      <c r="Q192" s="76">
        <v>20</v>
      </c>
      <c r="R192" s="76">
        <v>20</v>
      </c>
      <c r="S192" s="76">
        <v>20</v>
      </c>
      <c r="T192" s="76">
        <v>999808.4</v>
      </c>
      <c r="U192" s="76">
        <v>999928.4</v>
      </c>
      <c r="V192" s="76">
        <v>1000000</v>
      </c>
      <c r="W192" s="76">
        <v>71.599999999999994</v>
      </c>
      <c r="X192" s="76">
        <v>0.01</v>
      </c>
    </row>
    <row r="193" spans="13:24" ht="13" thickBot="1" x14ac:dyDescent="0.3">
      <c r="M193" s="75" t="s">
        <v>752</v>
      </c>
      <c r="N193" s="76">
        <v>42</v>
      </c>
      <c r="O193" s="76">
        <v>20</v>
      </c>
      <c r="P193" s="76">
        <v>53</v>
      </c>
      <c r="Q193" s="76">
        <v>42</v>
      </c>
      <c r="R193" s="76">
        <v>20</v>
      </c>
      <c r="S193" s="76">
        <v>79</v>
      </c>
      <c r="T193" s="76">
        <v>999819.4</v>
      </c>
      <c r="U193" s="76">
        <v>1000075.4</v>
      </c>
      <c r="V193" s="76">
        <v>1000000</v>
      </c>
      <c r="W193" s="76">
        <v>-75.400000000000006</v>
      </c>
      <c r="X193" s="76">
        <v>-0.01</v>
      </c>
    </row>
    <row r="194" spans="13:24" ht="13" thickBot="1" x14ac:dyDescent="0.3">
      <c r="M194" s="75" t="s">
        <v>753</v>
      </c>
      <c r="N194" s="76">
        <v>47</v>
      </c>
      <c r="O194" s="76">
        <v>41</v>
      </c>
      <c r="P194" s="76">
        <v>37</v>
      </c>
      <c r="Q194" s="76">
        <v>45</v>
      </c>
      <c r="R194" s="76">
        <v>39</v>
      </c>
      <c r="S194" s="76">
        <v>29</v>
      </c>
      <c r="T194" s="76">
        <v>999783.4</v>
      </c>
      <c r="U194" s="76">
        <v>1000021.4</v>
      </c>
      <c r="V194" s="76">
        <v>1000000</v>
      </c>
      <c r="W194" s="76">
        <v>-21.4</v>
      </c>
      <c r="X194" s="76">
        <v>0</v>
      </c>
    </row>
    <row r="195" spans="13:24" ht="13" thickBot="1" x14ac:dyDescent="0.3">
      <c r="M195" s="75" t="s">
        <v>754</v>
      </c>
      <c r="N195" s="76">
        <v>51</v>
      </c>
      <c r="O195" s="76">
        <v>35</v>
      </c>
      <c r="P195" s="76">
        <v>50</v>
      </c>
      <c r="Q195" s="76">
        <v>48</v>
      </c>
      <c r="R195" s="76">
        <v>26</v>
      </c>
      <c r="S195" s="76">
        <v>47</v>
      </c>
      <c r="T195" s="76">
        <v>999781.4</v>
      </c>
      <c r="U195" s="76">
        <v>1000038.4</v>
      </c>
      <c r="V195" s="76">
        <v>1000000</v>
      </c>
      <c r="W195" s="76">
        <v>-38.4</v>
      </c>
      <c r="X195" s="76">
        <v>0</v>
      </c>
    </row>
    <row r="196" spans="13:24" ht="13" thickBot="1" x14ac:dyDescent="0.3">
      <c r="M196" s="75" t="s">
        <v>755</v>
      </c>
      <c r="N196" s="76">
        <v>38</v>
      </c>
      <c r="O196" s="76">
        <v>20</v>
      </c>
      <c r="P196" s="76">
        <v>37</v>
      </c>
      <c r="Q196" s="76">
        <v>34</v>
      </c>
      <c r="R196" s="76">
        <v>20</v>
      </c>
      <c r="S196" s="76">
        <v>33</v>
      </c>
      <c r="T196" s="76">
        <v>999796.4</v>
      </c>
      <c r="U196" s="76">
        <v>999978.4</v>
      </c>
      <c r="V196" s="76">
        <v>1000000</v>
      </c>
      <c r="W196" s="76">
        <v>21.6</v>
      </c>
      <c r="X196" s="76">
        <v>0</v>
      </c>
    </row>
    <row r="197" spans="13:24" ht="13" thickBot="1" x14ac:dyDescent="0.3">
      <c r="M197" s="75" t="s">
        <v>756</v>
      </c>
      <c r="N197" s="76">
        <v>51</v>
      </c>
      <c r="O197" s="76">
        <v>51</v>
      </c>
      <c r="P197" s="76">
        <v>37</v>
      </c>
      <c r="Q197" s="76">
        <v>58.5</v>
      </c>
      <c r="R197" s="76">
        <v>59.5</v>
      </c>
      <c r="S197" s="76">
        <v>39</v>
      </c>
      <c r="T197" s="76">
        <v>999817.4</v>
      </c>
      <c r="U197" s="76">
        <v>1000113.4</v>
      </c>
      <c r="V197" s="76">
        <v>1000000</v>
      </c>
      <c r="W197" s="76">
        <v>-113.4</v>
      </c>
      <c r="X197" s="76">
        <v>-0.01</v>
      </c>
    </row>
    <row r="198" spans="13:24" ht="13" thickBot="1" x14ac:dyDescent="0.3">
      <c r="M198" s="75" t="s">
        <v>757</v>
      </c>
      <c r="N198" s="76">
        <v>38</v>
      </c>
      <c r="O198" s="76">
        <v>35</v>
      </c>
      <c r="P198" s="76">
        <v>37</v>
      </c>
      <c r="Q198" s="76">
        <v>34</v>
      </c>
      <c r="R198" s="76">
        <v>32</v>
      </c>
      <c r="S198" s="76">
        <v>33</v>
      </c>
      <c r="T198" s="76">
        <v>999779.4</v>
      </c>
      <c r="U198" s="76">
        <v>999988.4</v>
      </c>
      <c r="V198" s="76">
        <v>1000000</v>
      </c>
      <c r="W198" s="76">
        <v>11.6</v>
      </c>
      <c r="X198" s="76">
        <v>0</v>
      </c>
    </row>
    <row r="199" spans="13:24" ht="13" thickBot="1" x14ac:dyDescent="0.3">
      <c r="M199" s="75" t="s">
        <v>758</v>
      </c>
      <c r="N199" s="76">
        <v>38</v>
      </c>
      <c r="O199" s="76">
        <v>41</v>
      </c>
      <c r="P199" s="76">
        <v>20</v>
      </c>
      <c r="Q199" s="76">
        <v>39</v>
      </c>
      <c r="R199" s="76">
        <v>52.5</v>
      </c>
      <c r="S199" s="76">
        <v>20</v>
      </c>
      <c r="T199" s="76">
        <v>999813.4</v>
      </c>
      <c r="U199" s="76">
        <v>1000023.9</v>
      </c>
      <c r="V199" s="76">
        <v>1000000</v>
      </c>
      <c r="W199" s="76">
        <v>-23.9</v>
      </c>
      <c r="X199" s="76">
        <v>0</v>
      </c>
    </row>
    <row r="200" spans="13:24" ht="13" thickBot="1" x14ac:dyDescent="0.3">
      <c r="M200" s="75" t="s">
        <v>759</v>
      </c>
      <c r="N200" s="76">
        <v>71.5</v>
      </c>
      <c r="O200" s="76">
        <v>51</v>
      </c>
      <c r="P200" s="76">
        <v>20</v>
      </c>
      <c r="Q200" s="76">
        <v>59.5</v>
      </c>
      <c r="R200" s="76">
        <v>55.5</v>
      </c>
      <c r="S200" s="76">
        <v>20</v>
      </c>
      <c r="T200" s="76">
        <v>999818.4</v>
      </c>
      <c r="U200" s="76">
        <v>1000095.9</v>
      </c>
      <c r="V200" s="76">
        <v>1000000</v>
      </c>
      <c r="W200" s="76">
        <v>-95.9</v>
      </c>
      <c r="X200" s="76">
        <v>-0.01</v>
      </c>
    </row>
    <row r="201" spans="13:24" ht="13" thickBot="1" x14ac:dyDescent="0.3">
      <c r="M201" s="75" t="s">
        <v>760</v>
      </c>
      <c r="N201" s="76">
        <v>20</v>
      </c>
      <c r="O201" s="76">
        <v>35</v>
      </c>
      <c r="P201" s="76">
        <v>20</v>
      </c>
      <c r="Q201" s="76">
        <v>20</v>
      </c>
      <c r="R201" s="76">
        <v>26</v>
      </c>
      <c r="S201" s="76">
        <v>20</v>
      </c>
      <c r="T201" s="76">
        <v>999791.4</v>
      </c>
      <c r="U201" s="76">
        <v>999932.4</v>
      </c>
      <c r="V201" s="76">
        <v>1000000</v>
      </c>
      <c r="W201" s="76">
        <v>67.599999999999994</v>
      </c>
      <c r="X201" s="76">
        <v>0.01</v>
      </c>
    </row>
    <row r="202" spans="13:24" ht="13" thickBot="1" x14ac:dyDescent="0.3">
      <c r="M202" s="75" t="s">
        <v>761</v>
      </c>
      <c r="N202" s="76">
        <v>42</v>
      </c>
      <c r="O202" s="76">
        <v>35</v>
      </c>
      <c r="P202" s="76">
        <v>20</v>
      </c>
      <c r="Q202" s="76">
        <v>51</v>
      </c>
      <c r="R202" s="76">
        <v>39</v>
      </c>
      <c r="S202" s="76">
        <v>20</v>
      </c>
      <c r="T202" s="76">
        <v>999794.4</v>
      </c>
      <c r="U202" s="76">
        <v>1000001.4</v>
      </c>
      <c r="V202" s="76">
        <v>1000000</v>
      </c>
      <c r="W202" s="76">
        <v>-1.4</v>
      </c>
      <c r="X202" s="76">
        <v>0</v>
      </c>
    </row>
    <row r="203" spans="13:24" ht="13" thickBot="1" x14ac:dyDescent="0.3">
      <c r="M203" s="75" t="s">
        <v>762</v>
      </c>
      <c r="N203" s="76">
        <v>52</v>
      </c>
      <c r="O203" s="76">
        <v>47</v>
      </c>
      <c r="P203" s="76">
        <v>47</v>
      </c>
      <c r="Q203" s="76">
        <v>43</v>
      </c>
      <c r="R203" s="76">
        <v>33</v>
      </c>
      <c r="S203" s="76">
        <v>27</v>
      </c>
      <c r="T203" s="76">
        <v>999773.4</v>
      </c>
      <c r="U203" s="76">
        <v>1000022.4</v>
      </c>
      <c r="V203" s="76">
        <v>1000000</v>
      </c>
      <c r="W203" s="76">
        <v>-22.4</v>
      </c>
      <c r="X203" s="76">
        <v>0</v>
      </c>
    </row>
    <row r="204" spans="13:24" ht="13" thickBot="1" x14ac:dyDescent="0.3">
      <c r="M204" s="75" t="s">
        <v>763</v>
      </c>
      <c r="N204" s="76">
        <v>20</v>
      </c>
      <c r="O204" s="76">
        <v>53</v>
      </c>
      <c r="P204" s="76">
        <v>53</v>
      </c>
      <c r="Q204" s="76">
        <v>20</v>
      </c>
      <c r="R204" s="76">
        <v>59.5</v>
      </c>
      <c r="S204" s="76">
        <v>80</v>
      </c>
      <c r="T204" s="76">
        <v>999806.4</v>
      </c>
      <c r="U204" s="76">
        <v>1000091.9</v>
      </c>
      <c r="V204" s="76">
        <v>1000000</v>
      </c>
      <c r="W204" s="76">
        <v>-91.9</v>
      </c>
      <c r="X204" s="76">
        <v>-0.01</v>
      </c>
    </row>
    <row r="205" spans="13:24" ht="13" thickBot="1" x14ac:dyDescent="0.3">
      <c r="M205" s="75" t="s">
        <v>764</v>
      </c>
      <c r="N205" s="76">
        <v>51</v>
      </c>
      <c r="O205" s="76">
        <v>52</v>
      </c>
      <c r="P205" s="76">
        <v>53</v>
      </c>
      <c r="Q205" s="76">
        <v>48</v>
      </c>
      <c r="R205" s="76">
        <v>56.5</v>
      </c>
      <c r="S205" s="76">
        <v>51</v>
      </c>
      <c r="T205" s="76">
        <v>999807.4</v>
      </c>
      <c r="U205" s="76">
        <v>1000118.9</v>
      </c>
      <c r="V205" s="76">
        <v>1000000</v>
      </c>
      <c r="W205" s="76">
        <v>-118.9</v>
      </c>
      <c r="X205" s="76">
        <v>-0.01</v>
      </c>
    </row>
    <row r="206" spans="13:24" ht="13" thickBot="1" x14ac:dyDescent="0.3">
      <c r="M206" s="75" t="s">
        <v>765</v>
      </c>
      <c r="N206" s="76">
        <v>20</v>
      </c>
      <c r="O206" s="76">
        <v>20</v>
      </c>
      <c r="P206" s="76">
        <v>20</v>
      </c>
      <c r="Q206" s="76">
        <v>20</v>
      </c>
      <c r="R206" s="76">
        <v>20</v>
      </c>
      <c r="S206" s="76">
        <v>20</v>
      </c>
      <c r="T206" s="76">
        <v>999790.4</v>
      </c>
      <c r="U206" s="76">
        <v>999910.40000000002</v>
      </c>
      <c r="V206" s="76">
        <v>1000000</v>
      </c>
      <c r="W206" s="76">
        <v>89.6</v>
      </c>
      <c r="X206" s="76">
        <v>0.01</v>
      </c>
    </row>
    <row r="207" spans="13:24" ht="13" thickBot="1" x14ac:dyDescent="0.3">
      <c r="M207" s="75" t="s">
        <v>766</v>
      </c>
      <c r="N207" s="76">
        <v>42</v>
      </c>
      <c r="O207" s="76">
        <v>41</v>
      </c>
      <c r="P207" s="76">
        <v>47</v>
      </c>
      <c r="Q207" s="76">
        <v>39</v>
      </c>
      <c r="R207" s="76">
        <v>37</v>
      </c>
      <c r="S207" s="76">
        <v>39</v>
      </c>
      <c r="T207" s="76">
        <v>999851.9</v>
      </c>
      <c r="U207" s="76">
        <v>1000096.9</v>
      </c>
      <c r="V207" s="76">
        <v>1000000</v>
      </c>
      <c r="W207" s="76">
        <v>-96.9</v>
      </c>
      <c r="X207" s="76">
        <v>-0.01</v>
      </c>
    </row>
    <row r="208" spans="13:24" ht="13" thickBot="1" x14ac:dyDescent="0.3">
      <c r="M208" s="75" t="s">
        <v>767</v>
      </c>
      <c r="N208" s="76">
        <v>47</v>
      </c>
      <c r="O208" s="76">
        <v>35</v>
      </c>
      <c r="P208" s="76">
        <v>20</v>
      </c>
      <c r="Q208" s="76">
        <v>40</v>
      </c>
      <c r="R208" s="76">
        <v>22</v>
      </c>
      <c r="S208" s="76">
        <v>20</v>
      </c>
      <c r="T208" s="76">
        <v>999805.4</v>
      </c>
      <c r="U208" s="76">
        <v>999989.4</v>
      </c>
      <c r="V208" s="76">
        <v>1000000</v>
      </c>
      <c r="W208" s="76">
        <v>10.6</v>
      </c>
      <c r="X208" s="76">
        <v>0</v>
      </c>
    </row>
    <row r="209" spans="13:24" ht="13" thickBot="1" x14ac:dyDescent="0.3">
      <c r="M209" s="75" t="s">
        <v>768</v>
      </c>
      <c r="N209" s="76">
        <v>38</v>
      </c>
      <c r="O209" s="76">
        <v>47</v>
      </c>
      <c r="P209" s="76">
        <v>50</v>
      </c>
      <c r="Q209" s="76">
        <v>22</v>
      </c>
      <c r="R209" s="76">
        <v>40</v>
      </c>
      <c r="S209" s="76">
        <v>45</v>
      </c>
      <c r="T209" s="76">
        <v>999803.4</v>
      </c>
      <c r="U209" s="76">
        <v>1000045.4</v>
      </c>
      <c r="V209" s="76">
        <v>1000000</v>
      </c>
      <c r="W209" s="76">
        <v>-45.4</v>
      </c>
      <c r="X209" s="76">
        <v>0</v>
      </c>
    </row>
    <row r="210" spans="13:24" ht="13" thickBot="1" x14ac:dyDescent="0.3">
      <c r="M210" s="75" t="s">
        <v>769</v>
      </c>
      <c r="N210" s="76">
        <v>51</v>
      </c>
      <c r="O210" s="76">
        <v>20</v>
      </c>
      <c r="P210" s="76">
        <v>37</v>
      </c>
      <c r="Q210" s="76">
        <v>50</v>
      </c>
      <c r="R210" s="76">
        <v>20</v>
      </c>
      <c r="S210" s="76">
        <v>27</v>
      </c>
      <c r="T210" s="76">
        <v>999793.4</v>
      </c>
      <c r="U210" s="76">
        <v>999998.4</v>
      </c>
      <c r="V210" s="76">
        <v>1000000</v>
      </c>
      <c r="W210" s="76">
        <v>1.6</v>
      </c>
      <c r="X210" s="76">
        <v>0</v>
      </c>
    </row>
    <row r="211" spans="13:24" ht="13" thickBot="1" x14ac:dyDescent="0.3">
      <c r="M211" s="75" t="s">
        <v>770</v>
      </c>
      <c r="N211" s="76">
        <v>20</v>
      </c>
      <c r="O211" s="76">
        <v>41</v>
      </c>
      <c r="P211" s="76">
        <v>50</v>
      </c>
      <c r="Q211" s="76">
        <v>20</v>
      </c>
      <c r="R211" s="76">
        <v>34</v>
      </c>
      <c r="S211" s="76">
        <v>41</v>
      </c>
      <c r="T211" s="76">
        <v>999799.4</v>
      </c>
      <c r="U211" s="76">
        <v>1000005.4</v>
      </c>
      <c r="V211" s="76">
        <v>1000000</v>
      </c>
      <c r="W211" s="76">
        <v>-5.4</v>
      </c>
      <c r="X211" s="76">
        <v>0</v>
      </c>
    </row>
    <row r="212" spans="13:24" ht="13" thickBot="1" x14ac:dyDescent="0.3">
      <c r="M212" s="75" t="s">
        <v>771</v>
      </c>
      <c r="N212" s="76">
        <v>38</v>
      </c>
      <c r="O212" s="76">
        <v>20</v>
      </c>
      <c r="P212" s="76">
        <v>20</v>
      </c>
      <c r="Q212" s="76">
        <v>41</v>
      </c>
      <c r="R212" s="76">
        <v>20</v>
      </c>
      <c r="S212" s="76">
        <v>20</v>
      </c>
      <c r="T212" s="76">
        <v>999849.9</v>
      </c>
      <c r="U212" s="76">
        <v>1000008.9</v>
      </c>
      <c r="V212" s="76">
        <v>1000000</v>
      </c>
      <c r="W212" s="76">
        <v>-8.9</v>
      </c>
      <c r="X212" s="76">
        <v>0</v>
      </c>
    </row>
    <row r="213" spans="13:24" ht="13" thickBot="1" x14ac:dyDescent="0.3">
      <c r="M213" s="75" t="s">
        <v>772</v>
      </c>
      <c r="N213" s="76">
        <v>38</v>
      </c>
      <c r="O213" s="76">
        <v>35</v>
      </c>
      <c r="P213" s="76">
        <v>37</v>
      </c>
      <c r="Q213" s="76">
        <v>29</v>
      </c>
      <c r="R213" s="76">
        <v>30</v>
      </c>
      <c r="S213" s="76">
        <v>30</v>
      </c>
      <c r="T213" s="76">
        <v>999787.4</v>
      </c>
      <c r="U213" s="76">
        <v>999986.4</v>
      </c>
      <c r="V213" s="76">
        <v>1000000</v>
      </c>
      <c r="W213" s="76">
        <v>13.6</v>
      </c>
      <c r="X213" s="76">
        <v>0</v>
      </c>
    </row>
    <row r="214" spans="13:24" ht="13" thickBot="1" x14ac:dyDescent="0.3">
      <c r="M214" s="75" t="s">
        <v>773</v>
      </c>
      <c r="N214" s="76">
        <v>20</v>
      </c>
      <c r="O214" s="76">
        <v>20</v>
      </c>
      <c r="P214" s="76">
        <v>37</v>
      </c>
      <c r="Q214" s="76">
        <v>20</v>
      </c>
      <c r="R214" s="76">
        <v>20</v>
      </c>
      <c r="S214" s="76">
        <v>22</v>
      </c>
      <c r="T214" s="76">
        <v>999820.4</v>
      </c>
      <c r="U214" s="76">
        <v>999959.4</v>
      </c>
      <c r="V214" s="76">
        <v>1000000</v>
      </c>
      <c r="W214" s="76">
        <v>40.6</v>
      </c>
      <c r="X214" s="76">
        <v>0</v>
      </c>
    </row>
    <row r="215" spans="13:24" ht="13" thickBot="1" x14ac:dyDescent="0.3">
      <c r="M215" s="75" t="s">
        <v>774</v>
      </c>
      <c r="N215" s="76">
        <v>20</v>
      </c>
      <c r="O215" s="76">
        <v>20</v>
      </c>
      <c r="P215" s="76">
        <v>37</v>
      </c>
      <c r="Q215" s="76">
        <v>20</v>
      </c>
      <c r="R215" s="76">
        <v>20</v>
      </c>
      <c r="S215" s="76">
        <v>23</v>
      </c>
      <c r="T215" s="76">
        <v>999789.4</v>
      </c>
      <c r="U215" s="76">
        <v>999929.4</v>
      </c>
      <c r="V215" s="76">
        <v>1000000</v>
      </c>
      <c r="W215" s="76">
        <v>70.599999999999994</v>
      </c>
      <c r="X215" s="76">
        <v>0.01</v>
      </c>
    </row>
    <row r="216" spans="13:24" ht="13" thickBot="1" x14ac:dyDescent="0.3">
      <c r="M216" s="75" t="s">
        <v>775</v>
      </c>
      <c r="N216" s="76">
        <v>38</v>
      </c>
      <c r="O216" s="76">
        <v>20</v>
      </c>
      <c r="P216" s="76">
        <v>20</v>
      </c>
      <c r="Q216" s="76">
        <v>29</v>
      </c>
      <c r="R216" s="76">
        <v>20</v>
      </c>
      <c r="S216" s="76">
        <v>20</v>
      </c>
      <c r="T216" s="76">
        <v>999774.4</v>
      </c>
      <c r="U216" s="76">
        <v>999921.4</v>
      </c>
      <c r="V216" s="76">
        <v>1000000</v>
      </c>
      <c r="W216" s="76">
        <v>78.599999999999994</v>
      </c>
      <c r="X216" s="76">
        <v>0.01</v>
      </c>
    </row>
    <row r="217" spans="13:24" ht="13" thickBot="1" x14ac:dyDescent="0.3">
      <c r="M217" s="75" t="s">
        <v>776</v>
      </c>
      <c r="N217" s="76">
        <v>38</v>
      </c>
      <c r="O217" s="76">
        <v>35</v>
      </c>
      <c r="P217" s="76">
        <v>47</v>
      </c>
      <c r="Q217" s="76">
        <v>34</v>
      </c>
      <c r="R217" s="76">
        <v>32</v>
      </c>
      <c r="S217" s="76">
        <v>49</v>
      </c>
      <c r="T217" s="76">
        <v>999797.4</v>
      </c>
      <c r="U217" s="76">
        <v>1000032.4</v>
      </c>
      <c r="V217" s="76">
        <v>1000000</v>
      </c>
      <c r="W217" s="76">
        <v>-32.4</v>
      </c>
      <c r="X217" s="76">
        <v>0</v>
      </c>
    </row>
    <row r="218" spans="13:24" ht="13" thickBot="1" x14ac:dyDescent="0.3">
      <c r="M218" s="75" t="s">
        <v>777</v>
      </c>
      <c r="N218" s="76">
        <v>20</v>
      </c>
      <c r="O218" s="76">
        <v>20</v>
      </c>
      <c r="P218" s="76">
        <v>20</v>
      </c>
      <c r="Q218" s="76">
        <v>20</v>
      </c>
      <c r="R218" s="76">
        <v>20</v>
      </c>
      <c r="S218" s="76">
        <v>20</v>
      </c>
      <c r="T218" s="76">
        <v>999792.4</v>
      </c>
      <c r="U218" s="76">
        <v>999912.4</v>
      </c>
      <c r="V218" s="76">
        <v>1000000</v>
      </c>
      <c r="W218" s="76">
        <v>87.6</v>
      </c>
      <c r="X218" s="76">
        <v>0.01</v>
      </c>
    </row>
    <row r="219" spans="13:24" ht="13" thickBot="1" x14ac:dyDescent="0.3">
      <c r="M219" s="75" t="s">
        <v>778</v>
      </c>
      <c r="N219" s="76">
        <v>38</v>
      </c>
      <c r="O219" s="76">
        <v>47</v>
      </c>
      <c r="P219" s="76">
        <v>37</v>
      </c>
      <c r="Q219" s="76">
        <v>34</v>
      </c>
      <c r="R219" s="76">
        <v>54.5</v>
      </c>
      <c r="S219" s="76">
        <v>33</v>
      </c>
      <c r="T219" s="76">
        <v>999772.4</v>
      </c>
      <c r="U219" s="76">
        <v>1000015.9</v>
      </c>
      <c r="V219" s="76">
        <v>1000000</v>
      </c>
      <c r="W219" s="76">
        <v>-15.9</v>
      </c>
      <c r="X219" s="76">
        <v>0</v>
      </c>
    </row>
    <row r="220" spans="13:24" ht="13" thickBot="1" x14ac:dyDescent="0.3">
      <c r="M220" s="75" t="s">
        <v>779</v>
      </c>
      <c r="N220" s="76">
        <v>20</v>
      </c>
      <c r="O220" s="76">
        <v>20</v>
      </c>
      <c r="P220" s="76">
        <v>37</v>
      </c>
      <c r="Q220" s="76">
        <v>20</v>
      </c>
      <c r="R220" s="76">
        <v>20</v>
      </c>
      <c r="S220" s="76">
        <v>39</v>
      </c>
      <c r="T220" s="76">
        <v>999801.4</v>
      </c>
      <c r="U220" s="76">
        <v>999957.4</v>
      </c>
      <c r="V220" s="76">
        <v>1000000</v>
      </c>
      <c r="W220" s="76">
        <v>42.6</v>
      </c>
      <c r="X220" s="76">
        <v>0</v>
      </c>
    </row>
    <row r="221" spans="13:24" ht="13" thickBot="1" x14ac:dyDescent="0.3">
      <c r="M221" s="75" t="s">
        <v>780</v>
      </c>
      <c r="N221" s="76">
        <v>20</v>
      </c>
      <c r="O221" s="76">
        <v>20</v>
      </c>
      <c r="P221" s="76">
        <v>37</v>
      </c>
      <c r="Q221" s="76">
        <v>20</v>
      </c>
      <c r="R221" s="76">
        <v>20</v>
      </c>
      <c r="S221" s="76">
        <v>40</v>
      </c>
      <c r="T221" s="76">
        <v>999798.4</v>
      </c>
      <c r="U221" s="76">
        <v>999955.4</v>
      </c>
      <c r="V221" s="76">
        <v>1000000</v>
      </c>
      <c r="W221" s="76">
        <v>44.6</v>
      </c>
      <c r="X221" s="76">
        <v>0</v>
      </c>
    </row>
    <row r="222" spans="13:24" ht="13" thickBot="1" x14ac:dyDescent="0.3">
      <c r="M222" s="75" t="s">
        <v>781</v>
      </c>
      <c r="N222" s="76">
        <v>20</v>
      </c>
      <c r="O222" s="76">
        <v>20</v>
      </c>
      <c r="P222" s="76">
        <v>20</v>
      </c>
      <c r="Q222" s="76">
        <v>20</v>
      </c>
      <c r="R222" s="76">
        <v>20</v>
      </c>
      <c r="S222" s="76">
        <v>20</v>
      </c>
      <c r="T222" s="76">
        <v>999809.4</v>
      </c>
      <c r="U222" s="76">
        <v>999929.4</v>
      </c>
      <c r="V222" s="76">
        <v>1000000</v>
      </c>
      <c r="W222" s="76">
        <v>70.599999999999994</v>
      </c>
      <c r="X222" s="76">
        <v>0.01</v>
      </c>
    </row>
    <row r="223" spans="13:24" ht="13" thickBot="1" x14ac:dyDescent="0.3">
      <c r="M223" s="75" t="s">
        <v>782</v>
      </c>
      <c r="N223" s="76">
        <v>38</v>
      </c>
      <c r="O223" s="76">
        <v>41</v>
      </c>
      <c r="P223" s="76">
        <v>37</v>
      </c>
      <c r="Q223" s="76">
        <v>23</v>
      </c>
      <c r="R223" s="76">
        <v>37</v>
      </c>
      <c r="S223" s="76">
        <v>24</v>
      </c>
      <c r="T223" s="76">
        <v>999812.4</v>
      </c>
      <c r="U223" s="76">
        <v>1000012.4</v>
      </c>
      <c r="V223" s="76">
        <v>1000000</v>
      </c>
      <c r="W223" s="76">
        <v>-12.4</v>
      </c>
      <c r="X223" s="76">
        <v>0</v>
      </c>
    </row>
    <row r="224" spans="13:24" ht="13" thickBot="1" x14ac:dyDescent="0.3">
      <c r="M224" s="75" t="s">
        <v>783</v>
      </c>
      <c r="N224" s="76">
        <v>20</v>
      </c>
      <c r="O224" s="76">
        <v>35</v>
      </c>
      <c r="P224" s="76">
        <v>47</v>
      </c>
      <c r="Q224" s="76">
        <v>20</v>
      </c>
      <c r="R224" s="76">
        <v>24</v>
      </c>
      <c r="S224" s="76">
        <v>34</v>
      </c>
      <c r="T224" s="76">
        <v>999785.4</v>
      </c>
      <c r="U224" s="76">
        <v>999965.4</v>
      </c>
      <c r="V224" s="76">
        <v>1000000</v>
      </c>
      <c r="W224" s="76">
        <v>34.6</v>
      </c>
      <c r="X224" s="76">
        <v>0</v>
      </c>
    </row>
    <row r="225" spans="13:24" ht="13" thickBot="1" x14ac:dyDescent="0.3">
      <c r="M225" s="75" t="s">
        <v>784</v>
      </c>
      <c r="N225" s="76">
        <v>38</v>
      </c>
      <c r="O225" s="76">
        <v>35</v>
      </c>
      <c r="P225" s="76">
        <v>37</v>
      </c>
      <c r="Q225" s="76">
        <v>39</v>
      </c>
      <c r="R225" s="76">
        <v>37</v>
      </c>
      <c r="S225" s="76">
        <v>39</v>
      </c>
      <c r="T225" s="76">
        <v>999786.4</v>
      </c>
      <c r="U225" s="76">
        <v>1000011.4</v>
      </c>
      <c r="V225" s="76">
        <v>1000000</v>
      </c>
      <c r="W225" s="76">
        <v>-11.4</v>
      </c>
      <c r="X225" s="76">
        <v>0</v>
      </c>
    </row>
    <row r="226" spans="13:24" ht="13" thickBot="1" x14ac:dyDescent="0.3">
      <c r="M226" s="75" t="s">
        <v>785</v>
      </c>
      <c r="N226" s="76">
        <v>20</v>
      </c>
      <c r="O226" s="76">
        <v>35</v>
      </c>
      <c r="P226" s="76">
        <v>20</v>
      </c>
      <c r="Q226" s="76">
        <v>20</v>
      </c>
      <c r="R226" s="76">
        <v>23</v>
      </c>
      <c r="S226" s="76">
        <v>20</v>
      </c>
      <c r="T226" s="76">
        <v>999816.4</v>
      </c>
      <c r="U226" s="76">
        <v>999954.4</v>
      </c>
      <c r="V226" s="76">
        <v>1000000</v>
      </c>
      <c r="W226" s="76">
        <v>45.6</v>
      </c>
      <c r="X226" s="76">
        <v>0</v>
      </c>
    </row>
    <row r="227" spans="13:24" ht="13" thickBot="1" x14ac:dyDescent="0.3">
      <c r="M227" s="75" t="s">
        <v>786</v>
      </c>
      <c r="N227" s="76">
        <v>20</v>
      </c>
      <c r="O227" s="76">
        <v>20</v>
      </c>
      <c r="P227" s="76">
        <v>20</v>
      </c>
      <c r="Q227" s="76">
        <v>20</v>
      </c>
      <c r="R227" s="76">
        <v>20</v>
      </c>
      <c r="S227" s="76">
        <v>20</v>
      </c>
      <c r="T227" s="76">
        <v>999771.4</v>
      </c>
      <c r="U227" s="76">
        <v>999891.4</v>
      </c>
      <c r="V227" s="76">
        <v>1000000</v>
      </c>
      <c r="W227" s="76">
        <v>108.6</v>
      </c>
      <c r="X227" s="76">
        <v>0.01</v>
      </c>
    </row>
    <row r="228" spans="13:24" ht="13" thickBot="1" x14ac:dyDescent="0.3">
      <c r="M228" s="75" t="s">
        <v>787</v>
      </c>
      <c r="N228" s="76">
        <v>20</v>
      </c>
      <c r="O228" s="76">
        <v>20</v>
      </c>
      <c r="P228" s="76">
        <v>37</v>
      </c>
      <c r="Q228" s="76">
        <v>20</v>
      </c>
      <c r="R228" s="76">
        <v>20</v>
      </c>
      <c r="S228" s="76">
        <v>130.5</v>
      </c>
      <c r="T228" s="76">
        <v>999800.4</v>
      </c>
      <c r="U228" s="76">
        <v>1000047.9</v>
      </c>
      <c r="V228" s="76">
        <v>1000000</v>
      </c>
      <c r="W228" s="76">
        <v>-47.9</v>
      </c>
      <c r="X228" s="76">
        <v>0</v>
      </c>
    </row>
    <row r="229" spans="13:24" ht="13" thickBot="1" x14ac:dyDescent="0.3">
      <c r="M229" s="75" t="s">
        <v>788</v>
      </c>
      <c r="N229" s="76">
        <v>20</v>
      </c>
      <c r="O229" s="76">
        <v>47</v>
      </c>
      <c r="P229" s="76">
        <v>47</v>
      </c>
      <c r="Q229" s="76">
        <v>20</v>
      </c>
      <c r="R229" s="76">
        <v>51.5</v>
      </c>
      <c r="S229" s="76">
        <v>44</v>
      </c>
      <c r="T229" s="76">
        <v>999814.4</v>
      </c>
      <c r="U229" s="76">
        <v>1000043.9</v>
      </c>
      <c r="V229" s="76">
        <v>1000000</v>
      </c>
      <c r="W229" s="76">
        <v>-43.9</v>
      </c>
      <c r="X229" s="76">
        <v>0</v>
      </c>
    </row>
    <row r="230" spans="13:24" ht="13" thickBot="1" x14ac:dyDescent="0.3">
      <c r="M230" s="75" t="s">
        <v>789</v>
      </c>
      <c r="N230" s="76">
        <v>20</v>
      </c>
      <c r="O230" s="76">
        <v>20</v>
      </c>
      <c r="P230" s="76">
        <v>20</v>
      </c>
      <c r="Q230" s="76">
        <v>20</v>
      </c>
      <c r="R230" s="76">
        <v>20</v>
      </c>
      <c r="S230" s="76">
        <v>20</v>
      </c>
      <c r="T230" s="76">
        <v>999804.4</v>
      </c>
      <c r="U230" s="76">
        <v>999924.4</v>
      </c>
      <c r="V230" s="76">
        <v>1000000</v>
      </c>
      <c r="W230" s="76">
        <v>75.599999999999994</v>
      </c>
      <c r="X230" s="76">
        <v>0.01</v>
      </c>
    </row>
    <row r="231" spans="13:24" ht="13" thickBot="1" x14ac:dyDescent="0.3">
      <c r="M231" s="75" t="s">
        <v>790</v>
      </c>
      <c r="N231" s="76">
        <v>20</v>
      </c>
      <c r="O231" s="76">
        <v>35</v>
      </c>
      <c r="P231" s="76">
        <v>20</v>
      </c>
      <c r="Q231" s="76">
        <v>20</v>
      </c>
      <c r="R231" s="76">
        <v>21</v>
      </c>
      <c r="S231" s="76">
        <v>20</v>
      </c>
      <c r="T231" s="76">
        <v>999811.4</v>
      </c>
      <c r="U231" s="76">
        <v>999947.4</v>
      </c>
      <c r="V231" s="76">
        <v>1000000</v>
      </c>
      <c r="W231" s="76">
        <v>52.6</v>
      </c>
      <c r="X231" s="76">
        <v>0.01</v>
      </c>
    </row>
    <row r="232" spans="13:24" ht="13" thickBot="1" x14ac:dyDescent="0.3">
      <c r="M232" s="75" t="s">
        <v>791</v>
      </c>
      <c r="N232" s="76">
        <v>47</v>
      </c>
      <c r="O232" s="76">
        <v>47</v>
      </c>
      <c r="P232" s="76">
        <v>20</v>
      </c>
      <c r="Q232" s="76">
        <v>49</v>
      </c>
      <c r="R232" s="76">
        <v>53.5</v>
      </c>
      <c r="S232" s="76">
        <v>20</v>
      </c>
      <c r="T232" s="76">
        <v>999815.4</v>
      </c>
      <c r="U232" s="76">
        <v>1000051.9</v>
      </c>
      <c r="V232" s="76">
        <v>1000000</v>
      </c>
      <c r="W232" s="76">
        <v>-51.9</v>
      </c>
      <c r="X232" s="76">
        <v>-0.01</v>
      </c>
    </row>
    <row r="233" spans="13:24" ht="13" thickBot="1" x14ac:dyDescent="0.3">
      <c r="M233" s="75" t="s">
        <v>792</v>
      </c>
      <c r="N233" s="76">
        <v>20</v>
      </c>
      <c r="O233" s="76">
        <v>35</v>
      </c>
      <c r="P233" s="76">
        <v>20</v>
      </c>
      <c r="Q233" s="76">
        <v>20</v>
      </c>
      <c r="R233" s="76">
        <v>41</v>
      </c>
      <c r="S233" s="76">
        <v>20</v>
      </c>
      <c r="T233" s="76">
        <v>999782.40000000002</v>
      </c>
      <c r="U233" s="76">
        <v>999938.4</v>
      </c>
      <c r="V233" s="76">
        <v>1000000</v>
      </c>
      <c r="W233" s="76">
        <v>61.6</v>
      </c>
      <c r="X233" s="76">
        <v>0.01</v>
      </c>
    </row>
    <row r="234" spans="13:24" ht="13" thickBot="1" x14ac:dyDescent="0.3"/>
    <row r="235" spans="13:24" ht="13" thickBot="1" x14ac:dyDescent="0.3">
      <c r="M235" s="77" t="s">
        <v>980</v>
      </c>
      <c r="N235" s="78">
        <v>1000327.4</v>
      </c>
    </row>
    <row r="236" spans="13:24" ht="13" thickBot="1" x14ac:dyDescent="0.3">
      <c r="M236" s="77" t="s">
        <v>981</v>
      </c>
      <c r="N236" s="78">
        <v>999771.4</v>
      </c>
    </row>
    <row r="237" spans="13:24" ht="13.5" thickBot="1" x14ac:dyDescent="0.3">
      <c r="M237" s="77" t="s">
        <v>982</v>
      </c>
      <c r="N237" s="78">
        <v>55000002.5</v>
      </c>
    </row>
    <row r="238" spans="13:24" ht="13" thickBot="1" x14ac:dyDescent="0.3">
      <c r="M238" s="77" t="s">
        <v>983</v>
      </c>
      <c r="N238" s="78">
        <v>55000000</v>
      </c>
    </row>
    <row r="239" spans="13:24" ht="13.5" thickBot="1" x14ac:dyDescent="0.3">
      <c r="M239" s="77" t="s">
        <v>984</v>
      </c>
      <c r="N239" s="78">
        <v>2.5</v>
      </c>
    </row>
    <row r="240" spans="13:24" ht="20" thickBot="1" x14ac:dyDescent="0.3">
      <c r="M240" s="77" t="s">
        <v>985</v>
      </c>
      <c r="N240" s="78"/>
    </row>
    <row r="241" spans="13:14" ht="20" thickBot="1" x14ac:dyDescent="0.3">
      <c r="M241" s="77" t="s">
        <v>986</v>
      </c>
      <c r="N241" s="78"/>
    </row>
    <row r="242" spans="13:14" ht="13.5" thickBot="1" x14ac:dyDescent="0.3">
      <c r="M242" s="77" t="s">
        <v>987</v>
      </c>
      <c r="N242" s="78">
        <v>0</v>
      </c>
    </row>
    <row r="244" spans="13:14" x14ac:dyDescent="0.25">
      <c r="M244" s="80" t="s">
        <v>988</v>
      </c>
    </row>
    <row r="246" spans="13:14" x14ac:dyDescent="0.25">
      <c r="M246" s="79" t="s">
        <v>989</v>
      </c>
    </row>
    <row r="247" spans="13:14" x14ac:dyDescent="0.25">
      <c r="M247" s="79" t="s">
        <v>990</v>
      </c>
    </row>
  </sheetData>
  <hyperlinks>
    <hyperlink ref="M244" r:id="rId1" display="http://miau.gau.hu/myx-free/coco/test/222401220170906101629.html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opLeftCell="Y1" zoomScale="50" zoomScaleNormal="50" workbookViewId="0">
      <selection activeCell="AP6" sqref="AP6"/>
    </sheetView>
  </sheetViews>
  <sheetFormatPr defaultRowHeight="12.5" x14ac:dyDescent="0.25"/>
  <sheetData>
    <row r="1" spans="1:50" x14ac:dyDescent="0.25"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X1">
        <v>21</v>
      </c>
      <c r="Y1">
        <v>22</v>
      </c>
      <c r="Z1">
        <v>23</v>
      </c>
      <c r="AA1">
        <v>24</v>
      </c>
      <c r="AB1">
        <v>25</v>
      </c>
      <c r="AC1">
        <v>26</v>
      </c>
      <c r="AD1">
        <v>27</v>
      </c>
      <c r="AE1">
        <v>28</v>
      </c>
      <c r="AF1">
        <v>29</v>
      </c>
      <c r="AG1">
        <v>30</v>
      </c>
      <c r="AH1">
        <v>31</v>
      </c>
      <c r="AI1">
        <v>32</v>
      </c>
      <c r="AJ1">
        <v>33</v>
      </c>
      <c r="AK1">
        <v>34</v>
      </c>
      <c r="AL1">
        <v>35</v>
      </c>
      <c r="AM1">
        <v>36</v>
      </c>
      <c r="AN1">
        <v>37</v>
      </c>
      <c r="AO1">
        <v>38</v>
      </c>
      <c r="AP1">
        <v>39</v>
      </c>
      <c r="AQ1">
        <v>40</v>
      </c>
      <c r="AR1">
        <v>41</v>
      </c>
      <c r="AS1">
        <v>42</v>
      </c>
      <c r="AT1">
        <v>43</v>
      </c>
      <c r="AU1">
        <v>44</v>
      </c>
      <c r="AV1">
        <v>45</v>
      </c>
      <c r="AW1">
        <v>46</v>
      </c>
      <c r="AX1">
        <v>47</v>
      </c>
    </row>
    <row r="2" spans="1:50" x14ac:dyDescent="0.25">
      <c r="D2">
        <v>1970</v>
      </c>
      <c r="E2">
        <v>1971</v>
      </c>
      <c r="F2">
        <v>1972</v>
      </c>
      <c r="G2">
        <v>1973</v>
      </c>
      <c r="H2">
        <v>1974</v>
      </c>
      <c r="I2">
        <v>1975</v>
      </c>
      <c r="J2">
        <v>1976</v>
      </c>
      <c r="K2">
        <v>1977</v>
      </c>
      <c r="L2">
        <v>1978</v>
      </c>
      <c r="M2">
        <v>1979</v>
      </c>
      <c r="N2">
        <v>1980</v>
      </c>
      <c r="O2">
        <v>1981</v>
      </c>
      <c r="P2">
        <v>1982</v>
      </c>
      <c r="Q2">
        <v>1983</v>
      </c>
      <c r="R2">
        <v>1984</v>
      </c>
      <c r="S2">
        <v>1985</v>
      </c>
      <c r="T2">
        <v>1986</v>
      </c>
      <c r="U2">
        <v>1987</v>
      </c>
      <c r="V2">
        <v>1988</v>
      </c>
      <c r="W2">
        <v>1989</v>
      </c>
      <c r="X2">
        <v>1990</v>
      </c>
      <c r="Y2">
        <v>1991</v>
      </c>
      <c r="Z2">
        <v>1992</v>
      </c>
      <c r="AA2">
        <v>1993</v>
      </c>
      <c r="AB2">
        <v>1994</v>
      </c>
      <c r="AC2">
        <v>1995</v>
      </c>
      <c r="AD2">
        <v>1996</v>
      </c>
      <c r="AE2">
        <v>1997</v>
      </c>
      <c r="AF2">
        <v>1998</v>
      </c>
      <c r="AG2">
        <v>1999</v>
      </c>
      <c r="AH2">
        <v>2000</v>
      </c>
      <c r="AI2">
        <v>2001</v>
      </c>
      <c r="AJ2">
        <v>2002</v>
      </c>
      <c r="AK2" s="58">
        <v>2003</v>
      </c>
      <c r="AL2" s="58">
        <v>2004</v>
      </c>
      <c r="AM2" s="58">
        <v>2005</v>
      </c>
      <c r="AN2" s="58">
        <v>2006</v>
      </c>
      <c r="AO2" s="58">
        <v>2007</v>
      </c>
      <c r="AP2" s="58">
        <v>2008</v>
      </c>
      <c r="AQ2" s="58">
        <v>2009</v>
      </c>
      <c r="AR2" s="58">
        <v>2010</v>
      </c>
      <c r="AS2" s="58">
        <v>2011</v>
      </c>
      <c r="AT2" s="58">
        <v>2012</v>
      </c>
      <c r="AU2" s="58">
        <v>2013</v>
      </c>
      <c r="AV2">
        <v>2014</v>
      </c>
      <c r="AW2">
        <v>2015</v>
      </c>
      <c r="AX2">
        <v>2016</v>
      </c>
    </row>
    <row r="3" spans="1:50" x14ac:dyDescent="0.25">
      <c r="A3" t="str">
        <f>VLOOKUP(B3,region!$D$3:$E$229,2,0)</f>
        <v>ASIA (EX. NEAR EAST)</v>
      </c>
      <c r="B3" t="s">
        <v>626</v>
      </c>
      <c r="C3" s="36" t="s">
        <v>155</v>
      </c>
      <c r="D3">
        <v>27.39359</v>
      </c>
      <c r="E3">
        <v>27.39359</v>
      </c>
      <c r="F3">
        <v>27.39359</v>
      </c>
      <c r="G3">
        <v>32.943339999999999</v>
      </c>
      <c r="H3">
        <v>37.401249999999997</v>
      </c>
      <c r="I3">
        <v>34.812280000000001</v>
      </c>
      <c r="J3">
        <v>32.923740000000002</v>
      </c>
      <c r="K3">
        <v>29.798110000000001</v>
      </c>
      <c r="L3">
        <v>28.922229999999999</v>
      </c>
      <c r="M3">
        <v>28.922229999999999</v>
      </c>
      <c r="N3">
        <v>28.922229999999999</v>
      </c>
      <c r="O3">
        <v>28.922229999999999</v>
      </c>
      <c r="P3">
        <v>28.922229999999999</v>
      </c>
      <c r="Q3">
        <v>28.922229999999999</v>
      </c>
      <c r="R3">
        <v>39.357849999999999</v>
      </c>
      <c r="S3">
        <v>29.226089999999999</v>
      </c>
      <c r="T3">
        <v>33.664259999999999</v>
      </c>
      <c r="U3">
        <v>32.302199999999999</v>
      </c>
      <c r="V3">
        <v>31.34029</v>
      </c>
      <c r="W3">
        <v>33.893219999999999</v>
      </c>
      <c r="X3">
        <v>33.893219999999999</v>
      </c>
      <c r="Y3">
        <v>27.64284</v>
      </c>
      <c r="Z3">
        <v>27.309419999999999</v>
      </c>
      <c r="AA3">
        <v>31.661989999999999</v>
      </c>
      <c r="AB3">
        <v>29.659020000000002</v>
      </c>
      <c r="AC3">
        <v>30.615659999999998</v>
      </c>
      <c r="AD3">
        <v>30.615659999999998</v>
      </c>
      <c r="AE3">
        <v>29.579339999999998</v>
      </c>
      <c r="AF3">
        <v>29.579339999999998</v>
      </c>
      <c r="AG3">
        <v>29.579339999999998</v>
      </c>
      <c r="AH3">
        <v>29.579339999999998</v>
      </c>
      <c r="AI3">
        <v>29.579339999999998</v>
      </c>
      <c r="AJ3">
        <v>29.579339999999998</v>
      </c>
      <c r="AK3">
        <v>45.154539999999997</v>
      </c>
      <c r="AL3">
        <v>46.575110000000002</v>
      </c>
      <c r="AM3">
        <v>50.34563</v>
      </c>
      <c r="AN3">
        <v>49.914149999999999</v>
      </c>
      <c r="AO3">
        <v>50.34563</v>
      </c>
      <c r="AP3">
        <v>50.34563</v>
      </c>
      <c r="AQ3">
        <v>51.975200000000001</v>
      </c>
      <c r="AR3">
        <v>51.975200000000001</v>
      </c>
      <c r="AS3">
        <v>40.184739999999998</v>
      </c>
      <c r="AT3">
        <v>38.480719999999998</v>
      </c>
      <c r="AU3">
        <v>45.629779999999997</v>
      </c>
      <c r="AV3">
        <v>45.07882</v>
      </c>
      <c r="AW3">
        <v>44.018500000000003</v>
      </c>
      <c r="AX3">
        <v>44.018500000000003</v>
      </c>
    </row>
    <row r="4" spans="1:50" x14ac:dyDescent="0.25">
      <c r="C4" s="36"/>
      <c r="J4">
        <v>0</v>
      </c>
      <c r="K4">
        <v>3</v>
      </c>
      <c r="L4">
        <v>2</v>
      </c>
      <c r="M4">
        <v>2</v>
      </c>
      <c r="N4">
        <v>2</v>
      </c>
      <c r="O4">
        <v>3</v>
      </c>
      <c r="P4">
        <v>4</v>
      </c>
      <c r="Q4">
        <v>6</v>
      </c>
      <c r="R4">
        <v>11</v>
      </c>
      <c r="S4">
        <v>9</v>
      </c>
      <c r="T4">
        <v>3</v>
      </c>
      <c r="U4">
        <v>5</v>
      </c>
      <c r="V4">
        <v>2</v>
      </c>
      <c r="W4">
        <v>2</v>
      </c>
      <c r="X4">
        <v>3</v>
      </c>
      <c r="Y4">
        <v>2</v>
      </c>
      <c r="Z4">
        <v>5</v>
      </c>
      <c r="AA4">
        <v>0</v>
      </c>
      <c r="AB4">
        <v>3</v>
      </c>
      <c r="AC4">
        <v>2</v>
      </c>
      <c r="AD4">
        <v>3</v>
      </c>
      <c r="AE4">
        <v>2</v>
      </c>
      <c r="AF4">
        <v>3</v>
      </c>
      <c r="AG4">
        <v>3</v>
      </c>
      <c r="AH4">
        <v>3</v>
      </c>
      <c r="AI4">
        <v>3</v>
      </c>
      <c r="AJ4">
        <v>5</v>
      </c>
      <c r="AK4">
        <v>3</v>
      </c>
      <c r="AL4">
        <v>1</v>
      </c>
      <c r="AM4">
        <v>1</v>
      </c>
      <c r="AN4">
        <v>1</v>
      </c>
      <c r="AO4">
        <v>1</v>
      </c>
      <c r="AP4">
        <v>1</v>
      </c>
      <c r="AQ4">
        <v>2</v>
      </c>
      <c r="AR4">
        <v>4</v>
      </c>
    </row>
    <row r="5" spans="1:50" x14ac:dyDescent="0.25">
      <c r="AK5">
        <v>45.154539999999997</v>
      </c>
      <c r="AL5">
        <v>46.575110000000002</v>
      </c>
      <c r="AM5">
        <v>50.34563</v>
      </c>
      <c r="AN5">
        <v>49.914149999999999</v>
      </c>
      <c r="AO5">
        <v>50.34563</v>
      </c>
    </row>
    <row r="6" spans="1:50" x14ac:dyDescent="0.25">
      <c r="AQ6">
        <v>51.975200000000001</v>
      </c>
      <c r="AR6">
        <v>51.975200000000001</v>
      </c>
      <c r="AS6">
        <v>40.184739999999998</v>
      </c>
      <c r="AT6">
        <v>38.480719999999998</v>
      </c>
      <c r="AU6">
        <v>45.629779999999997</v>
      </c>
    </row>
    <row r="7" spans="1:50" x14ac:dyDescent="0.25">
      <c r="AJ7">
        <f t="shared" ref="AJ7" si="0">1.3721*AJ1-0.9294</f>
        <v>44.349900000000005</v>
      </c>
      <c r="AK7">
        <f>1.3721*AK1-0.9294</f>
        <v>45.722000000000001</v>
      </c>
      <c r="AL7">
        <f t="shared" ref="AL7:AP7" si="1">1.3721*AL1-0.9294</f>
        <v>47.094100000000005</v>
      </c>
      <c r="AM7">
        <f t="shared" si="1"/>
        <v>48.466200000000001</v>
      </c>
      <c r="AN7">
        <f t="shared" si="1"/>
        <v>49.838300000000004</v>
      </c>
      <c r="AO7">
        <f t="shared" si="1"/>
        <v>51.2104</v>
      </c>
      <c r="AP7">
        <f t="shared" si="1"/>
        <v>52.582500000000003</v>
      </c>
    </row>
    <row r="8" spans="1:50" x14ac:dyDescent="0.25">
      <c r="AP8">
        <f>-2.6185*AP1+155.63</f>
        <v>53.508499999999998</v>
      </c>
      <c r="AQ8">
        <f>-2.6185*AQ1+155.63</f>
        <v>50.889999999999986</v>
      </c>
      <c r="AR8">
        <f t="shared" ref="AR8:AV8" si="2">-2.6185*AR1+155.63</f>
        <v>48.271499999999989</v>
      </c>
      <c r="AS8">
        <f t="shared" si="2"/>
        <v>45.652999999999992</v>
      </c>
      <c r="AT8">
        <f t="shared" si="2"/>
        <v>43.034499999999994</v>
      </c>
      <c r="AU8">
        <f t="shared" si="2"/>
        <v>40.415999999999997</v>
      </c>
      <c r="AV8">
        <f t="shared" si="2"/>
        <v>37.797499999999999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X195"/>
  <sheetViews>
    <sheetView zoomScale="30" zoomScaleNormal="30" workbookViewId="0">
      <pane xSplit="3" ySplit="3" topLeftCell="D4" activePane="bottomRight" state="frozen"/>
      <selection activeCell="D147" sqref="D147:AX147"/>
      <selection pane="topRight" activeCell="D147" sqref="D147:AX147"/>
      <selection pane="bottomLeft" activeCell="D147" sqref="D147:AX147"/>
      <selection pane="bottomRight" activeCell="D4" sqref="D4"/>
    </sheetView>
  </sheetViews>
  <sheetFormatPr defaultRowHeight="12.5" x14ac:dyDescent="0.25"/>
  <sheetData>
    <row r="1" spans="1:50" ht="46" x14ac:dyDescent="0.25">
      <c r="B1" s="2" t="s">
        <v>1</v>
      </c>
      <c r="D1">
        <f>AVERAGE(D4:D195)</f>
        <v>34.869919870736609</v>
      </c>
      <c r="E1">
        <f t="shared" ref="E1:AX1" si="0">AVERAGE(E4:E195)</f>
        <v>34.916184900713311</v>
      </c>
      <c r="F1">
        <f t="shared" si="0"/>
        <v>35.061919077456309</v>
      </c>
      <c r="G1">
        <f t="shared" si="0"/>
        <v>35.428053055619642</v>
      </c>
      <c r="H1">
        <f t="shared" si="0"/>
        <v>35.547166915578934</v>
      </c>
      <c r="I1">
        <f t="shared" si="0"/>
        <v>35.799743740108674</v>
      </c>
      <c r="J1">
        <f t="shared" si="0"/>
        <v>36.023252906363943</v>
      </c>
      <c r="K1">
        <f t="shared" si="0"/>
        <v>36.273960435315168</v>
      </c>
      <c r="L1">
        <f t="shared" si="0"/>
        <v>36.685120211493015</v>
      </c>
      <c r="M1">
        <f t="shared" si="0"/>
        <v>36.999468939488281</v>
      </c>
      <c r="N1">
        <f t="shared" si="0"/>
        <v>37.464711118596156</v>
      </c>
      <c r="O1">
        <f t="shared" si="0"/>
        <v>37.496167022862643</v>
      </c>
      <c r="P1">
        <f t="shared" si="0"/>
        <v>37.797270034750518</v>
      </c>
      <c r="Q1">
        <f t="shared" si="0"/>
        <v>38.210861687282403</v>
      </c>
      <c r="R1">
        <f t="shared" si="0"/>
        <v>38.65776956059026</v>
      </c>
      <c r="S1">
        <f t="shared" si="0"/>
        <v>39.092080821156394</v>
      </c>
      <c r="T1">
        <f t="shared" si="0"/>
        <v>40.22322833119506</v>
      </c>
      <c r="U1">
        <f t="shared" si="0"/>
        <v>40.606161335680504</v>
      </c>
      <c r="V1">
        <f t="shared" si="0"/>
        <v>40.562098603976985</v>
      </c>
      <c r="W1">
        <f t="shared" si="0"/>
        <v>40.749814791001931</v>
      </c>
      <c r="X1">
        <f t="shared" si="0"/>
        <v>41.090796263579612</v>
      </c>
      <c r="Y1">
        <f t="shared" si="0"/>
        <v>41.467035537402857</v>
      </c>
      <c r="Z1">
        <f t="shared" si="0"/>
        <v>41.690742306576581</v>
      </c>
      <c r="AA1">
        <f t="shared" si="0"/>
        <v>41.920531827515468</v>
      </c>
      <c r="AB1">
        <f t="shared" si="0"/>
        <v>42.133260560489305</v>
      </c>
      <c r="AC1">
        <f t="shared" si="0"/>
        <v>42.502449291436996</v>
      </c>
      <c r="AD1">
        <f t="shared" si="0"/>
        <v>43.057791398775116</v>
      </c>
      <c r="AE1">
        <f t="shared" si="0"/>
        <v>43.312260655987956</v>
      </c>
      <c r="AF1">
        <f t="shared" si="0"/>
        <v>43.418339153123952</v>
      </c>
      <c r="AG1">
        <f t="shared" si="0"/>
        <v>44.518828881865353</v>
      </c>
      <c r="AH1">
        <f t="shared" si="0"/>
        <v>45.279567519230419</v>
      </c>
      <c r="AI1">
        <f t="shared" si="0"/>
        <v>45.821614740104536</v>
      </c>
      <c r="AJ1">
        <f t="shared" si="0"/>
        <v>46.380643413231667</v>
      </c>
      <c r="AK1">
        <f t="shared" si="0"/>
        <v>37.318744230636575</v>
      </c>
      <c r="AL1">
        <f t="shared" si="0"/>
        <v>44.575419063505585</v>
      </c>
      <c r="AM1">
        <f t="shared" si="0"/>
        <v>45.329583888963121</v>
      </c>
      <c r="AN1">
        <f t="shared" si="0"/>
        <v>45.381641141964508</v>
      </c>
      <c r="AO1">
        <f t="shared" si="0"/>
        <v>45.960404097353937</v>
      </c>
      <c r="AP1">
        <f t="shared" si="0"/>
        <v>46.341131180664028</v>
      </c>
      <c r="AQ1">
        <f t="shared" si="0"/>
        <v>46.31107746679681</v>
      </c>
      <c r="AR1">
        <f t="shared" si="0"/>
        <v>46.802232444878435</v>
      </c>
      <c r="AS1">
        <f t="shared" si="0"/>
        <v>46.916667269965238</v>
      </c>
      <c r="AT1">
        <f t="shared" si="0"/>
        <v>48.149682994791625</v>
      </c>
      <c r="AU1">
        <f t="shared" si="0"/>
        <v>48.582921805555536</v>
      </c>
      <c r="AV1">
        <f t="shared" si="0"/>
        <v>49.01352937499999</v>
      </c>
      <c r="AW1">
        <f t="shared" si="0"/>
        <v>49.102733240740726</v>
      </c>
      <c r="AX1">
        <f t="shared" si="0"/>
        <v>49.247040482838855</v>
      </c>
    </row>
    <row r="2" spans="1:50" x14ac:dyDescent="0.25">
      <c r="B2" s="89" t="s">
        <v>2</v>
      </c>
      <c r="C2" s="90"/>
      <c r="D2" s="91" t="s">
        <v>3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3"/>
    </row>
    <row r="3" spans="1:50" x14ac:dyDescent="0.25">
      <c r="B3" s="94" t="s">
        <v>4</v>
      </c>
      <c r="C3" s="95"/>
      <c r="D3" s="3">
        <v>1970</v>
      </c>
      <c r="E3" s="3">
        <v>1971</v>
      </c>
      <c r="F3" s="3">
        <v>1972</v>
      </c>
      <c r="G3" s="3">
        <v>1973</v>
      </c>
      <c r="H3" s="3">
        <v>1974</v>
      </c>
      <c r="I3" s="3">
        <v>1975</v>
      </c>
      <c r="J3" s="3">
        <v>1976</v>
      </c>
      <c r="K3" s="3">
        <v>1977</v>
      </c>
      <c r="L3" s="3">
        <v>1978</v>
      </c>
      <c r="M3" s="3">
        <v>1979</v>
      </c>
      <c r="N3" s="3">
        <v>1980</v>
      </c>
      <c r="O3" s="3">
        <v>1981</v>
      </c>
      <c r="P3" s="3">
        <v>1982</v>
      </c>
      <c r="Q3" s="3">
        <v>1983</v>
      </c>
      <c r="R3" s="3">
        <v>1984</v>
      </c>
      <c r="S3" s="3">
        <v>1985</v>
      </c>
      <c r="T3" s="3">
        <v>1986</v>
      </c>
      <c r="U3" s="3">
        <v>1987</v>
      </c>
      <c r="V3" s="3">
        <v>1988</v>
      </c>
      <c r="W3" s="3">
        <v>1989</v>
      </c>
      <c r="X3" s="3">
        <v>1990</v>
      </c>
      <c r="Y3" s="3">
        <v>1991</v>
      </c>
      <c r="Z3" s="3">
        <v>1992</v>
      </c>
      <c r="AA3" s="3">
        <v>1993</v>
      </c>
      <c r="AB3" s="3">
        <v>1994</v>
      </c>
      <c r="AC3" s="3">
        <v>1995</v>
      </c>
      <c r="AD3" s="3">
        <v>1996</v>
      </c>
      <c r="AE3" s="3">
        <v>1997</v>
      </c>
      <c r="AF3" s="3">
        <v>1998</v>
      </c>
      <c r="AG3" s="3">
        <v>1999</v>
      </c>
      <c r="AH3" s="3">
        <v>2000</v>
      </c>
      <c r="AI3" s="3">
        <v>2001</v>
      </c>
      <c r="AJ3" s="3">
        <v>2002</v>
      </c>
      <c r="AK3" s="3">
        <v>2003</v>
      </c>
      <c r="AL3" s="3">
        <v>2004</v>
      </c>
      <c r="AM3" s="3">
        <v>2005</v>
      </c>
      <c r="AN3" s="3">
        <v>2006</v>
      </c>
      <c r="AO3" s="3">
        <v>2007</v>
      </c>
      <c r="AP3" s="3">
        <v>2008</v>
      </c>
      <c r="AQ3" s="3">
        <v>2009</v>
      </c>
      <c r="AR3" s="3">
        <v>2010</v>
      </c>
      <c r="AS3" s="3">
        <v>2011</v>
      </c>
      <c r="AT3" s="3">
        <v>2012</v>
      </c>
      <c r="AU3" s="3">
        <v>2013</v>
      </c>
      <c r="AV3" s="3">
        <v>2014</v>
      </c>
      <c r="AW3" s="3">
        <v>2015</v>
      </c>
      <c r="AX3" s="3">
        <v>2016</v>
      </c>
    </row>
    <row r="4" spans="1:50" ht="20" x14ac:dyDescent="0.3">
      <c r="A4" s="6" t="s">
        <v>54</v>
      </c>
      <c r="B4" s="6" t="str">
        <f>A4&amp;" "</f>
        <v xml:space="preserve">Afghanistan </v>
      </c>
      <c r="C4" s="5" t="s">
        <v>610</v>
      </c>
      <c r="D4" s="26">
        <f>E4</f>
        <v>11.861140000000001</v>
      </c>
      <c r="E4" s="26">
        <f>F4</f>
        <v>11.861140000000001</v>
      </c>
      <c r="F4" s="5">
        <v>11.861140000000001</v>
      </c>
      <c r="G4" s="5">
        <v>9.9867699999999999</v>
      </c>
      <c r="H4" s="5">
        <v>9.6171799999999994</v>
      </c>
      <c r="I4" s="5">
        <v>10.645429999999999</v>
      </c>
      <c r="J4" s="5">
        <v>9.2951200000000007</v>
      </c>
      <c r="K4" s="5">
        <v>9.2951200000000007</v>
      </c>
      <c r="L4" s="5">
        <v>16.01144</v>
      </c>
      <c r="M4" s="27">
        <f>L4</f>
        <v>16.01144</v>
      </c>
      <c r="N4" s="27">
        <f t="shared" ref="N4:AM4" si="1">M4</f>
        <v>16.01144</v>
      </c>
      <c r="O4" s="27">
        <f t="shared" si="1"/>
        <v>16.01144</v>
      </c>
      <c r="P4" s="27">
        <f t="shared" si="1"/>
        <v>16.01144</v>
      </c>
      <c r="Q4" s="27">
        <f t="shared" si="1"/>
        <v>16.01144</v>
      </c>
      <c r="R4" s="27">
        <f t="shared" si="1"/>
        <v>16.01144</v>
      </c>
      <c r="S4" s="27">
        <f t="shared" si="1"/>
        <v>16.01144</v>
      </c>
      <c r="T4" s="5">
        <v>52.747250000000001</v>
      </c>
      <c r="U4" s="27">
        <f t="shared" si="1"/>
        <v>52.747250000000001</v>
      </c>
      <c r="V4" s="27">
        <f t="shared" si="1"/>
        <v>52.747250000000001</v>
      </c>
      <c r="W4" s="27">
        <f t="shared" si="1"/>
        <v>52.747250000000001</v>
      </c>
      <c r="X4" s="5">
        <v>49.279539999999997</v>
      </c>
      <c r="Y4" s="27">
        <f t="shared" si="1"/>
        <v>49.279539999999997</v>
      </c>
      <c r="Z4" s="27">
        <f t="shared" si="1"/>
        <v>49.279539999999997</v>
      </c>
      <c r="AA4" s="27">
        <f t="shared" si="1"/>
        <v>49.279539999999997</v>
      </c>
      <c r="AB4" s="27">
        <f t="shared" si="1"/>
        <v>49.279539999999997</v>
      </c>
      <c r="AC4" s="27">
        <f t="shared" si="1"/>
        <v>49.279539999999997</v>
      </c>
      <c r="AD4" s="27">
        <f t="shared" si="1"/>
        <v>49.279539999999997</v>
      </c>
      <c r="AE4" s="27">
        <f t="shared" si="1"/>
        <v>49.279539999999997</v>
      </c>
      <c r="AF4" s="27">
        <f t="shared" si="1"/>
        <v>49.279539999999997</v>
      </c>
      <c r="AG4" s="27">
        <f t="shared" si="1"/>
        <v>49.279539999999997</v>
      </c>
      <c r="AH4" s="27">
        <f t="shared" si="1"/>
        <v>49.279539999999997</v>
      </c>
      <c r="AI4" s="27">
        <f t="shared" si="1"/>
        <v>49.279539999999997</v>
      </c>
      <c r="AJ4" s="27">
        <f t="shared" si="1"/>
        <v>49.279539999999997</v>
      </c>
      <c r="AK4" s="27">
        <f t="shared" si="1"/>
        <v>49.279539999999997</v>
      </c>
      <c r="AL4" s="27">
        <f t="shared" si="1"/>
        <v>49.279539999999997</v>
      </c>
      <c r="AM4" s="27">
        <f t="shared" si="1"/>
        <v>49.279539999999997</v>
      </c>
      <c r="AN4" s="5">
        <v>24.152139999999999</v>
      </c>
      <c r="AO4" s="5">
        <v>22.9513</v>
      </c>
      <c r="AP4" s="5">
        <v>16.742180000000001</v>
      </c>
      <c r="AQ4" s="5">
        <v>19.23517</v>
      </c>
      <c r="AR4" s="27">
        <f t="shared" ref="AR4:AW4" si="2">AQ4</f>
        <v>19.23517</v>
      </c>
      <c r="AS4" s="27">
        <f t="shared" si="2"/>
        <v>19.23517</v>
      </c>
      <c r="AT4" s="27">
        <f t="shared" si="2"/>
        <v>19.23517</v>
      </c>
      <c r="AU4" s="27">
        <f t="shared" si="2"/>
        <v>19.23517</v>
      </c>
      <c r="AV4" s="5">
        <v>18.305569999999999</v>
      </c>
      <c r="AW4" s="27">
        <f t="shared" si="2"/>
        <v>18.305569999999999</v>
      </c>
      <c r="AX4" s="5" t="s">
        <v>53</v>
      </c>
    </row>
    <row r="5" spans="1:50" ht="20" x14ac:dyDescent="0.3">
      <c r="A5" s="6" t="s">
        <v>54</v>
      </c>
      <c r="B5" s="6" t="str">
        <f t="shared" ref="B5:B68" si="3">A5&amp;" "</f>
        <v xml:space="preserve">Afghanistan </v>
      </c>
      <c r="C5" s="5" t="s">
        <v>609</v>
      </c>
      <c r="D5" s="23">
        <f>TREND(E5:K5,E3:K3,D3)</f>
        <v>10.712002040816344</v>
      </c>
      <c r="E5" s="23">
        <f>TREND(F5:L5,F3:L3,E3)</f>
        <v>9.4238085714285944</v>
      </c>
      <c r="F5" s="7">
        <v>11.861140000000001</v>
      </c>
      <c r="G5" s="7">
        <v>9.9867699999999999</v>
      </c>
      <c r="H5" s="7">
        <v>9.6171799999999994</v>
      </c>
      <c r="I5" s="7">
        <v>10.645429999999999</v>
      </c>
      <c r="J5" s="7">
        <v>9.2951200000000007</v>
      </c>
      <c r="K5" s="7">
        <v>9.2951200000000007</v>
      </c>
      <c r="L5" s="7">
        <v>16.01144</v>
      </c>
      <c r="M5" s="24">
        <f>($T$5-$L$5)/8+L5</f>
        <v>20.603416250000002</v>
      </c>
      <c r="N5" s="24">
        <f t="shared" ref="N5:S5" si="4">($T$5-$L$5)/8+M5</f>
        <v>25.195392500000004</v>
      </c>
      <c r="O5" s="24">
        <f t="shared" si="4"/>
        <v>29.787368750000006</v>
      </c>
      <c r="P5" s="24">
        <f t="shared" si="4"/>
        <v>34.379345000000008</v>
      </c>
      <c r="Q5" s="24">
        <f t="shared" si="4"/>
        <v>38.97132125000001</v>
      </c>
      <c r="R5" s="24">
        <f t="shared" si="4"/>
        <v>43.563297500000012</v>
      </c>
      <c r="S5" s="24">
        <f t="shared" si="4"/>
        <v>48.155273750000013</v>
      </c>
      <c r="T5" s="7">
        <v>52.747250000000001</v>
      </c>
      <c r="U5" s="24">
        <f>($X$5-$T$5)/4+T5</f>
        <v>51.880322499999998</v>
      </c>
      <c r="V5" s="24">
        <f>($X$5-$T$5)/4+U5</f>
        <v>51.013394999999996</v>
      </c>
      <c r="W5" s="24">
        <f>($X$5-$T$5)/4+V5</f>
        <v>50.146467499999993</v>
      </c>
      <c r="X5" s="7">
        <v>49.279539999999997</v>
      </c>
      <c r="Y5" s="24">
        <f>($AN$5-$X$5)/16+X5</f>
        <v>47.709077499999999</v>
      </c>
      <c r="Z5" s="24">
        <f t="shared" ref="Z5:AM5" si="5">($AN$5-$X$5)/16+Y5</f>
        <v>46.138615000000001</v>
      </c>
      <c r="AA5" s="24">
        <f t="shared" si="5"/>
        <v>44.568152500000004</v>
      </c>
      <c r="AB5" s="24">
        <f t="shared" si="5"/>
        <v>42.997690000000006</v>
      </c>
      <c r="AC5" s="24">
        <f t="shared" si="5"/>
        <v>41.427227500000008</v>
      </c>
      <c r="AD5" s="24">
        <f t="shared" si="5"/>
        <v>39.85676500000001</v>
      </c>
      <c r="AE5" s="24">
        <f t="shared" si="5"/>
        <v>38.286302500000012</v>
      </c>
      <c r="AF5" s="24">
        <f t="shared" si="5"/>
        <v>36.715840000000014</v>
      </c>
      <c r="AG5" s="24">
        <f t="shared" si="5"/>
        <v>35.145377500000016</v>
      </c>
      <c r="AH5" s="24">
        <f t="shared" si="5"/>
        <v>33.574915000000018</v>
      </c>
      <c r="AI5" s="24">
        <f t="shared" si="5"/>
        <v>32.004452500000021</v>
      </c>
      <c r="AJ5" s="24">
        <f t="shared" si="5"/>
        <v>30.433990000000019</v>
      </c>
      <c r="AK5" s="24">
        <f t="shared" si="5"/>
        <v>28.863527500000018</v>
      </c>
      <c r="AL5" s="24">
        <f t="shared" si="5"/>
        <v>27.293065000000016</v>
      </c>
      <c r="AM5" s="24">
        <f t="shared" si="5"/>
        <v>25.722602500000015</v>
      </c>
      <c r="AN5" s="7">
        <v>24.152139999999999</v>
      </c>
      <c r="AO5" s="7">
        <v>22.9513</v>
      </c>
      <c r="AP5" s="7">
        <v>16.742180000000001</v>
      </c>
      <c r="AQ5" s="7">
        <v>19.23517</v>
      </c>
      <c r="AR5" s="24">
        <f>($AV$5-$AQ$5)/6+AQ5</f>
        <v>19.080236666666668</v>
      </c>
      <c r="AS5" s="24">
        <f>($AV$5-$AQ$5)/6+AR5</f>
        <v>18.925303333333336</v>
      </c>
      <c r="AT5" s="24">
        <f>($AV$5-$AQ$5)/6+AS5</f>
        <v>18.770370000000003</v>
      </c>
      <c r="AU5" s="24">
        <f>($AV$5-$AQ$5)/6+AT5</f>
        <v>18.615436666666671</v>
      </c>
      <c r="AV5" s="7">
        <v>18.305569999999999</v>
      </c>
      <c r="AW5" s="25">
        <f>AVERAGE(AT5:AV5)</f>
        <v>18.563792222222222</v>
      </c>
      <c r="AX5" s="7">
        <f t="shared" ref="AX5:AX36" si="6">AW5</f>
        <v>18.563792222222222</v>
      </c>
    </row>
    <row r="6" spans="1:50" ht="13" x14ac:dyDescent="0.3">
      <c r="A6" s="6" t="s">
        <v>57</v>
      </c>
      <c r="B6" s="6" t="str">
        <f t="shared" si="3"/>
        <v xml:space="preserve">Albania </v>
      </c>
      <c r="C6" s="5" t="s">
        <v>53</v>
      </c>
      <c r="D6" s="30">
        <f t="shared" ref="D6:G7" si="7">E6</f>
        <v>30.889759999999999</v>
      </c>
      <c r="E6" s="7">
        <v>30.889759999999999</v>
      </c>
      <c r="F6" s="7">
        <f t="shared" ref="F6:L6" si="8">E6</f>
        <v>30.889759999999999</v>
      </c>
      <c r="G6" s="7">
        <f t="shared" si="8"/>
        <v>30.889759999999999</v>
      </c>
      <c r="H6" s="7">
        <f t="shared" si="8"/>
        <v>30.889759999999999</v>
      </c>
      <c r="I6" s="7">
        <f t="shared" si="8"/>
        <v>30.889759999999999</v>
      </c>
      <c r="J6" s="7">
        <f t="shared" si="8"/>
        <v>30.889759999999999</v>
      </c>
      <c r="K6" s="7">
        <f t="shared" si="8"/>
        <v>30.889759999999999</v>
      </c>
      <c r="L6" s="7">
        <f t="shared" si="8"/>
        <v>30.889759999999999</v>
      </c>
      <c r="M6" s="7">
        <v>39.713900000000002</v>
      </c>
      <c r="N6" s="7">
        <f t="shared" ref="N6:Q7" si="9">M6</f>
        <v>39.713900000000002</v>
      </c>
      <c r="O6" s="7">
        <f t="shared" si="9"/>
        <v>39.713900000000002</v>
      </c>
      <c r="P6" s="7">
        <f t="shared" si="9"/>
        <v>39.713900000000002</v>
      </c>
      <c r="Q6" s="7">
        <f t="shared" si="9"/>
        <v>39.713900000000002</v>
      </c>
      <c r="R6" s="7">
        <v>51.31579</v>
      </c>
      <c r="S6" s="7">
        <f>R6</f>
        <v>51.31579</v>
      </c>
      <c r="T6" s="7">
        <v>51.139159999999997</v>
      </c>
      <c r="U6" s="7">
        <v>44.879930000000002</v>
      </c>
      <c r="V6" s="7">
        <v>46.548819999999999</v>
      </c>
      <c r="W6" s="7">
        <v>46.62921</v>
      </c>
      <c r="X6" s="7">
        <v>49.035559999999997</v>
      </c>
      <c r="Y6" s="7">
        <v>56.367429999999999</v>
      </c>
      <c r="Z6" s="7">
        <f>Y6</f>
        <v>56.367429999999999</v>
      </c>
      <c r="AA6" s="7">
        <v>57.8125</v>
      </c>
      <c r="AB6" s="7">
        <v>54.656489999999998</v>
      </c>
      <c r="AC6" s="7">
        <v>53.141559999999998</v>
      </c>
      <c r="AD6" s="7">
        <f>AC6</f>
        <v>53.141559999999998</v>
      </c>
      <c r="AE6" s="7">
        <v>52.743819999999999</v>
      </c>
      <c r="AF6" s="7">
        <v>63.610460000000003</v>
      </c>
      <c r="AG6" s="7">
        <v>65.349010000000007</v>
      </c>
      <c r="AH6" s="7">
        <v>66.948260000000005</v>
      </c>
      <c r="AI6" s="7">
        <v>68.601129999999998</v>
      </c>
      <c r="AJ6" s="7">
        <v>69.318179999999998</v>
      </c>
      <c r="AK6" s="7">
        <v>72.395229999999998</v>
      </c>
      <c r="AL6" s="7">
        <v>69.13073</v>
      </c>
      <c r="AM6" s="7">
        <v>70.87227</v>
      </c>
      <c r="AN6" s="7">
        <v>71.815119999999993</v>
      </c>
      <c r="AO6" s="7">
        <v>69.151219999999995</v>
      </c>
      <c r="AP6" s="7">
        <v>64.422160000000005</v>
      </c>
      <c r="AQ6" s="7">
        <v>57.565339999999999</v>
      </c>
      <c r="AR6" s="7">
        <v>64.473569999999995</v>
      </c>
      <c r="AS6" s="7">
        <v>63.34722</v>
      </c>
      <c r="AT6" s="28">
        <f>AS6</f>
        <v>63.34722</v>
      </c>
      <c r="AU6" s="7">
        <v>64.956360000000004</v>
      </c>
      <c r="AV6" s="7">
        <v>65.773700000000005</v>
      </c>
      <c r="AW6" s="7">
        <v>64.329390000000004</v>
      </c>
      <c r="AX6" s="7">
        <f t="shared" si="6"/>
        <v>64.329390000000004</v>
      </c>
    </row>
    <row r="7" spans="1:50" ht="13" x14ac:dyDescent="0.3">
      <c r="A7" s="6" t="s">
        <v>58</v>
      </c>
      <c r="B7" s="6" t="str">
        <f t="shared" si="3"/>
        <v xml:space="preserve">Algeria </v>
      </c>
      <c r="C7" s="5" t="s">
        <v>53</v>
      </c>
      <c r="D7" s="30">
        <f t="shared" si="7"/>
        <v>24.399190000000001</v>
      </c>
      <c r="E7" s="30">
        <f t="shared" si="7"/>
        <v>24.399190000000001</v>
      </c>
      <c r="F7" s="30">
        <f t="shared" si="7"/>
        <v>24.399190000000001</v>
      </c>
      <c r="G7" s="30">
        <f t="shared" si="7"/>
        <v>24.399190000000001</v>
      </c>
      <c r="H7" s="8">
        <v>24.399190000000001</v>
      </c>
      <c r="I7" s="8">
        <f>H7</f>
        <v>24.399190000000001</v>
      </c>
      <c r="J7" s="8">
        <f>I7</f>
        <v>24.399190000000001</v>
      </c>
      <c r="K7" s="8">
        <f>J7</f>
        <v>24.399190000000001</v>
      </c>
      <c r="L7" s="8">
        <f>K7</f>
        <v>24.399190000000001</v>
      </c>
      <c r="M7" s="8">
        <f>L7</f>
        <v>24.399190000000001</v>
      </c>
      <c r="N7" s="8">
        <f t="shared" si="9"/>
        <v>24.399190000000001</v>
      </c>
      <c r="O7" s="8">
        <f t="shared" si="9"/>
        <v>24.399190000000001</v>
      </c>
      <c r="P7" s="8">
        <f t="shared" si="9"/>
        <v>24.399190000000001</v>
      </c>
      <c r="Q7" s="8">
        <f t="shared" si="9"/>
        <v>24.399190000000001</v>
      </c>
      <c r="R7" s="8">
        <f>Q7</f>
        <v>24.399190000000001</v>
      </c>
      <c r="S7" s="8">
        <f>R7</f>
        <v>24.399190000000001</v>
      </c>
      <c r="T7" s="8">
        <f>S7</f>
        <v>24.399190000000001</v>
      </c>
      <c r="U7" s="8">
        <f>T7</f>
        <v>24.399190000000001</v>
      </c>
      <c r="V7" s="8">
        <f>U7</f>
        <v>24.399190000000001</v>
      </c>
      <c r="W7" s="8">
        <f>V7</f>
        <v>24.399190000000001</v>
      </c>
      <c r="X7" s="8">
        <f>W7</f>
        <v>24.399190000000001</v>
      </c>
      <c r="Y7" s="8">
        <v>39.311430000000001</v>
      </c>
      <c r="Z7" s="8">
        <v>36.426569999999998</v>
      </c>
      <c r="AA7" s="8">
        <v>39.155200000000001</v>
      </c>
      <c r="AB7" s="8">
        <v>42.278889999999997</v>
      </c>
      <c r="AC7" s="8">
        <f>AB7</f>
        <v>42.278889999999997</v>
      </c>
      <c r="AD7" s="8">
        <v>49.064720000000001</v>
      </c>
      <c r="AE7" s="8">
        <f t="shared" ref="AE7:AN7" si="10">AD7</f>
        <v>49.064720000000001</v>
      </c>
      <c r="AF7" s="8">
        <f t="shared" si="10"/>
        <v>49.064720000000001</v>
      </c>
      <c r="AG7" s="8">
        <f t="shared" si="10"/>
        <v>49.064720000000001</v>
      </c>
      <c r="AH7" s="28">
        <f t="shared" si="10"/>
        <v>49.064720000000001</v>
      </c>
      <c r="AI7" s="28">
        <f t="shared" si="10"/>
        <v>49.064720000000001</v>
      </c>
      <c r="AJ7" s="28">
        <f t="shared" si="10"/>
        <v>49.064720000000001</v>
      </c>
      <c r="AK7" s="28">
        <f t="shared" si="10"/>
        <v>49.064720000000001</v>
      </c>
      <c r="AL7" s="28">
        <f t="shared" si="10"/>
        <v>49.064720000000001</v>
      </c>
      <c r="AM7" s="28">
        <f t="shared" si="10"/>
        <v>49.064720000000001</v>
      </c>
      <c r="AN7" s="28">
        <f t="shared" si="10"/>
        <v>49.064720000000001</v>
      </c>
      <c r="AO7" s="8">
        <v>59.451770000000003</v>
      </c>
      <c r="AP7" s="28">
        <f>AO7</f>
        <v>59.451770000000003</v>
      </c>
      <c r="AQ7" s="8">
        <v>62.528579999999998</v>
      </c>
      <c r="AR7" s="8">
        <v>61.088920000000002</v>
      </c>
      <c r="AS7" s="8">
        <v>64.337090000000003</v>
      </c>
      <c r="AT7" s="8">
        <v>63.992739999999998</v>
      </c>
      <c r="AU7" s="8">
        <v>62.143790000000003</v>
      </c>
      <c r="AV7" s="8">
        <v>63.269680000000001</v>
      </c>
      <c r="AW7" s="8">
        <v>62.711089999999999</v>
      </c>
      <c r="AX7" s="8">
        <f t="shared" si="6"/>
        <v>62.711089999999999</v>
      </c>
    </row>
    <row r="8" spans="1:50" ht="13" x14ac:dyDescent="0.3">
      <c r="A8" s="6" t="s">
        <v>60</v>
      </c>
      <c r="B8" s="6" t="str">
        <f t="shared" si="3"/>
        <v xml:space="preserve">Andorra </v>
      </c>
      <c r="C8" s="5" t="s">
        <v>53</v>
      </c>
      <c r="D8" s="23">
        <f t="shared" ref="D8:AH8" si="11">AVERAGE(E8:R8)</f>
        <v>50.044726894606079</v>
      </c>
      <c r="E8" s="23">
        <f t="shared" si="11"/>
        <v>50.032117788618756</v>
      </c>
      <c r="F8" s="23">
        <f t="shared" si="11"/>
        <v>50.032977667707691</v>
      </c>
      <c r="G8" s="23">
        <f t="shared" si="11"/>
        <v>50.047604483857576</v>
      </c>
      <c r="H8" s="23">
        <f t="shared" si="11"/>
        <v>50.144425690442112</v>
      </c>
      <c r="I8" s="23">
        <f t="shared" si="11"/>
        <v>50.222119827331561</v>
      </c>
      <c r="J8" s="23">
        <f t="shared" si="11"/>
        <v>50.283874587344904</v>
      </c>
      <c r="K8" s="23">
        <f t="shared" si="11"/>
        <v>50.325826180123876</v>
      </c>
      <c r="L8" s="23">
        <f t="shared" si="11"/>
        <v>50.276266473477449</v>
      </c>
      <c r="M8" s="23">
        <f t="shared" si="11"/>
        <v>50.147210522472214</v>
      </c>
      <c r="N8" s="23">
        <f t="shared" si="11"/>
        <v>50.023552180607794</v>
      </c>
      <c r="O8" s="23">
        <f t="shared" si="11"/>
        <v>49.905145348669862</v>
      </c>
      <c r="P8" s="23">
        <f t="shared" si="11"/>
        <v>49.791839417965392</v>
      </c>
      <c r="Q8" s="23">
        <f t="shared" si="11"/>
        <v>49.683480520916312</v>
      </c>
      <c r="R8" s="23">
        <f t="shared" si="11"/>
        <v>49.709735834949491</v>
      </c>
      <c r="S8" s="23">
        <f t="shared" si="11"/>
        <v>49.855590304796401</v>
      </c>
      <c r="T8" s="23">
        <f t="shared" si="11"/>
        <v>50.045015974952825</v>
      </c>
      <c r="U8" s="23">
        <f t="shared" si="11"/>
        <v>50.25237990995597</v>
      </c>
      <c r="V8" s="23">
        <f t="shared" si="11"/>
        <v>51.499922582625572</v>
      </c>
      <c r="W8" s="23">
        <f t="shared" si="11"/>
        <v>51.309837743783874</v>
      </c>
      <c r="X8" s="23">
        <f t="shared" si="11"/>
        <v>51.14844122753162</v>
      </c>
      <c r="Y8" s="23">
        <f t="shared" si="11"/>
        <v>50.913148479029509</v>
      </c>
      <c r="Z8" s="23">
        <f t="shared" si="11"/>
        <v>49.582430580427548</v>
      </c>
      <c r="AA8" s="23">
        <f t="shared" si="11"/>
        <v>48.340427208399028</v>
      </c>
      <c r="AB8" s="23">
        <f t="shared" si="11"/>
        <v>48.292335394505763</v>
      </c>
      <c r="AC8" s="23">
        <f t="shared" si="11"/>
        <v>48.247449701538706</v>
      </c>
      <c r="AD8" s="23">
        <f t="shared" si="11"/>
        <v>48.205556388102806</v>
      </c>
      <c r="AE8" s="23">
        <f t="shared" si="11"/>
        <v>48.166455962229286</v>
      </c>
      <c r="AF8" s="23">
        <f t="shared" si="11"/>
        <v>50.077310231413996</v>
      </c>
      <c r="AG8" s="23">
        <f t="shared" si="11"/>
        <v>51.897552882653066</v>
      </c>
      <c r="AH8" s="23">
        <f t="shared" si="11"/>
        <v>52.696975357142868</v>
      </c>
      <c r="AI8" s="23">
        <f>AVERAGE(AJ8:AW8)</f>
        <v>53.15547500000001</v>
      </c>
      <c r="AJ8" s="8">
        <v>68.965519999999998</v>
      </c>
      <c r="AK8" s="8">
        <v>48.648650000000004</v>
      </c>
      <c r="AL8" s="8">
        <v>48.888890000000004</v>
      </c>
      <c r="AM8" s="8">
        <v>47.619050000000001</v>
      </c>
      <c r="AN8" s="8">
        <v>30.952380000000002</v>
      </c>
      <c r="AO8" s="28">
        <f>AN8</f>
        <v>30.952380000000002</v>
      </c>
      <c r="AP8" s="8">
        <v>47.619050000000001</v>
      </c>
      <c r="AQ8" s="28">
        <f t="shared" ref="AQ8:AS10" si="12">AP8</f>
        <v>47.619050000000001</v>
      </c>
      <c r="AR8" s="28">
        <f t="shared" si="12"/>
        <v>47.619050000000001</v>
      </c>
      <c r="AS8" s="28">
        <f t="shared" si="12"/>
        <v>47.619050000000001</v>
      </c>
      <c r="AT8" s="8">
        <v>76.829269999999994</v>
      </c>
      <c r="AU8" s="8">
        <v>77.380949999999999</v>
      </c>
      <c r="AV8" s="8">
        <v>63.888890000000004</v>
      </c>
      <c r="AW8" s="8">
        <v>59.574469999999998</v>
      </c>
      <c r="AX8" s="8">
        <f t="shared" si="6"/>
        <v>59.574469999999998</v>
      </c>
    </row>
    <row r="9" spans="1:50" ht="13" x14ac:dyDescent="0.3">
      <c r="A9" s="6" t="s">
        <v>61</v>
      </c>
      <c r="B9" s="6" t="str">
        <f t="shared" si="3"/>
        <v xml:space="preserve">Angola </v>
      </c>
      <c r="C9" s="5" t="s">
        <v>53</v>
      </c>
      <c r="D9" s="23">
        <f>TREND(E9:$AW9,E$3:$AW$3,D$3)</f>
        <v>38.790227794117754</v>
      </c>
      <c r="E9" s="23">
        <f>TREND(F9:$AW9,F$3:$AW$3,E$3)</f>
        <v>38.901508235294216</v>
      </c>
      <c r="F9" s="23">
        <f>TREND(G9:$AW9,G$3:$AW$3,F$3)</f>
        <v>39.012788676470677</v>
      </c>
      <c r="G9" s="23">
        <f>TREND(H9:$AW9,H$3:$AW$3,G$3)</f>
        <v>39.124069117647139</v>
      </c>
      <c r="H9" s="23">
        <f>TREND(I9:$AW9,I$3:$AW$3,H$3)</f>
        <v>39.235349558823629</v>
      </c>
      <c r="I9" s="23">
        <f>TREND(J9:$AW9,J$3:$AW$3,I$3)</f>
        <v>39.346630000000062</v>
      </c>
      <c r="J9" s="23">
        <f>TREND(K9:$AW9,K$3:$AW$3,J$3)</f>
        <v>39.45791044117658</v>
      </c>
      <c r="K9" s="23">
        <f>TREND(L9:$AW9,L$3:$AW$3,K$3)</f>
        <v>39.569190882353013</v>
      </c>
      <c r="L9" s="23">
        <f>TREND(M9:$AW9,M$3:$AW$3,L$3)</f>
        <v>39.680471323529503</v>
      </c>
      <c r="M9" s="23">
        <f>TREND(N9:$AW9,N$3:$AW$3,M$3)</f>
        <v>39.791751764705936</v>
      </c>
      <c r="N9" s="23">
        <f>TREND(O9:$AW9,O$3:$AW$3,N$3)</f>
        <v>39.903032205882454</v>
      </c>
      <c r="O9" s="23">
        <f>TREND(P9:$AW9,P$3:$AW$3,O$3)</f>
        <v>40.014312647058887</v>
      </c>
      <c r="P9" s="23">
        <f>TREND(Q9:$AW9,Q$3:$AW$3,P$3)</f>
        <v>40.125593088235377</v>
      </c>
      <c r="Q9" s="23">
        <f>TREND(R9:$AW9,R$3:$AW$3,Q$3)</f>
        <v>40.236873529411838</v>
      </c>
      <c r="R9" s="23">
        <f>TREND(S9:$AW9,S$3:$AW$3,R$3)</f>
        <v>40.348153970588299</v>
      </c>
      <c r="S9" s="23">
        <f>TREND(T9:$AW9,T$3:$AW$3,S$3)</f>
        <v>40.459434411764761</v>
      </c>
      <c r="T9" s="23">
        <f>TREND(U9:$AW9,U$3:$AW$3,T$3)</f>
        <v>40.570714852941222</v>
      </c>
      <c r="U9" s="23">
        <f>TREND(V9:$AW9,V$3:$AW$3,U$3)</f>
        <v>40.681995294117684</v>
      </c>
      <c r="V9" s="23">
        <f>TREND(W9:$AW9,W$3:$AW$3,V$3)</f>
        <v>40.793275735294145</v>
      </c>
      <c r="W9" s="23">
        <f>TREND(X9:$AW9,X$3:$AW$3,W$3)</f>
        <v>40.904556176470606</v>
      </c>
      <c r="X9" s="23">
        <f>TREND(Y9:$AW9,Y$3:$AW$3,X$3)</f>
        <v>41.015836617647096</v>
      </c>
      <c r="Y9" s="23">
        <f>TREND(Z9:$AW9,Z$3:$AW$3,Y$3)</f>
        <v>41.127117058823558</v>
      </c>
      <c r="Z9" s="23">
        <f>TREND(AA9:$AW9,AA$3:$AW$3,Z$3)</f>
        <v>41.238397500000048</v>
      </c>
      <c r="AA9" s="23">
        <f>TREND(AB9:$AW9,AB$3:$AW$3,AA$3)</f>
        <v>41.349677941176509</v>
      </c>
      <c r="AB9" s="23">
        <f>TREND(AC9:$AW9,AC$3:$AW$3,AB$3)</f>
        <v>41.46095838235297</v>
      </c>
      <c r="AC9" s="23">
        <f>TREND(AD9:$AW9,AD$3:$AW$3,AC$3)</f>
        <v>41.572238823529432</v>
      </c>
      <c r="AD9" s="23">
        <f>TREND(AE9:$AW9,AE$3:$AW$3,AD$3)</f>
        <v>41.683519264705893</v>
      </c>
      <c r="AE9" s="23">
        <f>TREND(AF9:$AW9,AF$3:$AW$3,AE$3)</f>
        <v>41.794799705882355</v>
      </c>
      <c r="AF9" s="23">
        <f>TREND(AG9:$AW9,AG$3:$AW$3,AF$3)</f>
        <v>41.906080147058844</v>
      </c>
      <c r="AG9" s="7">
        <v>45.878140000000002</v>
      </c>
      <c r="AH9" s="28">
        <f>AG9</f>
        <v>45.878140000000002</v>
      </c>
      <c r="AI9" s="28">
        <f>AH9</f>
        <v>45.878140000000002</v>
      </c>
      <c r="AJ9" s="7">
        <v>40.697670000000002</v>
      </c>
      <c r="AK9" s="28">
        <f>AJ9</f>
        <v>40.697670000000002</v>
      </c>
      <c r="AL9" s="28">
        <f>AK9</f>
        <v>40.697670000000002</v>
      </c>
      <c r="AM9" s="28">
        <f>AL9</f>
        <v>40.697670000000002</v>
      </c>
      <c r="AN9" s="28">
        <f>AM9</f>
        <v>40.697670000000002</v>
      </c>
      <c r="AO9" s="28">
        <f>AN9</f>
        <v>40.697670000000002</v>
      </c>
      <c r="AP9" s="28">
        <f>AO9</f>
        <v>40.697670000000002</v>
      </c>
      <c r="AQ9" s="28">
        <f t="shared" si="12"/>
        <v>40.697670000000002</v>
      </c>
      <c r="AR9" s="28">
        <f t="shared" si="12"/>
        <v>40.697670000000002</v>
      </c>
      <c r="AS9" s="28">
        <f t="shared" si="12"/>
        <v>40.697670000000002</v>
      </c>
      <c r="AT9" s="28">
        <f>AS9</f>
        <v>40.697670000000002</v>
      </c>
      <c r="AU9" s="7">
        <v>48.04016</v>
      </c>
      <c r="AV9" s="28">
        <f>AU9</f>
        <v>48.04016</v>
      </c>
      <c r="AW9" s="28">
        <f>AV9</f>
        <v>48.04016</v>
      </c>
      <c r="AX9" s="7">
        <f t="shared" si="6"/>
        <v>48.04016</v>
      </c>
    </row>
    <row r="10" spans="1:50" ht="13" x14ac:dyDescent="0.3">
      <c r="A10" s="6" t="s">
        <v>62</v>
      </c>
      <c r="B10" s="6" t="str">
        <f t="shared" si="3"/>
        <v xml:space="preserve">Anguilla </v>
      </c>
      <c r="C10" s="5" t="s">
        <v>53</v>
      </c>
      <c r="D10" s="23">
        <f t="shared" ref="D10:AJ10" si="13">AVERAGE(E10:R10)</f>
        <v>95.249231962746265</v>
      </c>
      <c r="E10" s="23">
        <f t="shared" si="13"/>
        <v>95.23991787338089</v>
      </c>
      <c r="F10" s="23">
        <f t="shared" si="13"/>
        <v>95.225808198156741</v>
      </c>
      <c r="G10" s="23">
        <f t="shared" si="13"/>
        <v>95.206700274114795</v>
      </c>
      <c r="H10" s="23">
        <f t="shared" si="13"/>
        <v>95.182498671762801</v>
      </c>
      <c r="I10" s="23">
        <f t="shared" si="13"/>
        <v>95.182827504061706</v>
      </c>
      <c r="J10" s="23">
        <f t="shared" si="13"/>
        <v>95.204523609068431</v>
      </c>
      <c r="K10" s="23">
        <f t="shared" si="13"/>
        <v>95.24473655561178</v>
      </c>
      <c r="L10" s="23">
        <f t="shared" si="13"/>
        <v>95.300901004353506</v>
      </c>
      <c r="M10" s="23">
        <f t="shared" si="13"/>
        <v>95.33030731968249</v>
      </c>
      <c r="N10" s="23">
        <f t="shared" si="13"/>
        <v>95.336273632948291</v>
      </c>
      <c r="O10" s="23">
        <f t="shared" si="13"/>
        <v>95.321794583024499</v>
      </c>
      <c r="P10" s="23">
        <f t="shared" si="13"/>
        <v>95.289569701388544</v>
      </c>
      <c r="Q10" s="23">
        <f t="shared" si="13"/>
        <v>95.24202945026839</v>
      </c>
      <c r="R10" s="23">
        <f t="shared" si="13"/>
        <v>95.181359100624746</v>
      </c>
      <c r="S10" s="23">
        <f t="shared" si="13"/>
        <v>95.10952062226572</v>
      </c>
      <c r="T10" s="23">
        <f t="shared" si="13"/>
        <v>95.028272745018484</v>
      </c>
      <c r="U10" s="23">
        <f t="shared" si="13"/>
        <v>94.939189337527438</v>
      </c>
      <c r="V10" s="23">
        <f t="shared" si="13"/>
        <v>94.84367623883513</v>
      </c>
      <c r="W10" s="23">
        <f t="shared" si="13"/>
        <v>95.187431156246134</v>
      </c>
      <c r="X10" s="23">
        <f t="shared" si="13"/>
        <v>95.508269079163057</v>
      </c>
      <c r="Y10" s="23">
        <f t="shared" si="13"/>
        <v>95.807717807218864</v>
      </c>
      <c r="Z10" s="23">
        <f t="shared" si="13"/>
        <v>96.087203286737605</v>
      </c>
      <c r="AA10" s="23">
        <f t="shared" si="13"/>
        <v>95.741995734288437</v>
      </c>
      <c r="AB10" s="23">
        <f t="shared" si="13"/>
        <v>95.419802018669216</v>
      </c>
      <c r="AC10" s="23">
        <f t="shared" si="13"/>
        <v>95.119087884091286</v>
      </c>
      <c r="AD10" s="23">
        <f t="shared" si="13"/>
        <v>94.838421358485192</v>
      </c>
      <c r="AE10" s="23">
        <f t="shared" si="13"/>
        <v>94.576465934586182</v>
      </c>
      <c r="AF10" s="23">
        <f t="shared" si="13"/>
        <v>94.331974205613761</v>
      </c>
      <c r="AG10" s="23">
        <f t="shared" si="13"/>
        <v>94.103781925239517</v>
      </c>
      <c r="AH10" s="23">
        <f t="shared" si="13"/>
        <v>93.890802463556881</v>
      </c>
      <c r="AI10" s="23">
        <f t="shared" si="13"/>
        <v>93.692021632653095</v>
      </c>
      <c r="AJ10" s="23">
        <f t="shared" si="13"/>
        <v>93.506492857142888</v>
      </c>
      <c r="AK10" s="8">
        <v>100</v>
      </c>
      <c r="AL10" s="28">
        <f>AK10</f>
        <v>100</v>
      </c>
      <c r="AM10" s="28">
        <f>AL10</f>
        <v>100</v>
      </c>
      <c r="AN10" s="28">
        <f>AM10</f>
        <v>100</v>
      </c>
      <c r="AO10" s="8">
        <v>90.909090000000006</v>
      </c>
      <c r="AP10" s="28">
        <f>AO10</f>
        <v>90.909090000000006</v>
      </c>
      <c r="AQ10" s="28">
        <f t="shared" si="12"/>
        <v>90.909090000000006</v>
      </c>
      <c r="AR10" s="28">
        <f t="shared" si="12"/>
        <v>90.909090000000006</v>
      </c>
      <c r="AS10" s="28">
        <f t="shared" si="12"/>
        <v>90.909090000000006</v>
      </c>
      <c r="AT10" s="28">
        <f>AS10</f>
        <v>90.909090000000006</v>
      </c>
      <c r="AU10" s="28">
        <f>AT10</f>
        <v>90.909090000000006</v>
      </c>
      <c r="AV10" s="28">
        <f>AU10</f>
        <v>90.909090000000006</v>
      </c>
      <c r="AW10" s="28">
        <f t="shared" ref="AW10:AW16" si="14">AV10</f>
        <v>90.909090000000006</v>
      </c>
      <c r="AX10" s="8">
        <f t="shared" si="6"/>
        <v>90.909090000000006</v>
      </c>
    </row>
    <row r="11" spans="1:50" ht="30" x14ac:dyDescent="0.3">
      <c r="A11" s="6" t="s">
        <v>63</v>
      </c>
      <c r="B11" s="20" t="s">
        <v>383</v>
      </c>
      <c r="C11" s="5" t="s">
        <v>53</v>
      </c>
      <c r="D11" s="23">
        <f t="shared" ref="D11:AP11" si="15">AVERAGE(E11:R11)</f>
        <v>84.892728588363738</v>
      </c>
      <c r="E11" s="23">
        <f t="shared" si="15"/>
        <v>84.889135550411467</v>
      </c>
      <c r="F11" s="23">
        <f t="shared" si="15"/>
        <v>84.886909963192565</v>
      </c>
      <c r="G11" s="23">
        <f t="shared" si="15"/>
        <v>84.886686258966066</v>
      </c>
      <c r="H11" s="23">
        <f t="shared" si="15"/>
        <v>84.888954815466718</v>
      </c>
      <c r="I11" s="23">
        <f t="shared" si="15"/>
        <v>84.893384325505195</v>
      </c>
      <c r="J11" s="23">
        <f t="shared" si="15"/>
        <v>84.899676579469798</v>
      </c>
      <c r="K11" s="23">
        <f t="shared" si="15"/>
        <v>84.907563524792437</v>
      </c>
      <c r="L11" s="23">
        <f t="shared" si="15"/>
        <v>84.916804570385537</v>
      </c>
      <c r="M11" s="23">
        <f t="shared" si="15"/>
        <v>84.927184116456004</v>
      </c>
      <c r="N11" s="23">
        <f t="shared" si="15"/>
        <v>84.938509291626488</v>
      </c>
      <c r="O11" s="23">
        <f t="shared" si="15"/>
        <v>84.912975536256667</v>
      </c>
      <c r="P11" s="23">
        <f t="shared" si="15"/>
        <v>84.871299751417808</v>
      </c>
      <c r="Q11" s="23">
        <f t="shared" si="15"/>
        <v>84.844621024396332</v>
      </c>
      <c r="R11" s="23">
        <f t="shared" si="15"/>
        <v>84.834494928749194</v>
      </c>
      <c r="S11" s="23">
        <f t="shared" si="15"/>
        <v>84.8388330190799</v>
      </c>
      <c r="T11" s="23">
        <f t="shared" si="15"/>
        <v>84.855751742127637</v>
      </c>
      <c r="U11" s="23">
        <f t="shared" si="15"/>
        <v>84.883554399795315</v>
      </c>
      <c r="V11" s="23">
        <f t="shared" si="15"/>
        <v>84.920714606475627</v>
      </c>
      <c r="W11" s="23">
        <f t="shared" si="15"/>
        <v>84.95539746604392</v>
      </c>
      <c r="X11" s="23">
        <f t="shared" si="15"/>
        <v>84.987768134974317</v>
      </c>
      <c r="Y11" s="23">
        <f t="shared" si="15"/>
        <v>85.017980759309367</v>
      </c>
      <c r="Z11" s="23">
        <f t="shared" si="15"/>
        <v>85.046179208688727</v>
      </c>
      <c r="AA11" s="23">
        <f t="shared" si="15"/>
        <v>85.072497761442818</v>
      </c>
      <c r="AB11" s="23">
        <f t="shared" si="15"/>
        <v>85.097061744013303</v>
      </c>
      <c r="AC11" s="23">
        <f t="shared" si="15"/>
        <v>84.555502961079085</v>
      </c>
      <c r="AD11" s="23">
        <f t="shared" si="15"/>
        <v>84.287838763673818</v>
      </c>
      <c r="AE11" s="23">
        <f t="shared" si="15"/>
        <v>84.471118846095564</v>
      </c>
      <c r="AF11" s="23">
        <f t="shared" si="15"/>
        <v>84.692729589689193</v>
      </c>
      <c r="AG11" s="23">
        <f t="shared" si="15"/>
        <v>84.899566283709916</v>
      </c>
      <c r="AH11" s="23">
        <f t="shared" si="15"/>
        <v>85.092613864795922</v>
      </c>
      <c r="AI11" s="23">
        <f t="shared" si="15"/>
        <v>85.272791607142864</v>
      </c>
      <c r="AJ11" s="23">
        <f t="shared" si="15"/>
        <v>85.44095750000001</v>
      </c>
      <c r="AK11" s="23">
        <f t="shared" si="15"/>
        <v>85.440957500000025</v>
      </c>
      <c r="AL11" s="23">
        <f t="shared" si="15"/>
        <v>85.440957500000025</v>
      </c>
      <c r="AM11" s="23">
        <f t="shared" si="15"/>
        <v>85.440957500000025</v>
      </c>
      <c r="AN11" s="23">
        <f t="shared" si="15"/>
        <v>85.440957500000025</v>
      </c>
      <c r="AO11" s="23">
        <f t="shared" si="15"/>
        <v>85.440957500000025</v>
      </c>
      <c r="AP11" s="23">
        <f t="shared" si="15"/>
        <v>85.44095750000001</v>
      </c>
      <c r="AQ11" s="7">
        <v>76.973680000000002</v>
      </c>
      <c r="AR11" s="7">
        <v>80.540539999999993</v>
      </c>
      <c r="AS11" s="7">
        <v>87.037040000000005</v>
      </c>
      <c r="AT11" s="7">
        <v>87.795280000000005</v>
      </c>
      <c r="AU11" s="28">
        <f>AT11</f>
        <v>87.795280000000005</v>
      </c>
      <c r="AV11" s="28">
        <f>AU11</f>
        <v>87.795280000000005</v>
      </c>
      <c r="AW11" s="28">
        <f t="shared" si="14"/>
        <v>87.795280000000005</v>
      </c>
      <c r="AX11" s="7">
        <f t="shared" si="6"/>
        <v>87.795280000000005</v>
      </c>
    </row>
    <row r="12" spans="1:50" ht="13" x14ac:dyDescent="0.3">
      <c r="A12" s="6" t="s">
        <v>64</v>
      </c>
      <c r="B12" s="6" t="str">
        <f t="shared" si="3"/>
        <v xml:space="preserve">Argentina </v>
      </c>
      <c r="C12" s="5" t="s">
        <v>53</v>
      </c>
      <c r="D12" s="8">
        <v>49.893709999999999</v>
      </c>
      <c r="E12" s="8">
        <f>D12</f>
        <v>49.893709999999999</v>
      </c>
      <c r="F12" s="8">
        <f>E12</f>
        <v>49.893709999999999</v>
      </c>
      <c r="G12" s="8">
        <f>F12</f>
        <v>49.893709999999999</v>
      </c>
      <c r="H12" s="8">
        <f>G12</f>
        <v>49.893709999999999</v>
      </c>
      <c r="I12" s="8">
        <v>40.863120000000002</v>
      </c>
      <c r="J12" s="8">
        <f>I12</f>
        <v>40.863120000000002</v>
      </c>
      <c r="K12" s="8">
        <f>J12</f>
        <v>40.863120000000002</v>
      </c>
      <c r="L12" s="8">
        <v>59.210450000000002</v>
      </c>
      <c r="M12" s="8">
        <v>44.406219999999998</v>
      </c>
      <c r="N12" s="8">
        <f t="shared" ref="N12:AE12" si="16">M12</f>
        <v>44.406219999999998</v>
      </c>
      <c r="O12" s="8">
        <f t="shared" si="16"/>
        <v>44.406219999999998</v>
      </c>
      <c r="P12" s="8">
        <f t="shared" si="16"/>
        <v>44.406219999999998</v>
      </c>
      <c r="Q12" s="8">
        <f t="shared" si="16"/>
        <v>44.406219999999998</v>
      </c>
      <c r="R12" s="8">
        <f t="shared" si="16"/>
        <v>44.406219999999998</v>
      </c>
      <c r="S12" s="8">
        <f t="shared" si="16"/>
        <v>44.406219999999998</v>
      </c>
      <c r="T12" s="8">
        <f t="shared" si="16"/>
        <v>44.406219999999998</v>
      </c>
      <c r="U12" s="8">
        <f t="shared" si="16"/>
        <v>44.406219999999998</v>
      </c>
      <c r="V12" s="8">
        <f t="shared" si="16"/>
        <v>44.406219999999998</v>
      </c>
      <c r="W12" s="8">
        <f t="shared" si="16"/>
        <v>44.406219999999998</v>
      </c>
      <c r="X12" s="8">
        <f t="shared" si="16"/>
        <v>44.406219999999998</v>
      </c>
      <c r="Y12" s="8">
        <f t="shared" si="16"/>
        <v>44.406219999999998</v>
      </c>
      <c r="Z12" s="8">
        <f t="shared" si="16"/>
        <v>44.406219999999998</v>
      </c>
      <c r="AA12" s="8">
        <f t="shared" si="16"/>
        <v>44.406219999999998</v>
      </c>
      <c r="AB12" s="8">
        <f t="shared" si="16"/>
        <v>44.406219999999998</v>
      </c>
      <c r="AC12" s="8">
        <f t="shared" si="16"/>
        <v>44.406219999999998</v>
      </c>
      <c r="AD12" s="8">
        <f t="shared" si="16"/>
        <v>44.406219999999998</v>
      </c>
      <c r="AE12" s="8">
        <f t="shared" si="16"/>
        <v>44.406219999999998</v>
      </c>
      <c r="AF12" s="8">
        <v>43.137079999999997</v>
      </c>
      <c r="AG12" s="8">
        <v>40.720529999999997</v>
      </c>
      <c r="AH12" s="28">
        <f>AG12</f>
        <v>40.720529999999997</v>
      </c>
      <c r="AI12" s="8">
        <v>63.225290000000001</v>
      </c>
      <c r="AJ12" s="28">
        <f>AI12</f>
        <v>63.225290000000001</v>
      </c>
      <c r="AK12" s="28">
        <f>AJ12</f>
        <v>63.225290000000001</v>
      </c>
      <c r="AL12" s="28">
        <f>AK12</f>
        <v>63.225290000000001</v>
      </c>
      <c r="AM12" s="28">
        <f>AL12</f>
        <v>63.225290000000001</v>
      </c>
      <c r="AN12" s="8">
        <v>64.097149999999999</v>
      </c>
      <c r="AO12" s="8">
        <v>66.318309999999997</v>
      </c>
      <c r="AP12" s="8">
        <v>65.711160000000007</v>
      </c>
      <c r="AQ12" s="8">
        <v>64.356020000000001</v>
      </c>
      <c r="AR12" s="8">
        <v>64.795370000000005</v>
      </c>
      <c r="AS12" s="8">
        <v>66.822969999999998</v>
      </c>
      <c r="AT12" s="8">
        <v>64.511340000000004</v>
      </c>
      <c r="AU12" s="8">
        <v>65.357659999999996</v>
      </c>
      <c r="AV12" s="8">
        <v>64.863560000000007</v>
      </c>
      <c r="AW12" s="28">
        <f t="shared" si="14"/>
        <v>64.863560000000007</v>
      </c>
      <c r="AX12" s="8">
        <f t="shared" si="6"/>
        <v>64.863560000000007</v>
      </c>
    </row>
    <row r="13" spans="1:50" ht="13" x14ac:dyDescent="0.3">
      <c r="A13" s="6" t="s">
        <v>65</v>
      </c>
      <c r="B13" s="6" t="str">
        <f t="shared" si="3"/>
        <v xml:space="preserve">Armenia </v>
      </c>
      <c r="C13" s="5" t="s">
        <v>53</v>
      </c>
      <c r="D13" s="23">
        <f t="shared" ref="D13:AD13" si="17">AVERAGE(E13:R13)</f>
        <v>59.049877356592155</v>
      </c>
      <c r="E13" s="23">
        <f t="shared" si="17"/>
        <v>59.01755352619211</v>
      </c>
      <c r="F13" s="23">
        <f t="shared" si="17"/>
        <v>58.973049373816117</v>
      </c>
      <c r="G13" s="23">
        <f t="shared" si="17"/>
        <v>58.957249003862728</v>
      </c>
      <c r="H13" s="23">
        <f t="shared" si="17"/>
        <v>58.956156197130618</v>
      </c>
      <c r="I13" s="23">
        <f t="shared" si="17"/>
        <v>58.972405280167841</v>
      </c>
      <c r="J13" s="23">
        <f t="shared" si="17"/>
        <v>58.999218813479516</v>
      </c>
      <c r="K13" s="23">
        <f t="shared" si="17"/>
        <v>59.035541363326665</v>
      </c>
      <c r="L13" s="23">
        <f t="shared" si="17"/>
        <v>59.078852200689838</v>
      </c>
      <c r="M13" s="23">
        <f t="shared" si="17"/>
        <v>59.130857187012019</v>
      </c>
      <c r="N13" s="23">
        <f t="shared" si="17"/>
        <v>59.18722554315486</v>
      </c>
      <c r="O13" s="23">
        <f t="shared" si="17"/>
        <v>59.24578715320304</v>
      </c>
      <c r="P13" s="23">
        <f t="shared" si="17"/>
        <v>59.306727723941883</v>
      </c>
      <c r="Q13" s="23">
        <f t="shared" si="17"/>
        <v>59.042251875679092</v>
      </c>
      <c r="R13" s="23">
        <f t="shared" si="17"/>
        <v>58.795407750633828</v>
      </c>
      <c r="S13" s="23">
        <f t="shared" si="17"/>
        <v>58.565019900591572</v>
      </c>
      <c r="T13" s="23">
        <f t="shared" si="17"/>
        <v>58.349991240552143</v>
      </c>
      <c r="U13" s="23">
        <f t="shared" si="17"/>
        <v>58.736043824515328</v>
      </c>
      <c r="V13" s="23">
        <f t="shared" si="17"/>
        <v>58.940856902880967</v>
      </c>
      <c r="W13" s="23">
        <f t="shared" si="17"/>
        <v>59.199892442688906</v>
      </c>
      <c r="X13" s="23">
        <f t="shared" si="17"/>
        <v>59.374608279842981</v>
      </c>
      <c r="Y13" s="23">
        <f t="shared" si="17"/>
        <v>59.54405706118677</v>
      </c>
      <c r="Z13" s="23">
        <f t="shared" si="17"/>
        <v>59.685203923774324</v>
      </c>
      <c r="AA13" s="23">
        <f t="shared" si="17"/>
        <v>59.858926995522701</v>
      </c>
      <c r="AB13" s="23">
        <f t="shared" si="17"/>
        <v>59.97638252915452</v>
      </c>
      <c r="AC13" s="23">
        <f t="shared" si="17"/>
        <v>60.065649693877553</v>
      </c>
      <c r="AD13" s="23">
        <f t="shared" si="17"/>
        <v>60.159895714285717</v>
      </c>
      <c r="AE13" s="7">
        <v>55.339590000000001</v>
      </c>
      <c r="AF13" s="7">
        <f>AE13</f>
        <v>55.339590000000001</v>
      </c>
      <c r="AG13" s="7">
        <f>AF13</f>
        <v>55.339590000000001</v>
      </c>
      <c r="AH13" s="28">
        <f>AG13</f>
        <v>55.339590000000001</v>
      </c>
      <c r="AI13" s="7">
        <v>64.140780000000007</v>
      </c>
      <c r="AJ13" s="7">
        <v>61.808239999999998</v>
      </c>
      <c r="AK13" s="7">
        <v>62.826390000000004</v>
      </c>
      <c r="AL13" s="7">
        <v>61.820630000000001</v>
      </c>
      <c r="AM13" s="7">
        <v>61.916339999999998</v>
      </c>
      <c r="AN13" s="7">
        <v>61.661259999999999</v>
      </c>
      <c r="AO13" s="7">
        <v>62.291049999999998</v>
      </c>
      <c r="AP13" s="7">
        <v>61.620759999999997</v>
      </c>
      <c r="AQ13" s="7">
        <v>61.315390000000001</v>
      </c>
      <c r="AR13" s="7">
        <v>61.479340000000001</v>
      </c>
      <c r="AS13" s="7">
        <v>60.081139999999998</v>
      </c>
      <c r="AT13" s="7">
        <v>61.121250000000003</v>
      </c>
      <c r="AU13" s="28">
        <f>AT13</f>
        <v>61.121250000000003</v>
      </c>
      <c r="AV13" s="28">
        <f>AU13</f>
        <v>61.121250000000003</v>
      </c>
      <c r="AW13" s="28">
        <f t="shared" si="14"/>
        <v>61.121250000000003</v>
      </c>
      <c r="AX13" s="7">
        <f t="shared" si="6"/>
        <v>61.121250000000003</v>
      </c>
    </row>
    <row r="14" spans="1:50" ht="13" x14ac:dyDescent="0.3">
      <c r="A14" s="6" t="s">
        <v>66</v>
      </c>
      <c r="B14" s="6" t="str">
        <f t="shared" si="3"/>
        <v xml:space="preserve">Aruba </v>
      </c>
      <c r="C14" s="5" t="s">
        <v>53</v>
      </c>
      <c r="D14" s="23">
        <f>TREND(E14:$AW14,E$3:$AW$3,D$3)</f>
        <v>48.884442696078622</v>
      </c>
      <c r="E14" s="23">
        <f>TREND(F14:$AW14,F$3:$AW$3,E$3)</f>
        <v>49.367375294117664</v>
      </c>
      <c r="F14" s="23">
        <f>TREND(G14:$AW14,G$3:$AW$3,F$3)</f>
        <v>49.850307892156934</v>
      </c>
      <c r="G14" s="23">
        <f>TREND(H14:$AW14,H$3:$AW$3,G$3)</f>
        <v>50.333240490196204</v>
      </c>
      <c r="H14" s="23">
        <f>TREND(I14:$AW14,I$3:$AW$3,H$3)</f>
        <v>50.816173088235473</v>
      </c>
      <c r="I14" s="23">
        <f>TREND(J14:$AW14,J$3:$AW$3,I$3)</f>
        <v>51.299105686274629</v>
      </c>
      <c r="J14" s="23">
        <f>TREND(K14:$AW14,K$3:$AW$3,J$3)</f>
        <v>51.782038284313785</v>
      </c>
      <c r="K14" s="23">
        <f>TREND(L14:$AW14,L$3:$AW$3,K$3)</f>
        <v>52.264970882353055</v>
      </c>
      <c r="L14" s="23">
        <f>TREND(M14:$AW14,M$3:$AW$3,L$3)</f>
        <v>52.747903480392324</v>
      </c>
      <c r="M14" s="23">
        <f>TREND(N14:$AW14,N$3:$AW$3,M$3)</f>
        <v>53.230836078431594</v>
      </c>
      <c r="N14" s="23">
        <f>TREND(O14:$AW14,O$3:$AW$3,N$3)</f>
        <v>53.713768676470636</v>
      </c>
      <c r="O14" s="23">
        <f>TREND(P14:$AW14,P$3:$AW$3,O$3)</f>
        <v>54.196701274510019</v>
      </c>
      <c r="P14" s="23">
        <f>TREND(Q14:$AW14,Q$3:$AW$3,P$3)</f>
        <v>54.679633872549061</v>
      </c>
      <c r="Q14" s="23">
        <f>TREND(R14:$AW14,R$3:$AW$3,Q$3)</f>
        <v>55.162566470588445</v>
      </c>
      <c r="R14" s="23">
        <f>TREND(S14:$AW14,S$3:$AW$3,R$3)</f>
        <v>55.645499068627487</v>
      </c>
      <c r="S14" s="23">
        <f>TREND(T14:$AW14,T$3:$AW$3,S$3)</f>
        <v>56.128431666666756</v>
      </c>
      <c r="T14" s="23">
        <f>TREND(U14:$AW14,U$3:$AW$3,T$3)</f>
        <v>56.611364264706026</v>
      </c>
      <c r="U14" s="23">
        <f>TREND(V14:$AW14,V$3:$AW$3,U$3)</f>
        <v>57.094296862745296</v>
      </c>
      <c r="V14" s="23">
        <f>TREND(W14:$AW14,W$3:$AW$3,V$3)</f>
        <v>57.577229460784451</v>
      </c>
      <c r="W14" s="23">
        <f>TREND(X14:$AW14,X$3:$AW$3,W$3)</f>
        <v>58.060162058823607</v>
      </c>
      <c r="X14" s="23">
        <f>TREND(Y14:$AW14,Y$3:$AW$3,X$3)</f>
        <v>58.543094656862877</v>
      </c>
      <c r="Y14" s="23">
        <f>TREND(Z14:$AW14,Z$3:$AW$3,Y$3)</f>
        <v>59.026027254902033</v>
      </c>
      <c r="Z14" s="23">
        <f>TREND(AA14:$AW14,AA$3:$AW$3,Z$3)</f>
        <v>59.508959852941302</v>
      </c>
      <c r="AA14" s="23">
        <f>TREND(AB14:$AW14,AB$3:$AW$3,AA$3)</f>
        <v>59.991892450980458</v>
      </c>
      <c r="AB14" s="23">
        <f>TREND(AC14:$AW14,AC$3:$AW$3,AB$3)</f>
        <v>60.474825049019728</v>
      </c>
      <c r="AC14" s="23">
        <f>TREND(AD14:$AW14,AD$3:$AW$3,AC$3)</f>
        <v>60.957757647058884</v>
      </c>
      <c r="AD14" s="23">
        <f>TREND(AE14:$AW14,AE$3:$AW$3,AD$3)</f>
        <v>61.44069024509804</v>
      </c>
      <c r="AE14" s="23">
        <f>TREND(AF14:$AW14,AF$3:$AW$3,AE$3)</f>
        <v>61.923622843137309</v>
      </c>
      <c r="AF14" s="23">
        <f>TREND(AG14:$AW14,AG$3:$AW$3,AF$3)</f>
        <v>62.406555441176579</v>
      </c>
      <c r="AG14" s="8">
        <v>57.731960000000001</v>
      </c>
      <c r="AH14" s="8">
        <v>66.058390000000003</v>
      </c>
      <c r="AI14" s="8">
        <v>65.277780000000007</v>
      </c>
      <c r="AJ14" s="8">
        <v>63.424120000000002</v>
      </c>
      <c r="AK14" s="8">
        <v>77.272729999999996</v>
      </c>
      <c r="AL14" s="8">
        <v>74.090909999999994</v>
      </c>
      <c r="AM14" s="8">
        <v>63.265309999999999</v>
      </c>
      <c r="AN14" s="8">
        <v>70</v>
      </c>
      <c r="AO14" s="8">
        <v>50</v>
      </c>
      <c r="AP14" s="8">
        <v>57.692309999999999</v>
      </c>
      <c r="AQ14" s="8">
        <v>71.929820000000007</v>
      </c>
      <c r="AR14" s="8">
        <v>67.054259999999999</v>
      </c>
      <c r="AS14" s="8">
        <v>61.823360000000001</v>
      </c>
      <c r="AT14" s="8">
        <v>65.217389999999995</v>
      </c>
      <c r="AU14" s="28">
        <f>AT14</f>
        <v>65.217389999999995</v>
      </c>
      <c r="AV14" s="8">
        <v>79.372200000000007</v>
      </c>
      <c r="AW14" s="28">
        <f t="shared" si="14"/>
        <v>79.372200000000007</v>
      </c>
      <c r="AX14" s="8">
        <f t="shared" si="6"/>
        <v>79.372200000000007</v>
      </c>
    </row>
    <row r="15" spans="1:50" ht="13" x14ac:dyDescent="0.3">
      <c r="A15" s="6" t="s">
        <v>67</v>
      </c>
      <c r="B15" s="6" t="str">
        <f t="shared" si="3"/>
        <v xml:space="preserve">Australia </v>
      </c>
      <c r="C15" s="5" t="s">
        <v>53</v>
      </c>
      <c r="D15" s="7">
        <v>41.261620000000001</v>
      </c>
      <c r="E15" s="7">
        <v>42.701740000000001</v>
      </c>
      <c r="F15" s="7">
        <v>43.999510000000001</v>
      </c>
      <c r="G15" s="7">
        <v>42.892769999999999</v>
      </c>
      <c r="H15" s="7">
        <f t="shared" ref="H15:O15" si="18">G15</f>
        <v>42.892769999999999</v>
      </c>
      <c r="I15" s="7">
        <f t="shared" si="18"/>
        <v>42.892769999999999</v>
      </c>
      <c r="J15" s="7">
        <f t="shared" si="18"/>
        <v>42.892769999999999</v>
      </c>
      <c r="K15" s="7">
        <f t="shared" si="18"/>
        <v>42.892769999999999</v>
      </c>
      <c r="L15" s="7">
        <f t="shared" si="18"/>
        <v>42.892769999999999</v>
      </c>
      <c r="M15" s="7">
        <f t="shared" si="18"/>
        <v>42.892769999999999</v>
      </c>
      <c r="N15" s="7">
        <f t="shared" si="18"/>
        <v>42.892769999999999</v>
      </c>
      <c r="O15" s="7">
        <f t="shared" si="18"/>
        <v>42.892769999999999</v>
      </c>
      <c r="P15" s="7">
        <v>49.54907</v>
      </c>
      <c r="Q15" s="7">
        <v>55.273719999999997</v>
      </c>
      <c r="R15" s="7">
        <v>28.287330000000001</v>
      </c>
      <c r="S15" s="7">
        <v>50.239930000000001</v>
      </c>
      <c r="T15" s="7">
        <f>S15</f>
        <v>50.239930000000001</v>
      </c>
      <c r="U15" s="7">
        <v>53.233989999999999</v>
      </c>
      <c r="V15" s="7">
        <v>54.284100000000002</v>
      </c>
      <c r="W15" s="7">
        <v>55.416550000000001</v>
      </c>
      <c r="X15" s="7">
        <v>55.906309999999998</v>
      </c>
      <c r="Y15" s="7">
        <v>56.74362</v>
      </c>
      <c r="Z15" s="7">
        <v>57.081009999999999</v>
      </c>
      <c r="AA15" s="7">
        <v>57.263280000000002</v>
      </c>
      <c r="AB15" s="7">
        <f>AA15</f>
        <v>57.263280000000002</v>
      </c>
      <c r="AC15" s="7">
        <v>57.465699999999998</v>
      </c>
      <c r="AD15" s="7">
        <v>57.332039999999999</v>
      </c>
      <c r="AE15" s="7">
        <f>AD15</f>
        <v>57.332039999999999</v>
      </c>
      <c r="AF15" s="7">
        <f>AE15</f>
        <v>57.332039999999999</v>
      </c>
      <c r="AG15" s="7">
        <v>56.12332</v>
      </c>
      <c r="AH15" s="7">
        <v>56.170340000000003</v>
      </c>
      <c r="AI15" s="7">
        <v>55.148899999999998</v>
      </c>
      <c r="AJ15" s="7">
        <v>55.270769999999999</v>
      </c>
      <c r="AK15" s="7">
        <v>55.50365</v>
      </c>
      <c r="AL15" s="28">
        <f>AK15</f>
        <v>55.50365</v>
      </c>
      <c r="AM15" s="7">
        <v>56.041339999999998</v>
      </c>
      <c r="AN15" s="7">
        <v>55.829859999999996</v>
      </c>
      <c r="AO15" s="7">
        <v>55.890630000000002</v>
      </c>
      <c r="AP15" s="7">
        <v>55.924550000000004</v>
      </c>
      <c r="AQ15" s="7">
        <v>56.44961</v>
      </c>
      <c r="AR15" s="7">
        <v>56.569400000000002</v>
      </c>
      <c r="AS15" s="7">
        <v>57.282119999999999</v>
      </c>
      <c r="AT15" s="28">
        <f>AS15</f>
        <v>57.282119999999999</v>
      </c>
      <c r="AU15" s="7">
        <v>57.639420000000001</v>
      </c>
      <c r="AV15" s="7">
        <v>57.960889999999999</v>
      </c>
      <c r="AW15" s="28">
        <f t="shared" si="14"/>
        <v>57.960889999999999</v>
      </c>
      <c r="AX15" s="7">
        <f t="shared" si="6"/>
        <v>57.960889999999999</v>
      </c>
    </row>
    <row r="16" spans="1:50" ht="13" x14ac:dyDescent="0.3">
      <c r="A16" s="6" t="s">
        <v>68</v>
      </c>
      <c r="B16" s="6" t="str">
        <f t="shared" si="3"/>
        <v xml:space="preserve">Austria </v>
      </c>
      <c r="C16" s="5" t="s">
        <v>53</v>
      </c>
      <c r="D16" s="30">
        <f>E16</f>
        <v>23.302969999999998</v>
      </c>
      <c r="E16" s="8">
        <v>23.302969999999998</v>
      </c>
      <c r="F16" s="8">
        <f>E16</f>
        <v>23.302969999999998</v>
      </c>
      <c r="G16" s="8">
        <v>24.241949999999999</v>
      </c>
      <c r="H16" s="8">
        <v>24.364270000000001</v>
      </c>
      <c r="I16" s="8">
        <v>25.502929999999999</v>
      </c>
      <c r="J16" s="8">
        <v>26.289709999999999</v>
      </c>
      <c r="K16" s="8">
        <v>27.513929999999998</v>
      </c>
      <c r="L16" s="8">
        <v>27.559270000000001</v>
      </c>
      <c r="M16" s="8">
        <v>29.929120000000001</v>
      </c>
      <c r="N16" s="8">
        <v>31.310189999999999</v>
      </c>
      <c r="O16" s="8">
        <v>32.608440000000002</v>
      </c>
      <c r="P16" s="8">
        <v>33.740609999999997</v>
      </c>
      <c r="Q16" s="8">
        <v>35.881059999999998</v>
      </c>
      <c r="R16" s="8">
        <v>35.729300000000002</v>
      </c>
      <c r="S16" s="8">
        <v>36.75273</v>
      </c>
      <c r="T16" s="8">
        <v>36.767620000000001</v>
      </c>
      <c r="U16" s="8">
        <v>49.768439999999998</v>
      </c>
      <c r="V16" s="8">
        <v>45.733400000000003</v>
      </c>
      <c r="W16" s="8">
        <v>48.679740000000002</v>
      </c>
      <c r="X16" s="8">
        <v>48.952249999999999</v>
      </c>
      <c r="Y16" s="8">
        <v>47.94529</v>
      </c>
      <c r="Z16" s="8">
        <v>48.117559999999997</v>
      </c>
      <c r="AA16" s="8">
        <v>49.648820000000001</v>
      </c>
      <c r="AB16" s="8">
        <v>50.173479999999998</v>
      </c>
      <c r="AC16" s="8">
        <v>50.54851</v>
      </c>
      <c r="AD16" s="8">
        <v>51.783099999999997</v>
      </c>
      <c r="AE16" s="8">
        <v>51.28219</v>
      </c>
      <c r="AF16" s="8">
        <f>AE16</f>
        <v>51.28219</v>
      </c>
      <c r="AG16" s="8">
        <f>AF16</f>
        <v>51.28219</v>
      </c>
      <c r="AH16" s="8">
        <v>47.456069999999997</v>
      </c>
      <c r="AI16" s="8">
        <v>51.533270000000002</v>
      </c>
      <c r="AJ16" s="28">
        <f>AI16</f>
        <v>51.533270000000002</v>
      </c>
      <c r="AK16" s="8">
        <v>50.935699999999997</v>
      </c>
      <c r="AL16" s="8">
        <v>50.572879999999998</v>
      </c>
      <c r="AM16" s="8">
        <v>51.6325</v>
      </c>
      <c r="AN16" s="8">
        <v>51.669780000000003</v>
      </c>
      <c r="AO16" s="8">
        <v>52.458210000000001</v>
      </c>
      <c r="AP16" s="8">
        <v>51.632489999999997</v>
      </c>
      <c r="AQ16" s="8">
        <v>52.740760000000002</v>
      </c>
      <c r="AR16" s="8">
        <v>51.499879999999997</v>
      </c>
      <c r="AS16" s="8">
        <v>53.097839999999998</v>
      </c>
      <c r="AT16" s="8">
        <v>54.98883</v>
      </c>
      <c r="AU16" s="8">
        <v>55.988280000000003</v>
      </c>
      <c r="AV16" s="8">
        <v>55.454799999999999</v>
      </c>
      <c r="AW16" s="28">
        <f t="shared" si="14"/>
        <v>55.454799999999999</v>
      </c>
      <c r="AX16" s="8">
        <f t="shared" si="6"/>
        <v>55.454799999999999</v>
      </c>
    </row>
    <row r="17" spans="1:50" ht="20" x14ac:dyDescent="0.3">
      <c r="A17" s="6" t="s">
        <v>69</v>
      </c>
      <c r="B17" s="6" t="str">
        <f t="shared" si="3"/>
        <v xml:space="preserve">Azerbaijan </v>
      </c>
      <c r="C17" s="5" t="s">
        <v>53</v>
      </c>
      <c r="D17" s="23">
        <f>TREND(E17:$AW17,E$3:$AW$3,D$3)</f>
        <v>54.976469523809527</v>
      </c>
      <c r="E17" s="23">
        <f>TREND(F17:$AW17,F$3:$AW$3,E$3)</f>
        <v>54.933521071428586</v>
      </c>
      <c r="F17" s="23">
        <f>TREND(G17:$AW17,G$3:$AW$3,F$3)</f>
        <v>54.890572619047632</v>
      </c>
      <c r="G17" s="23">
        <f>TREND(H17:$AW17,H$3:$AW$3,G$3)</f>
        <v>54.847624166666677</v>
      </c>
      <c r="H17" s="23">
        <f>TREND(I17:$AW17,I$3:$AW$3,H$3)</f>
        <v>54.804675714285736</v>
      </c>
      <c r="I17" s="23">
        <f>TREND(J17:$AW17,J$3:$AW$3,I$3)</f>
        <v>54.761727261904767</v>
      </c>
      <c r="J17" s="23">
        <f>TREND(K17:$AW17,K$3:$AW$3,J$3)</f>
        <v>54.718778809523826</v>
      </c>
      <c r="K17" s="23">
        <f>TREND(L17:$AW17,L$3:$AW$3,K$3)</f>
        <v>54.675830357142885</v>
      </c>
      <c r="L17" s="23">
        <f>TREND(M17:$AW17,M$3:$AW$3,L$3)</f>
        <v>54.632881904761931</v>
      </c>
      <c r="M17" s="23">
        <f>TREND(N17:$AW17,N$3:$AW$3,M$3)</f>
        <v>54.589933452380961</v>
      </c>
      <c r="N17" s="23">
        <f>TREND(O17:$AW17,O$3:$AW$3,N$3)</f>
        <v>54.546985000000035</v>
      </c>
      <c r="O17" s="23">
        <f>TREND(P17:$AW17,P$3:$AW$3,O$3)</f>
        <v>54.504036547619052</v>
      </c>
      <c r="P17" s="23">
        <f>TREND(Q17:$AW17,Q$3:$AW$3,P$3)</f>
        <v>54.461088095238125</v>
      </c>
      <c r="Q17" s="23">
        <f>TREND(R17:$AW17,R$3:$AW$3,Q$3)</f>
        <v>54.418139642857128</v>
      </c>
      <c r="R17" s="23">
        <f>TREND(S17:$AW17,S$3:$AW$3,R$3)</f>
        <v>54.375191190476201</v>
      </c>
      <c r="S17" s="23">
        <f>TREND(T17:$AW17,T$3:$AW$3,S$3)</f>
        <v>54.332242738095246</v>
      </c>
      <c r="T17" s="23">
        <f>TREND(U17:$AW17,U$3:$AW$3,T$3)</f>
        <v>54.289294285714291</v>
      </c>
      <c r="U17" s="23">
        <f>TREND(V17:$AW17,V$3:$AW$3,U$3)</f>
        <v>54.246345833333351</v>
      </c>
      <c r="V17" s="23">
        <f>TREND(W17:$AW17,W$3:$AW$3,V$3)</f>
        <v>54.203397380952396</v>
      </c>
      <c r="W17" s="23">
        <f>TREND(X17:$AW17,X$3:$AW$3,W$3)</f>
        <v>54.160448928571441</v>
      </c>
      <c r="X17" s="23">
        <f>TREND(Y17:$AW17,Y$3:$AW$3,X$3)</f>
        <v>54.117500476190486</v>
      </c>
      <c r="Y17" s="23">
        <f>TREND(Z17:$AW17,Z$3:$AW$3,Y$3)</f>
        <v>54.074552023809531</v>
      </c>
      <c r="Z17" s="23">
        <f>TREND(AA17:$AW17,AA$3:$AW$3,Z$3)</f>
        <v>54.031603571428576</v>
      </c>
      <c r="AA17" s="23">
        <f>TREND(AB17:$AW17,AB$3:$AW$3,AA$3)</f>
        <v>53.988655119047635</v>
      </c>
      <c r="AB17" s="23">
        <f>TREND(AC17:$AW17,AC$3:$AW$3,AB$3)</f>
        <v>53.945706666666666</v>
      </c>
      <c r="AC17" s="23">
        <f>TREND(AD17:$AW17,AD$3:$AW$3,AC$3)</f>
        <v>53.902758214285726</v>
      </c>
      <c r="AD17" s="23">
        <f>TREND(AE17:$AW17,AE$3:$AW$3,AD$3)</f>
        <v>53.859809761904756</v>
      </c>
      <c r="AE17" s="23">
        <f>TREND(AF17:$AW17,AF$3:$AW$3,AE$3)</f>
        <v>53.81686130952383</v>
      </c>
      <c r="AF17" s="23">
        <f>TREND(AG17:$AW17,AG$3:$AW$3,AF$3)</f>
        <v>53.773912857142847</v>
      </c>
      <c r="AG17" s="23">
        <f>TREND(AH17:$AW17,AH$3:$AW$3,AG$3)</f>
        <v>53.730964404761906</v>
      </c>
      <c r="AH17" s="23">
        <f>TREND(AI17:$AW17,AI$3:$AW$3,AH$3)</f>
        <v>53.688015952380965</v>
      </c>
      <c r="AI17" s="23">
        <f>TREND(AJ17:$AW17,AJ$3:$AW$3,AI$3)</f>
        <v>53.645067500000025</v>
      </c>
      <c r="AJ17" s="23">
        <f>TREND(AK17:$AW17,AK$3:$AW$3,AJ$3)</f>
        <v>53.60211904761907</v>
      </c>
      <c r="AK17" s="23">
        <f>TREND(AL17:$AW17,AL$3:$AW$3,AK$3)</f>
        <v>53.559170595238086</v>
      </c>
      <c r="AL17" s="23">
        <f>TREND(AM17:$AW17,AM$3:$AW$3,AL$3)</f>
        <v>53.516222142857146</v>
      </c>
      <c r="AM17" s="23">
        <f>TREND(AN17:$AW17,AN$3:$AW$3,AM$3)</f>
        <v>53.473273690476191</v>
      </c>
      <c r="AN17" s="23">
        <f>TREND(AO17:$AW17,AO$3:$AW$3,AN$3)</f>
        <v>53.430325238095236</v>
      </c>
      <c r="AO17" s="23">
        <f>TREND(AP17:$AW17,AP$3:$AW$3,AO$3)</f>
        <v>53.387376785714281</v>
      </c>
      <c r="AP17" s="7">
        <v>53.467759999999998</v>
      </c>
      <c r="AQ17" s="7">
        <v>53.864170000000001</v>
      </c>
      <c r="AR17" s="7">
        <v>53.822670000000002</v>
      </c>
      <c r="AS17" s="7">
        <v>53.04045</v>
      </c>
      <c r="AT17" s="7">
        <v>52.102559999999997</v>
      </c>
      <c r="AU17" s="7">
        <v>51.869500000000002</v>
      </c>
      <c r="AV17" s="7">
        <v>52.457709999999999</v>
      </c>
      <c r="AW17" s="7">
        <v>54.928049999999999</v>
      </c>
      <c r="AX17" s="7">
        <f t="shared" si="6"/>
        <v>54.928049999999999</v>
      </c>
    </row>
    <row r="18" spans="1:50" ht="13" x14ac:dyDescent="0.3">
      <c r="A18" s="6" t="s">
        <v>70</v>
      </c>
      <c r="B18" s="6" t="str">
        <f t="shared" si="3"/>
        <v xml:space="preserve">Bahamas </v>
      </c>
      <c r="C18" s="5" t="s">
        <v>53</v>
      </c>
      <c r="D18" s="23">
        <f>TREND(E18:$AW18,E$3:$AW$3,D$3)</f>
        <v>70</v>
      </c>
      <c r="E18" s="23">
        <f>TREND(F18:$AW18,F$3:$AW$3,E$3)</f>
        <v>70</v>
      </c>
      <c r="F18" s="23">
        <f>TREND(G18:$AW18,G$3:$AW$3,F$3)</f>
        <v>70</v>
      </c>
      <c r="G18" s="23">
        <f>TREND(H18:$AW18,H$3:$AW$3,G$3)</f>
        <v>70</v>
      </c>
      <c r="H18" s="23">
        <f>TREND(I18:$AW18,I$3:$AW$3,H$3)</f>
        <v>70</v>
      </c>
      <c r="I18" s="23">
        <f>TREND(J18:$AW18,J$3:$AW$3,I$3)</f>
        <v>70</v>
      </c>
      <c r="J18" s="23">
        <f>TREND(K18:$AW18,K$3:$AW$3,J$3)</f>
        <v>70</v>
      </c>
      <c r="K18" s="23">
        <f>TREND(L18:$AW18,L$3:$AW$3,K$3)</f>
        <v>70</v>
      </c>
      <c r="L18" s="23">
        <f>TREND(M18:$AW18,M$3:$AW$3,L$3)</f>
        <v>70</v>
      </c>
      <c r="M18" s="23">
        <f>TREND(N18:$AW18,N$3:$AW$3,M$3)</f>
        <v>70</v>
      </c>
      <c r="N18" s="23">
        <f>TREND(O18:$AW18,O$3:$AW$3,N$3)</f>
        <v>70</v>
      </c>
      <c r="O18" s="23">
        <f>TREND(P18:$AW18,P$3:$AW$3,O$3)</f>
        <v>70</v>
      </c>
      <c r="P18" s="23">
        <f>TREND(Q18:$AW18,Q$3:$AW$3,P$3)</f>
        <v>70</v>
      </c>
      <c r="Q18" s="23">
        <f>TREND(R18:$AW18,R$3:$AW$3,Q$3)</f>
        <v>70</v>
      </c>
      <c r="R18" s="23">
        <f>TREND(S18:$AW18,S$3:$AW$3,R$3)</f>
        <v>70</v>
      </c>
      <c r="S18" s="23">
        <f>TREND(T18:$AW18,T$3:$AW$3,S$3)</f>
        <v>70</v>
      </c>
      <c r="T18" s="23">
        <f>TREND(U18:$AW18,U$3:$AW$3,T$3)</f>
        <v>70</v>
      </c>
      <c r="U18" s="23">
        <f>TREND(V18:$AW18,V$3:$AW$3,U$3)</f>
        <v>70</v>
      </c>
      <c r="V18" s="23">
        <f>TREND(W18:$AW18,W$3:$AW$3,V$3)</f>
        <v>70</v>
      </c>
      <c r="W18" s="8">
        <v>70</v>
      </c>
      <c r="X18" s="8">
        <f t="shared" ref="X18:AG18" si="19">W18</f>
        <v>70</v>
      </c>
      <c r="Y18" s="8">
        <f t="shared" si="19"/>
        <v>70</v>
      </c>
      <c r="Z18" s="8">
        <f t="shared" si="19"/>
        <v>70</v>
      </c>
      <c r="AA18" s="8">
        <f t="shared" si="19"/>
        <v>70</v>
      </c>
      <c r="AB18" s="8">
        <f t="shared" si="19"/>
        <v>70</v>
      </c>
      <c r="AC18" s="8">
        <f t="shared" si="19"/>
        <v>70</v>
      </c>
      <c r="AD18" s="8">
        <f t="shared" si="19"/>
        <v>70</v>
      </c>
      <c r="AE18" s="8">
        <f t="shared" si="19"/>
        <v>70</v>
      </c>
      <c r="AF18" s="8">
        <f t="shared" si="19"/>
        <v>70</v>
      </c>
      <c r="AG18" s="8">
        <f t="shared" si="19"/>
        <v>70</v>
      </c>
      <c r="AH18" s="28">
        <f t="shared" ref="AH18:AW18" si="20">AG18</f>
        <v>70</v>
      </c>
      <c r="AI18" s="28">
        <f t="shared" si="20"/>
        <v>70</v>
      </c>
      <c r="AJ18" s="28">
        <f t="shared" si="20"/>
        <v>70</v>
      </c>
      <c r="AK18" s="28">
        <f t="shared" si="20"/>
        <v>70</v>
      </c>
      <c r="AL18" s="28">
        <f t="shared" si="20"/>
        <v>70</v>
      </c>
      <c r="AM18" s="28">
        <f t="shared" si="20"/>
        <v>70</v>
      </c>
      <c r="AN18" s="28">
        <f t="shared" si="20"/>
        <v>70</v>
      </c>
      <c r="AO18" s="28">
        <f t="shared" si="20"/>
        <v>70</v>
      </c>
      <c r="AP18" s="28">
        <f t="shared" si="20"/>
        <v>70</v>
      </c>
      <c r="AQ18" s="28">
        <f t="shared" si="20"/>
        <v>70</v>
      </c>
      <c r="AR18" s="28">
        <f t="shared" si="20"/>
        <v>70</v>
      </c>
      <c r="AS18" s="28">
        <f t="shared" si="20"/>
        <v>70</v>
      </c>
      <c r="AT18" s="28">
        <f t="shared" si="20"/>
        <v>70</v>
      </c>
      <c r="AU18" s="28">
        <f t="shared" si="20"/>
        <v>70</v>
      </c>
      <c r="AV18" s="28">
        <f t="shared" si="20"/>
        <v>70</v>
      </c>
      <c r="AW18" s="28">
        <f t="shared" si="20"/>
        <v>70</v>
      </c>
      <c r="AX18" s="8">
        <f t="shared" si="6"/>
        <v>70</v>
      </c>
    </row>
    <row r="19" spans="1:50" ht="13" x14ac:dyDescent="0.3">
      <c r="A19" s="6" t="s">
        <v>71</v>
      </c>
      <c r="B19" s="6" t="str">
        <f t="shared" si="3"/>
        <v xml:space="preserve">Bahrain </v>
      </c>
      <c r="C19" s="5" t="s">
        <v>53</v>
      </c>
      <c r="D19" s="30">
        <f>E19</f>
        <v>54.166670000000003</v>
      </c>
      <c r="E19" s="7">
        <v>54.166670000000003</v>
      </c>
      <c r="F19" s="7">
        <f>E19</f>
        <v>54.166670000000003</v>
      </c>
      <c r="G19" s="7">
        <v>51.533740000000002</v>
      </c>
      <c r="H19" s="7">
        <v>56.338030000000003</v>
      </c>
      <c r="I19" s="7">
        <v>55.508470000000003</v>
      </c>
      <c r="J19" s="7">
        <v>58.52713</v>
      </c>
      <c r="K19" s="7">
        <v>73.271889999999999</v>
      </c>
      <c r="L19" s="7">
        <v>79.617829999999998</v>
      </c>
      <c r="M19" s="7">
        <v>62.76596</v>
      </c>
      <c r="N19" s="7">
        <f>M19</f>
        <v>62.76596</v>
      </c>
      <c r="O19" s="7">
        <v>31.94444</v>
      </c>
      <c r="P19" s="7">
        <v>28.723400000000002</v>
      </c>
      <c r="Q19" s="7">
        <v>27.619050000000001</v>
      </c>
      <c r="R19" s="7">
        <f>Q19</f>
        <v>27.619050000000001</v>
      </c>
      <c r="S19" s="7">
        <f>R19</f>
        <v>27.619050000000001</v>
      </c>
      <c r="T19" s="7">
        <v>58.552630000000001</v>
      </c>
      <c r="U19" s="7">
        <f t="shared" ref="U19:V21" si="21">T19</f>
        <v>58.552630000000001</v>
      </c>
      <c r="V19" s="7">
        <f t="shared" si="21"/>
        <v>58.552630000000001</v>
      </c>
      <c r="W19" s="7">
        <v>57.253599999999999</v>
      </c>
      <c r="X19" s="7">
        <f t="shared" ref="X19:Y21" si="22">W19</f>
        <v>57.253599999999999</v>
      </c>
      <c r="Y19" s="7">
        <f t="shared" si="22"/>
        <v>57.253599999999999</v>
      </c>
      <c r="Z19" s="7">
        <v>47.514449999999997</v>
      </c>
      <c r="AA19" s="7">
        <v>49.468290000000003</v>
      </c>
      <c r="AB19" s="7">
        <f>AA19</f>
        <v>49.468290000000003</v>
      </c>
      <c r="AC19" s="7">
        <v>59.768450000000001</v>
      </c>
      <c r="AD19" s="7">
        <f t="shared" ref="AD19:AG20" si="23">AC19</f>
        <v>59.768450000000001</v>
      </c>
      <c r="AE19" s="7">
        <f t="shared" si="23"/>
        <v>59.768450000000001</v>
      </c>
      <c r="AF19" s="7">
        <f t="shared" si="23"/>
        <v>59.768450000000001</v>
      </c>
      <c r="AG19" s="7">
        <f t="shared" si="23"/>
        <v>59.768450000000001</v>
      </c>
      <c r="AH19" s="28">
        <f>AG19</f>
        <v>59.768450000000001</v>
      </c>
      <c r="AI19" s="28">
        <f>AH19</f>
        <v>59.768450000000001</v>
      </c>
      <c r="AJ19" s="28">
        <f>AI19</f>
        <v>59.768450000000001</v>
      </c>
      <c r="AK19" s="7">
        <v>69.549899999999994</v>
      </c>
      <c r="AL19" s="28">
        <f>AK19</f>
        <v>69.549899999999994</v>
      </c>
      <c r="AM19" s="7">
        <v>67.870599999999996</v>
      </c>
      <c r="AN19" s="7">
        <v>67.858379999999997</v>
      </c>
      <c r="AO19" s="28">
        <f t="shared" ref="AO19:AU19" si="24">AN19</f>
        <v>67.858379999999997</v>
      </c>
      <c r="AP19" s="28">
        <f t="shared" si="24"/>
        <v>67.858379999999997</v>
      </c>
      <c r="AQ19" s="28">
        <f t="shared" si="24"/>
        <v>67.858379999999997</v>
      </c>
      <c r="AR19" s="28">
        <f t="shared" si="24"/>
        <v>67.858379999999997</v>
      </c>
      <c r="AS19" s="28">
        <f t="shared" si="24"/>
        <v>67.858379999999997</v>
      </c>
      <c r="AT19" s="28">
        <f t="shared" si="24"/>
        <v>67.858379999999997</v>
      </c>
      <c r="AU19" s="28">
        <f t="shared" si="24"/>
        <v>67.858379999999997</v>
      </c>
      <c r="AV19" s="7">
        <v>60.775700000000001</v>
      </c>
      <c r="AW19" s="7">
        <v>60.797750000000001</v>
      </c>
      <c r="AX19" s="7">
        <f t="shared" si="6"/>
        <v>60.797750000000001</v>
      </c>
    </row>
    <row r="20" spans="1:50" ht="20" x14ac:dyDescent="0.3">
      <c r="A20" s="6" t="s">
        <v>72</v>
      </c>
      <c r="B20" s="6" t="str">
        <f t="shared" si="3"/>
        <v xml:space="preserve">Bangladesh </v>
      </c>
      <c r="C20" s="5" t="s">
        <v>53</v>
      </c>
      <c r="D20" s="8">
        <v>8.6898800000000005</v>
      </c>
      <c r="E20" s="8">
        <f>D20</f>
        <v>8.6898800000000005</v>
      </c>
      <c r="F20" s="8">
        <f>E20</f>
        <v>8.6898800000000005</v>
      </c>
      <c r="G20" s="8">
        <f t="shared" ref="G20:M20" si="25">F20</f>
        <v>8.6898800000000005</v>
      </c>
      <c r="H20" s="8">
        <f t="shared" si="25"/>
        <v>8.6898800000000005</v>
      </c>
      <c r="I20" s="8">
        <f t="shared" si="25"/>
        <v>8.6898800000000005</v>
      </c>
      <c r="J20" s="8">
        <f t="shared" si="25"/>
        <v>8.6898800000000005</v>
      </c>
      <c r="K20" s="8">
        <f t="shared" si="25"/>
        <v>8.6898800000000005</v>
      </c>
      <c r="L20" s="8">
        <f t="shared" si="25"/>
        <v>8.6898800000000005</v>
      </c>
      <c r="M20" s="8">
        <f t="shared" si="25"/>
        <v>8.6898800000000005</v>
      </c>
      <c r="N20" s="8">
        <f>M20</f>
        <v>8.6898800000000005</v>
      </c>
      <c r="O20" s="8">
        <f>N20</f>
        <v>8.6898800000000005</v>
      </c>
      <c r="P20" s="8">
        <f>O20</f>
        <v>8.6898800000000005</v>
      </c>
      <c r="Q20" s="8">
        <f>P20</f>
        <v>8.6898800000000005</v>
      </c>
      <c r="R20" s="8">
        <f>Q20</f>
        <v>8.6898800000000005</v>
      </c>
      <c r="S20" s="8">
        <f>R20</f>
        <v>8.6898800000000005</v>
      </c>
      <c r="T20" s="8">
        <f>S20</f>
        <v>8.6898800000000005</v>
      </c>
      <c r="U20" s="8">
        <f t="shared" si="21"/>
        <v>8.6898800000000005</v>
      </c>
      <c r="V20" s="8">
        <f t="shared" si="21"/>
        <v>8.6898800000000005</v>
      </c>
      <c r="W20" s="8">
        <f>V20</f>
        <v>8.6898800000000005</v>
      </c>
      <c r="X20" s="8">
        <f t="shared" si="22"/>
        <v>8.6898800000000005</v>
      </c>
      <c r="Y20" s="8">
        <f t="shared" si="22"/>
        <v>8.6898800000000005</v>
      </c>
      <c r="Z20" s="8">
        <f>Y20</f>
        <v>8.6898800000000005</v>
      </c>
      <c r="AA20" s="8">
        <f>Z20</f>
        <v>8.6898800000000005</v>
      </c>
      <c r="AB20" s="8">
        <f>AA20</f>
        <v>8.6898800000000005</v>
      </c>
      <c r="AC20" s="8">
        <f>AB20</f>
        <v>8.6898800000000005</v>
      </c>
      <c r="AD20" s="8">
        <f t="shared" si="23"/>
        <v>8.6898800000000005</v>
      </c>
      <c r="AE20" s="8">
        <f t="shared" si="23"/>
        <v>8.6898800000000005</v>
      </c>
      <c r="AF20" s="8">
        <f t="shared" si="23"/>
        <v>8.6898800000000005</v>
      </c>
      <c r="AG20" s="8">
        <f t="shared" si="23"/>
        <v>8.6898800000000005</v>
      </c>
      <c r="AH20" s="28">
        <f>AG20</f>
        <v>8.6898800000000005</v>
      </c>
      <c r="AI20" s="28">
        <f>AH20</f>
        <v>8.6898800000000005</v>
      </c>
      <c r="AJ20" s="8">
        <v>31.409549999999999</v>
      </c>
      <c r="AK20" s="8">
        <v>32.748510000000003</v>
      </c>
      <c r="AL20" s="28">
        <f>AK20</f>
        <v>32.748510000000003</v>
      </c>
      <c r="AM20" s="28">
        <f t="shared" ref="AM20:AS20" si="26">AL20</f>
        <v>32.748510000000003</v>
      </c>
      <c r="AN20" s="28">
        <f t="shared" si="26"/>
        <v>32.748510000000003</v>
      </c>
      <c r="AO20" s="28">
        <f t="shared" si="26"/>
        <v>32.748510000000003</v>
      </c>
      <c r="AP20" s="28">
        <f t="shared" si="26"/>
        <v>32.748510000000003</v>
      </c>
      <c r="AQ20" s="28">
        <f t="shared" si="26"/>
        <v>32.748510000000003</v>
      </c>
      <c r="AR20" s="28">
        <f t="shared" si="26"/>
        <v>32.748510000000003</v>
      </c>
      <c r="AS20" s="28">
        <f t="shared" si="26"/>
        <v>32.748510000000003</v>
      </c>
      <c r="AT20" s="8">
        <v>41.760440000000003</v>
      </c>
      <c r="AU20" s="28">
        <f>AT20</f>
        <v>41.760440000000003</v>
      </c>
      <c r="AV20" s="8">
        <v>41.890309999999999</v>
      </c>
      <c r="AW20" s="28">
        <f>AV20</f>
        <v>41.890309999999999</v>
      </c>
      <c r="AX20" s="8">
        <f t="shared" si="6"/>
        <v>41.890309999999999</v>
      </c>
    </row>
    <row r="21" spans="1:50" ht="13" x14ac:dyDescent="0.3">
      <c r="A21" s="6" t="s">
        <v>73</v>
      </c>
      <c r="B21" s="6" t="str">
        <f t="shared" si="3"/>
        <v xml:space="preserve">Barbados </v>
      </c>
      <c r="C21" s="5" t="s">
        <v>53</v>
      </c>
      <c r="D21" s="23">
        <f>TREND(E21:$AW21,E$3:$AW$3,D$3)</f>
        <v>39.090476849503602</v>
      </c>
      <c r="E21" s="23">
        <f>TREND(F21:$AW21,F$3:$AW$3,E$3)</f>
        <v>39.811017310924399</v>
      </c>
      <c r="F21" s="23">
        <f>TREND(G21:$AW21,G$3:$AW$3,F$3)</f>
        <v>40.531557772345423</v>
      </c>
      <c r="G21" s="23">
        <f>TREND(H21:$AW21,H$3:$AW$3,G$3)</f>
        <v>41.252098233765992</v>
      </c>
      <c r="H21" s="23">
        <f>TREND(I21:$AW21,I$3:$AW$3,H$3)</f>
        <v>41.972638695187015</v>
      </c>
      <c r="I21" s="23">
        <f>TREND(J21:$AW21,J$3:$AW$3,I$3)</f>
        <v>42.693179156608267</v>
      </c>
      <c r="J21" s="23">
        <f>TREND(K21:$AW21,K$3:$AW$3,J$3)</f>
        <v>43.413719618029063</v>
      </c>
      <c r="K21" s="23">
        <f>TREND(L21:$AW21,L$3:$AW$3,K$3)</f>
        <v>44.134260079450087</v>
      </c>
      <c r="L21" s="23">
        <f>TREND(M21:$AW21,M$3:$AW$3,L$3)</f>
        <v>44.854800540870883</v>
      </c>
      <c r="M21" s="23">
        <f>TREND(N21:$AW21,N$3:$AW$3,M$3)</f>
        <v>45.57534100229168</v>
      </c>
      <c r="N21" s="23">
        <f>TREND(O21:$AW21,O$3:$AW$3,N$3)</f>
        <v>46.295881463712931</v>
      </c>
      <c r="O21" s="23">
        <f>TREND(P21:$AW21,P$3:$AW$3,O$3)</f>
        <v>47.016421925133727</v>
      </c>
      <c r="P21" s="7">
        <v>62.40822</v>
      </c>
      <c r="Q21" s="7">
        <v>59.570659999999997</v>
      </c>
      <c r="R21" s="7">
        <f>Q21</f>
        <v>59.570659999999997</v>
      </c>
      <c r="S21" s="7">
        <v>48.58108</v>
      </c>
      <c r="T21" s="7">
        <f>S21</f>
        <v>48.58108</v>
      </c>
      <c r="U21" s="7">
        <f t="shared" si="21"/>
        <v>48.58108</v>
      </c>
      <c r="V21" s="7">
        <f t="shared" si="21"/>
        <v>48.58108</v>
      </c>
      <c r="W21" s="7">
        <f>V21</f>
        <v>48.58108</v>
      </c>
      <c r="X21" s="7">
        <f t="shared" si="22"/>
        <v>48.58108</v>
      </c>
      <c r="Y21" s="7">
        <f t="shared" si="22"/>
        <v>48.58108</v>
      </c>
      <c r="Z21" s="7">
        <f>Y21</f>
        <v>48.58108</v>
      </c>
      <c r="AA21" s="7">
        <f>Z21</f>
        <v>48.58108</v>
      </c>
      <c r="AB21" s="7">
        <f>AA21</f>
        <v>48.58108</v>
      </c>
      <c r="AC21" s="7">
        <f>AB21</f>
        <v>48.58108</v>
      </c>
      <c r="AD21" s="7">
        <f>AC21</f>
        <v>48.58108</v>
      </c>
      <c r="AE21" s="7">
        <f>AD21</f>
        <v>48.58108</v>
      </c>
      <c r="AF21" s="7">
        <f>AE21</f>
        <v>48.58108</v>
      </c>
      <c r="AG21" s="7">
        <v>70.522390000000001</v>
      </c>
      <c r="AH21" s="28">
        <f>AG21</f>
        <v>70.522390000000001</v>
      </c>
      <c r="AI21" s="7">
        <v>65.978260000000006</v>
      </c>
      <c r="AJ21" s="28">
        <f>AI21</f>
        <v>65.978260000000006</v>
      </c>
      <c r="AK21" s="28">
        <f>AJ21</f>
        <v>65.978260000000006</v>
      </c>
      <c r="AL21" s="28">
        <f>AK21</f>
        <v>65.978260000000006</v>
      </c>
      <c r="AM21" s="28">
        <f>AL21</f>
        <v>65.978260000000006</v>
      </c>
      <c r="AN21" s="28">
        <f>AM21</f>
        <v>65.978260000000006</v>
      </c>
      <c r="AO21" s="7">
        <v>74.264279999999999</v>
      </c>
      <c r="AP21" s="28">
        <f>AO21</f>
        <v>74.264279999999999</v>
      </c>
      <c r="AQ21" s="7">
        <v>69.084130000000002</v>
      </c>
      <c r="AR21" s="28">
        <f>AQ21</f>
        <v>69.084130000000002</v>
      </c>
      <c r="AS21" s="7">
        <v>68.396820000000005</v>
      </c>
      <c r="AT21" s="28">
        <f>AS21</f>
        <v>68.396820000000005</v>
      </c>
      <c r="AU21" s="28">
        <f>AT21</f>
        <v>68.396820000000005</v>
      </c>
      <c r="AV21" s="28">
        <f>AU21</f>
        <v>68.396820000000005</v>
      </c>
      <c r="AW21" s="28">
        <f>AV21</f>
        <v>68.396820000000005</v>
      </c>
      <c r="AX21" s="7">
        <f t="shared" si="6"/>
        <v>68.396820000000005</v>
      </c>
    </row>
    <row r="22" spans="1:50" ht="13" x14ac:dyDescent="0.3">
      <c r="A22" s="6" t="s">
        <v>74</v>
      </c>
      <c r="B22" s="6" t="str">
        <f t="shared" si="3"/>
        <v xml:space="preserve">Belarus </v>
      </c>
      <c r="C22" s="5" t="s">
        <v>53</v>
      </c>
      <c r="D22" s="23">
        <f>TREND(E22:$AW22,E$3:$AW$3,D$3)</f>
        <v>62.880821495098019</v>
      </c>
      <c r="E22" s="23">
        <f>TREND(F22:$AW22,F$3:$AW$3,E$3)</f>
        <v>62.691110294117664</v>
      </c>
      <c r="F22" s="23">
        <f>TREND(G22:$AW22,G$3:$AW$3,F$3)</f>
        <v>62.501399093137195</v>
      </c>
      <c r="G22" s="23">
        <f>TREND(H22:$AW22,H$3:$AW$3,G$3)</f>
        <v>62.311687892156783</v>
      </c>
      <c r="H22" s="23">
        <f>TREND(I22:$AW22,I$3:$AW$3,H$3)</f>
        <v>62.121976691176485</v>
      </c>
      <c r="I22" s="23">
        <f>TREND(J22:$AW22,J$3:$AW$3,I$3)</f>
        <v>61.932265490196016</v>
      </c>
      <c r="J22" s="23">
        <f>TREND(K22:$AW22,K$3:$AW$3,J$3)</f>
        <v>61.742554289215661</v>
      </c>
      <c r="K22" s="23">
        <f>TREND(L22:$AW22,L$3:$AW$3,K$3)</f>
        <v>61.552843088235306</v>
      </c>
      <c r="L22" s="23">
        <f>TREND(M22:$AW22,M$3:$AW$3,L$3)</f>
        <v>61.363131887254895</v>
      </c>
      <c r="M22" s="23">
        <f>TREND(N22:$AW22,N$3:$AW$3,M$3)</f>
        <v>61.173420686274483</v>
      </c>
      <c r="N22" s="23">
        <f>TREND(O22:$AW22,O$3:$AW$3,N$3)</f>
        <v>60.983709485294128</v>
      </c>
      <c r="O22" s="23">
        <f>TREND(P22:$AW22,P$3:$AW$3,O$3)</f>
        <v>60.793998284313716</v>
      </c>
      <c r="P22" s="23">
        <f>TREND(Q22:$AW22,Q$3:$AW$3,P$3)</f>
        <v>60.604287083333304</v>
      </c>
      <c r="Q22" s="23">
        <f>TREND(R22:$AW22,R$3:$AW$3,Q$3)</f>
        <v>60.414575882352949</v>
      </c>
      <c r="R22" s="23">
        <f>TREND(S22:$AW22,S$3:$AW$3,R$3)</f>
        <v>60.224864681372537</v>
      </c>
      <c r="S22" s="23">
        <f>TREND(T22:$AW22,T$3:$AW$3,S$3)</f>
        <v>60.035153480392125</v>
      </c>
      <c r="T22" s="23">
        <f>TREND(U22:$AW22,U$3:$AW$3,T$3)</f>
        <v>59.84544227941177</v>
      </c>
      <c r="U22" s="23">
        <f>TREND(V22:$AW22,V$3:$AW$3,U$3)</f>
        <v>59.655731078431359</v>
      </c>
      <c r="V22" s="23">
        <f>TREND(W22:$AW22,W$3:$AW$3,V$3)</f>
        <v>59.466019877451004</v>
      </c>
      <c r="W22" s="23">
        <f>TREND(X22:$AW22,X$3:$AW$3,W$3)</f>
        <v>59.276308676470592</v>
      </c>
      <c r="X22" s="23">
        <f>TREND(Y22:$AW22,Y$3:$AW$3,X$3)</f>
        <v>59.08659747549018</v>
      </c>
      <c r="Y22" s="23">
        <f>TREND(Z22:$AW22,Z$3:$AW$3,Y$3)</f>
        <v>58.896886274509768</v>
      </c>
      <c r="Z22" s="23">
        <f>TREND(AA22:$AW22,AA$3:$AW$3,Z$3)</f>
        <v>58.707175073529413</v>
      </c>
      <c r="AA22" s="23">
        <f>TREND(AB22:$AW22,AB$3:$AW$3,AA$3)</f>
        <v>58.517463872549001</v>
      </c>
      <c r="AB22" s="23">
        <f>TREND(AC22:$AW22,AC$3:$AW$3,AB$3)</f>
        <v>58.327752671568589</v>
      </c>
      <c r="AC22" s="23">
        <f>TREND(AD22:$AW22,AD$3:$AW$3,AC$3)</f>
        <v>58.138041470588234</v>
      </c>
      <c r="AD22" s="23">
        <f>TREND(AE22:$AW22,AE$3:$AW$3,AD$3)</f>
        <v>57.948330269607879</v>
      </c>
      <c r="AE22" s="23">
        <f>TREND(AF22:$AW22,AF$3:$AW$3,AE$3)</f>
        <v>57.758619068627411</v>
      </c>
      <c r="AF22" s="23">
        <f>TREND(AG22:$AW22,AG$3:$AW$3,AF$3)</f>
        <v>57.568907867646999</v>
      </c>
      <c r="AG22" s="8">
        <v>59.46564</v>
      </c>
      <c r="AH22" s="8">
        <v>56.398269999999997</v>
      </c>
      <c r="AI22" s="8">
        <v>58.12453</v>
      </c>
      <c r="AJ22" s="8">
        <v>57.712569999999999</v>
      </c>
      <c r="AK22" s="8">
        <v>58.624270000000003</v>
      </c>
      <c r="AL22" s="8">
        <v>58.701949999999997</v>
      </c>
      <c r="AM22" s="8">
        <v>58.113549999999996</v>
      </c>
      <c r="AN22" s="8">
        <v>58.426189999999998</v>
      </c>
      <c r="AO22" s="8">
        <v>58.17221</v>
      </c>
      <c r="AP22" s="28">
        <f>AO22</f>
        <v>58.17221</v>
      </c>
      <c r="AQ22" s="8">
        <v>30.546520000000001</v>
      </c>
      <c r="AR22" s="8">
        <v>39.895339999999997</v>
      </c>
      <c r="AS22" s="8">
        <v>59.99803</v>
      </c>
      <c r="AT22" s="8">
        <v>60.515120000000003</v>
      </c>
      <c r="AU22" s="8">
        <v>60.804279999999999</v>
      </c>
      <c r="AV22" s="8">
        <v>58.467100000000002</v>
      </c>
      <c r="AW22" s="8">
        <v>57.507840000000002</v>
      </c>
      <c r="AX22" s="8">
        <f t="shared" si="6"/>
        <v>57.507840000000002</v>
      </c>
    </row>
    <row r="23" spans="1:50" ht="13" x14ac:dyDescent="0.3">
      <c r="A23" s="6" t="s">
        <v>75</v>
      </c>
      <c r="B23" s="6" t="str">
        <f t="shared" si="3"/>
        <v xml:space="preserve">Belgium </v>
      </c>
      <c r="C23" s="5" t="s">
        <v>53</v>
      </c>
      <c r="D23" s="30">
        <f t="shared" ref="D23:H24" si="27">E23</f>
        <v>29.817910000000001</v>
      </c>
      <c r="E23" s="7">
        <v>29.817910000000001</v>
      </c>
      <c r="F23" s="7">
        <f>E23</f>
        <v>29.817910000000001</v>
      </c>
      <c r="G23" s="7">
        <v>30.910160000000001</v>
      </c>
      <c r="H23" s="7">
        <v>33.465249999999997</v>
      </c>
      <c r="I23" s="7">
        <v>33.887509999999999</v>
      </c>
      <c r="J23" s="7">
        <v>47.037039999999998</v>
      </c>
      <c r="K23" s="7">
        <v>45.130600000000001</v>
      </c>
      <c r="L23" s="7">
        <v>48.61157</v>
      </c>
      <c r="M23" s="7">
        <v>46.618020000000001</v>
      </c>
      <c r="N23" s="7">
        <v>49.161499999999997</v>
      </c>
      <c r="O23" s="7">
        <v>39.671799999999998</v>
      </c>
      <c r="P23" s="7">
        <v>40.196190000000001</v>
      </c>
      <c r="Q23" s="7">
        <v>39.560989999999997</v>
      </c>
      <c r="R23" s="7">
        <v>41.152470000000001</v>
      </c>
      <c r="S23" s="7">
        <v>45.646329999999999</v>
      </c>
      <c r="T23" s="7">
        <v>50.446249999999999</v>
      </c>
      <c r="U23" s="7">
        <v>46.882330000000003</v>
      </c>
      <c r="V23" s="7">
        <v>50.328879999999998</v>
      </c>
      <c r="W23" s="7">
        <v>49.783029999999997</v>
      </c>
      <c r="X23" s="7">
        <v>53.120480000000001</v>
      </c>
      <c r="Y23" s="7">
        <v>51.612789999999997</v>
      </c>
      <c r="Z23" s="7">
        <f t="shared" ref="Z23:AA27" si="28">Y23</f>
        <v>51.612789999999997</v>
      </c>
      <c r="AA23" s="7">
        <f t="shared" si="28"/>
        <v>51.612789999999997</v>
      </c>
      <c r="AB23" s="7">
        <v>51.172069999999998</v>
      </c>
      <c r="AC23" s="7">
        <f t="shared" ref="AC23:AG24" si="29">AB23</f>
        <v>51.172069999999998</v>
      </c>
      <c r="AD23" s="7">
        <f t="shared" si="29"/>
        <v>51.172069999999998</v>
      </c>
      <c r="AE23" s="7">
        <f t="shared" si="29"/>
        <v>51.172069999999998</v>
      </c>
      <c r="AF23" s="7">
        <f t="shared" si="29"/>
        <v>51.172069999999998</v>
      </c>
      <c r="AG23" s="7">
        <f t="shared" si="29"/>
        <v>51.172069999999998</v>
      </c>
      <c r="AH23" s="7">
        <v>55.875410000000002</v>
      </c>
      <c r="AI23" s="7">
        <v>56.110939999999999</v>
      </c>
      <c r="AJ23" s="7">
        <v>56.707659999999997</v>
      </c>
      <c r="AK23" s="28">
        <f t="shared" ref="AK23:AM25" si="30">AJ23</f>
        <v>56.707659999999997</v>
      </c>
      <c r="AL23" s="28">
        <f t="shared" si="30"/>
        <v>56.707659999999997</v>
      </c>
      <c r="AM23" s="28">
        <f t="shared" si="30"/>
        <v>56.707659999999997</v>
      </c>
      <c r="AN23" s="7">
        <v>58.779089999999997</v>
      </c>
      <c r="AO23" s="28">
        <f>AN23</f>
        <v>58.779089999999997</v>
      </c>
      <c r="AP23" s="7">
        <v>58.669589999999999</v>
      </c>
      <c r="AQ23" s="7">
        <v>58.691049999999997</v>
      </c>
      <c r="AR23" s="7">
        <v>58.853090000000002</v>
      </c>
      <c r="AS23" s="7">
        <v>59.019100000000002</v>
      </c>
      <c r="AT23" s="7">
        <v>59.305010000000003</v>
      </c>
      <c r="AU23" s="7">
        <v>59.090319999999998</v>
      </c>
      <c r="AV23" s="7">
        <v>59.80809</v>
      </c>
      <c r="AW23" s="28">
        <f>AV23</f>
        <v>59.80809</v>
      </c>
      <c r="AX23" s="7">
        <f t="shared" si="6"/>
        <v>59.80809</v>
      </c>
    </row>
    <row r="24" spans="1:50" ht="13" x14ac:dyDescent="0.3">
      <c r="A24" s="6" t="s">
        <v>76</v>
      </c>
      <c r="B24" s="6" t="str">
        <f t="shared" si="3"/>
        <v xml:space="preserve">Belize </v>
      </c>
      <c r="C24" s="5" t="s">
        <v>53</v>
      </c>
      <c r="D24" s="30">
        <f t="shared" si="27"/>
        <v>68.627449999999996</v>
      </c>
      <c r="E24" s="30">
        <f t="shared" si="27"/>
        <v>68.627449999999996</v>
      </c>
      <c r="F24" s="30">
        <f t="shared" si="27"/>
        <v>68.627449999999996</v>
      </c>
      <c r="G24" s="30">
        <f t="shared" si="27"/>
        <v>68.627449999999996</v>
      </c>
      <c r="H24" s="30">
        <f t="shared" si="27"/>
        <v>68.627449999999996</v>
      </c>
      <c r="I24" s="8">
        <v>68.627449999999996</v>
      </c>
      <c r="J24" s="8">
        <v>61.702129999999997</v>
      </c>
      <c r="K24" s="8">
        <f t="shared" ref="K24:Y24" si="31">J24</f>
        <v>61.702129999999997</v>
      </c>
      <c r="L24" s="8">
        <f t="shared" si="31"/>
        <v>61.702129999999997</v>
      </c>
      <c r="M24" s="8">
        <f t="shared" si="31"/>
        <v>61.702129999999997</v>
      </c>
      <c r="N24" s="8">
        <f t="shared" si="31"/>
        <v>61.702129999999997</v>
      </c>
      <c r="O24" s="8">
        <f t="shared" si="31"/>
        <v>61.702129999999997</v>
      </c>
      <c r="P24" s="8">
        <f t="shared" si="31"/>
        <v>61.702129999999997</v>
      </c>
      <c r="Q24" s="8">
        <f t="shared" si="31"/>
        <v>61.702129999999997</v>
      </c>
      <c r="R24" s="8">
        <f t="shared" si="31"/>
        <v>61.702129999999997</v>
      </c>
      <c r="S24" s="8">
        <f t="shared" si="31"/>
        <v>61.702129999999997</v>
      </c>
      <c r="T24" s="8">
        <f t="shared" si="31"/>
        <v>61.702129999999997</v>
      </c>
      <c r="U24" s="8">
        <f t="shared" si="31"/>
        <v>61.702129999999997</v>
      </c>
      <c r="V24" s="8">
        <f t="shared" si="31"/>
        <v>61.702129999999997</v>
      </c>
      <c r="W24" s="8">
        <f t="shared" si="31"/>
        <v>61.702129999999997</v>
      </c>
      <c r="X24" s="8">
        <f t="shared" si="31"/>
        <v>61.702129999999997</v>
      </c>
      <c r="Y24" s="8">
        <f t="shared" si="31"/>
        <v>61.702129999999997</v>
      </c>
      <c r="Z24" s="8">
        <f t="shared" si="28"/>
        <v>61.702129999999997</v>
      </c>
      <c r="AA24" s="8">
        <f t="shared" si="28"/>
        <v>61.702129999999997</v>
      </c>
      <c r="AB24" s="8">
        <f>AA24</f>
        <v>61.702129999999997</v>
      </c>
      <c r="AC24" s="8">
        <f t="shared" si="29"/>
        <v>61.702129999999997</v>
      </c>
      <c r="AD24" s="8">
        <f t="shared" si="29"/>
        <v>61.702129999999997</v>
      </c>
      <c r="AE24" s="8">
        <f t="shared" si="29"/>
        <v>61.702129999999997</v>
      </c>
      <c r="AF24" s="8">
        <f t="shared" si="29"/>
        <v>61.702129999999997</v>
      </c>
      <c r="AG24" s="8">
        <f t="shared" si="29"/>
        <v>61.702129999999997</v>
      </c>
      <c r="AH24" s="28">
        <f t="shared" ref="AH24:AJ25" si="32">AG24</f>
        <v>61.702129999999997</v>
      </c>
      <c r="AI24" s="28">
        <f t="shared" si="32"/>
        <v>61.702129999999997</v>
      </c>
      <c r="AJ24" s="28">
        <f t="shared" si="32"/>
        <v>61.702129999999997</v>
      </c>
      <c r="AK24" s="28">
        <f t="shared" si="30"/>
        <v>61.702129999999997</v>
      </c>
      <c r="AL24" s="28">
        <f t="shared" si="30"/>
        <v>61.702129999999997</v>
      </c>
      <c r="AM24" s="28">
        <f t="shared" si="30"/>
        <v>61.702129999999997</v>
      </c>
      <c r="AN24" s="28">
        <f>AM24</f>
        <v>61.702129999999997</v>
      </c>
      <c r="AO24" s="28">
        <f>AN24</f>
        <v>61.702129999999997</v>
      </c>
      <c r="AP24" s="28">
        <f>AO24</f>
        <v>61.702129999999997</v>
      </c>
      <c r="AQ24" s="28">
        <f>AP24</f>
        <v>61.702129999999997</v>
      </c>
      <c r="AR24" s="28">
        <f>AQ24</f>
        <v>61.702129999999997</v>
      </c>
      <c r="AS24" s="8">
        <v>61.634810000000002</v>
      </c>
      <c r="AT24" s="8">
        <v>62.521009999999997</v>
      </c>
      <c r="AU24" s="28">
        <f>AT24</f>
        <v>62.521009999999997</v>
      </c>
      <c r="AV24" s="28">
        <f>AU24</f>
        <v>62.521009999999997</v>
      </c>
      <c r="AW24" s="8">
        <v>64.273099999999999</v>
      </c>
      <c r="AX24" s="8">
        <f t="shared" si="6"/>
        <v>64.273099999999999</v>
      </c>
    </row>
    <row r="25" spans="1:50" ht="13" x14ac:dyDescent="0.3">
      <c r="A25" s="6" t="s">
        <v>77</v>
      </c>
      <c r="B25" s="6" t="str">
        <f t="shared" si="3"/>
        <v xml:space="preserve">Benin </v>
      </c>
      <c r="C25" s="5" t="s">
        <v>53</v>
      </c>
      <c r="D25" s="30">
        <f>E25</f>
        <v>3.92157</v>
      </c>
      <c r="E25" s="7">
        <v>3.92157</v>
      </c>
      <c r="F25" s="7">
        <v>12.244899999999999</v>
      </c>
      <c r="G25" s="7">
        <f>F25</f>
        <v>12.244899999999999</v>
      </c>
      <c r="H25" s="7">
        <f>G25</f>
        <v>12.244899999999999</v>
      </c>
      <c r="I25" s="7">
        <f>H25</f>
        <v>12.244899999999999</v>
      </c>
      <c r="J25" s="7">
        <f>I25</f>
        <v>12.244899999999999</v>
      </c>
      <c r="K25" s="7">
        <f t="shared" ref="K25:Y25" si="33">J25</f>
        <v>12.244899999999999</v>
      </c>
      <c r="L25" s="7">
        <f t="shared" si="33"/>
        <v>12.244899999999999</v>
      </c>
      <c r="M25" s="7">
        <f t="shared" si="33"/>
        <v>12.244899999999999</v>
      </c>
      <c r="N25" s="7">
        <f t="shared" si="33"/>
        <v>12.244899999999999</v>
      </c>
      <c r="O25" s="7">
        <f t="shared" si="33"/>
        <v>12.244899999999999</v>
      </c>
      <c r="P25" s="7">
        <f t="shared" si="33"/>
        <v>12.244899999999999</v>
      </c>
      <c r="Q25" s="7">
        <f t="shared" si="33"/>
        <v>12.244899999999999</v>
      </c>
      <c r="R25" s="7">
        <f t="shared" si="33"/>
        <v>12.244899999999999</v>
      </c>
      <c r="S25" s="7">
        <f t="shared" si="33"/>
        <v>12.244899999999999</v>
      </c>
      <c r="T25" s="7">
        <f t="shared" si="33"/>
        <v>12.244899999999999</v>
      </c>
      <c r="U25" s="7">
        <f t="shared" si="33"/>
        <v>12.244899999999999</v>
      </c>
      <c r="V25" s="7">
        <f t="shared" si="33"/>
        <v>12.244899999999999</v>
      </c>
      <c r="W25" s="7">
        <f t="shared" si="33"/>
        <v>12.244899999999999</v>
      </c>
      <c r="X25" s="7">
        <f t="shared" si="33"/>
        <v>12.244899999999999</v>
      </c>
      <c r="Y25" s="7">
        <f t="shared" si="33"/>
        <v>12.244899999999999</v>
      </c>
      <c r="Z25" s="7">
        <f t="shared" si="28"/>
        <v>12.244899999999999</v>
      </c>
      <c r="AA25" s="7">
        <f t="shared" si="28"/>
        <v>12.244899999999999</v>
      </c>
      <c r="AB25" s="7">
        <f>AA25</f>
        <v>12.244899999999999</v>
      </c>
      <c r="AC25" s="7">
        <f t="shared" ref="AC25:AF27" si="34">AB25</f>
        <v>12.244899999999999</v>
      </c>
      <c r="AD25" s="7">
        <f t="shared" si="34"/>
        <v>12.244899999999999</v>
      </c>
      <c r="AE25" s="7">
        <f t="shared" si="34"/>
        <v>12.244899999999999</v>
      </c>
      <c r="AF25" s="7">
        <f t="shared" si="34"/>
        <v>12.244899999999999</v>
      </c>
      <c r="AG25" s="7">
        <v>24.4</v>
      </c>
      <c r="AH25" s="28">
        <f t="shared" si="32"/>
        <v>24.4</v>
      </c>
      <c r="AI25" s="28">
        <f t="shared" si="32"/>
        <v>24.4</v>
      </c>
      <c r="AJ25" s="28">
        <f t="shared" si="32"/>
        <v>24.4</v>
      </c>
      <c r="AK25" s="28">
        <f t="shared" si="30"/>
        <v>24.4</v>
      </c>
      <c r="AL25" s="28">
        <f t="shared" si="30"/>
        <v>24.4</v>
      </c>
      <c r="AM25" s="28">
        <f t="shared" si="30"/>
        <v>24.4</v>
      </c>
      <c r="AN25" s="28">
        <f>AM25</f>
        <v>24.4</v>
      </c>
      <c r="AO25" s="28">
        <f>AN25</f>
        <v>24.4</v>
      </c>
      <c r="AP25" s="28">
        <f>AO25</f>
        <v>24.4</v>
      </c>
      <c r="AQ25" s="7">
        <v>31.213280000000001</v>
      </c>
      <c r="AR25" s="7">
        <v>33.696429999999999</v>
      </c>
      <c r="AS25" s="7">
        <v>29.659549999999999</v>
      </c>
      <c r="AT25" s="28">
        <f>AS25</f>
        <v>29.659549999999999</v>
      </c>
      <c r="AU25" s="28">
        <f>AT25</f>
        <v>29.659549999999999</v>
      </c>
      <c r="AV25" s="28">
        <f>AU25</f>
        <v>29.659549999999999</v>
      </c>
      <c r="AW25" s="28">
        <f>AV25</f>
        <v>29.659549999999999</v>
      </c>
      <c r="AX25" s="7">
        <f t="shared" si="6"/>
        <v>29.659549999999999</v>
      </c>
    </row>
    <row r="26" spans="1:50" ht="13" x14ac:dyDescent="0.3">
      <c r="A26" s="6" t="s">
        <v>78</v>
      </c>
      <c r="B26" s="6" t="str">
        <f t="shared" si="3"/>
        <v xml:space="preserve">Bermuda </v>
      </c>
      <c r="C26" s="5" t="s">
        <v>53</v>
      </c>
      <c r="D26" s="23">
        <f>TREND(E26:$AW26,E$3:$AW$3,D$3)</f>
        <v>55.64084678893164</v>
      </c>
      <c r="E26" s="23">
        <f>TREND(F26:$AW26,F$3:$AW$3,E$3)</f>
        <v>56.014796087516061</v>
      </c>
      <c r="F26" s="23">
        <f>TREND(G26:$AW26,G$3:$AW$3,F$3)</f>
        <v>56.388745386100254</v>
      </c>
      <c r="G26" s="23">
        <f>TREND(H26:$AW26,H$3:$AW$3,G$3)</f>
        <v>56.762694684684675</v>
      </c>
      <c r="H26" s="23">
        <f>TREND(I26:$AW26,I$3:$AW$3,H$3)</f>
        <v>57.136643983268868</v>
      </c>
      <c r="I26" s="23">
        <f>TREND(J26:$AW26,J$3:$AW$3,I$3)</f>
        <v>57.510593281853289</v>
      </c>
      <c r="J26" s="23">
        <f>TREND(K26:$AW26,K$3:$AW$3,J$3)</f>
        <v>57.884542580437483</v>
      </c>
      <c r="K26" s="23">
        <f>TREND(L26:$AW26,L$3:$AW$3,K$3)</f>
        <v>58.258491879021904</v>
      </c>
      <c r="L26" s="23">
        <f>TREND(M26:$AW26,M$3:$AW$3,L$3)</f>
        <v>58.632441177606097</v>
      </c>
      <c r="M26" s="23">
        <f>TREND(N26:$AW26,N$3:$AW$3,M$3)</f>
        <v>59.006390476190518</v>
      </c>
      <c r="N26" s="8">
        <v>57.843139999999998</v>
      </c>
      <c r="O26" s="8">
        <v>51.886789999999998</v>
      </c>
      <c r="P26" s="8">
        <v>61.290320000000001</v>
      </c>
      <c r="Q26" s="8">
        <v>59.85915</v>
      </c>
      <c r="R26" s="8">
        <v>62.874250000000004</v>
      </c>
      <c r="S26" s="8">
        <f t="shared" ref="S26:Y27" si="35">R26</f>
        <v>62.874250000000004</v>
      </c>
      <c r="T26" s="8">
        <f t="shared" si="35"/>
        <v>62.874250000000004</v>
      </c>
      <c r="U26" s="8">
        <f t="shared" si="35"/>
        <v>62.874250000000004</v>
      </c>
      <c r="V26" s="8">
        <f t="shared" si="35"/>
        <v>62.874250000000004</v>
      </c>
      <c r="W26" s="8">
        <f t="shared" si="35"/>
        <v>62.874250000000004</v>
      </c>
      <c r="X26" s="8">
        <f t="shared" si="35"/>
        <v>62.874250000000004</v>
      </c>
      <c r="Y26" s="8">
        <f t="shared" si="35"/>
        <v>62.874250000000004</v>
      </c>
      <c r="Z26" s="8">
        <f t="shared" si="28"/>
        <v>62.874250000000004</v>
      </c>
      <c r="AA26" s="8">
        <f t="shared" si="28"/>
        <v>62.874250000000004</v>
      </c>
      <c r="AB26" s="8">
        <f>AA26</f>
        <v>62.874250000000004</v>
      </c>
      <c r="AC26" s="8">
        <f t="shared" si="34"/>
        <v>62.874250000000004</v>
      </c>
      <c r="AD26" s="8">
        <f t="shared" si="34"/>
        <v>62.874250000000004</v>
      </c>
      <c r="AE26" s="8">
        <f t="shared" si="34"/>
        <v>62.874250000000004</v>
      </c>
      <c r="AF26" s="8">
        <f t="shared" si="34"/>
        <v>62.874250000000004</v>
      </c>
      <c r="AG26" s="8">
        <f>AF26</f>
        <v>62.874250000000004</v>
      </c>
      <c r="AH26" s="28">
        <f>AG26</f>
        <v>62.874250000000004</v>
      </c>
      <c r="AI26" s="8">
        <v>76.767679999999999</v>
      </c>
      <c r="AJ26" s="28">
        <f t="shared" ref="AJ26:AL27" si="36">AI26</f>
        <v>76.767679999999999</v>
      </c>
      <c r="AK26" s="28">
        <f t="shared" si="36"/>
        <v>76.767679999999999</v>
      </c>
      <c r="AL26" s="28">
        <f t="shared" si="36"/>
        <v>76.767679999999999</v>
      </c>
      <c r="AM26" s="8">
        <v>79.591840000000005</v>
      </c>
      <c r="AN26" s="28">
        <f>AM26</f>
        <v>79.591840000000005</v>
      </c>
      <c r="AO26" s="8">
        <v>62.874250000000004</v>
      </c>
      <c r="AP26" s="28">
        <f>AO26</f>
        <v>62.874250000000004</v>
      </c>
      <c r="AQ26" s="8">
        <v>71.223020000000005</v>
      </c>
      <c r="AR26" s="8">
        <v>72.63158</v>
      </c>
      <c r="AS26" s="8">
        <v>71.875</v>
      </c>
      <c r="AT26" s="8">
        <v>63.716810000000002</v>
      </c>
      <c r="AU26" s="28">
        <f>AT26</f>
        <v>63.716810000000002</v>
      </c>
      <c r="AV26" s="8">
        <v>78.723399999999998</v>
      </c>
      <c r="AW26" s="8">
        <v>59.649120000000003</v>
      </c>
      <c r="AX26" s="8">
        <f t="shared" si="6"/>
        <v>59.649120000000003</v>
      </c>
    </row>
    <row r="27" spans="1:50" ht="13" x14ac:dyDescent="0.3">
      <c r="A27" s="6" t="s">
        <v>79</v>
      </c>
      <c r="B27" s="6" t="str">
        <f t="shared" si="3"/>
        <v xml:space="preserve">Bhutan </v>
      </c>
      <c r="C27" s="5" t="s">
        <v>53</v>
      </c>
      <c r="D27" s="23">
        <f>TREND(E27:$AW27,E$3:$AW$3,D$3)</f>
        <v>14.6784811379801</v>
      </c>
      <c r="E27" s="23">
        <f>TREND(F27:$AW27,F$3:$AW$3,E$3)</f>
        <v>14.862110184921789</v>
      </c>
      <c r="F27" s="23">
        <f>TREND(G27:$AW27,G$3:$AW$3,F$3)</f>
        <v>15.045739231863422</v>
      </c>
      <c r="G27" s="23">
        <f>TREND(H27:$AW27,H$3:$AW$3,G$3)</f>
        <v>15.229368278805168</v>
      </c>
      <c r="H27" s="23">
        <f>TREND(I27:$AW27,I$3:$AW$3,H$3)</f>
        <v>15.412997325746801</v>
      </c>
      <c r="I27" s="23">
        <f>TREND(J27:$AW27,J$3:$AW$3,I$3)</f>
        <v>15.59662637268849</v>
      </c>
      <c r="J27" s="23">
        <f>TREND(K27:$AW27,K$3:$AW$3,J$3)</f>
        <v>15.78025541963018</v>
      </c>
      <c r="K27" s="23">
        <f>TREND(L27:$AW27,L$3:$AW$3,K$3)</f>
        <v>15.963884466571869</v>
      </c>
      <c r="L27" s="23">
        <f>TREND(M27:$AW27,M$3:$AW$3,L$3)</f>
        <v>16.147513513513502</v>
      </c>
      <c r="M27" s="7">
        <v>20.3125</v>
      </c>
      <c r="N27" s="7">
        <v>18.292680000000001</v>
      </c>
      <c r="O27" s="7">
        <f>N27</f>
        <v>18.292680000000001</v>
      </c>
      <c r="P27" s="7">
        <f>O27</f>
        <v>18.292680000000001</v>
      </c>
      <c r="Q27" s="7">
        <f>P27</f>
        <v>18.292680000000001</v>
      </c>
      <c r="R27" s="7">
        <f>Q27</f>
        <v>18.292680000000001</v>
      </c>
      <c r="S27" s="7">
        <f t="shared" si="35"/>
        <v>18.292680000000001</v>
      </c>
      <c r="T27" s="7">
        <f t="shared" si="35"/>
        <v>18.292680000000001</v>
      </c>
      <c r="U27" s="7">
        <f t="shared" si="35"/>
        <v>18.292680000000001</v>
      </c>
      <c r="V27" s="7">
        <f t="shared" si="35"/>
        <v>18.292680000000001</v>
      </c>
      <c r="W27" s="7">
        <f t="shared" si="35"/>
        <v>18.292680000000001</v>
      </c>
      <c r="X27" s="7">
        <f t="shared" si="35"/>
        <v>18.292680000000001</v>
      </c>
      <c r="Y27" s="7">
        <f t="shared" si="35"/>
        <v>18.292680000000001</v>
      </c>
      <c r="Z27" s="7">
        <f t="shared" si="28"/>
        <v>18.292680000000001</v>
      </c>
      <c r="AA27" s="7">
        <f t="shared" si="28"/>
        <v>18.292680000000001</v>
      </c>
      <c r="AB27" s="7">
        <f>AA27</f>
        <v>18.292680000000001</v>
      </c>
      <c r="AC27" s="7">
        <f t="shared" si="34"/>
        <v>18.292680000000001</v>
      </c>
      <c r="AD27" s="7">
        <f t="shared" si="34"/>
        <v>18.292680000000001</v>
      </c>
      <c r="AE27" s="7">
        <f t="shared" si="34"/>
        <v>18.292680000000001</v>
      </c>
      <c r="AF27" s="7">
        <f t="shared" si="34"/>
        <v>18.292680000000001</v>
      </c>
      <c r="AG27" s="7">
        <f>AF27</f>
        <v>18.292680000000001</v>
      </c>
      <c r="AH27" s="28">
        <f>AG27</f>
        <v>18.292680000000001</v>
      </c>
      <c r="AI27" s="28">
        <f>AH27</f>
        <v>18.292680000000001</v>
      </c>
      <c r="AJ27" s="28">
        <f t="shared" si="36"/>
        <v>18.292680000000001</v>
      </c>
      <c r="AK27" s="28">
        <f t="shared" si="36"/>
        <v>18.292680000000001</v>
      </c>
      <c r="AL27" s="28">
        <f t="shared" si="36"/>
        <v>18.292680000000001</v>
      </c>
      <c r="AM27" s="28">
        <f>AL27</f>
        <v>18.292680000000001</v>
      </c>
      <c r="AN27" s="28">
        <f>AM27</f>
        <v>18.292680000000001</v>
      </c>
      <c r="AO27" s="28">
        <f>AN27</f>
        <v>18.292680000000001</v>
      </c>
      <c r="AP27" s="28">
        <f>AO27</f>
        <v>18.292680000000001</v>
      </c>
      <c r="AQ27" s="28">
        <f>AP27</f>
        <v>18.292680000000001</v>
      </c>
      <c r="AR27" s="28">
        <f>AQ27</f>
        <v>18.292680000000001</v>
      </c>
      <c r="AS27" s="28">
        <f>AR27</f>
        <v>18.292680000000001</v>
      </c>
      <c r="AT27" s="28">
        <f>AS27</f>
        <v>18.292680000000001</v>
      </c>
      <c r="AU27" s="7">
        <v>34.19276</v>
      </c>
      <c r="AV27" s="28">
        <f>AU27</f>
        <v>34.19276</v>
      </c>
      <c r="AW27" s="28">
        <f>AV27</f>
        <v>34.19276</v>
      </c>
      <c r="AX27" s="7">
        <f t="shared" si="6"/>
        <v>34.19276</v>
      </c>
    </row>
    <row r="28" spans="1:50" ht="40" x14ac:dyDescent="0.3">
      <c r="A28" s="6" t="s">
        <v>81</v>
      </c>
      <c r="B28" s="20" t="s">
        <v>404</v>
      </c>
      <c r="C28" s="5" t="s">
        <v>53</v>
      </c>
      <c r="D28" s="23">
        <f>TREND(E28:$AW28,E$3:$AW$3,D$3)</f>
        <v>49.576234722222125</v>
      </c>
      <c r="E28" s="23">
        <f>TREND(F28:$AW28,F$3:$AW$3,E$3)</f>
        <v>49.818188888888812</v>
      </c>
      <c r="F28" s="23">
        <f>TREND(G28:$AW28,G$3:$AW$3,F$3)</f>
        <v>50.060143055555443</v>
      </c>
      <c r="G28" s="23">
        <f>TREND(H28:$AW28,H$3:$AW$3,G$3)</f>
        <v>50.302097222222187</v>
      </c>
      <c r="H28" s="23">
        <f>TREND(I28:$AW28,I$3:$AW$3,H$3)</f>
        <v>50.544051388888818</v>
      </c>
      <c r="I28" s="23">
        <f>TREND(J28:$AW28,J$3:$AW$3,I$3)</f>
        <v>50.786005555555505</v>
      </c>
      <c r="J28" s="23">
        <f>TREND(K28:$AW28,K$3:$AW$3,J$3)</f>
        <v>51.027959722222192</v>
      </c>
      <c r="K28" s="23">
        <f>TREND(L28:$AW28,L$3:$AW$3,K$3)</f>
        <v>51.269913888888823</v>
      </c>
      <c r="L28" s="23">
        <f>TREND(M28:$AW28,M$3:$AW$3,L$3)</f>
        <v>51.51186805555551</v>
      </c>
      <c r="M28" s="23">
        <f>TREND(N28:$AW28,N$3:$AW$3,M$3)</f>
        <v>51.753822222222141</v>
      </c>
      <c r="N28" s="23">
        <f>TREND(O28:$AW28,O$3:$AW$3,N$3)</f>
        <v>51.995776388888828</v>
      </c>
      <c r="O28" s="23">
        <f>TREND(P28:$AW28,P$3:$AW$3,O$3)</f>
        <v>52.237730555555515</v>
      </c>
      <c r="P28" s="23">
        <f>TREND(Q28:$AW28,Q$3:$AW$3,P$3)</f>
        <v>52.479684722222203</v>
      </c>
      <c r="Q28" s="23">
        <f>TREND(R28:$AW28,R$3:$AW$3,Q$3)</f>
        <v>52.72163888888889</v>
      </c>
      <c r="R28" s="23">
        <f>TREND(S28:$AW28,S$3:$AW$3,R$3)</f>
        <v>52.963593055555521</v>
      </c>
      <c r="S28" s="23">
        <f>TREND(T28:$AW28,T$3:$AW$3,S$3)</f>
        <v>53.205547222222208</v>
      </c>
      <c r="T28" s="23">
        <f>TREND(U28:$AW28,U$3:$AW$3,T$3)</f>
        <v>53.447501388888838</v>
      </c>
      <c r="U28" s="23">
        <f>TREND(V28:$AW28,V$3:$AW$3,U$3)</f>
        <v>53.689455555555526</v>
      </c>
      <c r="V28" s="23">
        <f>TREND(W28:$AW28,W$3:$AW$3,V$3)</f>
        <v>53.931409722222213</v>
      </c>
      <c r="W28" s="23">
        <f>TREND(X28:$AW28,X$3:$AW$3,W$3)</f>
        <v>54.1733638888889</v>
      </c>
      <c r="X28" s="23">
        <f>TREND(Y28:$AW28,Y$3:$AW$3,X$3)</f>
        <v>54.415318055555531</v>
      </c>
      <c r="Y28" s="23">
        <f>TREND(Z28:$AW28,Z$3:$AW$3,Y$3)</f>
        <v>54.657272222222161</v>
      </c>
      <c r="Z28" s="23">
        <f>TREND(AA28:$AW28,AA$3:$AW$3,Z$3)</f>
        <v>54.899226388888849</v>
      </c>
      <c r="AA28" s="23">
        <f>TREND(AB28:$AW28,AB$3:$AW$3,AA$3)</f>
        <v>55.141180555555536</v>
      </c>
      <c r="AB28" s="23">
        <f>TREND(AC28:$AW28,AC$3:$AW$3,AB$3)</f>
        <v>55.383134722222223</v>
      </c>
      <c r="AC28" s="23">
        <f>TREND(AD28:$AW28,AD$3:$AW$3,AC$3)</f>
        <v>55.625088888888911</v>
      </c>
      <c r="AD28" s="23">
        <f>TREND(AE28:$AW28,AE$3:$AW$3,AD$3)</f>
        <v>55.867043055555484</v>
      </c>
      <c r="AE28" s="23">
        <f>TREND(AF28:$AW28,AF$3:$AW$3,AE$3)</f>
        <v>56.108997222222172</v>
      </c>
      <c r="AF28" s="23">
        <f>TREND(AG28:$AW28,AG$3:$AW$3,AF$3)</f>
        <v>56.350951388888859</v>
      </c>
      <c r="AG28" s="23">
        <f>TREND(AH28:$AW28,AH$3:$AW$3,AG$3)</f>
        <v>56.592905555555546</v>
      </c>
      <c r="AH28" s="23">
        <f>TREND(AI28:$AW28,AI$3:$AW$3,AH$3)</f>
        <v>56.834859722222234</v>
      </c>
      <c r="AI28" s="23">
        <f>TREND(AJ28:$AW28,AJ$3:$AW$3,AI$3)</f>
        <v>57.076813888888864</v>
      </c>
      <c r="AJ28" s="23">
        <f>TREND(AK28:$AW28,AK$3:$AW$3,AJ$3)</f>
        <v>57.318768055555495</v>
      </c>
      <c r="AK28" s="23">
        <f>TREND(AL28:$AW28,AL$3:$AW$3,AK$3)</f>
        <v>57.560722222222182</v>
      </c>
      <c r="AL28" s="23">
        <f>TREND(AM28:$AW28,AM$3:$AW$3,AL$3)</f>
        <v>57.802676388888869</v>
      </c>
      <c r="AM28" s="23">
        <f>TREND(AN28:$AW28,AN$3:$AW$3,AM$3)</f>
        <v>58.044630555555557</v>
      </c>
      <c r="AN28" s="23">
        <f>TREND(AO28:$AW28,AO$3:$AW$3,AN$3)</f>
        <v>58.286584722222187</v>
      </c>
      <c r="AO28" s="7">
        <v>57.940919999999998</v>
      </c>
      <c r="AP28" s="7">
        <v>58.692210000000003</v>
      </c>
      <c r="AQ28" s="7">
        <v>58.877020000000002</v>
      </c>
      <c r="AR28" s="7">
        <v>58.92183</v>
      </c>
      <c r="AS28" s="7">
        <v>60.950200000000002</v>
      </c>
      <c r="AT28" s="7">
        <v>60.40802</v>
      </c>
      <c r="AU28" s="7">
        <v>60.015090000000001</v>
      </c>
      <c r="AV28" s="7">
        <v>60.052410000000002</v>
      </c>
      <c r="AW28" s="7">
        <v>59.609499999999997</v>
      </c>
      <c r="AX28" s="7">
        <f t="shared" si="6"/>
        <v>59.609499999999997</v>
      </c>
    </row>
    <row r="29" spans="1:50" ht="13" x14ac:dyDescent="0.3">
      <c r="A29" s="6" t="s">
        <v>82</v>
      </c>
      <c r="B29" s="6" t="str">
        <f t="shared" si="3"/>
        <v xml:space="preserve">Botswana </v>
      </c>
      <c r="C29" s="5" t="s">
        <v>53</v>
      </c>
      <c r="D29" s="23">
        <f>TREND(E29:$AW29,E$3:$AW$3,D$3)</f>
        <v>35.667282849503351</v>
      </c>
      <c r="E29" s="23">
        <f>TREND(F29:$AW29,F$3:$AW$3,E$3)</f>
        <v>35.910244369747772</v>
      </c>
      <c r="F29" s="23">
        <f>TREND(G29:$AW29,G$3:$AW$3,F$3)</f>
        <v>36.15320588999225</v>
      </c>
      <c r="G29" s="23">
        <f>TREND(H29:$AW29,H$3:$AW$3,G$3)</f>
        <v>36.396167410236728</v>
      </c>
      <c r="H29" s="23">
        <f>TREND(I29:$AW29,I$3:$AW$3,H$3)</f>
        <v>36.639128930481206</v>
      </c>
      <c r="I29" s="23">
        <f>TREND(J29:$AW29,J$3:$AW$3,I$3)</f>
        <v>36.882090450725684</v>
      </c>
      <c r="J29" s="23">
        <f>TREND(K29:$AW29,K$3:$AW$3,J$3)</f>
        <v>37.125051970970105</v>
      </c>
      <c r="K29" s="23">
        <f>TREND(L29:$AW29,L$3:$AW$3,K$3)</f>
        <v>37.36801349121464</v>
      </c>
      <c r="L29" s="23">
        <f>TREND(M29:$AW29,M$3:$AW$3,L$3)</f>
        <v>37.610975011459118</v>
      </c>
      <c r="M29" s="23">
        <f>TREND(N29:$AW29,N$3:$AW$3,M$3)</f>
        <v>37.853936531703539</v>
      </c>
      <c r="N29" s="23">
        <f>TREND(O29:$AW29,O$3:$AW$3,N$3)</f>
        <v>38.096898051948017</v>
      </c>
      <c r="O29" s="23">
        <f>TREND(P29:$AW29,P$3:$AW$3,O$3)</f>
        <v>38.339859572192495</v>
      </c>
      <c r="P29" s="8">
        <v>39.473680000000002</v>
      </c>
      <c r="Q29" s="8">
        <f t="shared" ref="Q29:AD29" si="37">P29</f>
        <v>39.473680000000002</v>
      </c>
      <c r="R29" s="8">
        <f t="shared" si="37"/>
        <v>39.473680000000002</v>
      </c>
      <c r="S29" s="8">
        <f t="shared" si="37"/>
        <v>39.473680000000002</v>
      </c>
      <c r="T29" s="8">
        <f t="shared" si="37"/>
        <v>39.473680000000002</v>
      </c>
      <c r="U29" s="8">
        <f t="shared" si="37"/>
        <v>39.473680000000002</v>
      </c>
      <c r="V29" s="8">
        <f t="shared" si="37"/>
        <v>39.473680000000002</v>
      </c>
      <c r="W29" s="8">
        <f t="shared" si="37"/>
        <v>39.473680000000002</v>
      </c>
      <c r="X29" s="8">
        <f t="shared" si="37"/>
        <v>39.473680000000002</v>
      </c>
      <c r="Y29" s="8">
        <f t="shared" si="37"/>
        <v>39.473680000000002</v>
      </c>
      <c r="Z29" s="8">
        <f t="shared" si="37"/>
        <v>39.473680000000002</v>
      </c>
      <c r="AA29" s="8">
        <f t="shared" si="37"/>
        <v>39.473680000000002</v>
      </c>
      <c r="AB29" s="8">
        <f t="shared" si="37"/>
        <v>39.473680000000002</v>
      </c>
      <c r="AC29" s="8">
        <f t="shared" si="37"/>
        <v>39.473680000000002</v>
      </c>
      <c r="AD29" s="8">
        <f t="shared" si="37"/>
        <v>39.473680000000002</v>
      </c>
      <c r="AE29" s="8">
        <v>45.053269999999998</v>
      </c>
      <c r="AF29" s="8">
        <f t="shared" ref="AF29:AW29" si="38">AE29</f>
        <v>45.053269999999998</v>
      </c>
      <c r="AG29" s="8">
        <f t="shared" si="38"/>
        <v>45.053269999999998</v>
      </c>
      <c r="AH29" s="28">
        <f t="shared" si="38"/>
        <v>45.053269999999998</v>
      </c>
      <c r="AI29" s="28">
        <f t="shared" si="38"/>
        <v>45.053269999999998</v>
      </c>
      <c r="AJ29" s="28">
        <f t="shared" si="38"/>
        <v>45.053269999999998</v>
      </c>
      <c r="AK29" s="28">
        <f t="shared" si="38"/>
        <v>45.053269999999998</v>
      </c>
      <c r="AL29" s="28">
        <f t="shared" si="38"/>
        <v>45.053269999999998</v>
      </c>
      <c r="AM29" s="28">
        <f t="shared" si="38"/>
        <v>45.053269999999998</v>
      </c>
      <c r="AN29" s="28">
        <f t="shared" si="38"/>
        <v>45.053269999999998</v>
      </c>
      <c r="AO29" s="28">
        <f t="shared" si="38"/>
        <v>45.053269999999998</v>
      </c>
      <c r="AP29" s="28">
        <f t="shared" si="38"/>
        <v>45.053269999999998</v>
      </c>
      <c r="AQ29" s="28">
        <f t="shared" si="38"/>
        <v>45.053269999999998</v>
      </c>
      <c r="AR29" s="28">
        <f t="shared" si="38"/>
        <v>45.053269999999998</v>
      </c>
      <c r="AS29" s="28">
        <f t="shared" si="38"/>
        <v>45.053269999999998</v>
      </c>
      <c r="AT29" s="28">
        <f t="shared" si="38"/>
        <v>45.053269999999998</v>
      </c>
      <c r="AU29" s="28">
        <f t="shared" si="38"/>
        <v>45.053269999999998</v>
      </c>
      <c r="AV29" s="28">
        <f t="shared" si="38"/>
        <v>45.053269999999998</v>
      </c>
      <c r="AW29" s="28">
        <f t="shared" si="38"/>
        <v>45.053269999999998</v>
      </c>
      <c r="AX29" s="8">
        <f t="shared" si="6"/>
        <v>45.053269999999998</v>
      </c>
    </row>
    <row r="30" spans="1:50" ht="13" x14ac:dyDescent="0.3">
      <c r="A30" s="6" t="s">
        <v>83</v>
      </c>
      <c r="B30" s="6" t="str">
        <f t="shared" si="3"/>
        <v xml:space="preserve">Brazil </v>
      </c>
      <c r="C30" s="5" t="s">
        <v>53</v>
      </c>
      <c r="D30" s="7">
        <v>41.207509999999999</v>
      </c>
      <c r="E30" s="7">
        <v>44.500079999999997</v>
      </c>
      <c r="F30" s="7">
        <v>46.085839999999997</v>
      </c>
      <c r="G30" s="7">
        <v>51.036050000000003</v>
      </c>
      <c r="H30" s="7">
        <f t="shared" ref="H30:O30" si="39">G30</f>
        <v>51.036050000000003</v>
      </c>
      <c r="I30" s="7">
        <f t="shared" si="39"/>
        <v>51.036050000000003</v>
      </c>
      <c r="J30" s="7">
        <f t="shared" si="39"/>
        <v>51.036050000000003</v>
      </c>
      <c r="K30" s="7">
        <f t="shared" si="39"/>
        <v>51.036050000000003</v>
      </c>
      <c r="L30" s="7">
        <f t="shared" si="39"/>
        <v>51.036050000000003</v>
      </c>
      <c r="M30" s="7">
        <f t="shared" si="39"/>
        <v>51.036050000000003</v>
      </c>
      <c r="N30" s="7">
        <f t="shared" si="39"/>
        <v>51.036050000000003</v>
      </c>
      <c r="O30" s="7">
        <f t="shared" si="39"/>
        <v>51.036050000000003</v>
      </c>
      <c r="P30" s="7">
        <v>59.707830000000001</v>
      </c>
      <c r="Q30" s="7">
        <f>P30</f>
        <v>59.707830000000001</v>
      </c>
      <c r="R30" s="7">
        <f>Q30</f>
        <v>59.707830000000001</v>
      </c>
      <c r="S30" s="7">
        <f>R30</f>
        <v>59.707830000000001</v>
      </c>
      <c r="T30" s="7">
        <f>S30</f>
        <v>59.707830000000001</v>
      </c>
      <c r="U30" s="7">
        <v>57.608150000000002</v>
      </c>
      <c r="V30" s="7">
        <v>59.337020000000003</v>
      </c>
      <c r="W30" s="7">
        <v>59.704230000000003</v>
      </c>
      <c r="X30" s="7">
        <v>59.72007</v>
      </c>
      <c r="Y30" s="7">
        <v>59.928939999999997</v>
      </c>
      <c r="Z30" s="7">
        <v>59.949719999999999</v>
      </c>
      <c r="AA30" s="7">
        <v>60.07517</v>
      </c>
      <c r="AB30" s="7">
        <f>AA30</f>
        <v>60.07517</v>
      </c>
      <c r="AC30" s="7">
        <f>AB30</f>
        <v>60.07517</v>
      </c>
      <c r="AD30" s="7">
        <f>AC30</f>
        <v>60.07517</v>
      </c>
      <c r="AE30" s="7">
        <f>AD30</f>
        <v>60.07517</v>
      </c>
      <c r="AF30" s="7">
        <v>57.939959999999999</v>
      </c>
      <c r="AG30" s="7">
        <v>60.818930000000002</v>
      </c>
      <c r="AH30" s="7">
        <v>60.776829999999997</v>
      </c>
      <c r="AI30" s="7">
        <v>61.61121</v>
      </c>
      <c r="AJ30" s="7">
        <v>62.125450000000001</v>
      </c>
      <c r="AK30" s="7">
        <v>61.911999999999999</v>
      </c>
      <c r="AL30" s="7">
        <v>62.173609999999996</v>
      </c>
      <c r="AM30" s="7">
        <v>61.79092</v>
      </c>
      <c r="AN30" s="28">
        <f>AM30</f>
        <v>61.79092</v>
      </c>
      <c r="AO30" s="7">
        <v>59.74615</v>
      </c>
      <c r="AP30" s="7">
        <v>60.346890000000002</v>
      </c>
      <c r="AQ30" s="7">
        <v>60.770699999999998</v>
      </c>
      <c r="AR30" s="7">
        <v>60.483260000000001</v>
      </c>
      <c r="AS30" s="7">
        <v>60.724519999999998</v>
      </c>
      <c r="AT30" s="7">
        <v>60.822000000000003</v>
      </c>
      <c r="AU30" s="28">
        <f>AT30</f>
        <v>60.822000000000003</v>
      </c>
      <c r="AV30" s="7">
        <v>60.633949999999999</v>
      </c>
      <c r="AW30" s="28">
        <f>AV30</f>
        <v>60.633949999999999</v>
      </c>
      <c r="AX30" s="7">
        <f t="shared" si="6"/>
        <v>60.633949999999999</v>
      </c>
    </row>
    <row r="31" spans="1:50" ht="30" x14ac:dyDescent="0.3">
      <c r="A31" s="6" t="s">
        <v>84</v>
      </c>
      <c r="B31" s="21" t="s">
        <v>600</v>
      </c>
      <c r="C31" s="5" t="s">
        <v>53</v>
      </c>
      <c r="D31" s="29">
        <f t="shared" ref="D31:AH31" si="40">AVERAGE(E31:S31)</f>
        <v>74.309764556476878</v>
      </c>
      <c r="E31" s="29">
        <f t="shared" si="40"/>
        <v>74.279037337271859</v>
      </c>
      <c r="F31" s="29">
        <f t="shared" si="40"/>
        <v>74.267789635481265</v>
      </c>
      <c r="G31" s="29">
        <f t="shared" si="40"/>
        <v>74.273706539628265</v>
      </c>
      <c r="H31" s="29">
        <f t="shared" si="40"/>
        <v>74.2946864103058</v>
      </c>
      <c r="I31" s="29">
        <f t="shared" si="40"/>
        <v>74.328823263790738</v>
      </c>
      <c r="J31" s="29">
        <f t="shared" si="40"/>
        <v>74.374390524612267</v>
      </c>
      <c r="K31" s="29">
        <f t="shared" si="40"/>
        <v>74.429826044769428</v>
      </c>
      <c r="L31" s="29">
        <f t="shared" si="40"/>
        <v>74.493718294732687</v>
      </c>
      <c r="M31" s="29">
        <f t="shared" si="40"/>
        <v>74.509421294525666</v>
      </c>
      <c r="N31" s="29">
        <f t="shared" si="40"/>
        <v>74.482709121318209</v>
      </c>
      <c r="O31" s="29">
        <f t="shared" si="40"/>
        <v>74.418822331892443</v>
      </c>
      <c r="P31" s="29">
        <f t="shared" si="40"/>
        <v>74.322512097702258</v>
      </c>
      <c r="Q31" s="29">
        <f t="shared" si="40"/>
        <v>74.198080907114388</v>
      </c>
      <c r="R31" s="29">
        <f t="shared" si="40"/>
        <v>74.049420091530848</v>
      </c>
      <c r="S31" s="29">
        <f t="shared" si="40"/>
        <v>73.923524452476812</v>
      </c>
      <c r="T31" s="29">
        <f t="shared" si="40"/>
        <v>73.818129049197026</v>
      </c>
      <c r="U31" s="29">
        <f t="shared" si="40"/>
        <v>74.099074108622219</v>
      </c>
      <c r="V31" s="29">
        <f t="shared" si="40"/>
        <v>74.362460101833321</v>
      </c>
      <c r="W31" s="29">
        <f t="shared" si="40"/>
        <v>74.60938447046874</v>
      </c>
      <c r="X31" s="29">
        <f t="shared" si="40"/>
        <v>74.840876066064453</v>
      </c>
      <c r="Y31" s="29">
        <f t="shared" si="40"/>
        <v>75.057899436935429</v>
      </c>
      <c r="Z31" s="29">
        <f t="shared" si="40"/>
        <v>75.261358847126971</v>
      </c>
      <c r="AA31" s="29">
        <f t="shared" si="40"/>
        <v>75.452102044181544</v>
      </c>
      <c r="AB31" s="29">
        <f t="shared" si="40"/>
        <v>74.744966291420198</v>
      </c>
      <c r="AC31" s="29">
        <f t="shared" si="40"/>
        <v>74.082026523206437</v>
      </c>
      <c r="AD31" s="29">
        <f t="shared" si="40"/>
        <v>73.460520490506028</v>
      </c>
      <c r="AE31" s="29">
        <f t="shared" si="40"/>
        <v>72.877858584849406</v>
      </c>
      <c r="AF31" s="29">
        <f t="shared" si="40"/>
        <v>72.33161304829629</v>
      </c>
      <c r="AG31" s="29">
        <f t="shared" si="40"/>
        <v>71.819507857777779</v>
      </c>
      <c r="AH31" s="29">
        <f t="shared" si="40"/>
        <v>72.035089866666652</v>
      </c>
      <c r="AI31" s="29">
        <f>AVERAGE(AJ31:AX31)</f>
        <v>72.237197999999992</v>
      </c>
      <c r="AJ31" s="8">
        <v>78.313249999999996</v>
      </c>
      <c r="AK31" s="28">
        <f>AJ31</f>
        <v>78.313249999999996</v>
      </c>
      <c r="AL31" s="28">
        <f>AK31</f>
        <v>78.313249999999996</v>
      </c>
      <c r="AM31" s="28">
        <f>AL31</f>
        <v>78.313249999999996</v>
      </c>
      <c r="AN31" s="28">
        <f>AM31</f>
        <v>78.313249999999996</v>
      </c>
      <c r="AO31" s="28">
        <f>AN31</f>
        <v>78.313249999999996</v>
      </c>
      <c r="AP31" s="28">
        <f>AO31</f>
        <v>78.313249999999996</v>
      </c>
      <c r="AQ31" s="8">
        <v>64.137929999999997</v>
      </c>
      <c r="AR31" s="28">
        <f>AQ31</f>
        <v>64.137929999999997</v>
      </c>
      <c r="AS31" s="28">
        <f>AR31</f>
        <v>64.137929999999997</v>
      </c>
      <c r="AT31" s="28">
        <f>AS31</f>
        <v>64.137929999999997</v>
      </c>
      <c r="AU31" s="28">
        <f>AT31</f>
        <v>64.137929999999997</v>
      </c>
      <c r="AV31" s="28">
        <f>AU31</f>
        <v>64.137929999999997</v>
      </c>
      <c r="AW31" s="8">
        <v>75.268820000000005</v>
      </c>
      <c r="AX31" s="8">
        <f t="shared" si="6"/>
        <v>75.268820000000005</v>
      </c>
    </row>
    <row r="32" spans="1:50" ht="30" x14ac:dyDescent="0.3">
      <c r="A32" s="6" t="s">
        <v>85</v>
      </c>
      <c r="B32" s="21" t="s">
        <v>408</v>
      </c>
      <c r="C32" s="5" t="s">
        <v>53</v>
      </c>
      <c r="D32" s="23">
        <f>TREND(E32:$AW32,E$3:$AW$3,D$3)</f>
        <v>37.776058472758223</v>
      </c>
      <c r="E32" s="23">
        <f>TREND(F32:$AW32,F$3:$AW$3,E$3)</f>
        <v>38.43634320506203</v>
      </c>
      <c r="F32" s="23">
        <f>TREND(G32:$AW32,G$3:$AW$3,F$3)</f>
        <v>39.096627937365838</v>
      </c>
      <c r="G32" s="23">
        <f>TREND(H32:$AW32,H$3:$AW$3,G$3)</f>
        <v>39.756912669669646</v>
      </c>
      <c r="H32" s="23">
        <f>TREND(I32:$AW32,I$3:$AW$3,H$3)</f>
        <v>40.417197401973453</v>
      </c>
      <c r="I32" s="23">
        <f>TREND(J32:$AW32,J$3:$AW$3,I$3)</f>
        <v>41.077482134277261</v>
      </c>
      <c r="J32" s="23">
        <f>TREND(K32:$AW32,K$3:$AW$3,J$3)</f>
        <v>41.737766866580614</v>
      </c>
      <c r="K32" s="23">
        <f>TREND(L32:$AW32,L$3:$AW$3,K$3)</f>
        <v>42.398051598884422</v>
      </c>
      <c r="L32" s="23">
        <f>TREND(M32:$AW32,M$3:$AW$3,L$3)</f>
        <v>43.058336331188229</v>
      </c>
      <c r="M32" s="23">
        <f>TREND(N32:$AW32,N$3:$AW$3,M$3)</f>
        <v>43.718621063492037</v>
      </c>
      <c r="N32" s="7">
        <v>50.450449999999996</v>
      </c>
      <c r="O32" s="7">
        <v>53.982300000000002</v>
      </c>
      <c r="P32" s="7">
        <v>65.476190000000003</v>
      </c>
      <c r="Q32" s="7">
        <f>P32</f>
        <v>65.476190000000003</v>
      </c>
      <c r="R32" s="7">
        <v>46.391750000000002</v>
      </c>
      <c r="S32" s="7">
        <f>R32</f>
        <v>46.391750000000002</v>
      </c>
      <c r="T32" s="7">
        <f>S32</f>
        <v>46.391750000000002</v>
      </c>
      <c r="U32" s="7">
        <v>39.597320000000003</v>
      </c>
      <c r="V32" s="7">
        <f t="shared" ref="V32:AC32" si="41">U32</f>
        <v>39.597320000000003</v>
      </c>
      <c r="W32" s="7">
        <f t="shared" si="41"/>
        <v>39.597320000000003</v>
      </c>
      <c r="X32" s="7">
        <f t="shared" si="41"/>
        <v>39.597320000000003</v>
      </c>
      <c r="Y32" s="7">
        <f t="shared" si="41"/>
        <v>39.597320000000003</v>
      </c>
      <c r="Z32" s="7">
        <f t="shared" si="41"/>
        <v>39.597320000000003</v>
      </c>
      <c r="AA32" s="7">
        <f t="shared" si="41"/>
        <v>39.597320000000003</v>
      </c>
      <c r="AB32" s="7">
        <f t="shared" si="41"/>
        <v>39.597320000000003</v>
      </c>
      <c r="AC32" s="7">
        <f t="shared" si="41"/>
        <v>39.597320000000003</v>
      </c>
      <c r="AD32" s="7">
        <v>57.619050000000001</v>
      </c>
      <c r="AE32" s="7">
        <f>AD32</f>
        <v>57.619050000000001</v>
      </c>
      <c r="AF32" s="7">
        <v>61.360120000000002</v>
      </c>
      <c r="AG32" s="7">
        <v>66.666669999999996</v>
      </c>
      <c r="AH32" s="7">
        <v>63.532510000000002</v>
      </c>
      <c r="AI32" s="7">
        <v>67.409469999999999</v>
      </c>
      <c r="AJ32" s="28">
        <f>AI32</f>
        <v>67.409469999999999</v>
      </c>
      <c r="AK32" s="7">
        <v>63.840719999999997</v>
      </c>
      <c r="AL32" s="7">
        <v>63.760809999999999</v>
      </c>
      <c r="AM32" s="7">
        <v>65.273690000000002</v>
      </c>
      <c r="AN32" s="7">
        <v>66.589190000000002</v>
      </c>
      <c r="AO32" s="7">
        <v>65.902050000000003</v>
      </c>
      <c r="AP32" s="7">
        <v>66.515540000000001</v>
      </c>
      <c r="AQ32" s="7">
        <v>67.676770000000005</v>
      </c>
      <c r="AR32" s="7">
        <v>62.328360000000004</v>
      </c>
      <c r="AS32" s="7">
        <v>64.202979999999997</v>
      </c>
      <c r="AT32" s="7">
        <v>65.291390000000007</v>
      </c>
      <c r="AU32" s="7">
        <v>64.054339999999996</v>
      </c>
      <c r="AV32" s="7">
        <v>62.192239999999998</v>
      </c>
      <c r="AW32" s="7">
        <v>63.439309999999999</v>
      </c>
      <c r="AX32" s="7">
        <f t="shared" si="6"/>
        <v>63.439309999999999</v>
      </c>
    </row>
    <row r="33" spans="1:50" ht="13" x14ac:dyDescent="0.3">
      <c r="A33" s="6" t="s">
        <v>86</v>
      </c>
      <c r="B33" s="6" t="str">
        <f t="shared" si="3"/>
        <v xml:space="preserve">Bulgaria </v>
      </c>
      <c r="C33" s="5" t="s">
        <v>53</v>
      </c>
      <c r="D33" s="30">
        <f>E33</f>
        <v>50.30247</v>
      </c>
      <c r="E33" s="8">
        <v>50.30247</v>
      </c>
      <c r="F33" s="8">
        <f>E33</f>
        <v>50.30247</v>
      </c>
      <c r="G33" s="8">
        <v>52.063200000000002</v>
      </c>
      <c r="H33" s="8">
        <f>G33</f>
        <v>52.063200000000002</v>
      </c>
      <c r="I33" s="8">
        <v>54.970529999999997</v>
      </c>
      <c r="J33" s="8">
        <v>60.721589999999999</v>
      </c>
      <c r="K33" s="8">
        <v>65.039490000000001</v>
      </c>
      <c r="L33" s="8">
        <v>70.186000000000007</v>
      </c>
      <c r="M33" s="8">
        <v>67.860069999999993</v>
      </c>
      <c r="N33" s="8">
        <v>63.018909999999998</v>
      </c>
      <c r="O33" s="8">
        <v>61.99044</v>
      </c>
      <c r="P33" s="8">
        <v>61.488590000000002</v>
      </c>
      <c r="Q33" s="8">
        <v>57.111249999999998</v>
      </c>
      <c r="R33" s="8">
        <v>57.181080000000001</v>
      </c>
      <c r="S33" s="8">
        <v>57.489809999999999</v>
      </c>
      <c r="T33" s="8">
        <v>58.026209999999999</v>
      </c>
      <c r="U33" s="8">
        <v>56.385590000000001</v>
      </c>
      <c r="V33" s="8">
        <f>U33</f>
        <v>56.385590000000001</v>
      </c>
      <c r="W33" s="8">
        <v>55.490029999999997</v>
      </c>
      <c r="X33" s="8">
        <v>57.904809999999998</v>
      </c>
      <c r="Y33" s="8">
        <v>59.028219999999997</v>
      </c>
      <c r="Z33" s="8">
        <f>Y33</f>
        <v>59.028219999999997</v>
      </c>
      <c r="AA33" s="8">
        <v>57.708620000000003</v>
      </c>
      <c r="AB33" s="8">
        <v>59.55686</v>
      </c>
      <c r="AC33" s="8">
        <v>60.60568</v>
      </c>
      <c r="AD33" s="8">
        <v>59.921720000000001</v>
      </c>
      <c r="AE33" s="8">
        <v>59.158830000000002</v>
      </c>
      <c r="AF33" s="8">
        <f>AE33</f>
        <v>59.158830000000002</v>
      </c>
      <c r="AG33" s="8">
        <v>66.147909999999996</v>
      </c>
      <c r="AH33" s="8">
        <v>64.444109999999995</v>
      </c>
      <c r="AI33" s="8">
        <v>62.521050000000002</v>
      </c>
      <c r="AJ33" s="8">
        <v>57.716560000000001</v>
      </c>
      <c r="AK33" s="8">
        <v>58.518940000000001</v>
      </c>
      <c r="AL33" s="8">
        <v>58.337139999999998</v>
      </c>
      <c r="AM33" s="8">
        <v>58.886139999999997</v>
      </c>
      <c r="AN33" s="28">
        <f>AM33</f>
        <v>58.886139999999997</v>
      </c>
      <c r="AO33" s="8">
        <v>60.0732</v>
      </c>
      <c r="AP33" s="8">
        <v>61.4114</v>
      </c>
      <c r="AQ33" s="8">
        <v>60.604120000000002</v>
      </c>
      <c r="AR33" s="8">
        <v>60.603409999999997</v>
      </c>
      <c r="AS33" s="8">
        <v>61.096449999999997</v>
      </c>
      <c r="AT33" s="8">
        <v>60.832250000000002</v>
      </c>
      <c r="AU33" s="8">
        <v>60.69735</v>
      </c>
      <c r="AV33" s="8">
        <v>59.982959999999999</v>
      </c>
      <c r="AW33" s="28">
        <f>AV33</f>
        <v>59.982959999999999</v>
      </c>
      <c r="AX33" s="8">
        <f t="shared" si="6"/>
        <v>59.982959999999999</v>
      </c>
    </row>
    <row r="34" spans="1:50" ht="20" x14ac:dyDescent="0.3">
      <c r="A34" s="6" t="s">
        <v>87</v>
      </c>
      <c r="B34" s="6" t="str">
        <f t="shared" si="3"/>
        <v xml:space="preserve">Burkina Faso </v>
      </c>
      <c r="C34" s="5" t="s">
        <v>53</v>
      </c>
      <c r="D34" s="31">
        <f t="shared" ref="D34:AO34" si="42">E34-0.5</f>
        <v>0.81649000000000171</v>
      </c>
      <c r="E34" s="31">
        <f t="shared" si="42"/>
        <v>1.3164900000000017</v>
      </c>
      <c r="F34" s="31">
        <f t="shared" si="42"/>
        <v>1.8164900000000017</v>
      </c>
      <c r="G34" s="31">
        <f t="shared" si="42"/>
        <v>2.3164900000000017</v>
      </c>
      <c r="H34" s="31">
        <f t="shared" si="42"/>
        <v>2.8164900000000017</v>
      </c>
      <c r="I34" s="31">
        <f t="shared" si="42"/>
        <v>3.3164900000000017</v>
      </c>
      <c r="J34" s="31">
        <f t="shared" si="42"/>
        <v>3.8164900000000017</v>
      </c>
      <c r="K34" s="31">
        <f t="shared" si="42"/>
        <v>4.3164900000000017</v>
      </c>
      <c r="L34" s="31">
        <f t="shared" si="42"/>
        <v>4.8164900000000017</v>
      </c>
      <c r="M34" s="31">
        <f t="shared" si="42"/>
        <v>5.3164900000000017</v>
      </c>
      <c r="N34" s="31">
        <f t="shared" si="42"/>
        <v>5.8164900000000017</v>
      </c>
      <c r="O34" s="31">
        <f t="shared" si="42"/>
        <v>6.3164900000000017</v>
      </c>
      <c r="P34" s="31">
        <f t="shared" si="42"/>
        <v>6.8164900000000017</v>
      </c>
      <c r="Q34" s="31">
        <f t="shared" si="42"/>
        <v>7.3164900000000017</v>
      </c>
      <c r="R34" s="31">
        <f t="shared" si="42"/>
        <v>7.8164900000000017</v>
      </c>
      <c r="S34" s="31">
        <f t="shared" si="42"/>
        <v>8.3164900000000017</v>
      </c>
      <c r="T34" s="31">
        <f t="shared" si="42"/>
        <v>8.8164900000000017</v>
      </c>
      <c r="U34" s="31">
        <f t="shared" si="42"/>
        <v>9.3164900000000017</v>
      </c>
      <c r="V34" s="31">
        <f t="shared" si="42"/>
        <v>9.8164900000000017</v>
      </c>
      <c r="W34" s="31">
        <f t="shared" si="42"/>
        <v>10.316490000000002</v>
      </c>
      <c r="X34" s="31">
        <f t="shared" si="42"/>
        <v>10.816490000000002</v>
      </c>
      <c r="Y34" s="31">
        <f t="shared" si="42"/>
        <v>11.316490000000002</v>
      </c>
      <c r="Z34" s="31">
        <f t="shared" si="42"/>
        <v>11.816490000000002</v>
      </c>
      <c r="AA34" s="31">
        <f t="shared" si="42"/>
        <v>12.316490000000002</v>
      </c>
      <c r="AB34" s="31">
        <f t="shared" si="42"/>
        <v>12.816490000000002</v>
      </c>
      <c r="AC34" s="31">
        <f t="shared" si="42"/>
        <v>13.316490000000002</v>
      </c>
      <c r="AD34" s="31">
        <f t="shared" si="42"/>
        <v>13.816490000000002</v>
      </c>
      <c r="AE34" s="31">
        <f t="shared" si="42"/>
        <v>14.316490000000002</v>
      </c>
      <c r="AF34" s="31">
        <f t="shared" si="42"/>
        <v>14.816490000000002</v>
      </c>
      <c r="AG34" s="31">
        <f t="shared" si="42"/>
        <v>15.316490000000002</v>
      </c>
      <c r="AH34" s="31">
        <f t="shared" si="42"/>
        <v>15.816490000000002</v>
      </c>
      <c r="AI34" s="31">
        <f t="shared" si="42"/>
        <v>16.316490000000002</v>
      </c>
      <c r="AJ34" s="31">
        <f t="shared" si="42"/>
        <v>16.816490000000002</v>
      </c>
      <c r="AK34" s="31">
        <f t="shared" si="42"/>
        <v>17.316490000000002</v>
      </c>
      <c r="AL34" s="31">
        <f t="shared" si="42"/>
        <v>17.816490000000002</v>
      </c>
      <c r="AM34" s="31">
        <f t="shared" si="42"/>
        <v>18.316490000000002</v>
      </c>
      <c r="AN34" s="31">
        <f t="shared" si="42"/>
        <v>18.816490000000002</v>
      </c>
      <c r="AO34" s="31">
        <f t="shared" si="42"/>
        <v>19.316490000000002</v>
      </c>
      <c r="AP34" s="31">
        <f>AQ34-0.5</f>
        <v>19.816490000000002</v>
      </c>
      <c r="AQ34" s="7">
        <v>20.316490000000002</v>
      </c>
      <c r="AR34" s="28">
        <f>AQ34</f>
        <v>20.316490000000002</v>
      </c>
      <c r="AS34" s="7">
        <v>27.208770000000001</v>
      </c>
      <c r="AT34" s="7">
        <v>30.7743</v>
      </c>
      <c r="AU34" s="7">
        <v>31.768930000000001</v>
      </c>
      <c r="AV34" s="28">
        <f t="shared" ref="AV34:AV41" si="43">AU34</f>
        <v>31.768930000000001</v>
      </c>
      <c r="AW34" s="28">
        <f>AV34</f>
        <v>31.768930000000001</v>
      </c>
      <c r="AX34" s="7">
        <f t="shared" si="6"/>
        <v>31.768930000000001</v>
      </c>
    </row>
    <row r="35" spans="1:50" ht="13" x14ac:dyDescent="0.3">
      <c r="A35" s="6" t="s">
        <v>88</v>
      </c>
      <c r="B35" s="6" t="str">
        <f t="shared" si="3"/>
        <v xml:space="preserve">Burundi </v>
      </c>
      <c r="C35" s="5" t="s">
        <v>53</v>
      </c>
      <c r="D35" s="30">
        <f t="shared" ref="D35:G36" si="44">E35</f>
        <v>5.6410299999999998</v>
      </c>
      <c r="E35" s="8">
        <v>5.6410299999999998</v>
      </c>
      <c r="F35" s="8">
        <f>E35</f>
        <v>5.6410299999999998</v>
      </c>
      <c r="G35" s="8">
        <f>F35</f>
        <v>5.6410299999999998</v>
      </c>
      <c r="H35" s="8">
        <f>G35</f>
        <v>5.6410299999999998</v>
      </c>
      <c r="I35" s="8">
        <f>H35</f>
        <v>5.6410299999999998</v>
      </c>
      <c r="J35" s="8">
        <v>11.67192</v>
      </c>
      <c r="K35" s="8">
        <f t="shared" ref="K35:M37" si="45">J35</f>
        <v>11.67192</v>
      </c>
      <c r="L35" s="8">
        <f t="shared" si="45"/>
        <v>11.67192</v>
      </c>
      <c r="M35" s="8">
        <f t="shared" si="45"/>
        <v>11.67192</v>
      </c>
      <c r="N35" s="8">
        <v>17.05321</v>
      </c>
      <c r="O35" s="8">
        <v>21.016169999999999</v>
      </c>
      <c r="P35" s="8">
        <f t="shared" ref="P35:R37" si="46">O35</f>
        <v>21.016169999999999</v>
      </c>
      <c r="Q35" s="8">
        <f t="shared" si="46"/>
        <v>21.016169999999999</v>
      </c>
      <c r="R35" s="8">
        <f t="shared" si="46"/>
        <v>21.016169999999999</v>
      </c>
      <c r="S35" s="8">
        <v>24.460429999999999</v>
      </c>
      <c r="T35" s="8">
        <f t="shared" ref="T35:W37" si="47">S35</f>
        <v>24.460429999999999</v>
      </c>
      <c r="U35" s="8">
        <f t="shared" si="47"/>
        <v>24.460429999999999</v>
      </c>
      <c r="V35" s="8">
        <f t="shared" si="47"/>
        <v>24.460429999999999</v>
      </c>
      <c r="W35" s="8">
        <f t="shared" si="47"/>
        <v>24.460429999999999</v>
      </c>
      <c r="X35" s="8">
        <v>28.174600000000002</v>
      </c>
      <c r="Y35" s="8">
        <v>28.174600000000002</v>
      </c>
      <c r="Z35" s="8">
        <v>25.808669999999999</v>
      </c>
      <c r="AA35" s="8">
        <v>24.496639999999999</v>
      </c>
      <c r="AB35" s="8">
        <f t="shared" ref="AB35:AG35" si="48">AA35</f>
        <v>24.496639999999999</v>
      </c>
      <c r="AC35" s="8">
        <f t="shared" si="48"/>
        <v>24.496639999999999</v>
      </c>
      <c r="AD35" s="8">
        <f t="shared" si="48"/>
        <v>24.496639999999999</v>
      </c>
      <c r="AE35" s="8">
        <f t="shared" si="48"/>
        <v>24.496639999999999</v>
      </c>
      <c r="AF35" s="8">
        <f t="shared" si="48"/>
        <v>24.496639999999999</v>
      </c>
      <c r="AG35" s="8">
        <f t="shared" si="48"/>
        <v>24.496639999999999</v>
      </c>
      <c r="AH35" s="28">
        <f>AG35</f>
        <v>24.496639999999999</v>
      </c>
      <c r="AI35" s="8">
        <v>37.92651</v>
      </c>
      <c r="AJ35" s="28">
        <f>AI35</f>
        <v>37.92651</v>
      </c>
      <c r="AK35" s="8">
        <v>35.156820000000003</v>
      </c>
      <c r="AL35" s="8">
        <v>25.476600000000001</v>
      </c>
      <c r="AM35" s="28">
        <f>AL35</f>
        <v>25.476600000000001</v>
      </c>
      <c r="AN35" s="28">
        <f>AM35</f>
        <v>25.476600000000001</v>
      </c>
      <c r="AO35" s="28">
        <f>AN35</f>
        <v>25.476600000000001</v>
      </c>
      <c r="AP35" s="28">
        <f>AO35</f>
        <v>25.476600000000001</v>
      </c>
      <c r="AQ35" s="28">
        <f>AP35</f>
        <v>25.476600000000001</v>
      </c>
      <c r="AR35" s="8">
        <v>28.391960000000001</v>
      </c>
      <c r="AS35" s="8">
        <v>28.28162</v>
      </c>
      <c r="AT35" s="8">
        <v>30.721900000000002</v>
      </c>
      <c r="AU35" s="8">
        <v>30.137930000000001</v>
      </c>
      <c r="AV35" s="28">
        <f t="shared" si="43"/>
        <v>30.137930000000001</v>
      </c>
      <c r="AW35" s="28">
        <f>AV35</f>
        <v>30.137930000000001</v>
      </c>
      <c r="AX35" s="8">
        <f t="shared" si="6"/>
        <v>30.137930000000001</v>
      </c>
    </row>
    <row r="36" spans="1:50" ht="13" x14ac:dyDescent="0.3">
      <c r="A36" s="6" t="s">
        <v>89</v>
      </c>
      <c r="B36" s="6" t="str">
        <f t="shared" si="3"/>
        <v xml:space="preserve">Cambodia </v>
      </c>
      <c r="C36" s="5" t="s">
        <v>53</v>
      </c>
      <c r="D36" s="30">
        <f t="shared" si="44"/>
        <v>14.43038</v>
      </c>
      <c r="E36" s="30">
        <f t="shared" si="44"/>
        <v>14.43038</v>
      </c>
      <c r="F36" s="30">
        <f t="shared" si="44"/>
        <v>14.43038</v>
      </c>
      <c r="G36" s="30">
        <f t="shared" si="44"/>
        <v>14.43038</v>
      </c>
      <c r="H36" s="7">
        <v>14.43038</v>
      </c>
      <c r="I36" s="7">
        <f t="shared" ref="I36:J38" si="49">H36</f>
        <v>14.43038</v>
      </c>
      <c r="J36" s="7">
        <f t="shared" si="49"/>
        <v>14.43038</v>
      </c>
      <c r="K36" s="7">
        <f t="shared" si="45"/>
        <v>14.43038</v>
      </c>
      <c r="L36" s="7">
        <f t="shared" si="45"/>
        <v>14.43038</v>
      </c>
      <c r="M36" s="7">
        <f t="shared" si="45"/>
        <v>14.43038</v>
      </c>
      <c r="N36" s="7">
        <f>M36</f>
        <v>14.43038</v>
      </c>
      <c r="O36" s="7">
        <f>N36</f>
        <v>14.43038</v>
      </c>
      <c r="P36" s="7">
        <f t="shared" si="46"/>
        <v>14.43038</v>
      </c>
      <c r="Q36" s="7">
        <f t="shared" si="46"/>
        <v>14.43038</v>
      </c>
      <c r="R36" s="7">
        <f t="shared" si="46"/>
        <v>14.43038</v>
      </c>
      <c r="S36" s="7">
        <f>R36</f>
        <v>14.43038</v>
      </c>
      <c r="T36" s="7">
        <f t="shared" si="47"/>
        <v>14.43038</v>
      </c>
      <c r="U36" s="7">
        <f t="shared" si="47"/>
        <v>14.43038</v>
      </c>
      <c r="V36" s="7">
        <f t="shared" si="47"/>
        <v>14.43038</v>
      </c>
      <c r="W36" s="7">
        <f t="shared" si="47"/>
        <v>14.43038</v>
      </c>
      <c r="X36" s="7">
        <f t="shared" ref="X36:AF36" si="50">W36</f>
        <v>14.43038</v>
      </c>
      <c r="Y36" s="7">
        <f t="shared" si="50"/>
        <v>14.43038</v>
      </c>
      <c r="Z36" s="7">
        <f t="shared" si="50"/>
        <v>14.43038</v>
      </c>
      <c r="AA36" s="7">
        <f t="shared" si="50"/>
        <v>14.43038</v>
      </c>
      <c r="AB36" s="7">
        <f t="shared" si="50"/>
        <v>14.43038</v>
      </c>
      <c r="AC36" s="7">
        <f t="shared" si="50"/>
        <v>14.43038</v>
      </c>
      <c r="AD36" s="7">
        <f t="shared" si="50"/>
        <v>14.43038</v>
      </c>
      <c r="AE36" s="7">
        <f t="shared" si="50"/>
        <v>14.43038</v>
      </c>
      <c r="AF36" s="7">
        <f t="shared" si="50"/>
        <v>14.43038</v>
      </c>
      <c r="AG36" s="7">
        <v>16.449809999999999</v>
      </c>
      <c r="AH36" s="7">
        <v>21.38683</v>
      </c>
      <c r="AI36" s="7">
        <v>27.401029999999999</v>
      </c>
      <c r="AJ36" s="7">
        <v>25.056360000000002</v>
      </c>
      <c r="AK36" s="28">
        <f>AJ36</f>
        <v>25.056360000000002</v>
      </c>
      <c r="AL36" s="7">
        <v>28.648289999999999</v>
      </c>
      <c r="AM36" s="28">
        <f t="shared" ref="AM36:AN38" si="51">AL36</f>
        <v>28.648289999999999</v>
      </c>
      <c r="AN36" s="28">
        <f t="shared" si="51"/>
        <v>28.648289999999999</v>
      </c>
      <c r="AO36" s="7">
        <v>29.900539999999999</v>
      </c>
      <c r="AP36" s="7">
        <v>27.471869999999999</v>
      </c>
      <c r="AQ36" s="28">
        <f t="shared" ref="AQ36:AR41" si="52">AP36</f>
        <v>27.471869999999999</v>
      </c>
      <c r="AR36" s="28">
        <f t="shared" si="52"/>
        <v>27.471869999999999</v>
      </c>
      <c r="AS36" s="7">
        <v>41.504800000000003</v>
      </c>
      <c r="AT36" s="28">
        <f t="shared" ref="AT36:AU39" si="53">AS36</f>
        <v>41.504800000000003</v>
      </c>
      <c r="AU36" s="28">
        <f t="shared" si="53"/>
        <v>41.504800000000003</v>
      </c>
      <c r="AV36" s="28">
        <f t="shared" si="43"/>
        <v>41.504800000000003</v>
      </c>
      <c r="AW36" s="7">
        <v>42.772489999999998</v>
      </c>
      <c r="AX36" s="7">
        <f t="shared" si="6"/>
        <v>42.772489999999998</v>
      </c>
    </row>
    <row r="37" spans="1:50" ht="13" x14ac:dyDescent="0.3">
      <c r="A37" s="6" t="s">
        <v>90</v>
      </c>
      <c r="B37" s="6" t="str">
        <f t="shared" si="3"/>
        <v xml:space="preserve">Cameroon </v>
      </c>
      <c r="C37" s="5" t="s">
        <v>53</v>
      </c>
      <c r="D37" s="30">
        <f>E37</f>
        <v>8.7463599999999992</v>
      </c>
      <c r="E37" s="8">
        <v>8.7463599999999992</v>
      </c>
      <c r="F37" s="8">
        <f>E37</f>
        <v>8.7463599999999992</v>
      </c>
      <c r="G37" s="8">
        <v>9.5918399999999995</v>
      </c>
      <c r="H37" s="8">
        <f>G37</f>
        <v>9.5918399999999995</v>
      </c>
      <c r="I37" s="8">
        <f t="shared" si="49"/>
        <v>9.5918399999999995</v>
      </c>
      <c r="J37" s="8">
        <f t="shared" si="49"/>
        <v>9.5918399999999995</v>
      </c>
      <c r="K37" s="8">
        <f t="shared" si="45"/>
        <v>9.5918399999999995</v>
      </c>
      <c r="L37" s="8">
        <f t="shared" si="45"/>
        <v>9.5918399999999995</v>
      </c>
      <c r="M37" s="8">
        <f t="shared" si="45"/>
        <v>9.5918399999999995</v>
      </c>
      <c r="N37" s="8">
        <f>M37</f>
        <v>9.5918399999999995</v>
      </c>
      <c r="O37" s="8">
        <f>N37</f>
        <v>9.5918399999999995</v>
      </c>
      <c r="P37" s="8">
        <f t="shared" si="46"/>
        <v>9.5918399999999995</v>
      </c>
      <c r="Q37" s="8">
        <f t="shared" si="46"/>
        <v>9.5918399999999995</v>
      </c>
      <c r="R37" s="8">
        <f t="shared" si="46"/>
        <v>9.5918399999999995</v>
      </c>
      <c r="S37" s="8">
        <f>R37</f>
        <v>9.5918399999999995</v>
      </c>
      <c r="T37" s="8">
        <f t="shared" si="47"/>
        <v>9.5918399999999995</v>
      </c>
      <c r="U37" s="8">
        <f t="shared" si="47"/>
        <v>9.5918399999999995</v>
      </c>
      <c r="V37" s="8">
        <f t="shared" si="47"/>
        <v>9.5918399999999995</v>
      </c>
      <c r="W37" s="8">
        <f t="shared" si="47"/>
        <v>9.5918399999999995</v>
      </c>
      <c r="X37" s="8">
        <f t="shared" ref="X37:AF37" si="54">W37</f>
        <v>9.5918399999999995</v>
      </c>
      <c r="Y37" s="8">
        <f t="shared" si="54"/>
        <v>9.5918399999999995</v>
      </c>
      <c r="Z37" s="8">
        <f t="shared" si="54"/>
        <v>9.5918399999999995</v>
      </c>
      <c r="AA37" s="8">
        <f t="shared" si="54"/>
        <v>9.5918399999999995</v>
      </c>
      <c r="AB37" s="8">
        <f t="shared" si="54"/>
        <v>9.5918399999999995</v>
      </c>
      <c r="AC37" s="8">
        <f t="shared" si="54"/>
        <v>9.5918399999999995</v>
      </c>
      <c r="AD37" s="8">
        <f t="shared" si="54"/>
        <v>9.5918399999999995</v>
      </c>
      <c r="AE37" s="8">
        <f t="shared" si="54"/>
        <v>9.5918399999999995</v>
      </c>
      <c r="AF37" s="8">
        <f t="shared" si="54"/>
        <v>9.5918399999999995</v>
      </c>
      <c r="AG37" s="8">
        <f>AF37</f>
        <v>9.5918399999999995</v>
      </c>
      <c r="AH37" s="28">
        <f>AG37</f>
        <v>9.5918399999999995</v>
      </c>
      <c r="AI37" s="28">
        <f>AH37</f>
        <v>9.5918399999999995</v>
      </c>
      <c r="AJ37" s="28">
        <f>AI37</f>
        <v>9.5918399999999995</v>
      </c>
      <c r="AK37" s="28">
        <f>AJ37</f>
        <v>9.5918399999999995</v>
      </c>
      <c r="AL37" s="28">
        <f>AK37</f>
        <v>9.5918399999999995</v>
      </c>
      <c r="AM37" s="28">
        <f t="shared" si="51"/>
        <v>9.5918399999999995</v>
      </c>
      <c r="AN37" s="28">
        <f t="shared" si="51"/>
        <v>9.5918399999999995</v>
      </c>
      <c r="AO37" s="28">
        <f>AN37</f>
        <v>9.5918399999999995</v>
      </c>
      <c r="AP37" s="28">
        <f>AO37</f>
        <v>9.5918399999999995</v>
      </c>
      <c r="AQ37" s="28">
        <f t="shared" si="52"/>
        <v>9.5918399999999995</v>
      </c>
      <c r="AR37" s="28">
        <f t="shared" si="52"/>
        <v>9.5918399999999995</v>
      </c>
      <c r="AS37" s="28">
        <f t="shared" ref="AS37:AS42" si="55">AR37</f>
        <v>9.5918399999999995</v>
      </c>
      <c r="AT37" s="28">
        <f t="shared" si="53"/>
        <v>9.5918399999999995</v>
      </c>
      <c r="AU37" s="28">
        <f t="shared" si="53"/>
        <v>9.5918399999999995</v>
      </c>
      <c r="AV37" s="28">
        <f t="shared" si="43"/>
        <v>9.5918399999999995</v>
      </c>
      <c r="AW37" s="28">
        <f t="shared" ref="AW37:AW42" si="56">AV37</f>
        <v>9.5918399999999995</v>
      </c>
      <c r="AX37" s="8">
        <f t="shared" ref="AX37:AX68" si="57">AW37</f>
        <v>9.5918399999999995</v>
      </c>
    </row>
    <row r="38" spans="1:50" ht="13" x14ac:dyDescent="0.3">
      <c r="A38" s="6" t="s">
        <v>91</v>
      </c>
      <c r="B38" s="6" t="str">
        <f t="shared" si="3"/>
        <v xml:space="preserve">Canada </v>
      </c>
      <c r="C38" s="5" t="s">
        <v>53</v>
      </c>
      <c r="D38" s="30">
        <f>E38</f>
        <v>35.377400000000002</v>
      </c>
      <c r="E38" s="7">
        <v>35.377400000000002</v>
      </c>
      <c r="F38" s="7">
        <f>E38</f>
        <v>35.377400000000002</v>
      </c>
      <c r="G38" s="7">
        <v>36.846780000000003</v>
      </c>
      <c r="H38" s="7">
        <f>G38</f>
        <v>36.846780000000003</v>
      </c>
      <c r="I38" s="7">
        <f t="shared" si="49"/>
        <v>36.846780000000003</v>
      </c>
      <c r="J38" s="7">
        <f t="shared" si="49"/>
        <v>36.846780000000003</v>
      </c>
      <c r="K38" s="7">
        <v>42.389249999999997</v>
      </c>
      <c r="L38" s="7">
        <v>44.52196</v>
      </c>
      <c r="M38" s="7">
        <v>49.423969999999997</v>
      </c>
      <c r="N38" s="7">
        <v>49.601309999999998</v>
      </c>
      <c r="O38" s="7">
        <v>50.288200000000003</v>
      </c>
      <c r="P38" s="7">
        <v>51.360669999999999</v>
      </c>
      <c r="Q38" s="7">
        <v>52.021320000000003</v>
      </c>
      <c r="R38" s="7">
        <v>52.341140000000003</v>
      </c>
      <c r="S38" s="7">
        <v>52.381999999999998</v>
      </c>
      <c r="T38" s="7">
        <v>52.472189999999998</v>
      </c>
      <c r="U38" s="7">
        <v>53.035809999999998</v>
      </c>
      <c r="V38" s="7">
        <v>53.771990000000002</v>
      </c>
      <c r="W38" s="7">
        <v>54.558770000000003</v>
      </c>
      <c r="X38" s="7">
        <v>55.281059999999997</v>
      </c>
      <c r="Y38" s="7">
        <f>X38</f>
        <v>55.281059999999997</v>
      </c>
      <c r="Z38" s="7">
        <v>56.329439999999998</v>
      </c>
      <c r="AA38" s="7">
        <f>Z38</f>
        <v>56.329439999999998</v>
      </c>
      <c r="AB38" s="7">
        <v>50.36524</v>
      </c>
      <c r="AC38" s="7">
        <v>50.12735</v>
      </c>
      <c r="AD38" s="7">
        <v>50.820239999999998</v>
      </c>
      <c r="AE38" s="7">
        <v>51.41478</v>
      </c>
      <c r="AF38" s="7">
        <v>57.193750000000001</v>
      </c>
      <c r="AG38" s="7">
        <v>57.413910000000001</v>
      </c>
      <c r="AH38" s="28">
        <f>AG38</f>
        <v>57.413910000000001</v>
      </c>
      <c r="AI38" s="28">
        <f>AH38</f>
        <v>57.413910000000001</v>
      </c>
      <c r="AJ38" s="7">
        <v>58.37406</v>
      </c>
      <c r="AK38" s="28">
        <f>AJ38</f>
        <v>58.37406</v>
      </c>
      <c r="AL38" s="28">
        <f>AK38</f>
        <v>58.37406</v>
      </c>
      <c r="AM38" s="28">
        <f t="shared" si="51"/>
        <v>58.37406</v>
      </c>
      <c r="AN38" s="28">
        <f t="shared" si="51"/>
        <v>58.37406</v>
      </c>
      <c r="AO38" s="28">
        <f>AN38</f>
        <v>58.37406</v>
      </c>
      <c r="AP38" s="28">
        <f>AO38</f>
        <v>58.37406</v>
      </c>
      <c r="AQ38" s="28">
        <f t="shared" si="52"/>
        <v>58.37406</v>
      </c>
      <c r="AR38" s="28">
        <f t="shared" si="52"/>
        <v>58.37406</v>
      </c>
      <c r="AS38" s="28">
        <f t="shared" si="55"/>
        <v>58.37406</v>
      </c>
      <c r="AT38" s="28">
        <f t="shared" si="53"/>
        <v>58.37406</v>
      </c>
      <c r="AU38" s="28">
        <f t="shared" si="53"/>
        <v>58.37406</v>
      </c>
      <c r="AV38" s="28">
        <f t="shared" si="43"/>
        <v>58.37406</v>
      </c>
      <c r="AW38" s="28">
        <f t="shared" si="56"/>
        <v>58.37406</v>
      </c>
      <c r="AX38" s="7">
        <f t="shared" si="57"/>
        <v>58.37406</v>
      </c>
    </row>
    <row r="39" spans="1:50" ht="20" x14ac:dyDescent="0.3">
      <c r="A39" s="6" t="s">
        <v>93</v>
      </c>
      <c r="B39" s="6" t="str">
        <f t="shared" si="3"/>
        <v xml:space="preserve">Cayman Islands </v>
      </c>
      <c r="C39" s="5" t="s">
        <v>53</v>
      </c>
      <c r="D39" s="23">
        <f>TREND(E39:$AW39,E$3:$AW$3,D$3)</f>
        <v>82.974034909091529</v>
      </c>
      <c r="E39" s="23">
        <f>TREND(F39:$AW39,F$3:$AW$3,E$3)</f>
        <v>82.463212121212564</v>
      </c>
      <c r="F39" s="23">
        <f>TREND(G39:$AW39,G$3:$AW$3,F$3)</f>
        <v>81.952389333333713</v>
      </c>
      <c r="G39" s="23">
        <f>TREND(H39:$AW39,H$3:$AW$3,G$3)</f>
        <v>81.441566545454975</v>
      </c>
      <c r="H39" s="23">
        <f>TREND(I39:$AW39,I$3:$AW$3,H$3)</f>
        <v>80.930743757576352</v>
      </c>
      <c r="I39" s="23">
        <f>TREND(J39:$AW39,J$3:$AW$3,I$3)</f>
        <v>80.4199209696975</v>
      </c>
      <c r="J39" s="23">
        <f>TREND(K39:$AW39,K$3:$AW$3,J$3)</f>
        <v>79.909098181818536</v>
      </c>
      <c r="K39" s="23">
        <f>TREND(L39:$AW39,L$3:$AW$3,K$3)</f>
        <v>79.398275393939684</v>
      </c>
      <c r="L39" s="23">
        <f>TREND(M39:$AW39,M$3:$AW$3,L$3)</f>
        <v>78.887452606060947</v>
      </c>
      <c r="M39" s="23">
        <f>TREND(N39:$AW39,N$3:$AW$3,M$3)</f>
        <v>78.376629818182323</v>
      </c>
      <c r="N39" s="23">
        <f>TREND(O39:$AW39,O$3:$AW$3,N$3)</f>
        <v>77.865807030303358</v>
      </c>
      <c r="O39" s="23">
        <f>TREND(P39:$AW39,P$3:$AW$3,O$3)</f>
        <v>77.354984242424507</v>
      </c>
      <c r="P39" s="23">
        <f>TREND(Q39:$AW39,Q$3:$AW$3,P$3)</f>
        <v>76.84416145454577</v>
      </c>
      <c r="Q39" s="23">
        <f>TREND(R39:$AW39,R$3:$AW$3,Q$3)</f>
        <v>76.333338666667146</v>
      </c>
      <c r="R39" s="23">
        <f>TREND(S39:$AW39,S$3:$AW$3,R$3)</f>
        <v>75.822515878788181</v>
      </c>
      <c r="S39" s="23">
        <f>TREND(T39:$AW39,T$3:$AW$3,S$3)</f>
        <v>75.31169309090933</v>
      </c>
      <c r="T39" s="23">
        <f>TREND(U39:$AW39,U$3:$AW$3,T$3)</f>
        <v>74.800870303030592</v>
      </c>
      <c r="U39" s="23">
        <f>TREND(V39:$AW39,V$3:$AW$3,U$3)</f>
        <v>74.290047515151969</v>
      </c>
      <c r="V39" s="23">
        <f>TREND(W39:$AW39,W$3:$AW$3,V$3)</f>
        <v>73.779224727273117</v>
      </c>
      <c r="W39" s="23">
        <f>TREND(X39:$AW39,X$3:$AW$3,W$3)</f>
        <v>73.268401939394266</v>
      </c>
      <c r="X39" s="23">
        <f>TREND(Y39:$AW39,Y$3:$AW$3,X$3)</f>
        <v>72.757579151515415</v>
      </c>
      <c r="Y39" s="23">
        <f>TREND(Z39:$AW39,Z$3:$AW$3,Y$3)</f>
        <v>72.246756363636564</v>
      </c>
      <c r="Z39" s="23">
        <f>TREND(AA39:$AW39,AA$3:$AW$3,Z$3)</f>
        <v>71.73593357575794</v>
      </c>
      <c r="AA39" s="23">
        <f>TREND(AB39:$AW39,AB$3:$AW$3,AA$3)</f>
        <v>71.225110787878862</v>
      </c>
      <c r="AB39" s="23">
        <f>TREND(AC39:$AW39,AC$3:$AW$3,AB$3)</f>
        <v>70.714288000000238</v>
      </c>
      <c r="AC39" s="23">
        <f>TREND(AD39:$AW39,AD$3:$AW$3,AC$3)</f>
        <v>70.203465212121273</v>
      </c>
      <c r="AD39" s="23">
        <f>TREND(AE39:$AW39,AE$3:$AW$3,AD$3)</f>
        <v>69.692642424242649</v>
      </c>
      <c r="AE39" s="23">
        <f>TREND(AF39:$AW39,AF$3:$AW$3,AE$3)</f>
        <v>69.181819636363798</v>
      </c>
      <c r="AF39" s="23">
        <f>TREND(AG39:$AW39,AG$3:$AW$3,AF$3)</f>
        <v>68.670996848484833</v>
      </c>
      <c r="AG39" s="23">
        <f>TREND(AH39:$AW39,AH$3:$AW$3,AG$3)</f>
        <v>68.160174060606209</v>
      </c>
      <c r="AH39" s="23">
        <f>TREND(AI39:$AW39,AI$3:$AW$3,AH$3)</f>
        <v>67.649351272727245</v>
      </c>
      <c r="AI39" s="23">
        <f>TREND(AJ39:$AW39,AJ$3:$AW$3,AI$3)</f>
        <v>67.138528484848621</v>
      </c>
      <c r="AJ39" s="23">
        <f>TREND(AK39:$AW39,AK$3:$AW$3,AJ$3)</f>
        <v>66.627705696969883</v>
      </c>
      <c r="AK39" s="23">
        <f>TREND(AL39:$AW39,AL$3:$AW$3,AK$3)</f>
        <v>66.116882909090805</v>
      </c>
      <c r="AL39" s="23">
        <f>TREND(AM39:$AW39,AM$3:$AW$3,AL$3)</f>
        <v>65.606060121212181</v>
      </c>
      <c r="AM39" s="23">
        <f>TREND(AN39:$AW39,AN$3:$AW$3,AM$3)</f>
        <v>65.095237333333444</v>
      </c>
      <c r="AN39" s="7">
        <v>80</v>
      </c>
      <c r="AO39" s="7">
        <v>50</v>
      </c>
      <c r="AP39" s="7">
        <v>61.607140000000001</v>
      </c>
      <c r="AQ39" s="28">
        <f t="shared" si="52"/>
        <v>61.607140000000001</v>
      </c>
      <c r="AR39" s="28">
        <f t="shared" si="52"/>
        <v>61.607140000000001</v>
      </c>
      <c r="AS39" s="28">
        <f t="shared" si="55"/>
        <v>61.607140000000001</v>
      </c>
      <c r="AT39" s="28">
        <f t="shared" si="53"/>
        <v>61.607140000000001</v>
      </c>
      <c r="AU39" s="28">
        <f t="shared" si="53"/>
        <v>61.607140000000001</v>
      </c>
      <c r="AV39" s="28">
        <f t="shared" si="43"/>
        <v>61.607140000000001</v>
      </c>
      <c r="AW39" s="28">
        <f t="shared" si="56"/>
        <v>61.607140000000001</v>
      </c>
      <c r="AX39" s="7">
        <f t="shared" si="57"/>
        <v>61.607140000000001</v>
      </c>
    </row>
    <row r="40" spans="1:50" ht="30" x14ac:dyDescent="0.3">
      <c r="A40" s="6" t="s">
        <v>94</v>
      </c>
      <c r="B40" s="20" t="s">
        <v>418</v>
      </c>
      <c r="C40" s="5" t="s">
        <v>53</v>
      </c>
      <c r="D40" s="23">
        <f>TREND(E40:$AW40,E$3:$AW$3,D$3)</f>
        <v>3.2354668136557621</v>
      </c>
      <c r="E40" s="23">
        <f>TREND(F40:$AW40,F$3:$AW$3,E$3)</f>
        <v>3.4840950497866174</v>
      </c>
      <c r="F40" s="23">
        <f>TREND(G40:$AW40,G$3:$AW$3,F$3)</f>
        <v>3.7327232859174728</v>
      </c>
      <c r="G40" s="23">
        <f>TREND(H40:$AW40,H$3:$AW$3,G$3)</f>
        <v>3.981351522048385</v>
      </c>
      <c r="H40" s="23">
        <f>TREND(I40:$AW40,I$3:$AW$3,H$3)</f>
        <v>4.2299797581792404</v>
      </c>
      <c r="I40" s="23">
        <f>TREND(J40:$AW40,J$3:$AW$3,I$3)</f>
        <v>4.4786079943100958</v>
      </c>
      <c r="J40" s="23">
        <f>TREND(K40:$AW40,K$3:$AW$3,J$3)</f>
        <v>4.7272362304409512</v>
      </c>
      <c r="K40" s="23">
        <f>TREND(L40:$AW40,L$3:$AW$3,K$3)</f>
        <v>4.9758644665718634</v>
      </c>
      <c r="L40" s="23">
        <f>TREND(M40:$AW40,M$3:$AW$3,L$3)</f>
        <v>5.2244927027027188</v>
      </c>
      <c r="M40" s="8">
        <v>3.3333300000000001</v>
      </c>
      <c r="N40" s="8">
        <f t="shared" ref="N40:P41" si="58">M40</f>
        <v>3.3333300000000001</v>
      </c>
      <c r="O40" s="8">
        <f t="shared" si="58"/>
        <v>3.3333300000000001</v>
      </c>
      <c r="P40" s="8">
        <f t="shared" si="58"/>
        <v>3.3333300000000001</v>
      </c>
      <c r="Q40" s="8">
        <v>3.5294099999999999</v>
      </c>
      <c r="R40" s="8">
        <f>Q40</f>
        <v>3.5294099999999999</v>
      </c>
      <c r="S40" s="8">
        <f>R40</f>
        <v>3.5294099999999999</v>
      </c>
      <c r="T40" s="8">
        <f>S40</f>
        <v>3.5294099999999999</v>
      </c>
      <c r="U40" s="8">
        <v>11.518319999999999</v>
      </c>
      <c r="V40" s="8">
        <f t="shared" ref="V40:AG40" si="59">U40</f>
        <v>11.518319999999999</v>
      </c>
      <c r="W40" s="8">
        <f t="shared" si="59"/>
        <v>11.518319999999999</v>
      </c>
      <c r="X40" s="8">
        <f t="shared" si="59"/>
        <v>11.518319999999999</v>
      </c>
      <c r="Y40" s="8">
        <f t="shared" si="59"/>
        <v>11.518319999999999</v>
      </c>
      <c r="Z40" s="8">
        <f t="shared" si="59"/>
        <v>11.518319999999999</v>
      </c>
      <c r="AA40" s="8">
        <f t="shared" si="59"/>
        <v>11.518319999999999</v>
      </c>
      <c r="AB40" s="8">
        <f t="shared" si="59"/>
        <v>11.518319999999999</v>
      </c>
      <c r="AC40" s="8">
        <f t="shared" si="59"/>
        <v>11.518319999999999</v>
      </c>
      <c r="AD40" s="8">
        <f t="shared" si="59"/>
        <v>11.518319999999999</v>
      </c>
      <c r="AE40" s="8">
        <f t="shared" si="59"/>
        <v>11.518319999999999</v>
      </c>
      <c r="AF40" s="8">
        <f t="shared" si="59"/>
        <v>11.518319999999999</v>
      </c>
      <c r="AG40" s="8">
        <f t="shared" si="59"/>
        <v>11.518319999999999</v>
      </c>
      <c r="AH40" s="28">
        <f t="shared" ref="AH40:AP40" si="60">AG40</f>
        <v>11.518319999999999</v>
      </c>
      <c r="AI40" s="28">
        <f t="shared" si="60"/>
        <v>11.518319999999999</v>
      </c>
      <c r="AJ40" s="28">
        <f t="shared" si="60"/>
        <v>11.518319999999999</v>
      </c>
      <c r="AK40" s="28">
        <f t="shared" si="60"/>
        <v>11.518319999999999</v>
      </c>
      <c r="AL40" s="28">
        <f t="shared" si="60"/>
        <v>11.518319999999999</v>
      </c>
      <c r="AM40" s="28">
        <f t="shared" si="60"/>
        <v>11.518319999999999</v>
      </c>
      <c r="AN40" s="28">
        <f t="shared" si="60"/>
        <v>11.518319999999999</v>
      </c>
      <c r="AO40" s="28">
        <f t="shared" si="60"/>
        <v>11.518319999999999</v>
      </c>
      <c r="AP40" s="28">
        <f t="shared" si="60"/>
        <v>11.518319999999999</v>
      </c>
      <c r="AQ40" s="28">
        <f t="shared" si="52"/>
        <v>11.518319999999999</v>
      </c>
      <c r="AR40" s="28">
        <f t="shared" si="52"/>
        <v>11.518319999999999</v>
      </c>
      <c r="AS40" s="28">
        <f t="shared" si="55"/>
        <v>11.518319999999999</v>
      </c>
      <c r="AT40" s="8">
        <v>13.170730000000001</v>
      </c>
      <c r="AU40" s="28">
        <f>AT40</f>
        <v>13.170730000000001</v>
      </c>
      <c r="AV40" s="28">
        <f t="shared" si="43"/>
        <v>13.170730000000001</v>
      </c>
      <c r="AW40" s="28">
        <f t="shared" si="56"/>
        <v>13.170730000000001</v>
      </c>
      <c r="AX40" s="8">
        <f t="shared" si="57"/>
        <v>13.170730000000001</v>
      </c>
    </row>
    <row r="41" spans="1:50" ht="13" x14ac:dyDescent="0.3">
      <c r="A41" s="6" t="s">
        <v>95</v>
      </c>
      <c r="B41" s="6" t="str">
        <f t="shared" si="3"/>
        <v xml:space="preserve">Chad </v>
      </c>
      <c r="C41" s="5" t="s">
        <v>53</v>
      </c>
      <c r="D41" s="30">
        <f>E41</f>
        <v>12.903230000000001</v>
      </c>
      <c r="E41" s="30">
        <f>F41</f>
        <v>12.903230000000001</v>
      </c>
      <c r="F41" s="30">
        <f>G41</f>
        <v>12.903230000000001</v>
      </c>
      <c r="G41" s="30">
        <f>H41</f>
        <v>12.903230000000001</v>
      </c>
      <c r="H41" s="30">
        <f>I41</f>
        <v>12.903230000000001</v>
      </c>
      <c r="I41" s="7">
        <v>12.903230000000001</v>
      </c>
      <c r="J41" s="7">
        <v>6.3829799999999999</v>
      </c>
      <c r="K41" s="7">
        <f>J41</f>
        <v>6.3829799999999999</v>
      </c>
      <c r="L41" s="7">
        <f>K41</f>
        <v>6.3829799999999999</v>
      </c>
      <c r="M41" s="7">
        <f>L41</f>
        <v>6.3829799999999999</v>
      </c>
      <c r="N41" s="7">
        <f t="shared" si="58"/>
        <v>6.3829799999999999</v>
      </c>
      <c r="O41" s="7">
        <f t="shared" si="58"/>
        <v>6.3829799999999999</v>
      </c>
      <c r="P41" s="7">
        <f t="shared" si="58"/>
        <v>6.3829799999999999</v>
      </c>
      <c r="Q41" s="7">
        <f>P41</f>
        <v>6.3829799999999999</v>
      </c>
      <c r="R41" s="7">
        <f>Q41</f>
        <v>6.3829799999999999</v>
      </c>
      <c r="S41" s="7">
        <f>R41</f>
        <v>6.3829799999999999</v>
      </c>
      <c r="T41" s="7">
        <v>7.4626900000000003</v>
      </c>
      <c r="U41" s="7">
        <f>T41</f>
        <v>7.4626900000000003</v>
      </c>
      <c r="V41" s="7">
        <f t="shared" ref="V41:AG41" si="61">U41</f>
        <v>7.4626900000000003</v>
      </c>
      <c r="W41" s="7">
        <f t="shared" si="61"/>
        <v>7.4626900000000003</v>
      </c>
      <c r="X41" s="7">
        <f t="shared" si="61"/>
        <v>7.4626900000000003</v>
      </c>
      <c r="Y41" s="7">
        <f t="shared" si="61"/>
        <v>7.4626900000000003</v>
      </c>
      <c r="Z41" s="7">
        <f t="shared" si="61"/>
        <v>7.4626900000000003</v>
      </c>
      <c r="AA41" s="7">
        <f t="shared" si="61"/>
        <v>7.4626900000000003</v>
      </c>
      <c r="AB41" s="7">
        <f t="shared" si="61"/>
        <v>7.4626900000000003</v>
      </c>
      <c r="AC41" s="7">
        <f t="shared" si="61"/>
        <v>7.4626900000000003</v>
      </c>
      <c r="AD41" s="7">
        <f t="shared" si="61"/>
        <v>7.4626900000000003</v>
      </c>
      <c r="AE41" s="7">
        <f t="shared" si="61"/>
        <v>7.4626900000000003</v>
      </c>
      <c r="AF41" s="7">
        <f t="shared" si="61"/>
        <v>7.4626900000000003</v>
      </c>
      <c r="AG41" s="7">
        <f t="shared" si="61"/>
        <v>7.4626900000000003</v>
      </c>
      <c r="AH41" s="7">
        <v>12.727270000000001</v>
      </c>
      <c r="AI41" s="28">
        <f t="shared" ref="AI41:AP41" si="62">AH41</f>
        <v>12.727270000000001</v>
      </c>
      <c r="AJ41" s="28">
        <f t="shared" si="62"/>
        <v>12.727270000000001</v>
      </c>
      <c r="AK41" s="28">
        <f t="shared" si="62"/>
        <v>12.727270000000001</v>
      </c>
      <c r="AL41" s="28">
        <f t="shared" si="62"/>
        <v>12.727270000000001</v>
      </c>
      <c r="AM41" s="28">
        <f t="shared" si="62"/>
        <v>12.727270000000001</v>
      </c>
      <c r="AN41" s="28">
        <f t="shared" si="62"/>
        <v>12.727270000000001</v>
      </c>
      <c r="AO41" s="28">
        <f t="shared" si="62"/>
        <v>12.727270000000001</v>
      </c>
      <c r="AP41" s="28">
        <f t="shared" si="62"/>
        <v>12.727270000000001</v>
      </c>
      <c r="AQ41" s="28">
        <f t="shared" si="52"/>
        <v>12.727270000000001</v>
      </c>
      <c r="AR41" s="28">
        <f t="shared" si="52"/>
        <v>12.727270000000001</v>
      </c>
      <c r="AS41" s="28">
        <f t="shared" si="55"/>
        <v>12.727270000000001</v>
      </c>
      <c r="AT41" s="28">
        <f>AS41</f>
        <v>12.727270000000001</v>
      </c>
      <c r="AU41" s="28">
        <f>AT41</f>
        <v>12.727270000000001</v>
      </c>
      <c r="AV41" s="28">
        <f t="shared" si="43"/>
        <v>12.727270000000001</v>
      </c>
      <c r="AW41" s="28">
        <f t="shared" si="56"/>
        <v>12.727270000000001</v>
      </c>
      <c r="AX41" s="7">
        <f t="shared" si="57"/>
        <v>12.727270000000001</v>
      </c>
    </row>
    <row r="42" spans="1:50" ht="13" x14ac:dyDescent="0.3">
      <c r="A42" s="6" t="s">
        <v>97</v>
      </c>
      <c r="B42" s="6" t="str">
        <f t="shared" si="3"/>
        <v xml:space="preserve">Chile </v>
      </c>
      <c r="C42" s="5" t="s">
        <v>53</v>
      </c>
      <c r="D42" s="7">
        <v>44.348880000000001</v>
      </c>
      <c r="E42" s="7">
        <f>D42</f>
        <v>44.348880000000001</v>
      </c>
      <c r="F42" s="7">
        <f>E42</f>
        <v>44.348880000000001</v>
      </c>
      <c r="G42" s="7">
        <f>F42</f>
        <v>44.348880000000001</v>
      </c>
      <c r="H42" s="7">
        <f>G42</f>
        <v>44.348880000000001</v>
      </c>
      <c r="I42" s="7">
        <v>48.915970000000002</v>
      </c>
      <c r="J42" s="7">
        <f>I42</f>
        <v>48.915970000000002</v>
      </c>
      <c r="K42" s="7">
        <v>51.837780000000002</v>
      </c>
      <c r="L42" s="7">
        <v>49.508200000000002</v>
      </c>
      <c r="M42" s="7">
        <v>52.967179999999999</v>
      </c>
      <c r="N42" s="7">
        <v>51.82047</v>
      </c>
      <c r="O42" s="7">
        <v>54.144829999999999</v>
      </c>
      <c r="P42" s="7">
        <v>35.640799999999999</v>
      </c>
      <c r="Q42" s="7">
        <v>47.860700000000001</v>
      </c>
      <c r="R42" s="7">
        <v>49.096559999999997</v>
      </c>
      <c r="S42" s="7">
        <f>R42</f>
        <v>49.096559999999997</v>
      </c>
      <c r="T42" s="7">
        <v>51.436019999999999</v>
      </c>
      <c r="U42" s="7">
        <f>T42</f>
        <v>51.436019999999999</v>
      </c>
      <c r="V42" s="7">
        <f t="shared" ref="V42:AB42" si="63">U42</f>
        <v>51.436019999999999</v>
      </c>
      <c r="W42" s="7">
        <f t="shared" si="63"/>
        <v>51.436019999999999</v>
      </c>
      <c r="X42" s="7">
        <f t="shared" si="63"/>
        <v>51.436019999999999</v>
      </c>
      <c r="Y42" s="7">
        <f t="shared" si="63"/>
        <v>51.436019999999999</v>
      </c>
      <c r="Z42" s="7">
        <f t="shared" si="63"/>
        <v>51.436019999999999</v>
      </c>
      <c r="AA42" s="7">
        <f t="shared" si="63"/>
        <v>51.436019999999999</v>
      </c>
      <c r="AB42" s="7">
        <f t="shared" si="63"/>
        <v>51.436019999999999</v>
      </c>
      <c r="AC42" s="7">
        <v>51.765000000000001</v>
      </c>
      <c r="AD42" s="7">
        <f>AC42</f>
        <v>51.765000000000001</v>
      </c>
      <c r="AE42" s="7">
        <v>52.889670000000002</v>
      </c>
      <c r="AF42" s="7">
        <v>49.52863</v>
      </c>
      <c r="AG42" s="7">
        <v>49.381799999999998</v>
      </c>
      <c r="AH42" s="7">
        <v>46.193159999999999</v>
      </c>
      <c r="AI42" s="28">
        <f>AH42</f>
        <v>46.193159999999999</v>
      </c>
      <c r="AJ42" s="28">
        <f>AI42</f>
        <v>46.193159999999999</v>
      </c>
      <c r="AK42" s="7">
        <v>51.301969999999997</v>
      </c>
      <c r="AL42" s="28">
        <f>AK42</f>
        <v>51.301969999999997</v>
      </c>
      <c r="AM42" s="28">
        <f>AL42</f>
        <v>51.301969999999997</v>
      </c>
      <c r="AN42" s="7">
        <v>51.420020000000001</v>
      </c>
      <c r="AO42" s="7">
        <v>52.80791</v>
      </c>
      <c r="AP42" s="7">
        <v>54.001950000000001</v>
      </c>
      <c r="AQ42" s="7">
        <v>55.041629999999998</v>
      </c>
      <c r="AR42" s="7">
        <v>55.151870000000002</v>
      </c>
      <c r="AS42" s="28">
        <f t="shared" si="55"/>
        <v>55.151870000000002</v>
      </c>
      <c r="AT42" s="7">
        <v>56.043750000000003</v>
      </c>
      <c r="AU42" s="7">
        <v>56.602519999999998</v>
      </c>
      <c r="AV42" s="7">
        <v>55.671990000000001</v>
      </c>
      <c r="AW42" s="28">
        <f t="shared" si="56"/>
        <v>55.671990000000001</v>
      </c>
      <c r="AX42" s="7">
        <f t="shared" si="57"/>
        <v>55.671990000000001</v>
      </c>
    </row>
    <row r="43" spans="1:50" ht="13" x14ac:dyDescent="0.3">
      <c r="A43" s="6" t="s">
        <v>98</v>
      </c>
      <c r="B43" s="6" t="str">
        <f t="shared" si="3"/>
        <v xml:space="preserve">China </v>
      </c>
      <c r="C43" s="5" t="s">
        <v>53</v>
      </c>
      <c r="D43" s="23">
        <f>TREND(E43:$AW43,E$3:$AW$3,D$3)</f>
        <v>24.480293799533683</v>
      </c>
      <c r="E43" s="23">
        <f>TREND(F43:$AW43,F$3:$AW$3,E$3)</f>
        <v>25.090035897435655</v>
      </c>
      <c r="F43" s="23">
        <f>TREND(G43:$AW43,G$3:$AW$3,F$3)</f>
        <v>25.699777995337854</v>
      </c>
      <c r="G43" s="23">
        <f>TREND(H43:$AW43,H$3:$AW$3,G$3)</f>
        <v>26.309520093239826</v>
      </c>
      <c r="H43" s="23">
        <f>TREND(I43:$AW43,I$3:$AW$3,H$3)</f>
        <v>26.919262191142025</v>
      </c>
      <c r="I43" s="23">
        <f>TREND(J43:$AW43,J$3:$AW$3,I$3)</f>
        <v>27.529004289044224</v>
      </c>
      <c r="J43" s="23">
        <f>TREND(K43:$AW43,K$3:$AW$3,J$3)</f>
        <v>28.138746386946195</v>
      </c>
      <c r="K43" s="23">
        <f>TREND(L43:$AW43,L$3:$AW$3,K$3)</f>
        <v>28.748488484848394</v>
      </c>
      <c r="L43" s="23">
        <f>TREND(M43:$AW43,M$3:$AW$3,L$3)</f>
        <v>29.358230582750366</v>
      </c>
      <c r="M43" s="23">
        <f>TREND(N43:$AW43,N$3:$AW$3,M$3)</f>
        <v>29.967972680652565</v>
      </c>
      <c r="N43" s="23">
        <f>TREND(O43:$AW43,O$3:$AW$3,N$3)</f>
        <v>30.577714778554764</v>
      </c>
      <c r="O43" s="23">
        <f>TREND(P43:$AW43,P$3:$AW$3,O$3)</f>
        <v>31.187456876456736</v>
      </c>
      <c r="P43" s="23">
        <f>TREND(Q43:$AW43,Q$3:$AW$3,P$3)</f>
        <v>31.797198974358707</v>
      </c>
      <c r="Q43" s="23">
        <f>TREND(R43:$AW43,R$3:$AW$3,Q$3)</f>
        <v>32.406941072260906</v>
      </c>
      <c r="R43" s="23">
        <f>TREND(S43:$AW43,S$3:$AW$3,R$3)</f>
        <v>33.016683170162878</v>
      </c>
      <c r="S43" s="23">
        <f>TREND(T43:$AW43,T$3:$AW$3,S$3)</f>
        <v>33.626425268065304</v>
      </c>
      <c r="T43" s="23">
        <f>TREND(U43:$AW43,U$3:$AW$3,T$3)</f>
        <v>34.236167365967276</v>
      </c>
      <c r="U43" s="23">
        <f>TREND(V43:$AW43,V$3:$AW$3,U$3)</f>
        <v>34.845909463869248</v>
      </c>
      <c r="V43" s="23">
        <f>TREND(W43:$AW43,W$3:$AW$3,V$3)</f>
        <v>35.455651561771447</v>
      </c>
      <c r="W43" s="23">
        <f>TREND(X43:$AW43,X$3:$AW$3,W$3)</f>
        <v>36.065393659673646</v>
      </c>
      <c r="X43" s="23">
        <f>TREND(Y43:$AW43,Y$3:$AW$3,X$3)</f>
        <v>36.675135757575617</v>
      </c>
      <c r="Y43" s="23">
        <f>TREND(Z43:$AW43,Z$3:$AW$3,Y$3)</f>
        <v>37.284877855477816</v>
      </c>
      <c r="Z43" s="23">
        <f>TREND(AA43:$AW43,AA$3:$AW$3,Z$3)</f>
        <v>37.894619953379788</v>
      </c>
      <c r="AA43" s="23">
        <f>TREND(AB43:$AW43,AB$3:$AW$3,AA$3)</f>
        <v>38.504362051281987</v>
      </c>
      <c r="AB43" s="23">
        <f>TREND(AC43:$AW43,AC$3:$AW$3,AB$3)</f>
        <v>39.114104149184186</v>
      </c>
      <c r="AC43" s="23">
        <f>TREND(AD43:$AW43,AD$3:$AW$3,AC$3)</f>
        <v>39.723846247086158</v>
      </c>
      <c r="AD43" s="23">
        <f>TREND(AE43:$AW43,AE$3:$AW$3,AD$3)</f>
        <v>40.333588344988357</v>
      </c>
      <c r="AE43" s="23">
        <f>TREND(AF43:$AW43,AF$3:$AW$3,AE$3)</f>
        <v>40.943330442890328</v>
      </c>
      <c r="AF43" s="23">
        <f>TREND(AG43:$AW43,AG$3:$AW$3,AF$3)</f>
        <v>41.553072540792755</v>
      </c>
      <c r="AG43" s="23">
        <f>TREND(AH43:$AW43,AH$3:$AW$3,AG$3)</f>
        <v>42.162814638694726</v>
      </c>
      <c r="AH43" s="23">
        <f>TREND(AI43:$AW43,AI$3:$AW$3,AH$3)</f>
        <v>42.772556736596925</v>
      </c>
      <c r="AI43" s="23">
        <f>TREND(AJ43:$AW43,AJ$3:$AW$3,AI$3)</f>
        <v>43.382298834498897</v>
      </c>
      <c r="AJ43" s="23">
        <f>TREND(AK43:$AW43,AK$3:$AW$3,AJ$3)</f>
        <v>43.992040932400869</v>
      </c>
      <c r="AK43" s="23">
        <f>TREND(AL43:$AW43,AL$3:$AW$3,AK$3)</f>
        <v>44.601783030303068</v>
      </c>
      <c r="AL43" s="8">
        <v>45.390709999999999</v>
      </c>
      <c r="AM43" s="8">
        <v>45.848289999999999</v>
      </c>
      <c r="AN43" s="8">
        <v>45.65945</v>
      </c>
      <c r="AO43" s="8">
        <v>46.840429999999998</v>
      </c>
      <c r="AP43" s="8">
        <v>47.904559999999996</v>
      </c>
      <c r="AQ43" s="8">
        <v>48.610129999999998</v>
      </c>
      <c r="AR43" s="8">
        <v>48.994619999999998</v>
      </c>
      <c r="AS43" s="8">
        <v>49.726300000000002</v>
      </c>
      <c r="AT43" s="8">
        <v>50.402990000000003</v>
      </c>
      <c r="AU43" s="8">
        <v>50.728619999999999</v>
      </c>
      <c r="AV43" s="8">
        <v>51.127510000000001</v>
      </c>
      <c r="AW43" s="8">
        <v>51.547669999999997</v>
      </c>
      <c r="AX43" s="8">
        <f t="shared" si="57"/>
        <v>51.547669999999997</v>
      </c>
    </row>
    <row r="44" spans="1:50" ht="70" x14ac:dyDescent="0.3">
      <c r="A44" s="6" t="s">
        <v>99</v>
      </c>
      <c r="B44" s="21" t="s">
        <v>471</v>
      </c>
      <c r="C44" s="5" t="s">
        <v>53</v>
      </c>
      <c r="D44" s="30">
        <f>E44</f>
        <v>36.33907</v>
      </c>
      <c r="E44" s="7">
        <v>36.33907</v>
      </c>
      <c r="F44" s="7">
        <f>E44</f>
        <v>36.33907</v>
      </c>
      <c r="G44" s="7">
        <v>34.167180000000002</v>
      </c>
      <c r="H44" s="7">
        <v>29.317</v>
      </c>
      <c r="I44" s="7">
        <v>27.719799999999999</v>
      </c>
      <c r="J44" s="7">
        <v>29.14677</v>
      </c>
      <c r="K44" s="7">
        <v>28.77947</v>
      </c>
      <c r="L44" s="7">
        <f>K44</f>
        <v>28.77947</v>
      </c>
      <c r="M44" s="7">
        <f>L44</f>
        <v>28.77947</v>
      </c>
      <c r="N44" s="7">
        <v>34.442120000000003</v>
      </c>
      <c r="O44" s="7">
        <v>36.521079999999998</v>
      </c>
      <c r="P44" s="7">
        <v>32.368200000000002</v>
      </c>
      <c r="Q44" s="7">
        <v>36.844589999999997</v>
      </c>
      <c r="R44" s="7">
        <v>37.007570000000001</v>
      </c>
      <c r="S44" s="7">
        <v>38.554380000000002</v>
      </c>
      <c r="T44" s="7">
        <v>36.502699999999997</v>
      </c>
      <c r="U44" s="7">
        <f t="shared" ref="U44:Z44" si="64">T44</f>
        <v>36.502699999999997</v>
      </c>
      <c r="V44" s="7">
        <f t="shared" si="64"/>
        <v>36.502699999999997</v>
      </c>
      <c r="W44" s="7">
        <f t="shared" si="64"/>
        <v>36.502699999999997</v>
      </c>
      <c r="X44" s="7">
        <f t="shared" si="64"/>
        <v>36.502699999999997</v>
      </c>
      <c r="Y44" s="7">
        <f t="shared" si="64"/>
        <v>36.502699999999997</v>
      </c>
      <c r="Z44" s="7">
        <f t="shared" si="64"/>
        <v>36.502699999999997</v>
      </c>
      <c r="AA44" s="7">
        <v>40.284559999999999</v>
      </c>
      <c r="AB44" s="7">
        <v>42.442450000000001</v>
      </c>
      <c r="AC44" s="7">
        <v>42.47927</v>
      </c>
      <c r="AD44" s="7">
        <f t="shared" ref="AD44:AG45" si="65">AC44</f>
        <v>42.47927</v>
      </c>
      <c r="AE44" s="7">
        <f t="shared" si="65"/>
        <v>42.47927</v>
      </c>
      <c r="AF44" s="7">
        <f t="shared" si="65"/>
        <v>42.47927</v>
      </c>
      <c r="AG44" s="7">
        <f t="shared" si="65"/>
        <v>42.47927</v>
      </c>
      <c r="AH44" s="28">
        <f>AG44</f>
        <v>42.47927</v>
      </c>
      <c r="AI44" s="28">
        <f>AH44</f>
        <v>42.47927</v>
      </c>
      <c r="AJ44" s="28">
        <f>AI44</f>
        <v>42.47927</v>
      </c>
      <c r="AK44" s="7">
        <v>50.858499999999999</v>
      </c>
      <c r="AL44" s="7">
        <v>52.158189999999998</v>
      </c>
      <c r="AM44" s="7">
        <v>51.959629999999997</v>
      </c>
      <c r="AN44" s="7">
        <v>52.498840000000001</v>
      </c>
      <c r="AO44" s="28">
        <f t="shared" ref="AO44:AW44" si="66">AN44</f>
        <v>52.498840000000001</v>
      </c>
      <c r="AP44" s="28">
        <f t="shared" si="66"/>
        <v>52.498840000000001</v>
      </c>
      <c r="AQ44" s="28">
        <f t="shared" si="66"/>
        <v>52.498840000000001</v>
      </c>
      <c r="AR44" s="28">
        <f t="shared" si="66"/>
        <v>52.498840000000001</v>
      </c>
      <c r="AS44" s="28">
        <f t="shared" si="66"/>
        <v>52.498840000000001</v>
      </c>
      <c r="AT44" s="28">
        <f t="shared" si="66"/>
        <v>52.498840000000001</v>
      </c>
      <c r="AU44" s="28">
        <f t="shared" si="66"/>
        <v>52.498840000000001</v>
      </c>
      <c r="AV44" s="28">
        <f t="shared" si="66"/>
        <v>52.498840000000001</v>
      </c>
      <c r="AW44" s="28">
        <f t="shared" si="66"/>
        <v>52.498840000000001</v>
      </c>
      <c r="AX44" s="7">
        <f t="shared" si="57"/>
        <v>52.498840000000001</v>
      </c>
    </row>
    <row r="45" spans="1:50" ht="60" x14ac:dyDescent="0.3">
      <c r="A45" s="6" t="s">
        <v>100</v>
      </c>
      <c r="B45" s="21" t="s">
        <v>502</v>
      </c>
      <c r="C45" s="5" t="s">
        <v>53</v>
      </c>
      <c r="D45" s="31">
        <f t="shared" ref="D45:W45" si="67">E45-0.5</f>
        <v>18.099409999999999</v>
      </c>
      <c r="E45" s="31">
        <f t="shared" si="67"/>
        <v>18.599409999999999</v>
      </c>
      <c r="F45" s="31">
        <f t="shared" si="67"/>
        <v>19.099409999999999</v>
      </c>
      <c r="G45" s="31">
        <f t="shared" si="67"/>
        <v>19.599409999999999</v>
      </c>
      <c r="H45" s="31">
        <f t="shared" si="67"/>
        <v>20.099409999999999</v>
      </c>
      <c r="I45" s="31">
        <f t="shared" si="67"/>
        <v>20.599409999999999</v>
      </c>
      <c r="J45" s="31">
        <f t="shared" si="67"/>
        <v>21.099409999999999</v>
      </c>
      <c r="K45" s="31">
        <f t="shared" si="67"/>
        <v>21.599409999999999</v>
      </c>
      <c r="L45" s="31">
        <f t="shared" si="67"/>
        <v>22.099409999999999</v>
      </c>
      <c r="M45" s="31">
        <f t="shared" si="67"/>
        <v>22.599409999999999</v>
      </c>
      <c r="N45" s="31">
        <f t="shared" si="67"/>
        <v>23.099409999999999</v>
      </c>
      <c r="O45" s="31">
        <f t="shared" si="67"/>
        <v>23.599409999999999</v>
      </c>
      <c r="P45" s="31">
        <f t="shared" si="67"/>
        <v>24.099409999999999</v>
      </c>
      <c r="Q45" s="31">
        <f t="shared" si="67"/>
        <v>24.599409999999999</v>
      </c>
      <c r="R45" s="31">
        <f t="shared" si="67"/>
        <v>25.099409999999999</v>
      </c>
      <c r="S45" s="31">
        <f t="shared" si="67"/>
        <v>25.599409999999999</v>
      </c>
      <c r="T45" s="31">
        <f t="shared" si="67"/>
        <v>26.099409999999999</v>
      </c>
      <c r="U45" s="31">
        <f t="shared" si="67"/>
        <v>26.599409999999999</v>
      </c>
      <c r="V45" s="31">
        <f t="shared" si="67"/>
        <v>27.099409999999999</v>
      </c>
      <c r="W45" s="31">
        <f t="shared" si="67"/>
        <v>27.599409999999999</v>
      </c>
      <c r="X45" s="31">
        <f>Y45-0.5</f>
        <v>28.099409999999999</v>
      </c>
      <c r="Y45" s="8">
        <v>28.599409999999999</v>
      </c>
      <c r="Z45" s="8">
        <f>Y45</f>
        <v>28.599409999999999</v>
      </c>
      <c r="AA45" s="8">
        <f>Z45</f>
        <v>28.599409999999999</v>
      </c>
      <c r="AB45" s="8">
        <f>AA45</f>
        <v>28.599409999999999</v>
      </c>
      <c r="AC45" s="8">
        <f>AB45</f>
        <v>28.599409999999999</v>
      </c>
      <c r="AD45" s="8">
        <f t="shared" si="65"/>
        <v>28.599409999999999</v>
      </c>
      <c r="AE45" s="8">
        <f t="shared" si="65"/>
        <v>28.599409999999999</v>
      </c>
      <c r="AF45" s="8">
        <f t="shared" si="65"/>
        <v>28.599409999999999</v>
      </c>
      <c r="AG45" s="8">
        <f t="shared" si="65"/>
        <v>28.599409999999999</v>
      </c>
      <c r="AH45" s="8">
        <v>46.625770000000003</v>
      </c>
      <c r="AI45" s="28">
        <f>AH45</f>
        <v>46.625770000000003</v>
      </c>
      <c r="AJ45" s="8">
        <v>38.821899999999999</v>
      </c>
      <c r="AK45" s="28">
        <f>AJ45</f>
        <v>38.821899999999999</v>
      </c>
      <c r="AL45" s="28">
        <f>AK45</f>
        <v>38.821899999999999</v>
      </c>
      <c r="AM45" s="8">
        <v>42.834139999999998</v>
      </c>
      <c r="AN45" s="8">
        <v>46.458260000000003</v>
      </c>
      <c r="AO45" s="8">
        <v>46.76032</v>
      </c>
      <c r="AP45" s="8">
        <v>48.585320000000003</v>
      </c>
      <c r="AQ45" s="8">
        <v>49.244759999999999</v>
      </c>
      <c r="AR45" s="8">
        <v>51.90316</v>
      </c>
      <c r="AS45" s="8">
        <v>58.733029999999999</v>
      </c>
      <c r="AT45" s="8">
        <v>60.343969999999999</v>
      </c>
      <c r="AU45" s="8">
        <v>59.911099999999998</v>
      </c>
      <c r="AV45" s="8">
        <v>59.914650000000002</v>
      </c>
      <c r="AW45" s="8">
        <v>58.79533</v>
      </c>
      <c r="AX45" s="8">
        <f t="shared" si="57"/>
        <v>58.79533</v>
      </c>
    </row>
    <row r="46" spans="1:50" ht="13" x14ac:dyDescent="0.3">
      <c r="A46" s="6" t="s">
        <v>101</v>
      </c>
      <c r="B46" s="6" t="str">
        <f t="shared" si="3"/>
        <v xml:space="preserve">Colombia </v>
      </c>
      <c r="C46" s="5" t="s">
        <v>53</v>
      </c>
      <c r="D46" s="23">
        <f>TREND(E46:$AW46,E$3:$AW$3,D$3)</f>
        <v>46.66152771524969</v>
      </c>
      <c r="E46" s="23">
        <f>TREND(F46:$AW46,F$3:$AW$3,E$3)</f>
        <v>46.874320603913645</v>
      </c>
      <c r="F46" s="23">
        <f>TREND(G46:$AW46,G$3:$AW$3,F$3)</f>
        <v>47.0871134925776</v>
      </c>
      <c r="G46" s="23">
        <f>TREND(H46:$AW46,H$3:$AW$3,G$3)</f>
        <v>47.299906381241556</v>
      </c>
      <c r="H46" s="23">
        <f>TREND(I46:$AW46,I$3:$AW$3,H$3)</f>
        <v>47.512699269905511</v>
      </c>
      <c r="I46" s="23">
        <f>TREND(J46:$AW46,J$3:$AW$3,I$3)</f>
        <v>47.725492158569523</v>
      </c>
      <c r="J46" s="23">
        <f>TREND(K46:$AW46,K$3:$AW$3,J$3)</f>
        <v>47.938285047233421</v>
      </c>
      <c r="K46" s="7">
        <v>42.183169999999997</v>
      </c>
      <c r="L46" s="7">
        <f>K46</f>
        <v>42.183169999999997</v>
      </c>
      <c r="M46" s="7">
        <f>L46</f>
        <v>42.183169999999997</v>
      </c>
      <c r="N46" s="7">
        <f>M46</f>
        <v>42.183169999999997</v>
      </c>
      <c r="O46" s="7">
        <v>48.297339999999998</v>
      </c>
      <c r="P46" s="7">
        <v>49.731900000000003</v>
      </c>
      <c r="Q46" s="7">
        <f>P46</f>
        <v>49.731900000000003</v>
      </c>
      <c r="R46" s="7">
        <v>51.556919999999998</v>
      </c>
      <c r="S46" s="7">
        <v>51.467089999999999</v>
      </c>
      <c r="T46" s="7">
        <v>53.127450000000003</v>
      </c>
      <c r="U46" s="7">
        <v>54.072099999999999</v>
      </c>
      <c r="V46" s="7">
        <f>U46</f>
        <v>54.072099999999999</v>
      </c>
      <c r="W46" s="7">
        <v>52.81767</v>
      </c>
      <c r="X46" s="7">
        <f>W46</f>
        <v>52.81767</v>
      </c>
      <c r="Y46" s="7">
        <v>53.205080000000002</v>
      </c>
      <c r="Z46" s="7">
        <f>Y46</f>
        <v>53.205080000000002</v>
      </c>
      <c r="AA46" s="7">
        <f>Z46</f>
        <v>53.205080000000002</v>
      </c>
      <c r="AB46" s="7">
        <f>AA46</f>
        <v>53.205080000000002</v>
      </c>
      <c r="AC46" s="7">
        <v>55.170650000000002</v>
      </c>
      <c r="AD46" s="7">
        <v>55.795439999999999</v>
      </c>
      <c r="AE46" s="7">
        <f>AD46</f>
        <v>55.795439999999999</v>
      </c>
      <c r="AF46" s="7">
        <f>AE46</f>
        <v>55.795439999999999</v>
      </c>
      <c r="AG46" s="7">
        <f>AF46</f>
        <v>55.795439999999999</v>
      </c>
      <c r="AH46" s="28">
        <f>AG46</f>
        <v>55.795439999999999</v>
      </c>
      <c r="AI46" s="28">
        <f>AH46</f>
        <v>55.795439999999999</v>
      </c>
      <c r="AJ46" s="7">
        <v>56.593119999999999</v>
      </c>
      <c r="AK46" s="28">
        <f>AJ46</f>
        <v>56.593119999999999</v>
      </c>
      <c r="AL46" s="7">
        <v>51.983260000000001</v>
      </c>
      <c r="AM46" s="7">
        <v>51.87191</v>
      </c>
      <c r="AN46" s="7">
        <v>49.599960000000003</v>
      </c>
      <c r="AO46" s="7">
        <v>54.32056</v>
      </c>
      <c r="AP46" s="7">
        <v>42.603560000000002</v>
      </c>
      <c r="AQ46" s="7">
        <v>52.503500000000003</v>
      </c>
      <c r="AR46" s="7">
        <v>55.823920000000001</v>
      </c>
      <c r="AS46" s="7">
        <v>54.491230000000002</v>
      </c>
      <c r="AT46" s="7">
        <v>53.98986</v>
      </c>
      <c r="AU46" s="7">
        <v>55.3048</v>
      </c>
      <c r="AV46" s="7">
        <v>55.741680000000002</v>
      </c>
      <c r="AW46" s="7">
        <v>54.96266</v>
      </c>
      <c r="AX46" s="7">
        <f t="shared" si="57"/>
        <v>54.96266</v>
      </c>
    </row>
    <row r="47" spans="1:50" ht="13" x14ac:dyDescent="0.3">
      <c r="A47" s="6" t="s">
        <v>102</v>
      </c>
      <c r="B47" s="6" t="str">
        <f t="shared" si="3"/>
        <v xml:space="preserve">Comoros </v>
      </c>
      <c r="C47" s="5" t="s">
        <v>53</v>
      </c>
      <c r="D47" s="23">
        <f>TREND(E47:$AW47,E$3:$AW$3,D$3)</f>
        <v>48.780490000000135</v>
      </c>
      <c r="E47" s="23">
        <f>TREND(F47:$AW47,F$3:$AW$3,E$3)</f>
        <v>48.780490000000128</v>
      </c>
      <c r="F47" s="23">
        <f>TREND(G47:$AW47,G$3:$AW$3,F$3)</f>
        <v>48.780490000000121</v>
      </c>
      <c r="G47" s="23">
        <f>TREND(H47:$AW47,H$3:$AW$3,G$3)</f>
        <v>48.780490000000114</v>
      </c>
      <c r="H47" s="23">
        <f>TREND(I47:$AW47,I$3:$AW$3,H$3)</f>
        <v>48.780490000000107</v>
      </c>
      <c r="I47" s="23">
        <f>TREND(J47:$AW47,J$3:$AW$3,I$3)</f>
        <v>48.780490000000093</v>
      </c>
      <c r="J47" s="23">
        <f>TREND(K47:$AW47,K$3:$AW$3,J$3)</f>
        <v>48.780490000000093</v>
      </c>
      <c r="K47" s="23">
        <f>TREND(L47:$AW47,L$3:$AW$3,K$3)</f>
        <v>48.780490000000086</v>
      </c>
      <c r="L47" s="23">
        <f>TREND(M47:$AW47,M$3:$AW$3,L$3)</f>
        <v>48.780490000000079</v>
      </c>
      <c r="M47" s="23">
        <f>TREND(N47:$AW47,N$3:$AW$3,M$3)</f>
        <v>48.780490000000079</v>
      </c>
      <c r="N47" s="23">
        <f>TREND(O47:$AW47,O$3:$AW$3,N$3)</f>
        <v>48.780490000000071</v>
      </c>
      <c r="O47" s="23">
        <f>TREND(P47:$AW47,P$3:$AW$3,O$3)</f>
        <v>48.780490000000057</v>
      </c>
      <c r="P47" s="23">
        <f>TREND(Q47:$AW47,Q$3:$AW$3,P$3)</f>
        <v>48.78049000000005</v>
      </c>
      <c r="Q47" s="23">
        <f>TREND(R47:$AW47,R$3:$AW$3,Q$3)</f>
        <v>48.78049000000005</v>
      </c>
      <c r="R47" s="23">
        <f>TREND(S47:$AW47,S$3:$AW$3,R$3)</f>
        <v>48.780490000000036</v>
      </c>
      <c r="S47" s="23">
        <f>TREND(T47:$AW47,T$3:$AW$3,S$3)</f>
        <v>48.780490000000036</v>
      </c>
      <c r="T47" s="23">
        <f>TREND(U47:$AW47,U$3:$AW$3,T$3)</f>
        <v>48.780490000000022</v>
      </c>
      <c r="U47" s="23">
        <f>TREND(V47:$AW47,V$3:$AW$3,U$3)</f>
        <v>48.780490000000022</v>
      </c>
      <c r="V47" s="23">
        <f>TREND(W47:$AW47,W$3:$AW$3,V$3)</f>
        <v>48.780490000000007</v>
      </c>
      <c r="W47" s="23">
        <f>TREND(X47:$AW47,X$3:$AW$3,W$3)</f>
        <v>48.780490000000007</v>
      </c>
      <c r="X47" s="23">
        <f>TREND(Y47:$AW47,Y$3:$AW$3,X$3)</f>
        <v>48.780490000000007</v>
      </c>
      <c r="Y47" s="23">
        <f>TREND(Z47:$AW47,Z$3:$AW$3,Y$3)</f>
        <v>48.78049</v>
      </c>
      <c r="Z47" s="23">
        <f>TREND(AA47:$AW47,AA$3:$AW$3,Z$3)</f>
        <v>48.780489999999993</v>
      </c>
      <c r="AA47" s="23">
        <f>TREND(AB47:$AW47,AB$3:$AW$3,AA$3)</f>
        <v>48.780489999999993</v>
      </c>
      <c r="AB47" s="23">
        <f>TREND(AC47:$AW47,AC$3:$AW$3,AB$3)</f>
        <v>48.780489999999986</v>
      </c>
      <c r="AC47" s="23">
        <f>TREND(AD47:$AW47,AD$3:$AW$3,AC$3)</f>
        <v>48.780489999999986</v>
      </c>
      <c r="AD47" s="23">
        <f>TREND(AE47:$AW47,AE$3:$AW$3,AD$3)</f>
        <v>48.780489999999993</v>
      </c>
      <c r="AE47" s="23">
        <f>TREND(AF47:$AW47,AF$3:$AW$3,AE$3)</f>
        <v>48.780489999999993</v>
      </c>
      <c r="AF47" s="23">
        <f>TREND(AG47:$AW47,AG$3:$AW$3,AF$3)</f>
        <v>48.780489999999993</v>
      </c>
      <c r="AG47" s="8">
        <v>48.78049</v>
      </c>
      <c r="AH47" s="28">
        <f>AG47</f>
        <v>48.78049</v>
      </c>
      <c r="AI47" s="28">
        <f>AH47</f>
        <v>48.78049</v>
      </c>
      <c r="AJ47" s="28">
        <f>AI47</f>
        <v>48.78049</v>
      </c>
      <c r="AK47" s="28">
        <f>AJ47</f>
        <v>48.78049</v>
      </c>
      <c r="AL47" s="28">
        <f t="shared" ref="AL47:AW47" si="68">AK47</f>
        <v>48.78049</v>
      </c>
      <c r="AM47" s="28">
        <f t="shared" si="68"/>
        <v>48.78049</v>
      </c>
      <c r="AN47" s="28">
        <f t="shared" si="68"/>
        <v>48.78049</v>
      </c>
      <c r="AO47" s="28">
        <f t="shared" si="68"/>
        <v>48.78049</v>
      </c>
      <c r="AP47" s="28">
        <f t="shared" si="68"/>
        <v>48.78049</v>
      </c>
      <c r="AQ47" s="28">
        <f t="shared" si="68"/>
        <v>48.78049</v>
      </c>
      <c r="AR47" s="28">
        <f t="shared" si="68"/>
        <v>48.78049</v>
      </c>
      <c r="AS47" s="28">
        <f t="shared" si="68"/>
        <v>48.78049</v>
      </c>
      <c r="AT47" s="28">
        <f t="shared" si="68"/>
        <v>48.78049</v>
      </c>
      <c r="AU47" s="28">
        <f t="shared" si="68"/>
        <v>48.78049</v>
      </c>
      <c r="AV47" s="28">
        <f t="shared" si="68"/>
        <v>48.78049</v>
      </c>
      <c r="AW47" s="28">
        <f t="shared" si="68"/>
        <v>48.78049</v>
      </c>
      <c r="AX47" s="8">
        <f t="shared" si="57"/>
        <v>48.78049</v>
      </c>
    </row>
    <row r="48" spans="1:50" ht="13" x14ac:dyDescent="0.3">
      <c r="A48" s="6" t="s">
        <v>103</v>
      </c>
      <c r="B48" s="6" t="str">
        <f t="shared" si="3"/>
        <v xml:space="preserve">Congo </v>
      </c>
      <c r="C48" s="5" t="s">
        <v>53</v>
      </c>
      <c r="D48" s="30">
        <f t="shared" ref="D48:I48" si="69">E48</f>
        <v>11.165050000000001</v>
      </c>
      <c r="E48" s="30">
        <f t="shared" si="69"/>
        <v>11.165050000000001</v>
      </c>
      <c r="F48" s="30">
        <f t="shared" si="69"/>
        <v>11.165050000000001</v>
      </c>
      <c r="G48" s="30">
        <f t="shared" si="69"/>
        <v>11.165050000000001</v>
      </c>
      <c r="H48" s="30">
        <f t="shared" si="69"/>
        <v>11.165050000000001</v>
      </c>
      <c r="I48" s="30">
        <f t="shared" si="69"/>
        <v>11.165050000000001</v>
      </c>
      <c r="J48" s="7">
        <v>11.165050000000001</v>
      </c>
      <c r="K48" s="7">
        <f t="shared" ref="K48:AG48" si="70">J48</f>
        <v>11.165050000000001</v>
      </c>
      <c r="L48" s="7">
        <f t="shared" si="70"/>
        <v>11.165050000000001</v>
      </c>
      <c r="M48" s="7">
        <f t="shared" si="70"/>
        <v>11.165050000000001</v>
      </c>
      <c r="N48" s="7">
        <f t="shared" si="70"/>
        <v>11.165050000000001</v>
      </c>
      <c r="O48" s="7">
        <f t="shared" si="70"/>
        <v>11.165050000000001</v>
      </c>
      <c r="P48" s="7">
        <f t="shared" si="70"/>
        <v>11.165050000000001</v>
      </c>
      <c r="Q48" s="7">
        <f t="shared" si="70"/>
        <v>11.165050000000001</v>
      </c>
      <c r="R48" s="7">
        <f t="shared" si="70"/>
        <v>11.165050000000001</v>
      </c>
      <c r="S48" s="7">
        <f t="shared" si="70"/>
        <v>11.165050000000001</v>
      </c>
      <c r="T48" s="7">
        <f t="shared" si="70"/>
        <v>11.165050000000001</v>
      </c>
      <c r="U48" s="7">
        <f t="shared" si="70"/>
        <v>11.165050000000001</v>
      </c>
      <c r="V48" s="7">
        <f t="shared" si="70"/>
        <v>11.165050000000001</v>
      </c>
      <c r="W48" s="7">
        <f t="shared" si="70"/>
        <v>11.165050000000001</v>
      </c>
      <c r="X48" s="7">
        <f t="shared" si="70"/>
        <v>11.165050000000001</v>
      </c>
      <c r="Y48" s="7">
        <f t="shared" si="70"/>
        <v>11.165050000000001</v>
      </c>
      <c r="Z48" s="7">
        <f t="shared" si="70"/>
        <v>11.165050000000001</v>
      </c>
      <c r="AA48" s="7">
        <f t="shared" si="70"/>
        <v>11.165050000000001</v>
      </c>
      <c r="AB48" s="7">
        <f t="shared" si="70"/>
        <v>11.165050000000001</v>
      </c>
      <c r="AC48" s="7">
        <f t="shared" si="70"/>
        <v>11.165050000000001</v>
      </c>
      <c r="AD48" s="7">
        <f t="shared" si="70"/>
        <v>11.165050000000001</v>
      </c>
      <c r="AE48" s="7">
        <f t="shared" si="70"/>
        <v>11.165050000000001</v>
      </c>
      <c r="AF48" s="7">
        <f t="shared" si="70"/>
        <v>11.165050000000001</v>
      </c>
      <c r="AG48" s="7">
        <f t="shared" si="70"/>
        <v>11.165050000000001</v>
      </c>
      <c r="AH48" s="7">
        <v>25.735289999999999</v>
      </c>
      <c r="AI48" s="28">
        <f>AH48</f>
        <v>25.735289999999999</v>
      </c>
      <c r="AJ48" s="28">
        <f>AI48</f>
        <v>25.735289999999999</v>
      </c>
      <c r="AK48" s="28">
        <f>AJ48</f>
        <v>25.735289999999999</v>
      </c>
      <c r="AL48" s="28">
        <f t="shared" ref="AL48:AW48" si="71">AK48</f>
        <v>25.735289999999999</v>
      </c>
      <c r="AM48" s="28">
        <f t="shared" si="71"/>
        <v>25.735289999999999</v>
      </c>
      <c r="AN48" s="28">
        <f t="shared" si="71"/>
        <v>25.735289999999999</v>
      </c>
      <c r="AO48" s="28">
        <f t="shared" si="71"/>
        <v>25.735289999999999</v>
      </c>
      <c r="AP48" s="28">
        <f t="shared" si="71"/>
        <v>25.735289999999999</v>
      </c>
      <c r="AQ48" s="28">
        <f t="shared" si="71"/>
        <v>25.735289999999999</v>
      </c>
      <c r="AR48" s="28">
        <f t="shared" si="71"/>
        <v>25.735289999999999</v>
      </c>
      <c r="AS48" s="28">
        <f t="shared" si="71"/>
        <v>25.735289999999999</v>
      </c>
      <c r="AT48" s="28">
        <f t="shared" si="71"/>
        <v>25.735289999999999</v>
      </c>
      <c r="AU48" s="28">
        <f t="shared" si="71"/>
        <v>25.735289999999999</v>
      </c>
      <c r="AV48" s="28">
        <f t="shared" si="71"/>
        <v>25.735289999999999</v>
      </c>
      <c r="AW48" s="28">
        <f t="shared" si="71"/>
        <v>25.735289999999999</v>
      </c>
      <c r="AX48" s="7">
        <f t="shared" si="57"/>
        <v>25.735289999999999</v>
      </c>
    </row>
    <row r="49" spans="1:50" ht="20" x14ac:dyDescent="0.3">
      <c r="A49" s="6" t="s">
        <v>104</v>
      </c>
      <c r="B49" s="6" t="str">
        <f t="shared" si="3"/>
        <v xml:space="preserve">Cook Islands </v>
      </c>
      <c r="C49" s="5" t="s">
        <v>53</v>
      </c>
      <c r="D49" s="29">
        <f t="shared" ref="D49:AT49" si="72">AVERAGE(E49:F49)</f>
        <v>66.951220000000717</v>
      </c>
      <c r="E49" s="29">
        <f t="shared" si="72"/>
        <v>66.951219999998486</v>
      </c>
      <c r="F49" s="29">
        <f t="shared" si="72"/>
        <v>66.951220000002934</v>
      </c>
      <c r="G49" s="29">
        <f t="shared" si="72"/>
        <v>66.951219999994038</v>
      </c>
      <c r="H49" s="29">
        <f t="shared" si="72"/>
        <v>66.951220000011844</v>
      </c>
      <c r="I49" s="29">
        <f t="shared" si="72"/>
        <v>66.951219999976246</v>
      </c>
      <c r="J49" s="29">
        <f t="shared" si="72"/>
        <v>66.951220000047442</v>
      </c>
      <c r="K49" s="29">
        <f t="shared" si="72"/>
        <v>66.951219999905035</v>
      </c>
      <c r="L49" s="29">
        <f t="shared" si="72"/>
        <v>66.951220000189863</v>
      </c>
      <c r="M49" s="29">
        <f t="shared" si="72"/>
        <v>66.951219999620207</v>
      </c>
      <c r="N49" s="29">
        <f t="shared" si="72"/>
        <v>66.95122000075952</v>
      </c>
      <c r="O49" s="29">
        <f t="shared" si="72"/>
        <v>66.951219998480909</v>
      </c>
      <c r="P49" s="29">
        <f t="shared" si="72"/>
        <v>66.951220003038145</v>
      </c>
      <c r="Q49" s="29">
        <f t="shared" si="72"/>
        <v>66.951219993923672</v>
      </c>
      <c r="R49" s="29">
        <f t="shared" si="72"/>
        <v>66.951220012152618</v>
      </c>
      <c r="S49" s="29">
        <f t="shared" si="72"/>
        <v>66.951219975694741</v>
      </c>
      <c r="T49" s="29">
        <f t="shared" si="72"/>
        <v>66.95122004861048</v>
      </c>
      <c r="U49" s="29">
        <f t="shared" si="72"/>
        <v>66.951219902779002</v>
      </c>
      <c r="V49" s="29">
        <f t="shared" si="72"/>
        <v>66.951220194441973</v>
      </c>
      <c r="W49" s="29">
        <f t="shared" si="72"/>
        <v>66.951219611116045</v>
      </c>
      <c r="X49" s="29">
        <f t="shared" si="72"/>
        <v>66.951220777767901</v>
      </c>
      <c r="Y49" s="29">
        <f t="shared" si="72"/>
        <v>66.951218444464203</v>
      </c>
      <c r="Z49" s="29">
        <f t="shared" si="72"/>
        <v>66.951223111071585</v>
      </c>
      <c r="AA49" s="29">
        <f t="shared" si="72"/>
        <v>66.951213777856822</v>
      </c>
      <c r="AB49" s="29">
        <f t="shared" si="72"/>
        <v>66.951232444286347</v>
      </c>
      <c r="AC49" s="29">
        <f t="shared" si="72"/>
        <v>66.951195111427296</v>
      </c>
      <c r="AD49" s="29">
        <f t="shared" si="72"/>
        <v>66.951269777145384</v>
      </c>
      <c r="AE49" s="29">
        <f t="shared" si="72"/>
        <v>66.951120445709222</v>
      </c>
      <c r="AF49" s="29">
        <f t="shared" si="72"/>
        <v>66.951419108581547</v>
      </c>
      <c r="AG49" s="29">
        <f t="shared" si="72"/>
        <v>66.950821782836911</v>
      </c>
      <c r="AH49" s="29">
        <f t="shared" si="72"/>
        <v>66.952016434326168</v>
      </c>
      <c r="AI49" s="29">
        <f t="shared" si="72"/>
        <v>66.949627131347654</v>
      </c>
      <c r="AJ49" s="29">
        <f t="shared" si="72"/>
        <v>66.954405737304683</v>
      </c>
      <c r="AK49" s="29">
        <f t="shared" si="72"/>
        <v>66.944848525390626</v>
      </c>
      <c r="AL49" s="29">
        <f t="shared" si="72"/>
        <v>66.96396294921874</v>
      </c>
      <c r="AM49" s="29">
        <f t="shared" si="72"/>
        <v>66.925734101562497</v>
      </c>
      <c r="AN49" s="29">
        <f t="shared" si="72"/>
        <v>67.002191796874996</v>
      </c>
      <c r="AO49" s="29">
        <f t="shared" si="72"/>
        <v>66.849276406249999</v>
      </c>
      <c r="AP49" s="29">
        <f t="shared" si="72"/>
        <v>67.155107187499993</v>
      </c>
      <c r="AQ49" s="29">
        <f t="shared" si="72"/>
        <v>66.543445625000004</v>
      </c>
      <c r="AR49" s="29">
        <f t="shared" si="72"/>
        <v>67.766768749999997</v>
      </c>
      <c r="AS49" s="29">
        <f t="shared" si="72"/>
        <v>65.320122499999997</v>
      </c>
      <c r="AT49" s="29">
        <f t="shared" si="72"/>
        <v>70.213414999999998</v>
      </c>
      <c r="AU49" s="29">
        <f>AVERAGE(AV49:AW49)</f>
        <v>60.426829999999995</v>
      </c>
      <c r="AV49" s="8">
        <v>80</v>
      </c>
      <c r="AW49" s="8">
        <v>40.853659999999998</v>
      </c>
      <c r="AX49" s="8">
        <f t="shared" si="57"/>
        <v>40.853659999999998</v>
      </c>
    </row>
    <row r="50" spans="1:50" ht="20" x14ac:dyDescent="0.3">
      <c r="A50" s="6" t="s">
        <v>105</v>
      </c>
      <c r="B50" s="6" t="str">
        <f t="shared" si="3"/>
        <v xml:space="preserve">Costa Rica </v>
      </c>
      <c r="C50" s="5" t="s">
        <v>53</v>
      </c>
      <c r="D50" s="23">
        <f>TREND(E50:$AW50,E$3:$AW$3,D$3)</f>
        <v>58.264751095238069</v>
      </c>
      <c r="E50" s="23">
        <f>TREND(F50:$AW50,F$3:$AW$3,E$3)</f>
        <v>58.398774452380934</v>
      </c>
      <c r="F50" s="23">
        <f>TREND(G50:$AW50,G$3:$AW$3,F$3)</f>
        <v>58.532797809523743</v>
      </c>
      <c r="G50" s="23">
        <f>TREND(H50:$AW50,H$3:$AW$3,G$3)</f>
        <v>58.666821166666637</v>
      </c>
      <c r="H50" s="23">
        <f>TREND(I50:$AW50,I$3:$AW$3,H$3)</f>
        <v>58.800844523809474</v>
      </c>
      <c r="I50" s="23">
        <f>TREND(J50:$AW50,J$3:$AW$3,I$3)</f>
        <v>58.934867880952311</v>
      </c>
      <c r="J50" s="23">
        <f>TREND(K50:$AW50,K$3:$AW$3,J$3)</f>
        <v>59.068891238095233</v>
      </c>
      <c r="K50" s="23">
        <f>TREND(L50:$AW50,L$3:$AW$3,K$3)</f>
        <v>59.20291459523807</v>
      </c>
      <c r="L50" s="23">
        <f>TREND(M50:$AW50,M$3:$AW$3,L$3)</f>
        <v>59.336937952380879</v>
      </c>
      <c r="M50" s="23">
        <f>TREND(N50:$AW50,N$3:$AW$3,M$3)</f>
        <v>59.470961309523773</v>
      </c>
      <c r="N50" s="23">
        <f>TREND(O50:$AW50,O$3:$AW$3,N$3)</f>
        <v>59.60498466666661</v>
      </c>
      <c r="O50" s="23">
        <f>TREND(P50:$AW50,P$3:$AW$3,O$3)</f>
        <v>59.739008023809504</v>
      </c>
      <c r="P50" s="23">
        <f>TREND(Q50:$AW50,Q$3:$AW$3,P$3)</f>
        <v>59.873031380952284</v>
      </c>
      <c r="Q50" s="23">
        <f>TREND(R50:$AW50,R$3:$AW$3,Q$3)</f>
        <v>60.007054738095206</v>
      </c>
      <c r="R50" s="23">
        <f>TREND(S50:$AW50,S$3:$AW$3,R$3)</f>
        <v>60.141078095238043</v>
      </c>
      <c r="S50" s="23">
        <f>TREND(T50:$AW50,T$3:$AW$3,S$3)</f>
        <v>60.275101452380966</v>
      </c>
      <c r="T50" s="23">
        <f>TREND(U50:$AW50,U$3:$AW$3,T$3)</f>
        <v>60.409124809523746</v>
      </c>
      <c r="U50" s="23">
        <f>TREND(V50:$AW50,V$3:$AW$3,U$3)</f>
        <v>60.54314816666664</v>
      </c>
      <c r="V50" s="23">
        <f>TREND(W50:$AW50,W$3:$AW$3,V$3)</f>
        <v>60.677171523809506</v>
      </c>
      <c r="W50" s="23">
        <f>TREND(X50:$AW50,X$3:$AW$3,W$3)</f>
        <v>60.811194880952343</v>
      </c>
      <c r="X50" s="23">
        <f>TREND(Y50:$AW50,Y$3:$AW$3,X$3)</f>
        <v>60.945218238095208</v>
      </c>
      <c r="Y50" s="23">
        <f>TREND(Z50:$AW50,Z$3:$AW$3,Y$3)</f>
        <v>61.079241595238045</v>
      </c>
      <c r="Z50" s="23">
        <f>TREND(AA50:$AW50,AA$3:$AW$3,Z$3)</f>
        <v>61.213264952380939</v>
      </c>
      <c r="AA50" s="23">
        <f>TREND(AB50:$AW50,AB$3:$AW$3,AA$3)</f>
        <v>61.347288309523805</v>
      </c>
      <c r="AB50" s="23">
        <f>TREND(AC50:$AW50,AC$3:$AW$3,AB$3)</f>
        <v>61.48131166666667</v>
      </c>
      <c r="AC50" s="23">
        <f>TREND(AD50:$AW50,AD$3:$AW$3,AC$3)</f>
        <v>61.615335023809564</v>
      </c>
      <c r="AD50" s="23">
        <f>TREND(AE50:$AW50,AE$3:$AW$3,AD$3)</f>
        <v>61.749358380952401</v>
      </c>
      <c r="AE50" s="23">
        <f>TREND(AF50:$AW50,AF$3:$AW$3,AE$3)</f>
        <v>61.883381738095267</v>
      </c>
      <c r="AF50" s="23">
        <f>TREND(AG50:$AW50,AG$3:$AW$3,AF$3)</f>
        <v>62.017405095238104</v>
      </c>
      <c r="AG50" s="23">
        <f>TREND(AH50:$AW50,AH$3:$AW$3,AG$3)</f>
        <v>62.151428452380941</v>
      </c>
      <c r="AH50" s="23">
        <f>TREND(AI50:$AW50,AI$3:$AW$3,AH$3)</f>
        <v>62.285451809523806</v>
      </c>
      <c r="AI50" s="7">
        <v>61.126579999999997</v>
      </c>
      <c r="AJ50" s="7">
        <v>62.3172</v>
      </c>
      <c r="AK50" s="28">
        <f>AJ50</f>
        <v>62.3172</v>
      </c>
      <c r="AL50" s="28">
        <f>AK50</f>
        <v>62.3172</v>
      </c>
      <c r="AM50" s="28">
        <f>AL50</f>
        <v>62.3172</v>
      </c>
      <c r="AN50" s="28">
        <f>AM50</f>
        <v>62.3172</v>
      </c>
      <c r="AO50" s="7">
        <v>64.186530000000005</v>
      </c>
      <c r="AP50" s="7">
        <v>66.561999999999998</v>
      </c>
      <c r="AQ50" s="28">
        <f>AP50</f>
        <v>66.561999999999998</v>
      </c>
      <c r="AR50" s="7">
        <v>63.252360000000003</v>
      </c>
      <c r="AS50" s="7">
        <v>63.877450000000003</v>
      </c>
      <c r="AT50" s="28">
        <f>AS50</f>
        <v>63.877450000000003</v>
      </c>
      <c r="AU50" s="7">
        <v>63.192369999999997</v>
      </c>
      <c r="AV50" s="7">
        <v>63.220469999999999</v>
      </c>
      <c r="AW50" s="7">
        <v>62.921370000000003</v>
      </c>
      <c r="AX50" s="7">
        <f t="shared" si="57"/>
        <v>62.921370000000003</v>
      </c>
    </row>
    <row r="51" spans="1:50" ht="13" x14ac:dyDescent="0.3">
      <c r="A51" s="6" t="s">
        <v>107</v>
      </c>
      <c r="B51" s="6" t="str">
        <f t="shared" si="3"/>
        <v xml:space="preserve">Croatia </v>
      </c>
      <c r="C51" s="5" t="s">
        <v>53</v>
      </c>
      <c r="D51" s="23">
        <f>TREND(E51:$AW51,E$3:$AW$3,D$3)</f>
        <v>45.619115415019792</v>
      </c>
      <c r="E51" s="23">
        <f>TREND(F51:$AW51,F$3:$AW$3,E$3)</f>
        <v>45.943246086956492</v>
      </c>
      <c r="F51" s="23">
        <f>TREND(G51:$AW51,G$3:$AW$3,F$3)</f>
        <v>46.267376758893306</v>
      </c>
      <c r="G51" s="23">
        <f>TREND(H51:$AW51,H$3:$AW$3,G$3)</f>
        <v>46.591507430830006</v>
      </c>
      <c r="H51" s="23">
        <f>TREND(I51:$AW51,I$3:$AW$3,H$3)</f>
        <v>46.91563810276682</v>
      </c>
      <c r="I51" s="23">
        <f>TREND(J51:$AW51,J$3:$AW$3,I$3)</f>
        <v>47.239768774703521</v>
      </c>
      <c r="J51" s="23">
        <f>TREND(K51:$AW51,K$3:$AW$3,J$3)</f>
        <v>47.563899446640335</v>
      </c>
      <c r="K51" s="23">
        <f>TREND(L51:$AW51,L$3:$AW$3,K$3)</f>
        <v>47.888030118577035</v>
      </c>
      <c r="L51" s="23">
        <f>TREND(M51:$AW51,M$3:$AW$3,L$3)</f>
        <v>48.212160790513963</v>
      </c>
      <c r="M51" s="23">
        <f>TREND(N51:$AW51,N$3:$AW$3,M$3)</f>
        <v>48.536291462450549</v>
      </c>
      <c r="N51" s="23">
        <f>TREND(O51:$AW51,O$3:$AW$3,N$3)</f>
        <v>48.860422134387363</v>
      </c>
      <c r="O51" s="23">
        <f>TREND(P51:$AW51,P$3:$AW$3,O$3)</f>
        <v>49.184552806324064</v>
      </c>
      <c r="P51" s="23">
        <f>TREND(Q51:$AW51,Q$3:$AW$3,P$3)</f>
        <v>49.508683478260878</v>
      </c>
      <c r="Q51" s="23">
        <f>TREND(R51:$AW51,R$3:$AW$3,Q$3)</f>
        <v>49.832814150197578</v>
      </c>
      <c r="R51" s="23">
        <f>TREND(S51:$AW51,S$3:$AW$3,R$3)</f>
        <v>50.156944822134278</v>
      </c>
      <c r="S51" s="23">
        <f>TREND(T51:$AW51,T$3:$AW$3,S$3)</f>
        <v>50.481075494071206</v>
      </c>
      <c r="T51" s="23">
        <f>TREND(U51:$AW51,U$3:$AW$3,T$3)</f>
        <v>50.80520616600802</v>
      </c>
      <c r="U51" s="23">
        <f>TREND(V51:$AW51,V$3:$AW$3,U$3)</f>
        <v>51.129336837944606</v>
      </c>
      <c r="V51" s="23">
        <f>TREND(W51:$AW51,W$3:$AW$3,V$3)</f>
        <v>51.453467509881307</v>
      </c>
      <c r="W51" s="23">
        <f>TREND(X51:$AW51,X$3:$AW$3,W$3)</f>
        <v>51.777598181818234</v>
      </c>
      <c r="X51" s="23">
        <f>TREND(Y51:$AW51,Y$3:$AW$3,X$3)</f>
        <v>52.101728853754935</v>
      </c>
      <c r="Y51" s="23">
        <f>TREND(Z51:$AW51,Z$3:$AW$3,Y$3)</f>
        <v>52.425859525691749</v>
      </c>
      <c r="Z51" s="23">
        <f>TREND(AA51:$AW51,AA$3:$AW$3,Z$3)</f>
        <v>52.749990197628449</v>
      </c>
      <c r="AA51" s="7">
        <v>56.946199999999997</v>
      </c>
      <c r="AB51" s="7">
        <v>54.563209999999998</v>
      </c>
      <c r="AC51" s="7">
        <v>55.427770000000002</v>
      </c>
      <c r="AD51" s="7">
        <v>52.387059999999998</v>
      </c>
      <c r="AE51" s="7">
        <v>52.137639999999998</v>
      </c>
      <c r="AF51" s="7">
        <f>AE51</f>
        <v>52.137639999999998</v>
      </c>
      <c r="AG51" s="7">
        <v>53.40804</v>
      </c>
      <c r="AH51" s="28">
        <f>AG51</f>
        <v>53.40804</v>
      </c>
      <c r="AI51" s="7">
        <v>54.951970000000003</v>
      </c>
      <c r="AJ51" s="7">
        <v>55.437220000000003</v>
      </c>
      <c r="AK51" s="7">
        <v>56.532359999999997</v>
      </c>
      <c r="AL51" s="28">
        <f>AK51</f>
        <v>56.532359999999997</v>
      </c>
      <c r="AM51" s="7">
        <v>58.788620000000002</v>
      </c>
      <c r="AN51" s="7">
        <v>58.640689999999999</v>
      </c>
      <c r="AO51" s="7">
        <v>57.733490000000003</v>
      </c>
      <c r="AP51" s="7">
        <v>58.415619999999997</v>
      </c>
      <c r="AQ51" s="7">
        <v>58.391440000000003</v>
      </c>
      <c r="AR51" s="7">
        <v>60.379669999999997</v>
      </c>
      <c r="AS51" s="7">
        <v>58.423780000000001</v>
      </c>
      <c r="AT51" s="7">
        <v>59.27675</v>
      </c>
      <c r="AU51" s="28">
        <f>AT51</f>
        <v>59.27675</v>
      </c>
      <c r="AV51" s="7">
        <v>59.75676</v>
      </c>
      <c r="AW51" s="28">
        <f>AV51</f>
        <v>59.75676</v>
      </c>
      <c r="AX51" s="7">
        <f t="shared" si="57"/>
        <v>59.75676</v>
      </c>
    </row>
    <row r="52" spans="1:50" ht="13" x14ac:dyDescent="0.3">
      <c r="A52" s="6" t="s">
        <v>108</v>
      </c>
      <c r="B52" s="6" t="str">
        <f t="shared" si="3"/>
        <v xml:space="preserve">Cuba </v>
      </c>
      <c r="C52" s="5" t="s">
        <v>53</v>
      </c>
      <c r="D52" s="30">
        <f>E52</f>
        <v>37.056469999999997</v>
      </c>
      <c r="E52" s="30">
        <f>F52</f>
        <v>37.056469999999997</v>
      </c>
      <c r="F52" s="30">
        <f>G52</f>
        <v>37.056469999999997</v>
      </c>
      <c r="G52" s="30">
        <f>H52</f>
        <v>37.056469999999997</v>
      </c>
      <c r="H52" s="8">
        <v>37.056469999999997</v>
      </c>
      <c r="I52" s="8">
        <f>H52</f>
        <v>37.056469999999997</v>
      </c>
      <c r="J52" s="8">
        <f>I52</f>
        <v>37.056469999999997</v>
      </c>
      <c r="K52" s="8">
        <f>J52</f>
        <v>37.056469999999997</v>
      </c>
      <c r="L52" s="8">
        <v>31.22495</v>
      </c>
      <c r="M52" s="8">
        <f t="shared" ref="M52:S52" si="73">L52</f>
        <v>31.22495</v>
      </c>
      <c r="N52" s="8">
        <f t="shared" si="73"/>
        <v>31.22495</v>
      </c>
      <c r="O52" s="8">
        <f t="shared" si="73"/>
        <v>31.22495</v>
      </c>
      <c r="P52" s="8">
        <f t="shared" si="73"/>
        <v>31.22495</v>
      </c>
      <c r="Q52" s="8">
        <f t="shared" si="73"/>
        <v>31.22495</v>
      </c>
      <c r="R52" s="8">
        <f t="shared" si="73"/>
        <v>31.22495</v>
      </c>
      <c r="S52" s="8">
        <f t="shared" si="73"/>
        <v>31.22495</v>
      </c>
      <c r="T52" s="8">
        <v>54.042729999999999</v>
      </c>
      <c r="U52" s="8">
        <v>52.008139999999997</v>
      </c>
      <c r="V52" s="8">
        <v>56.522370000000002</v>
      </c>
      <c r="W52" s="8">
        <v>54.993000000000002</v>
      </c>
      <c r="X52" s="8">
        <v>54.959490000000002</v>
      </c>
      <c r="Y52" s="8">
        <v>56.10915</v>
      </c>
      <c r="Z52" s="8">
        <f>Y52</f>
        <v>56.10915</v>
      </c>
      <c r="AA52" s="8">
        <v>56.641219999999997</v>
      </c>
      <c r="AB52" s="8">
        <f>AA52</f>
        <v>56.641219999999997</v>
      </c>
      <c r="AC52" s="8">
        <v>58.529739999999997</v>
      </c>
      <c r="AD52" s="8">
        <v>59.080300000000001</v>
      </c>
      <c r="AE52" s="8">
        <v>56.599519999999998</v>
      </c>
      <c r="AF52" s="8">
        <f>AE52</f>
        <v>56.599519999999998</v>
      </c>
      <c r="AG52" s="8">
        <f>AF52</f>
        <v>56.599519999999998</v>
      </c>
      <c r="AH52" s="28">
        <f>AG52</f>
        <v>56.599519999999998</v>
      </c>
      <c r="AI52" s="28">
        <f>AH52</f>
        <v>56.599519999999998</v>
      </c>
      <c r="AJ52" s="8">
        <v>62.185690000000001</v>
      </c>
      <c r="AK52" s="8">
        <v>59.806399999999996</v>
      </c>
      <c r="AL52" s="8">
        <v>19.61684</v>
      </c>
      <c r="AM52" s="8">
        <v>58.880159999999997</v>
      </c>
      <c r="AN52" s="8">
        <v>46.77122</v>
      </c>
      <c r="AO52" s="8">
        <v>53.955509999999997</v>
      </c>
      <c r="AP52" s="8">
        <v>47.865769999999998</v>
      </c>
      <c r="AQ52" s="8">
        <v>51.825470000000003</v>
      </c>
      <c r="AR52" s="8">
        <v>57.452269999999999</v>
      </c>
      <c r="AS52" s="8">
        <v>60.874699999999997</v>
      </c>
      <c r="AT52" s="8">
        <v>62.194459999999999</v>
      </c>
      <c r="AU52" s="8">
        <v>62.572119999999998</v>
      </c>
      <c r="AV52" s="8">
        <v>63.605370000000001</v>
      </c>
      <c r="AW52" s="8">
        <v>60.814839999999997</v>
      </c>
      <c r="AX52" s="8">
        <f t="shared" si="57"/>
        <v>60.814839999999997</v>
      </c>
    </row>
    <row r="53" spans="1:50" ht="13" x14ac:dyDescent="0.3">
      <c r="A53" s="6" t="s">
        <v>109</v>
      </c>
      <c r="B53" s="6" t="str">
        <f t="shared" si="3"/>
        <v xml:space="preserve">Curaçao </v>
      </c>
      <c r="C53" s="5" t="s">
        <v>53</v>
      </c>
      <c r="D53" s="32">
        <f t="shared" ref="D53:AS53" si="74">E53-1</f>
        <v>36.601990000000001</v>
      </c>
      <c r="E53" s="32">
        <f t="shared" si="74"/>
        <v>37.601990000000001</v>
      </c>
      <c r="F53" s="32">
        <f t="shared" si="74"/>
        <v>38.601990000000001</v>
      </c>
      <c r="G53" s="32">
        <f t="shared" si="74"/>
        <v>39.601990000000001</v>
      </c>
      <c r="H53" s="32">
        <f t="shared" si="74"/>
        <v>40.601990000000001</v>
      </c>
      <c r="I53" s="32">
        <f t="shared" si="74"/>
        <v>41.601990000000001</v>
      </c>
      <c r="J53" s="32">
        <f t="shared" si="74"/>
        <v>42.601990000000001</v>
      </c>
      <c r="K53" s="32">
        <f t="shared" si="74"/>
        <v>43.601990000000001</v>
      </c>
      <c r="L53" s="32">
        <f t="shared" si="74"/>
        <v>44.601990000000001</v>
      </c>
      <c r="M53" s="32">
        <f t="shared" si="74"/>
        <v>45.601990000000001</v>
      </c>
      <c r="N53" s="32">
        <f t="shared" si="74"/>
        <v>46.601990000000001</v>
      </c>
      <c r="O53" s="32">
        <f t="shared" si="74"/>
        <v>47.601990000000001</v>
      </c>
      <c r="P53" s="32">
        <f t="shared" si="74"/>
        <v>48.601990000000001</v>
      </c>
      <c r="Q53" s="32">
        <f t="shared" si="74"/>
        <v>49.601990000000001</v>
      </c>
      <c r="R53" s="32">
        <f t="shared" si="74"/>
        <v>50.601990000000001</v>
      </c>
      <c r="S53" s="32">
        <f t="shared" si="74"/>
        <v>51.601990000000001</v>
      </c>
      <c r="T53" s="32">
        <f t="shared" si="74"/>
        <v>52.601990000000001</v>
      </c>
      <c r="U53" s="32">
        <f t="shared" si="74"/>
        <v>53.601990000000001</v>
      </c>
      <c r="V53" s="32">
        <f t="shared" si="74"/>
        <v>54.601990000000001</v>
      </c>
      <c r="W53" s="32">
        <f t="shared" si="74"/>
        <v>55.601990000000001</v>
      </c>
      <c r="X53" s="32">
        <f t="shared" si="74"/>
        <v>56.601990000000001</v>
      </c>
      <c r="Y53" s="32">
        <f t="shared" si="74"/>
        <v>57.601990000000001</v>
      </c>
      <c r="Z53" s="32">
        <f t="shared" si="74"/>
        <v>58.601990000000001</v>
      </c>
      <c r="AA53" s="32">
        <f t="shared" si="74"/>
        <v>59.601990000000001</v>
      </c>
      <c r="AB53" s="32">
        <f t="shared" si="74"/>
        <v>60.601990000000001</v>
      </c>
      <c r="AC53" s="32">
        <f t="shared" si="74"/>
        <v>61.601990000000001</v>
      </c>
      <c r="AD53" s="32">
        <f t="shared" si="74"/>
        <v>62.601990000000001</v>
      </c>
      <c r="AE53" s="32">
        <f t="shared" si="74"/>
        <v>63.601990000000001</v>
      </c>
      <c r="AF53" s="32">
        <f t="shared" si="74"/>
        <v>64.601990000000001</v>
      </c>
      <c r="AG53" s="32">
        <f t="shared" si="74"/>
        <v>65.601990000000001</v>
      </c>
      <c r="AH53" s="32">
        <f t="shared" si="74"/>
        <v>66.601990000000001</v>
      </c>
      <c r="AI53" s="32">
        <f t="shared" si="74"/>
        <v>67.601990000000001</v>
      </c>
      <c r="AJ53" s="32">
        <f t="shared" si="74"/>
        <v>68.601990000000001</v>
      </c>
      <c r="AK53" s="32">
        <f t="shared" si="74"/>
        <v>69.601990000000001</v>
      </c>
      <c r="AL53" s="32">
        <f t="shared" si="74"/>
        <v>70.601990000000001</v>
      </c>
      <c r="AM53" s="32">
        <f t="shared" si="74"/>
        <v>71.601990000000001</v>
      </c>
      <c r="AN53" s="32">
        <f t="shared" si="74"/>
        <v>72.601990000000001</v>
      </c>
      <c r="AO53" s="32">
        <f t="shared" si="74"/>
        <v>73.601990000000001</v>
      </c>
      <c r="AP53" s="32">
        <f t="shared" si="74"/>
        <v>74.601990000000001</v>
      </c>
      <c r="AQ53" s="32">
        <f t="shared" si="74"/>
        <v>75.601990000000001</v>
      </c>
      <c r="AR53" s="32">
        <f t="shared" si="74"/>
        <v>76.601990000000001</v>
      </c>
      <c r="AS53" s="32">
        <f t="shared" si="74"/>
        <v>77.601990000000001</v>
      </c>
      <c r="AT53" s="32">
        <f>AU53-1</f>
        <v>78.601990000000001</v>
      </c>
      <c r="AU53" s="7">
        <v>79.601990000000001</v>
      </c>
      <c r="AV53" s="28">
        <f>AU53</f>
        <v>79.601990000000001</v>
      </c>
      <c r="AW53" s="28">
        <f>AV53</f>
        <v>79.601990000000001</v>
      </c>
      <c r="AX53" s="7">
        <f t="shared" si="57"/>
        <v>79.601990000000001</v>
      </c>
    </row>
    <row r="54" spans="1:50" ht="13" x14ac:dyDescent="0.3">
      <c r="A54" s="6" t="s">
        <v>110</v>
      </c>
      <c r="B54" s="6" t="str">
        <f t="shared" si="3"/>
        <v xml:space="preserve">Cyprus </v>
      </c>
      <c r="C54" s="5" t="s">
        <v>53</v>
      </c>
      <c r="D54" s="30">
        <f>E54</f>
        <v>43.859650000000002</v>
      </c>
      <c r="E54" s="8">
        <v>43.859650000000002</v>
      </c>
      <c r="F54" s="8">
        <f>E54</f>
        <v>43.859650000000002</v>
      </c>
      <c r="G54" s="8">
        <v>51.773049999999998</v>
      </c>
      <c r="H54" s="8">
        <v>48.22222</v>
      </c>
      <c r="I54" s="8">
        <v>48.067630000000001</v>
      </c>
      <c r="J54" s="8">
        <v>43.445689999999999</v>
      </c>
      <c r="K54" s="8">
        <f>J54</f>
        <v>43.445689999999999</v>
      </c>
      <c r="L54" s="8">
        <f>K54</f>
        <v>43.445689999999999</v>
      </c>
      <c r="M54" s="8">
        <v>54.188479999999998</v>
      </c>
      <c r="N54" s="8">
        <v>42.176870000000001</v>
      </c>
      <c r="O54" s="8">
        <f>N54</f>
        <v>42.176870000000001</v>
      </c>
      <c r="P54" s="8">
        <v>39.367820000000002</v>
      </c>
      <c r="Q54" s="8">
        <v>31.341460000000001</v>
      </c>
      <c r="R54" s="8">
        <v>40.449440000000003</v>
      </c>
      <c r="S54" s="8">
        <v>43.914679999999997</v>
      </c>
      <c r="T54" s="8">
        <v>50.04936</v>
      </c>
      <c r="U54" s="8">
        <v>58.417380000000001</v>
      </c>
      <c r="V54" s="8">
        <v>51.664360000000002</v>
      </c>
      <c r="W54" s="8">
        <v>60.051879999999997</v>
      </c>
      <c r="X54" s="8">
        <v>57.295920000000002</v>
      </c>
      <c r="Y54" s="8">
        <v>62.847349999999999</v>
      </c>
      <c r="Z54" s="8">
        <v>52.551879999999997</v>
      </c>
      <c r="AA54" s="8">
        <v>57.976649999999999</v>
      </c>
      <c r="AB54" s="8">
        <v>54.88608</v>
      </c>
      <c r="AC54" s="8">
        <v>54.609099999999998</v>
      </c>
      <c r="AD54" s="8">
        <v>59.24821</v>
      </c>
      <c r="AE54" s="8">
        <v>60.072519999999997</v>
      </c>
      <c r="AF54" s="8">
        <f>AE54</f>
        <v>60.072519999999997</v>
      </c>
      <c r="AG54" s="8">
        <v>65.999229999999997</v>
      </c>
      <c r="AH54" s="28">
        <f>AG54</f>
        <v>65.999229999999997</v>
      </c>
      <c r="AI54" s="28">
        <f>AH54</f>
        <v>65.999229999999997</v>
      </c>
      <c r="AJ54" s="8">
        <v>62.204999999999998</v>
      </c>
      <c r="AK54" s="8">
        <v>54.662379999999999</v>
      </c>
      <c r="AL54" s="8">
        <v>59.740630000000003</v>
      </c>
      <c r="AM54" s="8">
        <v>60.9086</v>
      </c>
      <c r="AN54" s="8">
        <v>61.50855</v>
      </c>
      <c r="AO54" s="8">
        <v>58.942630000000001</v>
      </c>
      <c r="AP54" s="8">
        <v>61.636710000000001</v>
      </c>
      <c r="AQ54" s="8">
        <v>59.5533</v>
      </c>
      <c r="AR54" s="8">
        <v>59.964379999999998</v>
      </c>
      <c r="AS54" s="8">
        <v>57.207889999999999</v>
      </c>
      <c r="AT54" s="8">
        <v>60.343429999999998</v>
      </c>
      <c r="AU54" s="8">
        <v>61.063899999999997</v>
      </c>
      <c r="AV54" s="8">
        <v>62.939590000000003</v>
      </c>
      <c r="AW54" s="28">
        <f>AV54</f>
        <v>62.939590000000003</v>
      </c>
      <c r="AX54" s="8">
        <f t="shared" si="57"/>
        <v>62.939590000000003</v>
      </c>
    </row>
    <row r="55" spans="1:50" ht="20" x14ac:dyDescent="0.3">
      <c r="A55" s="6" t="s">
        <v>111</v>
      </c>
      <c r="B55" s="6" t="str">
        <f t="shared" si="3"/>
        <v xml:space="preserve">Czech Republic </v>
      </c>
      <c r="C55" s="5" t="s">
        <v>53</v>
      </c>
      <c r="D55" s="30">
        <f>E55</f>
        <v>41.983649999999997</v>
      </c>
      <c r="E55" s="7">
        <v>41.983649999999997</v>
      </c>
      <c r="F55" s="7">
        <v>42.583390000000001</v>
      </c>
      <c r="G55" s="7">
        <v>40.85615</v>
      </c>
      <c r="H55" s="7">
        <v>39.582680000000003</v>
      </c>
      <c r="I55" s="7">
        <v>38.613779999999998</v>
      </c>
      <c r="J55" s="7">
        <v>38.664909999999999</v>
      </c>
      <c r="K55" s="7">
        <v>36.979680000000002</v>
      </c>
      <c r="L55" s="7">
        <v>36.797620000000002</v>
      </c>
      <c r="M55" s="7">
        <v>39.592709999999997</v>
      </c>
      <c r="N55" s="7">
        <v>42.323399999999999</v>
      </c>
      <c r="O55" s="7">
        <v>41.226309999999998</v>
      </c>
      <c r="P55" s="7">
        <v>41.28</v>
      </c>
      <c r="Q55" s="7">
        <v>40.675330000000002</v>
      </c>
      <c r="R55" s="7">
        <v>40.917439999999999</v>
      </c>
      <c r="S55" s="7">
        <v>41.06841</v>
      </c>
      <c r="T55" s="7">
        <v>44.179090000000002</v>
      </c>
      <c r="U55" s="7">
        <v>44.124369999999999</v>
      </c>
      <c r="V55" s="7">
        <v>43.478470000000002</v>
      </c>
      <c r="W55" s="7">
        <v>42.973370000000003</v>
      </c>
      <c r="X55" s="7">
        <v>42.723280000000003</v>
      </c>
      <c r="Y55" s="7">
        <v>34.839820000000003</v>
      </c>
      <c r="Z55" s="7">
        <v>37.279420000000002</v>
      </c>
      <c r="AA55" s="7">
        <v>47.087000000000003</v>
      </c>
      <c r="AB55" s="7">
        <v>51.21508</v>
      </c>
      <c r="AC55" s="7">
        <v>54.436059999999998</v>
      </c>
      <c r="AD55" s="7">
        <v>56.438090000000003</v>
      </c>
      <c r="AE55" s="7">
        <v>55.644089999999998</v>
      </c>
      <c r="AF55" s="7">
        <f>AE55</f>
        <v>55.644089999999998</v>
      </c>
      <c r="AG55" s="7">
        <v>53.958660000000002</v>
      </c>
      <c r="AH55" s="7">
        <v>55.490409999999997</v>
      </c>
      <c r="AI55" s="7">
        <v>55.277450000000002</v>
      </c>
      <c r="AJ55" s="7">
        <v>56.522539999999999</v>
      </c>
      <c r="AK55" s="7">
        <v>55.176139999999997</v>
      </c>
      <c r="AL55" s="7">
        <v>58.016970000000001</v>
      </c>
      <c r="AM55" s="7">
        <v>56.518030000000003</v>
      </c>
      <c r="AN55" s="7">
        <v>56.90645</v>
      </c>
      <c r="AO55" s="7">
        <v>57.08043</v>
      </c>
      <c r="AP55" s="7">
        <v>58.073619999999998</v>
      </c>
      <c r="AQ55" s="7">
        <v>60.09854</v>
      </c>
      <c r="AR55" s="7">
        <v>60.141109999999998</v>
      </c>
      <c r="AS55" s="7">
        <v>62.203360000000004</v>
      </c>
      <c r="AT55" s="7">
        <v>62.189050000000002</v>
      </c>
      <c r="AU55" s="7">
        <v>61.765000000000001</v>
      </c>
      <c r="AV55" s="7">
        <v>60.130310000000001</v>
      </c>
      <c r="AW55" s="28">
        <f>AV55</f>
        <v>60.130310000000001</v>
      </c>
      <c r="AX55" s="7">
        <f t="shared" si="57"/>
        <v>60.130310000000001</v>
      </c>
    </row>
    <row r="56" spans="1:50" ht="40" x14ac:dyDescent="0.3">
      <c r="A56" s="6" t="s">
        <v>112</v>
      </c>
      <c r="B56" s="6" t="str">
        <f t="shared" si="3"/>
        <v xml:space="preserve">Democratic People's Republic of Korea </v>
      </c>
      <c r="C56" s="5" t="s">
        <v>53</v>
      </c>
      <c r="D56" s="28">
        <f>E56</f>
        <v>36.357039999999998</v>
      </c>
      <c r="E56" s="28">
        <f t="shared" ref="E56:S56" si="75">F56</f>
        <v>36.357039999999998</v>
      </c>
      <c r="F56" s="28">
        <f t="shared" si="75"/>
        <v>36.357039999999998</v>
      </c>
      <c r="G56" s="28">
        <f t="shared" si="75"/>
        <v>36.357039999999998</v>
      </c>
      <c r="H56" s="28">
        <f t="shared" si="75"/>
        <v>36.357039999999998</v>
      </c>
      <c r="I56" s="28">
        <f t="shared" si="75"/>
        <v>36.357039999999998</v>
      </c>
      <c r="J56" s="28">
        <f t="shared" si="75"/>
        <v>36.357039999999998</v>
      </c>
      <c r="K56" s="28">
        <f t="shared" si="75"/>
        <v>36.357039999999998</v>
      </c>
      <c r="L56" s="28">
        <f t="shared" si="75"/>
        <v>36.357039999999998</v>
      </c>
      <c r="M56" s="28">
        <f t="shared" si="75"/>
        <v>36.357039999999998</v>
      </c>
      <c r="N56" s="28">
        <f t="shared" si="75"/>
        <v>36.357039999999998</v>
      </c>
      <c r="O56" s="28">
        <f t="shared" si="75"/>
        <v>36.357039999999998</v>
      </c>
      <c r="P56" s="28">
        <f t="shared" si="75"/>
        <v>36.357039999999998</v>
      </c>
      <c r="Q56" s="28">
        <f t="shared" si="75"/>
        <v>36.357039999999998</v>
      </c>
      <c r="R56" s="28">
        <f t="shared" si="75"/>
        <v>36.357039999999998</v>
      </c>
      <c r="S56" s="28">
        <f t="shared" si="75"/>
        <v>36.357039999999998</v>
      </c>
      <c r="T56" s="28">
        <f t="shared" ref="T56:AU56" si="76">U56</f>
        <v>36.357039999999998</v>
      </c>
      <c r="U56" s="28">
        <f t="shared" si="76"/>
        <v>36.357039999999998</v>
      </c>
      <c r="V56" s="28">
        <f t="shared" si="76"/>
        <v>36.357039999999998</v>
      </c>
      <c r="W56" s="28">
        <f t="shared" si="76"/>
        <v>36.357039999999998</v>
      </c>
      <c r="X56" s="28">
        <f t="shared" si="76"/>
        <v>36.357039999999998</v>
      </c>
      <c r="Y56" s="28">
        <f t="shared" si="76"/>
        <v>36.357039999999998</v>
      </c>
      <c r="Z56" s="28">
        <f t="shared" si="76"/>
        <v>36.357039999999998</v>
      </c>
      <c r="AA56" s="28">
        <f t="shared" si="76"/>
        <v>36.357039999999998</v>
      </c>
      <c r="AB56" s="28">
        <f t="shared" si="76"/>
        <v>36.357039999999998</v>
      </c>
      <c r="AC56" s="28">
        <f t="shared" si="76"/>
        <v>36.357039999999998</v>
      </c>
      <c r="AD56" s="28">
        <f t="shared" si="76"/>
        <v>36.357039999999998</v>
      </c>
      <c r="AE56" s="28">
        <f t="shared" si="76"/>
        <v>36.357039999999998</v>
      </c>
      <c r="AF56" s="28">
        <f t="shared" si="76"/>
        <v>36.357039999999998</v>
      </c>
      <c r="AG56" s="28">
        <f t="shared" si="76"/>
        <v>36.357039999999998</v>
      </c>
      <c r="AH56" s="28">
        <f t="shared" si="76"/>
        <v>36.357039999999998</v>
      </c>
      <c r="AI56" s="28">
        <f t="shared" si="76"/>
        <v>36.357039999999998</v>
      </c>
      <c r="AJ56" s="28">
        <f t="shared" si="76"/>
        <v>36.357039999999998</v>
      </c>
      <c r="AK56" s="28">
        <f t="shared" si="76"/>
        <v>36.357039999999998</v>
      </c>
      <c r="AL56" s="28">
        <f t="shared" si="76"/>
        <v>36.357039999999998</v>
      </c>
      <c r="AM56" s="28">
        <f t="shared" si="76"/>
        <v>36.357039999999998</v>
      </c>
      <c r="AN56" s="28">
        <f t="shared" si="76"/>
        <v>36.357039999999998</v>
      </c>
      <c r="AO56" s="28">
        <f t="shared" si="76"/>
        <v>36.357039999999998</v>
      </c>
      <c r="AP56" s="28">
        <f t="shared" si="76"/>
        <v>36.357039999999998</v>
      </c>
      <c r="AQ56" s="28">
        <f t="shared" si="76"/>
        <v>36.357039999999998</v>
      </c>
      <c r="AR56" s="28">
        <f t="shared" si="76"/>
        <v>36.357039999999998</v>
      </c>
      <c r="AS56" s="28">
        <f t="shared" si="76"/>
        <v>36.357039999999998</v>
      </c>
      <c r="AT56" s="28">
        <f t="shared" si="76"/>
        <v>36.357039999999998</v>
      </c>
      <c r="AU56" s="28">
        <f t="shared" si="76"/>
        <v>36.357039999999998</v>
      </c>
      <c r="AV56" s="28">
        <f>AW56</f>
        <v>36.357039999999998</v>
      </c>
      <c r="AW56" s="8">
        <v>36.357039999999998</v>
      </c>
      <c r="AX56" s="8">
        <f t="shared" si="57"/>
        <v>36.357039999999998</v>
      </c>
    </row>
    <row r="57" spans="1:50" ht="40" x14ac:dyDescent="0.35">
      <c r="A57" s="6" t="s">
        <v>113</v>
      </c>
      <c r="B57" s="12" t="s">
        <v>424</v>
      </c>
      <c r="C57" s="5" t="s">
        <v>53</v>
      </c>
      <c r="D57" s="23">
        <f>TREND(E57:$AW57,E$3:$AW$3,D$3)</f>
        <v>4.2485499999999918</v>
      </c>
      <c r="E57" s="23">
        <f>TREND(F57:$AW57,F$3:$AW$3,E$3)</f>
        <v>4.2485499999999927</v>
      </c>
      <c r="F57" s="23">
        <f>TREND(G57:$AW57,G$3:$AW$3,F$3)</f>
        <v>4.2485499999999927</v>
      </c>
      <c r="G57" s="23">
        <f>TREND(H57:$AW57,H$3:$AW$3,G$3)</f>
        <v>4.2485499999999936</v>
      </c>
      <c r="H57" s="23">
        <f>TREND(I57:$AW57,I$3:$AW$3,H$3)</f>
        <v>4.2485499999999945</v>
      </c>
      <c r="I57" s="23">
        <f>TREND(J57:$AW57,J$3:$AW$3,I$3)</f>
        <v>4.2485499999999945</v>
      </c>
      <c r="J57" s="23">
        <f>TREND(K57:$AW57,K$3:$AW$3,J$3)</f>
        <v>4.2485499999999945</v>
      </c>
      <c r="K57" s="23">
        <f>TREND(L57:$AW57,L$3:$AW$3,K$3)</f>
        <v>4.2485499999999954</v>
      </c>
      <c r="L57" s="23">
        <f>TREND(M57:$AW57,M$3:$AW$3,L$3)</f>
        <v>4.2485499999999954</v>
      </c>
      <c r="M57" s="23">
        <f>TREND(N57:$AW57,N$3:$AW$3,M$3)</f>
        <v>4.2485499999999963</v>
      </c>
      <c r="N57" s="23">
        <f>TREND(O57:$AW57,O$3:$AW$3,N$3)</f>
        <v>4.2485499999999963</v>
      </c>
      <c r="O57" s="23">
        <f>TREND(P57:$AW57,P$3:$AW$3,O$3)</f>
        <v>4.2485499999999981</v>
      </c>
      <c r="P57" s="23">
        <f>TREND(Q57:$AW57,Q$3:$AW$3,P$3)</f>
        <v>4.2485499999999981</v>
      </c>
      <c r="Q57" s="23">
        <f>TREND(R57:$AW57,R$3:$AW$3,Q$3)</f>
        <v>4.2485499999999981</v>
      </c>
      <c r="R57" s="23">
        <f>TREND(S57:$AW57,S$3:$AW$3,R$3)</f>
        <v>4.2485499999999981</v>
      </c>
      <c r="S57" s="23">
        <f>TREND(T57:$AW57,T$3:$AW$3,S$3)</f>
        <v>4.2485499999999981</v>
      </c>
      <c r="T57" s="7">
        <v>4.2485499999999998</v>
      </c>
      <c r="U57" s="7">
        <f t="shared" ref="U57:AG57" si="77">T57</f>
        <v>4.2485499999999998</v>
      </c>
      <c r="V57" s="7">
        <f t="shared" si="77"/>
        <v>4.2485499999999998</v>
      </c>
      <c r="W57" s="7">
        <f t="shared" si="77"/>
        <v>4.2485499999999998</v>
      </c>
      <c r="X57" s="7">
        <f t="shared" si="77"/>
        <v>4.2485499999999998</v>
      </c>
      <c r="Y57" s="7">
        <f t="shared" si="77"/>
        <v>4.2485499999999998</v>
      </c>
      <c r="Z57" s="7">
        <f t="shared" si="77"/>
        <v>4.2485499999999998</v>
      </c>
      <c r="AA57" s="7">
        <f t="shared" si="77"/>
        <v>4.2485499999999998</v>
      </c>
      <c r="AB57" s="7">
        <f t="shared" si="77"/>
        <v>4.2485499999999998</v>
      </c>
      <c r="AC57" s="7">
        <f t="shared" si="77"/>
        <v>4.2485499999999998</v>
      </c>
      <c r="AD57" s="7">
        <f t="shared" si="77"/>
        <v>4.2485499999999998</v>
      </c>
      <c r="AE57" s="7">
        <f t="shared" si="77"/>
        <v>4.2485499999999998</v>
      </c>
      <c r="AF57" s="7">
        <f t="shared" si="77"/>
        <v>4.2485499999999998</v>
      </c>
      <c r="AG57" s="7">
        <f t="shared" si="77"/>
        <v>4.2485499999999998</v>
      </c>
      <c r="AH57" s="28">
        <f t="shared" ref="AH57:AV57" si="78">AG57</f>
        <v>4.2485499999999998</v>
      </c>
      <c r="AI57" s="28">
        <f t="shared" si="78"/>
        <v>4.2485499999999998</v>
      </c>
      <c r="AJ57" s="28">
        <f t="shared" si="78"/>
        <v>4.2485499999999998</v>
      </c>
      <c r="AK57" s="28">
        <f t="shared" si="78"/>
        <v>4.2485499999999998</v>
      </c>
      <c r="AL57" s="28">
        <f t="shared" si="78"/>
        <v>4.2485499999999998</v>
      </c>
      <c r="AM57" s="28">
        <f t="shared" si="78"/>
        <v>4.2485499999999998</v>
      </c>
      <c r="AN57" s="28">
        <f t="shared" si="78"/>
        <v>4.2485499999999998</v>
      </c>
      <c r="AO57" s="28">
        <f t="shared" si="78"/>
        <v>4.2485499999999998</v>
      </c>
      <c r="AP57" s="28">
        <f t="shared" si="78"/>
        <v>4.2485499999999998</v>
      </c>
      <c r="AQ57" s="28">
        <f t="shared" si="78"/>
        <v>4.2485499999999998</v>
      </c>
      <c r="AR57" s="28">
        <f t="shared" si="78"/>
        <v>4.2485499999999998</v>
      </c>
      <c r="AS57" s="28">
        <f t="shared" si="78"/>
        <v>4.2485499999999998</v>
      </c>
      <c r="AT57" s="28">
        <f t="shared" si="78"/>
        <v>4.2485499999999998</v>
      </c>
      <c r="AU57" s="28">
        <f t="shared" si="78"/>
        <v>4.2485499999999998</v>
      </c>
      <c r="AV57" s="28">
        <f t="shared" si="78"/>
        <v>4.2485499999999998</v>
      </c>
      <c r="AW57" s="28">
        <f t="shared" ref="AW57:AW72" si="79">AV57</f>
        <v>4.2485499999999998</v>
      </c>
      <c r="AX57" s="7">
        <f t="shared" si="57"/>
        <v>4.2485499999999998</v>
      </c>
    </row>
    <row r="58" spans="1:50" ht="13" x14ac:dyDescent="0.3">
      <c r="A58" s="6" t="s">
        <v>114</v>
      </c>
      <c r="B58" s="6" t="str">
        <f t="shared" si="3"/>
        <v xml:space="preserve">Denmark </v>
      </c>
      <c r="C58" s="5" t="s">
        <v>53</v>
      </c>
      <c r="D58" s="30">
        <f>E58</f>
        <v>39.990400000000001</v>
      </c>
      <c r="E58" s="8">
        <v>39.990400000000001</v>
      </c>
      <c r="F58" s="8">
        <f>E58</f>
        <v>39.990400000000001</v>
      </c>
      <c r="G58" s="8">
        <v>35.429070000000003</v>
      </c>
      <c r="H58" s="8">
        <v>48.74147</v>
      </c>
      <c r="I58" s="8">
        <v>47.822890000000001</v>
      </c>
      <c r="J58" s="8">
        <v>51.456449999999997</v>
      </c>
      <c r="K58" s="8">
        <v>49.353499999999997</v>
      </c>
      <c r="L58" s="8">
        <v>52.683959999999999</v>
      </c>
      <c r="M58" s="8">
        <v>53.385240000000003</v>
      </c>
      <c r="N58" s="8">
        <v>54.30856</v>
      </c>
      <c r="O58" s="8">
        <v>54.482280000000003</v>
      </c>
      <c r="P58" s="8">
        <v>54.342260000000003</v>
      </c>
      <c r="Q58" s="8">
        <v>53.150829999999999</v>
      </c>
      <c r="R58" s="8">
        <v>53.667850000000001</v>
      </c>
      <c r="S58" s="8">
        <v>54.371279999999999</v>
      </c>
      <c r="T58" s="8">
        <v>53.935890000000001</v>
      </c>
      <c r="U58" s="8">
        <v>54.274520000000003</v>
      </c>
      <c r="V58" s="8">
        <v>51.095579999999998</v>
      </c>
      <c r="W58" s="8">
        <v>51.813330000000001</v>
      </c>
      <c r="X58" s="8">
        <v>51.743679999999998</v>
      </c>
      <c r="Y58" s="8">
        <v>52.20129</v>
      </c>
      <c r="Z58" s="8">
        <v>52.745840000000001</v>
      </c>
      <c r="AA58" s="8">
        <v>53.699649999999998</v>
      </c>
      <c r="AB58" s="8">
        <v>50.376559999999998</v>
      </c>
      <c r="AC58" s="8">
        <v>51.827539999999999</v>
      </c>
      <c r="AD58" s="8">
        <v>50.616669999999999</v>
      </c>
      <c r="AE58" s="8">
        <f>AD58</f>
        <v>50.616669999999999</v>
      </c>
      <c r="AF58" s="8">
        <f>AE58</f>
        <v>50.616669999999999</v>
      </c>
      <c r="AG58" s="8">
        <v>56.283819999999999</v>
      </c>
      <c r="AH58" s="8">
        <v>58.515129999999999</v>
      </c>
      <c r="AI58" s="8">
        <v>56.319040000000001</v>
      </c>
      <c r="AJ58" s="8">
        <v>56.53557</v>
      </c>
      <c r="AK58" s="8">
        <v>57.998919999999998</v>
      </c>
      <c r="AL58" s="8">
        <v>58.791679999999999</v>
      </c>
      <c r="AM58" s="8">
        <v>58.94697</v>
      </c>
      <c r="AN58" s="8">
        <v>57.990279999999998</v>
      </c>
      <c r="AO58" s="8">
        <v>57.37379</v>
      </c>
      <c r="AP58" s="8">
        <v>57.810429999999997</v>
      </c>
      <c r="AQ58" s="8">
        <v>58.353340000000003</v>
      </c>
      <c r="AR58" s="8">
        <v>58.268689999999999</v>
      </c>
      <c r="AS58" s="8">
        <v>57.87433</v>
      </c>
      <c r="AT58" s="8">
        <v>57.645699999999998</v>
      </c>
      <c r="AU58" s="8">
        <v>57.491689999999998</v>
      </c>
      <c r="AV58" s="8">
        <v>58.309370000000001</v>
      </c>
      <c r="AW58" s="28">
        <f t="shared" si="79"/>
        <v>58.309370000000001</v>
      </c>
      <c r="AX58" s="8">
        <f t="shared" si="57"/>
        <v>58.309370000000001</v>
      </c>
    </row>
    <row r="59" spans="1:50" ht="13" x14ac:dyDescent="0.3">
      <c r="A59" s="6" t="s">
        <v>115</v>
      </c>
      <c r="B59" s="6" t="str">
        <f t="shared" si="3"/>
        <v xml:space="preserve">Djibouti </v>
      </c>
      <c r="C59" s="5" t="s">
        <v>53</v>
      </c>
      <c r="D59" s="29">
        <f t="shared" ref="D59:AE59" si="80">AVERAGE(E59:V59)</f>
        <v>51.072821022632688</v>
      </c>
      <c r="E59" s="29">
        <f t="shared" si="80"/>
        <v>51.065204597405362</v>
      </c>
      <c r="F59" s="29">
        <f t="shared" si="80"/>
        <v>51.041567682250076</v>
      </c>
      <c r="G59" s="29">
        <f t="shared" si="80"/>
        <v>51.003617742658484</v>
      </c>
      <c r="H59" s="29">
        <f t="shared" si="80"/>
        <v>50.952926889001056</v>
      </c>
      <c r="I59" s="29">
        <f t="shared" si="80"/>
        <v>50.890941394613215</v>
      </c>
      <c r="J59" s="29">
        <f t="shared" si="80"/>
        <v>50.818990586922709</v>
      </c>
      <c r="K59" s="29">
        <f t="shared" si="80"/>
        <v>50.73829515124779</v>
      </c>
      <c r="L59" s="29">
        <f t="shared" si="80"/>
        <v>50.649974884461301</v>
      </c>
      <c r="M59" s="29">
        <f t="shared" si="80"/>
        <v>50.555055933427269</v>
      </c>
      <c r="N59" s="29">
        <f t="shared" si="80"/>
        <v>50.454477550966182</v>
      </c>
      <c r="O59" s="29">
        <f t="shared" si="80"/>
        <v>50.74277873249428</v>
      </c>
      <c r="P59" s="29">
        <f t="shared" si="80"/>
        <v>51.015906167626163</v>
      </c>
      <c r="Q59" s="29">
        <f t="shared" si="80"/>
        <v>51.274658474593203</v>
      </c>
      <c r="R59" s="29">
        <f t="shared" si="80"/>
        <v>51.519792239088297</v>
      </c>
      <c r="S59" s="29">
        <f t="shared" si="80"/>
        <v>51.752024226504702</v>
      </c>
      <c r="T59" s="29">
        <f t="shared" si="80"/>
        <v>51.972033477741299</v>
      </c>
      <c r="U59" s="29">
        <f t="shared" si="80"/>
        <v>51.605084347333865</v>
      </c>
      <c r="V59" s="29">
        <f t="shared" si="80"/>
        <v>51.25744832905314</v>
      </c>
      <c r="W59" s="29">
        <f t="shared" si="80"/>
        <v>50.928108943313504</v>
      </c>
      <c r="X59" s="29">
        <f t="shared" si="80"/>
        <v>50.616103209454906</v>
      </c>
      <c r="Y59" s="29">
        <f t="shared" si="80"/>
        <v>50.320518830009902</v>
      </c>
      <c r="Z59" s="29">
        <f t="shared" si="80"/>
        <v>50.040491523167276</v>
      </c>
      <c r="AA59" s="29">
        <f t="shared" si="80"/>
        <v>49.775202495632158</v>
      </c>
      <c r="AB59" s="29">
        <f t="shared" si="80"/>
        <v>49.523876048493634</v>
      </c>
      <c r="AC59" s="29">
        <f t="shared" si="80"/>
        <v>49.285777309099231</v>
      </c>
      <c r="AD59" s="29">
        <f t="shared" si="80"/>
        <v>49.060210082304529</v>
      </c>
      <c r="AE59" s="29">
        <f t="shared" si="80"/>
        <v>48.846514814814817</v>
      </c>
      <c r="AF59" s="29">
        <f>AVERAGE(AG59:AX59)</f>
        <v>48.644066666666667</v>
      </c>
      <c r="AG59" s="7">
        <v>55.932200000000002</v>
      </c>
      <c r="AH59" s="28">
        <f t="shared" ref="AH59:AL63" si="81">AG59</f>
        <v>55.932200000000002</v>
      </c>
      <c r="AI59" s="28">
        <f t="shared" si="81"/>
        <v>55.932200000000002</v>
      </c>
      <c r="AJ59" s="28">
        <f t="shared" si="81"/>
        <v>55.932200000000002</v>
      </c>
      <c r="AK59" s="28">
        <f t="shared" si="81"/>
        <v>55.932200000000002</v>
      </c>
      <c r="AL59" s="28">
        <f t="shared" si="81"/>
        <v>55.932200000000002</v>
      </c>
      <c r="AM59" s="7">
        <v>45</v>
      </c>
      <c r="AN59" s="28">
        <f t="shared" ref="AN59:AV59" si="82">AM59</f>
        <v>45</v>
      </c>
      <c r="AO59" s="28">
        <f t="shared" si="82"/>
        <v>45</v>
      </c>
      <c r="AP59" s="28">
        <f t="shared" si="82"/>
        <v>45</v>
      </c>
      <c r="AQ59" s="28">
        <f t="shared" si="82"/>
        <v>45</v>
      </c>
      <c r="AR59" s="28">
        <f t="shared" si="82"/>
        <v>45</v>
      </c>
      <c r="AS59" s="28">
        <f t="shared" si="82"/>
        <v>45</v>
      </c>
      <c r="AT59" s="28">
        <f t="shared" si="82"/>
        <v>45</v>
      </c>
      <c r="AU59" s="28">
        <f t="shared" si="82"/>
        <v>45</v>
      </c>
      <c r="AV59" s="28">
        <f t="shared" si="82"/>
        <v>45</v>
      </c>
      <c r="AW59" s="28">
        <f t="shared" si="79"/>
        <v>45</v>
      </c>
      <c r="AX59" s="7">
        <f t="shared" si="57"/>
        <v>45</v>
      </c>
    </row>
    <row r="60" spans="1:50" ht="13" x14ac:dyDescent="0.3">
      <c r="A60" s="6" t="s">
        <v>116</v>
      </c>
      <c r="B60" s="6" t="str">
        <f t="shared" si="3"/>
        <v xml:space="preserve">Dominica </v>
      </c>
      <c r="C60" s="5" t="s">
        <v>53</v>
      </c>
      <c r="D60" s="23">
        <f>TREND(E60:$AW60,E$3:$AW$3,D$3)</f>
        <v>32.937073376623346</v>
      </c>
      <c r="E60" s="23">
        <f>TREND(F60:$AW60,F$3:$AW$3,E$3)</f>
        <v>33.083620420168046</v>
      </c>
      <c r="F60" s="23">
        <f>TREND(G60:$AW60,G$3:$AW$3,F$3)</f>
        <v>33.230167463712746</v>
      </c>
      <c r="G60" s="23">
        <f>TREND(H60:$AW60,H$3:$AW$3,G$3)</f>
        <v>33.376714507257418</v>
      </c>
      <c r="H60" s="23">
        <f>TREND(I60:$AW60,I$3:$AW$3,H$3)</f>
        <v>33.523261550802118</v>
      </c>
      <c r="I60" s="23">
        <f>TREND(J60:$AW60,J$3:$AW$3,I$3)</f>
        <v>33.669808594346819</v>
      </c>
      <c r="J60" s="23">
        <f>TREND(K60:$AW60,K$3:$AW$3,J$3)</f>
        <v>33.816355637891547</v>
      </c>
      <c r="K60" s="23">
        <f>TREND(L60:$AW60,L$3:$AW$3,K$3)</f>
        <v>33.962902681436191</v>
      </c>
      <c r="L60" s="23">
        <f>TREND(M60:$AW60,M$3:$AW$3,L$3)</f>
        <v>34.109449724980891</v>
      </c>
      <c r="M60" s="23">
        <f>TREND(N60:$AW60,N$3:$AW$3,M$3)</f>
        <v>34.255996768525563</v>
      </c>
      <c r="N60" s="23">
        <f>TREND(O60:$AW60,O$3:$AW$3,N$3)</f>
        <v>34.402543812070263</v>
      </c>
      <c r="O60" s="23">
        <f>TREND(P60:$AW60,P$3:$AW$3,O$3)</f>
        <v>34.549090855614963</v>
      </c>
      <c r="P60" s="8">
        <v>33.333329999999997</v>
      </c>
      <c r="Q60" s="8">
        <f t="shared" ref="Q60:Y60" si="83">P60</f>
        <v>33.333329999999997</v>
      </c>
      <c r="R60" s="8">
        <f t="shared" si="83"/>
        <v>33.333329999999997</v>
      </c>
      <c r="S60" s="8">
        <f t="shared" si="83"/>
        <v>33.333329999999997</v>
      </c>
      <c r="T60" s="8">
        <f t="shared" si="83"/>
        <v>33.333329999999997</v>
      </c>
      <c r="U60" s="8">
        <f t="shared" si="83"/>
        <v>33.333329999999997</v>
      </c>
      <c r="V60" s="8">
        <f t="shared" si="83"/>
        <v>33.333329999999997</v>
      </c>
      <c r="W60" s="8">
        <f t="shared" si="83"/>
        <v>33.333329999999997</v>
      </c>
      <c r="X60" s="8">
        <f t="shared" si="83"/>
        <v>33.333329999999997</v>
      </c>
      <c r="Y60" s="8">
        <f t="shared" si="83"/>
        <v>33.333329999999997</v>
      </c>
      <c r="Z60" s="8">
        <v>45.483870000000003</v>
      </c>
      <c r="AA60" s="8">
        <f>Z60</f>
        <v>45.483870000000003</v>
      </c>
      <c r="AB60" s="8">
        <v>38.071069999999999</v>
      </c>
      <c r="AC60" s="8">
        <f t="shared" ref="AC60:AG62" si="84">AB60</f>
        <v>38.071069999999999</v>
      </c>
      <c r="AD60" s="8">
        <f t="shared" si="84"/>
        <v>38.071069999999999</v>
      </c>
      <c r="AE60" s="8">
        <f t="shared" si="84"/>
        <v>38.071069999999999</v>
      </c>
      <c r="AF60" s="8">
        <f t="shared" si="84"/>
        <v>38.071069999999999</v>
      </c>
      <c r="AG60" s="8">
        <f t="shared" si="84"/>
        <v>38.071069999999999</v>
      </c>
      <c r="AH60" s="28">
        <f t="shared" si="81"/>
        <v>38.071069999999999</v>
      </c>
      <c r="AI60" s="28">
        <f t="shared" si="81"/>
        <v>38.071069999999999</v>
      </c>
      <c r="AJ60" s="28">
        <f t="shared" si="81"/>
        <v>38.071069999999999</v>
      </c>
      <c r="AK60" s="28">
        <f t="shared" si="81"/>
        <v>38.071069999999999</v>
      </c>
      <c r="AL60" s="28">
        <f t="shared" si="81"/>
        <v>38.071069999999999</v>
      </c>
      <c r="AM60" s="28">
        <f>AL60</f>
        <v>38.071069999999999</v>
      </c>
      <c r="AN60" s="28">
        <f t="shared" ref="AN60:AV60" si="85">AM60</f>
        <v>38.071069999999999</v>
      </c>
      <c r="AO60" s="28">
        <f t="shared" si="85"/>
        <v>38.071069999999999</v>
      </c>
      <c r="AP60" s="28">
        <f t="shared" si="85"/>
        <v>38.071069999999999</v>
      </c>
      <c r="AQ60" s="28">
        <f t="shared" si="85"/>
        <v>38.071069999999999</v>
      </c>
      <c r="AR60" s="28">
        <f t="shared" si="85"/>
        <v>38.071069999999999</v>
      </c>
      <c r="AS60" s="28">
        <f t="shared" si="85"/>
        <v>38.071069999999999</v>
      </c>
      <c r="AT60" s="28">
        <f t="shared" si="85"/>
        <v>38.071069999999999</v>
      </c>
      <c r="AU60" s="28">
        <f t="shared" si="85"/>
        <v>38.071069999999999</v>
      </c>
      <c r="AV60" s="28">
        <f t="shared" si="85"/>
        <v>38.071069999999999</v>
      </c>
      <c r="AW60" s="28">
        <f t="shared" si="79"/>
        <v>38.071069999999999</v>
      </c>
      <c r="AX60" s="8">
        <f t="shared" si="57"/>
        <v>38.071069999999999</v>
      </c>
    </row>
    <row r="61" spans="1:50" ht="30" x14ac:dyDescent="0.3">
      <c r="A61" s="6" t="s">
        <v>117</v>
      </c>
      <c r="B61" s="6" t="str">
        <f t="shared" si="3"/>
        <v xml:space="preserve">Dominican Republic </v>
      </c>
      <c r="C61" s="5" t="s">
        <v>53</v>
      </c>
      <c r="D61" s="30">
        <f>E61</f>
        <v>52.354570000000002</v>
      </c>
      <c r="E61" s="30">
        <f>F61</f>
        <v>52.354570000000002</v>
      </c>
      <c r="F61" s="30">
        <f>G61</f>
        <v>52.354570000000002</v>
      </c>
      <c r="G61" s="30">
        <f>H61</f>
        <v>52.354570000000002</v>
      </c>
      <c r="H61" s="30">
        <f>I61</f>
        <v>52.354570000000002</v>
      </c>
      <c r="I61" s="7">
        <v>52.354570000000002</v>
      </c>
      <c r="J61" s="7">
        <v>44.356439999999999</v>
      </c>
      <c r="K61" s="7">
        <v>47.144080000000002</v>
      </c>
      <c r="L61" s="7">
        <f>K61</f>
        <v>47.144080000000002</v>
      </c>
      <c r="M61" s="7">
        <f>L61</f>
        <v>47.144080000000002</v>
      </c>
      <c r="N61" s="7">
        <v>53.83361</v>
      </c>
      <c r="O61" s="7">
        <f>N61</f>
        <v>53.83361</v>
      </c>
      <c r="P61" s="7">
        <f>O61</f>
        <v>53.83361</v>
      </c>
      <c r="Q61" s="7">
        <f t="shared" ref="Q61:Y61" si="86">P61</f>
        <v>53.83361</v>
      </c>
      <c r="R61" s="7">
        <f t="shared" si="86"/>
        <v>53.83361</v>
      </c>
      <c r="S61" s="7">
        <f t="shared" si="86"/>
        <v>53.83361</v>
      </c>
      <c r="T61" s="7">
        <f t="shared" si="86"/>
        <v>53.83361</v>
      </c>
      <c r="U61" s="7">
        <f t="shared" si="86"/>
        <v>53.83361</v>
      </c>
      <c r="V61" s="7">
        <f t="shared" si="86"/>
        <v>53.83361</v>
      </c>
      <c r="W61" s="7">
        <f t="shared" si="86"/>
        <v>53.83361</v>
      </c>
      <c r="X61" s="7">
        <f t="shared" si="86"/>
        <v>53.83361</v>
      </c>
      <c r="Y61" s="7">
        <f t="shared" si="86"/>
        <v>53.83361</v>
      </c>
      <c r="Z61" s="7">
        <f>Y61</f>
        <v>53.83361</v>
      </c>
      <c r="AA61" s="7">
        <f>Z61</f>
        <v>53.83361</v>
      </c>
      <c r="AB61" s="7">
        <f>AA61</f>
        <v>53.83361</v>
      </c>
      <c r="AC61" s="7">
        <f t="shared" si="84"/>
        <v>53.83361</v>
      </c>
      <c r="AD61" s="7">
        <f t="shared" si="84"/>
        <v>53.83361</v>
      </c>
      <c r="AE61" s="7">
        <f t="shared" si="84"/>
        <v>53.83361</v>
      </c>
      <c r="AF61" s="7">
        <f t="shared" si="84"/>
        <v>53.83361</v>
      </c>
      <c r="AG61" s="7">
        <f t="shared" si="84"/>
        <v>53.83361</v>
      </c>
      <c r="AH61" s="28">
        <f t="shared" si="81"/>
        <v>53.83361</v>
      </c>
      <c r="AI61" s="28">
        <f t="shared" si="81"/>
        <v>53.83361</v>
      </c>
      <c r="AJ61" s="28">
        <f t="shared" si="81"/>
        <v>53.83361</v>
      </c>
      <c r="AK61" s="28">
        <f t="shared" si="81"/>
        <v>53.83361</v>
      </c>
      <c r="AL61" s="28">
        <f t="shared" si="81"/>
        <v>53.83361</v>
      </c>
      <c r="AM61" s="28">
        <f>AL61</f>
        <v>53.83361</v>
      </c>
      <c r="AN61" s="28">
        <f t="shared" ref="AN61:AS61" si="87">AM61</f>
        <v>53.83361</v>
      </c>
      <c r="AO61" s="28">
        <f t="shared" si="87"/>
        <v>53.83361</v>
      </c>
      <c r="AP61" s="28">
        <f t="shared" si="87"/>
        <v>53.83361</v>
      </c>
      <c r="AQ61" s="28">
        <f t="shared" si="87"/>
        <v>53.83361</v>
      </c>
      <c r="AR61" s="28">
        <f t="shared" si="87"/>
        <v>53.83361</v>
      </c>
      <c r="AS61" s="28">
        <f t="shared" si="87"/>
        <v>53.83361</v>
      </c>
      <c r="AT61" s="7">
        <v>64.129009999999994</v>
      </c>
      <c r="AU61" s="28">
        <f>AT61</f>
        <v>64.129009999999994</v>
      </c>
      <c r="AV61" s="7">
        <v>63.019240000000003</v>
      </c>
      <c r="AW61" s="28">
        <f t="shared" si="79"/>
        <v>63.019240000000003</v>
      </c>
      <c r="AX61" s="7">
        <f t="shared" si="57"/>
        <v>63.019240000000003</v>
      </c>
    </row>
    <row r="62" spans="1:50" ht="13" x14ac:dyDescent="0.3">
      <c r="A62" s="6" t="s">
        <v>118</v>
      </c>
      <c r="B62" s="6" t="str">
        <f t="shared" si="3"/>
        <v xml:space="preserve">Ecuador </v>
      </c>
      <c r="C62" s="5" t="s">
        <v>53</v>
      </c>
      <c r="D62" s="30">
        <f>E62</f>
        <v>26</v>
      </c>
      <c r="E62" s="8">
        <v>26</v>
      </c>
      <c r="F62" s="8">
        <f t="shared" ref="F62:K62" si="88">E62</f>
        <v>26</v>
      </c>
      <c r="G62" s="8">
        <f t="shared" si="88"/>
        <v>26</v>
      </c>
      <c r="H62" s="8">
        <f t="shared" si="88"/>
        <v>26</v>
      </c>
      <c r="I62" s="8">
        <f t="shared" si="88"/>
        <v>26</v>
      </c>
      <c r="J62" s="8">
        <f t="shared" si="88"/>
        <v>26</v>
      </c>
      <c r="K62" s="8">
        <f t="shared" si="88"/>
        <v>26</v>
      </c>
      <c r="L62" s="8">
        <f>K62</f>
        <v>26</v>
      </c>
      <c r="M62" s="8">
        <f>L62</f>
        <v>26</v>
      </c>
      <c r="N62" s="8">
        <f>M62</f>
        <v>26</v>
      </c>
      <c r="O62" s="8">
        <f>N62</f>
        <v>26</v>
      </c>
      <c r="P62" s="8">
        <f>O62</f>
        <v>26</v>
      </c>
      <c r="Q62" s="8">
        <v>40.554369999999999</v>
      </c>
      <c r="R62" s="8">
        <f t="shared" ref="R62:Y62" si="89">Q62</f>
        <v>40.554369999999999</v>
      </c>
      <c r="S62" s="8">
        <f t="shared" si="89"/>
        <v>40.554369999999999</v>
      </c>
      <c r="T62" s="8">
        <f t="shared" si="89"/>
        <v>40.554369999999999</v>
      </c>
      <c r="U62" s="8">
        <f t="shared" si="89"/>
        <v>40.554369999999999</v>
      </c>
      <c r="V62" s="8">
        <f t="shared" si="89"/>
        <v>40.554369999999999</v>
      </c>
      <c r="W62" s="8">
        <f t="shared" si="89"/>
        <v>40.554369999999999</v>
      </c>
      <c r="X62" s="8">
        <f t="shared" si="89"/>
        <v>40.554369999999999</v>
      </c>
      <c r="Y62" s="8">
        <f t="shared" si="89"/>
        <v>40.554369999999999</v>
      </c>
      <c r="Z62" s="8">
        <f>Y62</f>
        <v>40.554369999999999</v>
      </c>
      <c r="AA62" s="8">
        <f>Z62</f>
        <v>40.554369999999999</v>
      </c>
      <c r="AB62" s="8">
        <f>AA62</f>
        <v>40.554369999999999</v>
      </c>
      <c r="AC62" s="8">
        <f t="shared" si="84"/>
        <v>40.554369999999999</v>
      </c>
      <c r="AD62" s="8">
        <f t="shared" si="84"/>
        <v>40.554369999999999</v>
      </c>
      <c r="AE62" s="8">
        <f t="shared" si="84"/>
        <v>40.554369999999999</v>
      </c>
      <c r="AF62" s="8">
        <f t="shared" si="84"/>
        <v>40.554369999999999</v>
      </c>
      <c r="AG62" s="8">
        <f t="shared" si="84"/>
        <v>40.554369999999999</v>
      </c>
      <c r="AH62" s="28">
        <f t="shared" si="81"/>
        <v>40.554369999999999</v>
      </c>
      <c r="AI62" s="28">
        <f t="shared" si="81"/>
        <v>40.554369999999999</v>
      </c>
      <c r="AJ62" s="28">
        <f t="shared" si="81"/>
        <v>40.554369999999999</v>
      </c>
      <c r="AK62" s="28">
        <f t="shared" si="81"/>
        <v>40.554369999999999</v>
      </c>
      <c r="AL62" s="28">
        <f t="shared" si="81"/>
        <v>40.554369999999999</v>
      </c>
      <c r="AM62" s="28">
        <f>AL62</f>
        <v>40.554369999999999</v>
      </c>
      <c r="AN62" s="28">
        <f>AM62</f>
        <v>40.554369999999999</v>
      </c>
      <c r="AO62" s="8">
        <v>56.787140000000001</v>
      </c>
      <c r="AP62" s="8">
        <v>58.770820000000001</v>
      </c>
      <c r="AQ62" s="28">
        <f t="shared" ref="AQ62:AS63" si="90">AP62</f>
        <v>58.770820000000001</v>
      </c>
      <c r="AR62" s="28">
        <f t="shared" si="90"/>
        <v>58.770820000000001</v>
      </c>
      <c r="AS62" s="28">
        <f t="shared" si="90"/>
        <v>58.770820000000001</v>
      </c>
      <c r="AT62" s="8">
        <v>58.506860000000003</v>
      </c>
      <c r="AU62" s="8">
        <v>57.760770000000001</v>
      </c>
      <c r="AV62" s="8">
        <v>58.607430000000001</v>
      </c>
      <c r="AW62" s="28">
        <f t="shared" si="79"/>
        <v>58.607430000000001</v>
      </c>
      <c r="AX62" s="8">
        <f t="shared" si="57"/>
        <v>58.607430000000001</v>
      </c>
    </row>
    <row r="63" spans="1:50" ht="13" x14ac:dyDescent="0.3">
      <c r="A63" s="6" t="s">
        <v>119</v>
      </c>
      <c r="B63" s="6" t="str">
        <f t="shared" si="3"/>
        <v xml:space="preserve">Egypt </v>
      </c>
      <c r="C63" s="5" t="s">
        <v>53</v>
      </c>
      <c r="D63" s="30">
        <f>E63</f>
        <v>27.992229999999999</v>
      </c>
      <c r="E63" s="7">
        <v>27.992229999999999</v>
      </c>
      <c r="F63" s="7">
        <f>E63</f>
        <v>27.992229999999999</v>
      </c>
      <c r="G63" s="7">
        <v>28.59423</v>
      </c>
      <c r="H63" s="7">
        <v>30.09939</v>
      </c>
      <c r="I63" s="7">
        <v>30.415749999999999</v>
      </c>
      <c r="J63" s="7">
        <f>I63</f>
        <v>30.415749999999999</v>
      </c>
      <c r="K63" s="7">
        <v>33.384749999999997</v>
      </c>
      <c r="L63" s="7">
        <v>33.797969999999999</v>
      </c>
      <c r="M63" s="7">
        <v>32.492620000000002</v>
      </c>
      <c r="N63" s="7">
        <v>32.884219999999999</v>
      </c>
      <c r="O63" s="7">
        <v>32.501190000000001</v>
      </c>
      <c r="P63" s="7">
        <v>32.186770000000003</v>
      </c>
      <c r="Q63" s="7">
        <v>33.897779999999997</v>
      </c>
      <c r="R63" s="7">
        <v>32.439239999999998</v>
      </c>
      <c r="S63" s="7">
        <v>33.905200000000001</v>
      </c>
      <c r="T63" s="7">
        <v>35.517139999999998</v>
      </c>
      <c r="U63" s="7">
        <v>35.888370000000002</v>
      </c>
      <c r="V63" s="7">
        <v>37.315800000000003</v>
      </c>
      <c r="W63" s="7">
        <v>36.502099999999999</v>
      </c>
      <c r="X63" s="7">
        <v>37.026029999999999</v>
      </c>
      <c r="Y63" s="7">
        <v>36.794539999999998</v>
      </c>
      <c r="Z63" s="7">
        <v>37.856839999999998</v>
      </c>
      <c r="AA63" s="7">
        <v>38.660969999999999</v>
      </c>
      <c r="AB63" s="7">
        <v>40.041539999999998</v>
      </c>
      <c r="AC63" s="7">
        <v>39.470230000000001</v>
      </c>
      <c r="AD63" s="7">
        <v>40.76661</v>
      </c>
      <c r="AE63" s="7">
        <f>AD63</f>
        <v>40.76661</v>
      </c>
      <c r="AF63" s="7">
        <f>AE63</f>
        <v>40.76661</v>
      </c>
      <c r="AG63" s="7">
        <f>AF63</f>
        <v>40.76661</v>
      </c>
      <c r="AH63" s="28">
        <f t="shared" si="81"/>
        <v>40.76661</v>
      </c>
      <c r="AI63" s="28">
        <f t="shared" si="81"/>
        <v>40.76661</v>
      </c>
      <c r="AJ63" s="28">
        <f t="shared" si="81"/>
        <v>40.76661</v>
      </c>
      <c r="AK63" s="28">
        <f t="shared" si="81"/>
        <v>40.76661</v>
      </c>
      <c r="AL63" s="28">
        <f t="shared" si="81"/>
        <v>40.76661</v>
      </c>
      <c r="AM63" s="28">
        <f>AL63</f>
        <v>40.76661</v>
      </c>
      <c r="AN63" s="28">
        <f>AM63</f>
        <v>40.76661</v>
      </c>
      <c r="AO63" s="28">
        <f>AN63</f>
        <v>40.76661</v>
      </c>
      <c r="AP63" s="28">
        <f>AO63</f>
        <v>40.76661</v>
      </c>
      <c r="AQ63" s="28">
        <f t="shared" si="90"/>
        <v>40.76661</v>
      </c>
      <c r="AR63" s="28">
        <f t="shared" si="90"/>
        <v>40.76661</v>
      </c>
      <c r="AS63" s="28">
        <f t="shared" si="90"/>
        <v>40.76661</v>
      </c>
      <c r="AT63" s="7">
        <v>52.08625</v>
      </c>
      <c r="AU63" s="7">
        <v>52.807769999999998</v>
      </c>
      <c r="AV63" s="28">
        <f>AU63</f>
        <v>52.807769999999998</v>
      </c>
      <c r="AW63" s="28">
        <f t="shared" si="79"/>
        <v>52.807769999999998</v>
      </c>
      <c r="AX63" s="7">
        <f t="shared" si="57"/>
        <v>52.807769999999998</v>
      </c>
    </row>
    <row r="64" spans="1:50" ht="20" x14ac:dyDescent="0.3">
      <c r="A64" s="6" t="s">
        <v>120</v>
      </c>
      <c r="B64" s="6" t="str">
        <f t="shared" si="3"/>
        <v xml:space="preserve">El Salvador </v>
      </c>
      <c r="C64" s="5" t="s">
        <v>53</v>
      </c>
      <c r="D64" s="8">
        <v>25.70093</v>
      </c>
      <c r="E64" s="8">
        <v>15.541600000000001</v>
      </c>
      <c r="F64" s="8">
        <f>E64</f>
        <v>15.541600000000001</v>
      </c>
      <c r="G64" s="8">
        <v>26.927779999999998</v>
      </c>
      <c r="H64" s="8">
        <f>G64</f>
        <v>26.927779999999998</v>
      </c>
      <c r="I64" s="8">
        <f>H64</f>
        <v>26.927779999999998</v>
      </c>
      <c r="J64" s="8">
        <f>I64</f>
        <v>26.927779999999998</v>
      </c>
      <c r="K64" s="8">
        <v>27.81513</v>
      </c>
      <c r="L64" s="8">
        <f>K64</f>
        <v>27.81513</v>
      </c>
      <c r="M64" s="8">
        <f>L64</f>
        <v>27.81513</v>
      </c>
      <c r="N64" s="8">
        <f>M64</f>
        <v>27.81513</v>
      </c>
      <c r="O64" s="8">
        <v>29.86185</v>
      </c>
      <c r="P64" s="8">
        <f>O64</f>
        <v>29.86185</v>
      </c>
      <c r="Q64" s="8">
        <v>46.862090000000002</v>
      </c>
      <c r="R64" s="8">
        <v>51.632649999999998</v>
      </c>
      <c r="S64" s="8">
        <v>50.71895</v>
      </c>
      <c r="T64" s="8">
        <v>51.845939999999999</v>
      </c>
      <c r="U64" s="8">
        <v>52.748800000000003</v>
      </c>
      <c r="V64" s="8">
        <f>U64</f>
        <v>52.748800000000003</v>
      </c>
      <c r="W64" s="8">
        <v>54.392189999999999</v>
      </c>
      <c r="X64" s="8">
        <v>54.102620000000002</v>
      </c>
      <c r="Y64" s="8">
        <f t="shared" ref="Y64:AE64" si="91">X64</f>
        <v>54.102620000000002</v>
      </c>
      <c r="Z64" s="8">
        <f t="shared" si="91"/>
        <v>54.102620000000002</v>
      </c>
      <c r="AA64" s="8">
        <f t="shared" si="91"/>
        <v>54.102620000000002</v>
      </c>
      <c r="AB64" s="8">
        <f t="shared" si="91"/>
        <v>54.102620000000002</v>
      </c>
      <c r="AC64" s="8">
        <f t="shared" si="91"/>
        <v>54.102620000000002</v>
      </c>
      <c r="AD64" s="8">
        <f t="shared" si="91"/>
        <v>54.102620000000002</v>
      </c>
      <c r="AE64" s="8">
        <f t="shared" si="91"/>
        <v>54.102620000000002</v>
      </c>
      <c r="AF64" s="8">
        <v>49.921349999999997</v>
      </c>
      <c r="AG64" s="8">
        <v>49.316279999999999</v>
      </c>
      <c r="AH64" s="8">
        <v>49.168140000000001</v>
      </c>
      <c r="AI64" s="28">
        <f>AH64</f>
        <v>49.168140000000001</v>
      </c>
      <c r="AJ64" s="8">
        <v>55.178170000000001</v>
      </c>
      <c r="AK64" s="8">
        <v>58.06297</v>
      </c>
      <c r="AL64" s="28">
        <f>AK64</f>
        <v>58.06297</v>
      </c>
      <c r="AM64" s="8">
        <v>58.165019999999998</v>
      </c>
      <c r="AN64" s="8">
        <v>58.587629999999997</v>
      </c>
      <c r="AO64" s="8">
        <v>58.220239999999997</v>
      </c>
      <c r="AP64" s="8">
        <v>58.211509999999997</v>
      </c>
      <c r="AQ64" s="8">
        <v>58.145719999999997</v>
      </c>
      <c r="AR64" s="8">
        <v>58.739539999999998</v>
      </c>
      <c r="AS64" s="8">
        <v>58.731020000000001</v>
      </c>
      <c r="AT64" s="8">
        <v>58.224870000000003</v>
      </c>
      <c r="AU64" s="8">
        <v>56.581569999999999</v>
      </c>
      <c r="AV64" s="8">
        <v>56.380569999999999</v>
      </c>
      <c r="AW64" s="28">
        <f t="shared" si="79"/>
        <v>56.380569999999999</v>
      </c>
      <c r="AX64" s="8">
        <f t="shared" si="57"/>
        <v>56.380569999999999</v>
      </c>
    </row>
    <row r="65" spans="1:50" ht="13" x14ac:dyDescent="0.3">
      <c r="A65" s="6" t="s">
        <v>122</v>
      </c>
      <c r="B65" s="6" t="str">
        <f t="shared" si="3"/>
        <v xml:space="preserve">Eritrea </v>
      </c>
      <c r="C65" s="5" t="s">
        <v>53</v>
      </c>
      <c r="D65" s="23">
        <f>TREND(E65:$AW65,E$3:$AW$3,D$3)</f>
        <v>14.292741639097727</v>
      </c>
      <c r="E65" s="23">
        <f>TREND(F65:$AW65,F$3:$AW$3,E$3)</f>
        <v>14.355101466165408</v>
      </c>
      <c r="F65" s="23">
        <f>TREND(G65:$AW65,G$3:$AW$3,F$3)</f>
        <v>14.417461293233075</v>
      </c>
      <c r="G65" s="23">
        <f>TREND(H65:$AW65,H$3:$AW$3,G$3)</f>
        <v>14.479821120300741</v>
      </c>
      <c r="H65" s="23">
        <f>TREND(I65:$AW65,I$3:$AW$3,H$3)</f>
        <v>14.542180947368408</v>
      </c>
      <c r="I65" s="23">
        <f>TREND(J65:$AW65,J$3:$AW$3,I$3)</f>
        <v>14.604540774436089</v>
      </c>
      <c r="J65" s="23">
        <f>TREND(K65:$AW65,K$3:$AW$3,J$3)</f>
        <v>14.66690060150377</v>
      </c>
      <c r="K65" s="23">
        <f>TREND(L65:$AW65,L$3:$AW$3,K$3)</f>
        <v>14.729260428571436</v>
      </c>
      <c r="L65" s="23">
        <f>TREND(M65:$AW65,M$3:$AW$3,L$3)</f>
        <v>14.791620255639103</v>
      </c>
      <c r="M65" s="23">
        <f>TREND(N65:$AW65,N$3:$AW$3,M$3)</f>
        <v>14.853980082706769</v>
      </c>
      <c r="N65" s="23">
        <f>TREND(O65:$AW65,O$3:$AW$3,N$3)</f>
        <v>14.916339909774436</v>
      </c>
      <c r="O65" s="23">
        <f>TREND(P65:$AW65,P$3:$AW$3,O$3)</f>
        <v>14.978699736842103</v>
      </c>
      <c r="P65" s="23">
        <f>TREND(Q65:$AW65,Q$3:$AW$3,P$3)</f>
        <v>15.041059563909769</v>
      </c>
      <c r="Q65" s="23">
        <f>TREND(R65:$AW65,R$3:$AW$3,Q$3)</f>
        <v>15.103419390977436</v>
      </c>
      <c r="R65" s="23">
        <f>TREND(S65:$AW65,S$3:$AW$3,R$3)</f>
        <v>15.165779218045103</v>
      </c>
      <c r="S65" s="23">
        <f>TREND(T65:$AW65,T$3:$AW$3,S$3)</f>
        <v>15.228139045112769</v>
      </c>
      <c r="T65" s="23">
        <f>TREND(U65:$AW65,U$3:$AW$3,T$3)</f>
        <v>15.290498872180436</v>
      </c>
      <c r="U65" s="23">
        <f>TREND(V65:$AW65,V$3:$AW$3,U$3)</f>
        <v>15.352858699248117</v>
      </c>
      <c r="V65" s="23">
        <f>TREND(W65:$AW65,W$3:$AW$3,V$3)</f>
        <v>15.415218526315783</v>
      </c>
      <c r="W65" s="23">
        <f>TREND(X65:$AW65,X$3:$AW$3,W$3)</f>
        <v>15.477578353383464</v>
      </c>
      <c r="X65" s="23">
        <f>TREND(Y65:$AW65,Y$3:$AW$3,X$3)</f>
        <v>15.539938180451131</v>
      </c>
      <c r="Y65" s="23">
        <f>TREND(Z65:$AW65,Z$3:$AW$3,Y$3)</f>
        <v>15.602298007518783</v>
      </c>
      <c r="Z65" s="23">
        <f>TREND(AA65:$AW65,AA$3:$AW$3,Z$3)</f>
        <v>15.664657834586464</v>
      </c>
      <c r="AA65" s="23">
        <f>TREND(AB65:$AW65,AB$3:$AW$3,AA$3)</f>
        <v>15.727017661654131</v>
      </c>
      <c r="AB65" s="23">
        <f>TREND(AC65:$AW65,AC$3:$AW$3,AB$3)</f>
        <v>15.789377488721797</v>
      </c>
      <c r="AC65" s="23">
        <f>TREND(AD65:$AW65,AD$3:$AW$3,AC$3)</f>
        <v>15.851737315789478</v>
      </c>
      <c r="AD65" s="8">
        <v>21.632650000000002</v>
      </c>
      <c r="AE65" s="8">
        <f>AD65</f>
        <v>21.632650000000002</v>
      </c>
      <c r="AF65" s="8">
        <f>AE65</f>
        <v>21.632650000000002</v>
      </c>
      <c r="AG65" s="8">
        <v>12.272169999999999</v>
      </c>
      <c r="AH65" s="8">
        <v>15.90457</v>
      </c>
      <c r="AI65" s="8">
        <v>13.14917</v>
      </c>
      <c r="AJ65" s="8">
        <v>15.498150000000001</v>
      </c>
      <c r="AK65" s="8">
        <v>12.232139999999999</v>
      </c>
      <c r="AL65" s="8">
        <v>14.35407</v>
      </c>
      <c r="AM65" s="28">
        <f t="shared" ref="AM65:AU65" si="92">AL65</f>
        <v>14.35407</v>
      </c>
      <c r="AN65" s="28">
        <f t="shared" si="92"/>
        <v>14.35407</v>
      </c>
      <c r="AO65" s="28">
        <f t="shared" si="92"/>
        <v>14.35407</v>
      </c>
      <c r="AP65" s="28">
        <f t="shared" si="92"/>
        <v>14.35407</v>
      </c>
      <c r="AQ65" s="28">
        <f t="shared" si="92"/>
        <v>14.35407</v>
      </c>
      <c r="AR65" s="28">
        <f t="shared" si="92"/>
        <v>14.35407</v>
      </c>
      <c r="AS65" s="28">
        <f t="shared" si="92"/>
        <v>14.35407</v>
      </c>
      <c r="AT65" s="28">
        <f t="shared" si="92"/>
        <v>14.35407</v>
      </c>
      <c r="AU65" s="28">
        <f t="shared" si="92"/>
        <v>14.35407</v>
      </c>
      <c r="AV65" s="8">
        <v>26.317730000000001</v>
      </c>
      <c r="AW65" s="28">
        <f t="shared" si="79"/>
        <v>26.317730000000001</v>
      </c>
      <c r="AX65" s="8">
        <f t="shared" si="57"/>
        <v>26.317730000000001</v>
      </c>
    </row>
    <row r="66" spans="1:50" ht="13" x14ac:dyDescent="0.3">
      <c r="A66" s="6" t="s">
        <v>123</v>
      </c>
      <c r="B66" s="6" t="str">
        <f t="shared" si="3"/>
        <v xml:space="preserve">Estonia </v>
      </c>
      <c r="C66" s="5" t="s">
        <v>53</v>
      </c>
      <c r="D66" s="23">
        <f>TREND(E66:$AW66,E$3:$AW$3,D$3)</f>
        <v>50.276137628458514</v>
      </c>
      <c r="E66" s="23">
        <f>TREND(F66:$AW66,F$3:$AW$3,E$3)</f>
        <v>50.736378260869515</v>
      </c>
      <c r="F66" s="23">
        <f>TREND(G66:$AW66,G$3:$AW$3,F$3)</f>
        <v>51.196618893280629</v>
      </c>
      <c r="G66" s="23">
        <f>TREND(H66:$AW66,H$3:$AW$3,G$3)</f>
        <v>51.65685952569163</v>
      </c>
      <c r="H66" s="23">
        <f>TREND(I66:$AW66,I$3:$AW$3,H$3)</f>
        <v>52.11710015810263</v>
      </c>
      <c r="I66" s="23">
        <f>TREND(J66:$AW66,J$3:$AW$3,I$3)</f>
        <v>52.577340790513858</v>
      </c>
      <c r="J66" s="23">
        <f>TREND(K66:$AW66,K$3:$AW$3,J$3)</f>
        <v>53.037581422924859</v>
      </c>
      <c r="K66" s="23">
        <f>TREND(L66:$AW66,L$3:$AW$3,K$3)</f>
        <v>53.497822055335973</v>
      </c>
      <c r="L66" s="23">
        <f>TREND(M66:$AW66,M$3:$AW$3,L$3)</f>
        <v>53.958062687747088</v>
      </c>
      <c r="M66" s="23">
        <f>TREND(N66:$AW66,N$3:$AW$3,M$3)</f>
        <v>54.418303320158088</v>
      </c>
      <c r="N66" s="23">
        <f>TREND(O66:$AW66,O$3:$AW$3,N$3)</f>
        <v>54.878543952569089</v>
      </c>
      <c r="O66" s="23">
        <f>TREND(P66:$AW66,P$3:$AW$3,O$3)</f>
        <v>55.338784584980203</v>
      </c>
      <c r="P66" s="23">
        <f>TREND(Q66:$AW66,Q$3:$AW$3,P$3)</f>
        <v>55.799025217391318</v>
      </c>
      <c r="Q66" s="23">
        <f>TREND(R66:$AW66,R$3:$AW$3,Q$3)</f>
        <v>56.259265849802318</v>
      </c>
      <c r="R66" s="23">
        <f>TREND(S66:$AW66,S$3:$AW$3,R$3)</f>
        <v>56.719506482213433</v>
      </c>
      <c r="S66" s="23">
        <f>TREND(T66:$AW66,T$3:$AW$3,S$3)</f>
        <v>57.179747114624433</v>
      </c>
      <c r="T66" s="23">
        <f>TREND(U66:$AW66,U$3:$AW$3,T$3)</f>
        <v>57.639987747035548</v>
      </c>
      <c r="U66" s="23">
        <f>TREND(V66:$AW66,V$3:$AW$3,U$3)</f>
        <v>58.100228379446662</v>
      </c>
      <c r="V66" s="23">
        <f>TREND(W66:$AW66,W$3:$AW$3,V$3)</f>
        <v>58.560469011857549</v>
      </c>
      <c r="W66" s="23">
        <f>TREND(X66:$AW66,X$3:$AW$3,W$3)</f>
        <v>59.020709644268663</v>
      </c>
      <c r="X66" s="23">
        <f>TREND(Y66:$AW66,Y$3:$AW$3,X$3)</f>
        <v>59.480950276679778</v>
      </c>
      <c r="Y66" s="23">
        <f>TREND(Z66:$AW66,Z$3:$AW$3,Y$3)</f>
        <v>59.941190909090892</v>
      </c>
      <c r="Z66" s="23">
        <f>TREND(AA66:$AW66,AA$3:$AW$3,Z$3)</f>
        <v>60.401431541502006</v>
      </c>
      <c r="AA66" s="7">
        <v>60.374830000000003</v>
      </c>
      <c r="AB66" s="7">
        <v>51.332700000000003</v>
      </c>
      <c r="AC66" s="7">
        <v>58.143819999999998</v>
      </c>
      <c r="AD66" s="7">
        <v>64.905789999999996</v>
      </c>
      <c r="AE66" s="7">
        <v>61.401539999999997</v>
      </c>
      <c r="AF66" s="7">
        <f>AE66</f>
        <v>61.401539999999997</v>
      </c>
      <c r="AG66" s="7">
        <v>63.93723</v>
      </c>
      <c r="AH66" s="7">
        <v>66.018450000000001</v>
      </c>
      <c r="AI66" s="7">
        <v>65.289469999999994</v>
      </c>
      <c r="AJ66" s="7">
        <v>68.199380000000005</v>
      </c>
      <c r="AK66" s="7">
        <v>69.53528</v>
      </c>
      <c r="AL66" s="7">
        <v>71.597459999999998</v>
      </c>
      <c r="AM66" s="7">
        <v>70.185699999999997</v>
      </c>
      <c r="AN66" s="7">
        <v>71.366709999999998</v>
      </c>
      <c r="AO66" s="7">
        <v>68.8947</v>
      </c>
      <c r="AP66" s="7">
        <v>69.308070000000001</v>
      </c>
      <c r="AQ66" s="7">
        <v>70.371660000000006</v>
      </c>
      <c r="AR66" s="7">
        <v>70.180959999999999</v>
      </c>
      <c r="AS66" s="7">
        <v>68.134929999999997</v>
      </c>
      <c r="AT66" s="7">
        <v>67.465239999999994</v>
      </c>
      <c r="AU66" s="7">
        <v>65.436639999999997</v>
      </c>
      <c r="AV66" s="7">
        <v>66.388620000000003</v>
      </c>
      <c r="AW66" s="28">
        <f t="shared" si="79"/>
        <v>66.388620000000003</v>
      </c>
      <c r="AX66" s="7">
        <f t="shared" si="57"/>
        <v>66.388620000000003</v>
      </c>
    </row>
    <row r="67" spans="1:50" ht="13" x14ac:dyDescent="0.3">
      <c r="A67" s="6" t="s">
        <v>124</v>
      </c>
      <c r="B67" s="6" t="str">
        <f t="shared" si="3"/>
        <v xml:space="preserve">Ethiopia </v>
      </c>
      <c r="C67" s="5" t="s">
        <v>53</v>
      </c>
      <c r="D67" s="30">
        <f t="shared" ref="D67:H68" si="93">E67</f>
        <v>8.5412700000000008</v>
      </c>
      <c r="E67" s="8">
        <v>8.5412700000000008</v>
      </c>
      <c r="F67" s="8">
        <f>E67</f>
        <v>8.5412700000000008</v>
      </c>
      <c r="G67" s="8">
        <v>8.3333300000000001</v>
      </c>
      <c r="H67" s="8">
        <v>6.1753</v>
      </c>
      <c r="I67" s="8">
        <f>H67</f>
        <v>6.1753</v>
      </c>
      <c r="J67" s="8">
        <f>I67</f>
        <v>6.1753</v>
      </c>
      <c r="K67" s="8">
        <f>J67</f>
        <v>6.1753</v>
      </c>
      <c r="L67" s="8">
        <f>K67</f>
        <v>6.1753</v>
      </c>
      <c r="M67" s="8">
        <f>L67</f>
        <v>6.1753</v>
      </c>
      <c r="N67" s="8">
        <v>12.773</v>
      </c>
      <c r="O67" s="8">
        <f>N67</f>
        <v>12.773</v>
      </c>
      <c r="P67" s="8">
        <f>O67</f>
        <v>12.773</v>
      </c>
      <c r="Q67" s="8">
        <v>14.81481</v>
      </c>
      <c r="R67" s="8">
        <f>Q67</f>
        <v>14.81481</v>
      </c>
      <c r="S67" s="8">
        <f>R67</f>
        <v>14.81481</v>
      </c>
      <c r="T67" s="8">
        <f>S67</f>
        <v>14.81481</v>
      </c>
      <c r="U67" s="8">
        <f>T67</f>
        <v>14.81481</v>
      </c>
      <c r="V67" s="8">
        <v>16.252179999999999</v>
      </c>
      <c r="W67" s="8">
        <v>15.06986</v>
      </c>
      <c r="X67" s="8">
        <v>16.046510000000001</v>
      </c>
      <c r="Y67" s="8">
        <v>17.187239999999999</v>
      </c>
      <c r="Z67" s="8">
        <v>14.3323</v>
      </c>
      <c r="AA67" s="8">
        <v>19.002700000000001</v>
      </c>
      <c r="AB67" s="8">
        <f>AA67</f>
        <v>19.002700000000001</v>
      </c>
      <c r="AC67" s="8">
        <v>18.87959</v>
      </c>
      <c r="AD67" s="8">
        <v>15.00548</v>
      </c>
      <c r="AE67" s="8">
        <v>16.47748</v>
      </c>
      <c r="AF67" s="8">
        <f>AE67</f>
        <v>16.47748</v>
      </c>
      <c r="AG67" s="8">
        <v>20.128579999999999</v>
      </c>
      <c r="AH67" s="8">
        <v>21.243659999999998</v>
      </c>
      <c r="AI67" s="8">
        <v>21.453610000000001</v>
      </c>
      <c r="AJ67" s="8">
        <v>23.804079999999999</v>
      </c>
      <c r="AK67" s="8">
        <v>25.377300000000002</v>
      </c>
      <c r="AL67" s="8">
        <v>29.23798</v>
      </c>
      <c r="AM67" s="8">
        <v>23.602989999999998</v>
      </c>
      <c r="AN67" s="28">
        <f>AM67</f>
        <v>23.602989999999998</v>
      </c>
      <c r="AO67" s="28">
        <f>AN67</f>
        <v>23.602989999999998</v>
      </c>
      <c r="AP67" s="8">
        <v>24.14911</v>
      </c>
      <c r="AQ67" s="28">
        <f>AP67</f>
        <v>24.14911</v>
      </c>
      <c r="AR67" s="8">
        <v>26.478809999999999</v>
      </c>
      <c r="AS67" s="8">
        <v>29.767530000000001</v>
      </c>
      <c r="AT67" s="8">
        <v>28.70186</v>
      </c>
      <c r="AU67" s="28">
        <f>AT67</f>
        <v>28.70186</v>
      </c>
      <c r="AV67" s="28">
        <f>AU67</f>
        <v>28.70186</v>
      </c>
      <c r="AW67" s="28">
        <f t="shared" si="79"/>
        <v>28.70186</v>
      </c>
      <c r="AX67" s="8">
        <f t="shared" si="57"/>
        <v>28.70186</v>
      </c>
    </row>
    <row r="68" spans="1:50" ht="13" x14ac:dyDescent="0.3">
      <c r="A68" s="6" t="s">
        <v>127</v>
      </c>
      <c r="B68" s="6" t="str">
        <f t="shared" si="3"/>
        <v xml:space="preserve">Fiji </v>
      </c>
      <c r="C68" s="5" t="s">
        <v>53</v>
      </c>
      <c r="D68" s="30">
        <f t="shared" si="93"/>
        <v>27.56184</v>
      </c>
      <c r="E68" s="30">
        <f t="shared" si="93"/>
        <v>27.56184</v>
      </c>
      <c r="F68" s="30">
        <f t="shared" si="93"/>
        <v>27.56184</v>
      </c>
      <c r="G68" s="30">
        <f t="shared" si="93"/>
        <v>27.56184</v>
      </c>
      <c r="H68" s="30">
        <f t="shared" si="93"/>
        <v>27.56184</v>
      </c>
      <c r="I68" s="7">
        <v>27.56184</v>
      </c>
      <c r="J68" s="7">
        <f>I68</f>
        <v>27.56184</v>
      </c>
      <c r="K68" s="7">
        <f>J68</f>
        <v>27.56184</v>
      </c>
      <c r="L68" s="7">
        <f>K68</f>
        <v>27.56184</v>
      </c>
      <c r="M68" s="7">
        <f>L68</f>
        <v>27.56184</v>
      </c>
      <c r="N68" s="7">
        <f>M68</f>
        <v>27.56184</v>
      </c>
      <c r="O68" s="7">
        <v>30.33708</v>
      </c>
      <c r="P68" s="7">
        <f>O68</f>
        <v>30.33708</v>
      </c>
      <c r="Q68" s="7">
        <f>P68</f>
        <v>30.33708</v>
      </c>
      <c r="R68" s="7">
        <f>Q68</f>
        <v>30.33708</v>
      </c>
      <c r="S68" s="7">
        <v>43.352600000000002</v>
      </c>
      <c r="T68" s="7">
        <f t="shared" ref="T68:AA68" si="94">S68</f>
        <v>43.352600000000002</v>
      </c>
      <c r="U68" s="7">
        <f t="shared" si="94"/>
        <v>43.352600000000002</v>
      </c>
      <c r="V68" s="7">
        <f t="shared" si="94"/>
        <v>43.352600000000002</v>
      </c>
      <c r="W68" s="7">
        <f t="shared" si="94"/>
        <v>43.352600000000002</v>
      </c>
      <c r="X68" s="7">
        <f t="shared" si="94"/>
        <v>43.352600000000002</v>
      </c>
      <c r="Y68" s="7">
        <f t="shared" si="94"/>
        <v>43.352600000000002</v>
      </c>
      <c r="Z68" s="7">
        <f t="shared" si="94"/>
        <v>43.352600000000002</v>
      </c>
      <c r="AA68" s="7">
        <f t="shared" si="94"/>
        <v>43.352600000000002</v>
      </c>
      <c r="AB68" s="7">
        <f>AA68</f>
        <v>43.352600000000002</v>
      </c>
      <c r="AC68" s="7">
        <f>AB68</f>
        <v>43.352600000000002</v>
      </c>
      <c r="AD68" s="7">
        <f>AC68</f>
        <v>43.352600000000002</v>
      </c>
      <c r="AE68" s="7">
        <f>AD68</f>
        <v>43.352600000000002</v>
      </c>
      <c r="AF68" s="7">
        <f>AE68</f>
        <v>43.352600000000002</v>
      </c>
      <c r="AG68" s="7">
        <f t="shared" ref="AG68:AM68" si="95">AF68</f>
        <v>43.352600000000002</v>
      </c>
      <c r="AH68" s="28">
        <f t="shared" si="95"/>
        <v>43.352600000000002</v>
      </c>
      <c r="AI68" s="28">
        <f t="shared" si="95"/>
        <v>43.352600000000002</v>
      </c>
      <c r="AJ68" s="28">
        <f t="shared" si="95"/>
        <v>43.352600000000002</v>
      </c>
      <c r="AK68" s="28">
        <f t="shared" si="95"/>
        <v>43.352600000000002</v>
      </c>
      <c r="AL68" s="28">
        <f t="shared" si="95"/>
        <v>43.352600000000002</v>
      </c>
      <c r="AM68" s="28">
        <f t="shared" si="95"/>
        <v>43.352600000000002</v>
      </c>
      <c r="AN68" s="28">
        <f>AM68</f>
        <v>43.352600000000002</v>
      </c>
      <c r="AO68" s="28">
        <f>AN68</f>
        <v>43.352600000000002</v>
      </c>
      <c r="AP68" s="28">
        <f>AO68</f>
        <v>43.352600000000002</v>
      </c>
      <c r="AQ68" s="28">
        <f>AP68</f>
        <v>43.352600000000002</v>
      </c>
      <c r="AR68" s="28">
        <f>AQ68</f>
        <v>43.352600000000002</v>
      </c>
      <c r="AS68" s="28">
        <f>AR68</f>
        <v>43.352600000000002</v>
      </c>
      <c r="AT68" s="28">
        <f>AS68</f>
        <v>43.352600000000002</v>
      </c>
      <c r="AU68" s="28">
        <f>AT68</f>
        <v>43.352600000000002</v>
      </c>
      <c r="AV68" s="28">
        <f>AU68</f>
        <v>43.352600000000002</v>
      </c>
      <c r="AW68" s="28">
        <f t="shared" si="79"/>
        <v>43.352600000000002</v>
      </c>
      <c r="AX68" s="7">
        <f t="shared" si="57"/>
        <v>43.352600000000002</v>
      </c>
    </row>
    <row r="69" spans="1:50" ht="13" x14ac:dyDescent="0.3">
      <c r="A69" s="6" t="s">
        <v>128</v>
      </c>
      <c r="B69" s="6" t="str">
        <f t="shared" ref="B69:B132" si="96">A69&amp;" "</f>
        <v xml:space="preserve">Finland </v>
      </c>
      <c r="C69" s="5" t="s">
        <v>53</v>
      </c>
      <c r="D69" s="30">
        <f t="shared" ref="D69:F70" si="97">E69</f>
        <v>49.972769999999997</v>
      </c>
      <c r="E69" s="8">
        <v>49.972769999999997</v>
      </c>
      <c r="F69" s="8">
        <f>E69</f>
        <v>49.972769999999997</v>
      </c>
      <c r="G69" s="8">
        <v>50.218249999999998</v>
      </c>
      <c r="H69" s="8">
        <v>49.207479999999997</v>
      </c>
      <c r="I69" s="8">
        <v>49.936790000000002</v>
      </c>
      <c r="J69" s="8">
        <v>52.482529999999997</v>
      </c>
      <c r="K69" s="8">
        <v>51.995010000000001</v>
      </c>
      <c r="L69" s="8">
        <v>49.708629999999999</v>
      </c>
      <c r="M69" s="8">
        <v>51.847749999999998</v>
      </c>
      <c r="N69" s="8">
        <v>52.52149</v>
      </c>
      <c r="O69" s="8">
        <v>51.22043</v>
      </c>
      <c r="P69" s="8">
        <v>51.362029999999997</v>
      </c>
      <c r="Q69" s="8">
        <v>52.476640000000003</v>
      </c>
      <c r="R69" s="8">
        <v>53.270539999999997</v>
      </c>
      <c r="S69" s="8">
        <v>54.145269999999996</v>
      </c>
      <c r="T69" s="8">
        <v>51.272640000000003</v>
      </c>
      <c r="U69" s="8">
        <v>51.587870000000002</v>
      </c>
      <c r="V69" s="8">
        <v>54.038670000000003</v>
      </c>
      <c r="W69" s="8">
        <v>54.758789999999998</v>
      </c>
      <c r="X69" s="8">
        <v>52.627310000000001</v>
      </c>
      <c r="Y69" s="8">
        <v>52.920250000000003</v>
      </c>
      <c r="Z69" s="8">
        <v>56.98113</v>
      </c>
      <c r="AA69" s="8">
        <v>58.473089999999999</v>
      </c>
      <c r="AB69" s="8">
        <v>59.224780000000003</v>
      </c>
      <c r="AC69" s="8">
        <v>57.645380000000003</v>
      </c>
      <c r="AD69" s="8">
        <v>57.602130000000002</v>
      </c>
      <c r="AE69" s="8">
        <v>58.148470000000003</v>
      </c>
      <c r="AF69" s="8">
        <v>61.225900000000003</v>
      </c>
      <c r="AG69" s="8">
        <v>60.002630000000003</v>
      </c>
      <c r="AH69" s="8">
        <v>61.697240000000001</v>
      </c>
      <c r="AI69" s="8">
        <v>61.062930000000001</v>
      </c>
      <c r="AJ69" s="8">
        <v>61.528100000000002</v>
      </c>
      <c r="AK69" s="8">
        <v>61.974379999999996</v>
      </c>
      <c r="AL69" s="8">
        <v>62.15551</v>
      </c>
      <c r="AM69" s="28">
        <f>AL69</f>
        <v>62.15551</v>
      </c>
      <c r="AN69" s="8">
        <v>62.593890000000002</v>
      </c>
      <c r="AO69" s="8">
        <v>63.417340000000003</v>
      </c>
      <c r="AP69" s="28">
        <f>AO69</f>
        <v>63.417340000000003</v>
      </c>
      <c r="AQ69" s="8">
        <v>62.812429999999999</v>
      </c>
      <c r="AR69" s="8">
        <v>60.10089</v>
      </c>
      <c r="AS69" s="8">
        <v>61.256590000000003</v>
      </c>
      <c r="AT69" s="8">
        <v>60.982059999999997</v>
      </c>
      <c r="AU69" s="8">
        <v>60.130859999999998</v>
      </c>
      <c r="AV69" s="8">
        <v>60.408700000000003</v>
      </c>
      <c r="AW69" s="28">
        <f t="shared" si="79"/>
        <v>60.408700000000003</v>
      </c>
      <c r="AX69" s="8">
        <f t="shared" ref="AX69:AX95" si="98">AW69</f>
        <v>60.408700000000003</v>
      </c>
    </row>
    <row r="70" spans="1:50" ht="13" x14ac:dyDescent="0.3">
      <c r="A70" s="6" t="s">
        <v>129</v>
      </c>
      <c r="B70" s="6" t="str">
        <f t="shared" si="96"/>
        <v xml:space="preserve">France </v>
      </c>
      <c r="C70" s="5" t="s">
        <v>53</v>
      </c>
      <c r="D70" s="30">
        <f t="shared" si="97"/>
        <v>36.957680000000003</v>
      </c>
      <c r="E70" s="30">
        <f t="shared" si="97"/>
        <v>36.957680000000003</v>
      </c>
      <c r="F70" s="30">
        <f t="shared" si="97"/>
        <v>36.957680000000003</v>
      </c>
      <c r="G70" s="7">
        <v>36.957680000000003</v>
      </c>
      <c r="H70" s="7">
        <v>39.347320000000003</v>
      </c>
      <c r="I70" s="7">
        <f t="shared" ref="I70:P70" si="99">H70</f>
        <v>39.347320000000003</v>
      </c>
      <c r="J70" s="7">
        <f t="shared" si="99"/>
        <v>39.347320000000003</v>
      </c>
      <c r="K70" s="7">
        <f t="shared" si="99"/>
        <v>39.347320000000003</v>
      </c>
      <c r="L70" s="7">
        <f t="shared" si="99"/>
        <v>39.347320000000003</v>
      </c>
      <c r="M70" s="7">
        <f t="shared" si="99"/>
        <v>39.347320000000003</v>
      </c>
      <c r="N70" s="7">
        <f t="shared" si="99"/>
        <v>39.347320000000003</v>
      </c>
      <c r="O70" s="7">
        <f t="shared" si="99"/>
        <v>39.347320000000003</v>
      </c>
      <c r="P70" s="7">
        <f t="shared" si="99"/>
        <v>39.347320000000003</v>
      </c>
      <c r="Q70" s="7">
        <v>44.05039</v>
      </c>
      <c r="R70" s="7">
        <f>Q70</f>
        <v>44.05039</v>
      </c>
      <c r="S70" s="7">
        <f>R70</f>
        <v>44.05039</v>
      </c>
      <c r="T70" s="7">
        <v>48.39199</v>
      </c>
      <c r="U70" s="7">
        <v>49.14481</v>
      </c>
      <c r="V70" s="7">
        <v>49.777540000000002</v>
      </c>
      <c r="W70" s="7">
        <v>50.661940000000001</v>
      </c>
      <c r="X70" s="7">
        <f t="shared" ref="X70:AA71" si="100">W70</f>
        <v>50.661940000000001</v>
      </c>
      <c r="Y70" s="7">
        <f t="shared" si="100"/>
        <v>50.661940000000001</v>
      </c>
      <c r="Z70" s="7">
        <f t="shared" si="100"/>
        <v>50.661940000000001</v>
      </c>
      <c r="AA70" s="7">
        <f t="shared" si="100"/>
        <v>50.661940000000001</v>
      </c>
      <c r="AB70" s="7">
        <v>53.754550000000002</v>
      </c>
      <c r="AC70" s="7">
        <f t="shared" ref="AC70:AF71" si="101">AB70</f>
        <v>53.754550000000002</v>
      </c>
      <c r="AD70" s="7">
        <f t="shared" si="101"/>
        <v>53.754550000000002</v>
      </c>
      <c r="AE70" s="7">
        <f t="shared" si="101"/>
        <v>53.754550000000002</v>
      </c>
      <c r="AF70" s="7">
        <f t="shared" si="101"/>
        <v>53.754550000000002</v>
      </c>
      <c r="AG70" s="7">
        <v>55.469160000000002</v>
      </c>
      <c r="AH70" s="7">
        <v>55.407649999999997</v>
      </c>
      <c r="AI70" s="28">
        <f>AH70</f>
        <v>55.407649999999997</v>
      </c>
      <c r="AJ70" s="7">
        <v>55.51728</v>
      </c>
      <c r="AK70" s="7">
        <v>56.552030000000002</v>
      </c>
      <c r="AL70" s="7">
        <v>55.91874</v>
      </c>
      <c r="AM70" s="7">
        <v>55.473399999999998</v>
      </c>
      <c r="AN70" s="7">
        <v>55.082459999999998</v>
      </c>
      <c r="AO70" s="7">
        <v>55.22589</v>
      </c>
      <c r="AP70" s="7">
        <v>54.854170000000003</v>
      </c>
      <c r="AQ70" s="7">
        <v>55.217419999999997</v>
      </c>
      <c r="AR70" s="28">
        <f>AQ70</f>
        <v>55.217419999999997</v>
      </c>
      <c r="AS70" s="28">
        <f>AR70</f>
        <v>55.217419999999997</v>
      </c>
      <c r="AT70" s="7">
        <v>56.248269999999998</v>
      </c>
      <c r="AU70" s="7">
        <v>56.119280000000003</v>
      </c>
      <c r="AV70" s="7">
        <v>55.883459999999999</v>
      </c>
      <c r="AW70" s="28">
        <f t="shared" si="79"/>
        <v>55.883459999999999</v>
      </c>
      <c r="AX70" s="7">
        <f t="shared" si="98"/>
        <v>55.883459999999999</v>
      </c>
    </row>
    <row r="71" spans="1:50" ht="13" x14ac:dyDescent="0.3">
      <c r="A71" s="6" t="s">
        <v>132</v>
      </c>
      <c r="B71" s="6" t="str">
        <f t="shared" si="96"/>
        <v xml:space="preserve">Gabon </v>
      </c>
      <c r="C71" s="5" t="s">
        <v>53</v>
      </c>
      <c r="D71" s="23">
        <f>TREND(E71:$AW71,E$3:$AW$3,D$3)</f>
        <v>21.246513125000014</v>
      </c>
      <c r="E71" s="23">
        <f>TREND(F71:$AW71,F$3:$AW$3,E$3)</f>
        <v>21.246968750000011</v>
      </c>
      <c r="F71" s="23">
        <f>TREND(G71:$AW71,G$3:$AW$3,F$3)</f>
        <v>21.247424375000012</v>
      </c>
      <c r="G71" s="23">
        <f>TREND(H71:$AW71,H$3:$AW$3,G$3)</f>
        <v>21.247880000000009</v>
      </c>
      <c r="H71" s="23">
        <f>TREND(I71:$AW71,I$3:$AW$3,H$3)</f>
        <v>21.24833562500001</v>
      </c>
      <c r="I71" s="23">
        <f>TREND(J71:$AW71,J$3:$AW$3,I$3)</f>
        <v>21.248791250000007</v>
      </c>
      <c r="J71" s="23">
        <f>TREND(K71:$AW71,K$3:$AW$3,J$3)</f>
        <v>21.249246875000004</v>
      </c>
      <c r="K71" s="23">
        <f>TREND(L71:$AW71,L$3:$AW$3,K$3)</f>
        <v>21.249702500000005</v>
      </c>
      <c r="L71" s="23">
        <f>TREND(M71:$AW71,M$3:$AW$3,L$3)</f>
        <v>21.250158125000006</v>
      </c>
      <c r="M71" s="23">
        <f>TREND(N71:$AW71,N$3:$AW$3,M$3)</f>
        <v>21.250613749999999</v>
      </c>
      <c r="N71" s="23">
        <f>TREND(O71:$AW71,O$3:$AW$3,N$3)</f>
        <v>21.251069375000004</v>
      </c>
      <c r="O71" s="23">
        <f>TREND(P71:$AW71,P$3:$AW$3,O$3)</f>
        <v>21.251525000000004</v>
      </c>
      <c r="P71" s="23">
        <f>TREND(Q71:$AW71,Q$3:$AW$3,P$3)</f>
        <v>21.251980624999998</v>
      </c>
      <c r="Q71" s="23">
        <f>TREND(R71:$AW71,R$3:$AW$3,Q$3)</f>
        <v>21.252436249999999</v>
      </c>
      <c r="R71" s="8">
        <v>21.182269999999999</v>
      </c>
      <c r="S71" s="8">
        <v>21.262460000000001</v>
      </c>
      <c r="T71" s="8">
        <f>S71</f>
        <v>21.262460000000001</v>
      </c>
      <c r="U71" s="8">
        <f>T71</f>
        <v>21.262460000000001</v>
      </c>
      <c r="V71" s="8">
        <f>U71</f>
        <v>21.262460000000001</v>
      </c>
      <c r="W71" s="8">
        <f>V71</f>
        <v>21.262460000000001</v>
      </c>
      <c r="X71" s="8">
        <f t="shared" si="100"/>
        <v>21.262460000000001</v>
      </c>
      <c r="Y71" s="8">
        <f t="shared" si="100"/>
        <v>21.262460000000001</v>
      </c>
      <c r="Z71" s="8">
        <f t="shared" si="100"/>
        <v>21.262460000000001</v>
      </c>
      <c r="AA71" s="8">
        <f t="shared" si="100"/>
        <v>21.262460000000001</v>
      </c>
      <c r="AB71" s="8">
        <f>AA71</f>
        <v>21.262460000000001</v>
      </c>
      <c r="AC71" s="8">
        <f t="shared" si="101"/>
        <v>21.262460000000001</v>
      </c>
      <c r="AD71" s="8">
        <f t="shared" si="101"/>
        <v>21.262460000000001</v>
      </c>
      <c r="AE71" s="8">
        <f t="shared" si="101"/>
        <v>21.262460000000001</v>
      </c>
      <c r="AF71" s="8">
        <f t="shared" si="101"/>
        <v>21.262460000000001</v>
      </c>
      <c r="AG71" s="8">
        <f>AF71</f>
        <v>21.262460000000001</v>
      </c>
      <c r="AH71" s="28">
        <f>AG71</f>
        <v>21.262460000000001</v>
      </c>
      <c r="AI71" s="28">
        <f>AH71</f>
        <v>21.262460000000001</v>
      </c>
      <c r="AJ71" s="28">
        <f t="shared" ref="AJ71:AQ71" si="102">AI71</f>
        <v>21.262460000000001</v>
      </c>
      <c r="AK71" s="28">
        <f t="shared" si="102"/>
        <v>21.262460000000001</v>
      </c>
      <c r="AL71" s="28">
        <f t="shared" si="102"/>
        <v>21.262460000000001</v>
      </c>
      <c r="AM71" s="28">
        <f t="shared" si="102"/>
        <v>21.262460000000001</v>
      </c>
      <c r="AN71" s="28">
        <f t="shared" si="102"/>
        <v>21.262460000000001</v>
      </c>
      <c r="AO71" s="28">
        <f t="shared" si="102"/>
        <v>21.262460000000001</v>
      </c>
      <c r="AP71" s="28">
        <f t="shared" si="102"/>
        <v>21.262460000000001</v>
      </c>
      <c r="AQ71" s="28">
        <f t="shared" si="102"/>
        <v>21.262460000000001</v>
      </c>
      <c r="AR71" s="28">
        <f>AQ71</f>
        <v>21.262460000000001</v>
      </c>
      <c r="AS71" s="28">
        <f>AR71</f>
        <v>21.262460000000001</v>
      </c>
      <c r="AT71" s="28">
        <f>AS71</f>
        <v>21.262460000000001</v>
      </c>
      <c r="AU71" s="28">
        <f>AT71</f>
        <v>21.262460000000001</v>
      </c>
      <c r="AV71" s="28">
        <f>AU71</f>
        <v>21.262460000000001</v>
      </c>
      <c r="AW71" s="28">
        <f t="shared" si="79"/>
        <v>21.262460000000001</v>
      </c>
      <c r="AX71" s="8">
        <f t="shared" si="98"/>
        <v>21.262460000000001</v>
      </c>
    </row>
    <row r="72" spans="1:50" ht="13" x14ac:dyDescent="0.3">
      <c r="A72" s="6" t="s">
        <v>133</v>
      </c>
      <c r="B72" s="6" t="str">
        <f t="shared" si="96"/>
        <v xml:space="preserve">Gambia </v>
      </c>
      <c r="C72" s="5" t="s">
        <v>53</v>
      </c>
      <c r="D72" s="30">
        <f t="shared" ref="D72:AJ72" si="103">E72</f>
        <v>14.46809</v>
      </c>
      <c r="E72" s="30">
        <f t="shared" si="103"/>
        <v>14.46809</v>
      </c>
      <c r="F72" s="30">
        <f t="shared" si="103"/>
        <v>14.46809</v>
      </c>
      <c r="G72" s="30">
        <f t="shared" si="103"/>
        <v>14.46809</v>
      </c>
      <c r="H72" s="30">
        <f t="shared" si="103"/>
        <v>14.46809</v>
      </c>
      <c r="I72" s="30">
        <f t="shared" si="103"/>
        <v>14.46809</v>
      </c>
      <c r="J72" s="30">
        <f t="shared" si="103"/>
        <v>14.46809</v>
      </c>
      <c r="K72" s="30">
        <f t="shared" si="103"/>
        <v>14.46809</v>
      </c>
      <c r="L72" s="30">
        <f t="shared" si="103"/>
        <v>14.46809</v>
      </c>
      <c r="M72" s="30">
        <f t="shared" si="103"/>
        <v>14.46809</v>
      </c>
      <c r="N72" s="30">
        <f t="shared" si="103"/>
        <v>14.46809</v>
      </c>
      <c r="O72" s="30">
        <f t="shared" si="103"/>
        <v>14.46809</v>
      </c>
      <c r="P72" s="30">
        <f t="shared" si="103"/>
        <v>14.46809</v>
      </c>
      <c r="Q72" s="30">
        <f t="shared" si="103"/>
        <v>14.46809</v>
      </c>
      <c r="R72" s="30">
        <f t="shared" si="103"/>
        <v>14.46809</v>
      </c>
      <c r="S72" s="30">
        <f t="shared" si="103"/>
        <v>14.46809</v>
      </c>
      <c r="T72" s="30">
        <f t="shared" si="103"/>
        <v>14.46809</v>
      </c>
      <c r="U72" s="30">
        <f t="shared" si="103"/>
        <v>14.46809</v>
      </c>
      <c r="V72" s="30">
        <f t="shared" si="103"/>
        <v>14.46809</v>
      </c>
      <c r="W72" s="30">
        <f t="shared" si="103"/>
        <v>14.46809</v>
      </c>
      <c r="X72" s="30">
        <f t="shared" si="103"/>
        <v>14.46809</v>
      </c>
      <c r="Y72" s="30">
        <f t="shared" si="103"/>
        <v>14.46809</v>
      </c>
      <c r="Z72" s="30">
        <f t="shared" si="103"/>
        <v>14.46809</v>
      </c>
      <c r="AA72" s="30">
        <f t="shared" si="103"/>
        <v>14.46809</v>
      </c>
      <c r="AB72" s="30">
        <f t="shared" si="103"/>
        <v>14.46809</v>
      </c>
      <c r="AC72" s="30">
        <f t="shared" si="103"/>
        <v>14.46809</v>
      </c>
      <c r="AD72" s="30">
        <f t="shared" si="103"/>
        <v>14.46809</v>
      </c>
      <c r="AE72" s="30">
        <f t="shared" si="103"/>
        <v>14.46809</v>
      </c>
      <c r="AF72" s="30">
        <f t="shared" si="103"/>
        <v>14.46809</v>
      </c>
      <c r="AG72" s="30">
        <f t="shared" si="103"/>
        <v>14.46809</v>
      </c>
      <c r="AH72" s="30">
        <f t="shared" si="103"/>
        <v>14.46809</v>
      </c>
      <c r="AI72" s="30">
        <f t="shared" si="103"/>
        <v>14.46809</v>
      </c>
      <c r="AJ72" s="30">
        <f t="shared" si="103"/>
        <v>14.46809</v>
      </c>
      <c r="AK72" s="30">
        <f>AL72</f>
        <v>14.46809</v>
      </c>
      <c r="AL72" s="7">
        <v>14.46809</v>
      </c>
      <c r="AM72" s="28">
        <f t="shared" ref="AM72:AR72" si="104">AL72</f>
        <v>14.46809</v>
      </c>
      <c r="AN72" s="28">
        <f t="shared" si="104"/>
        <v>14.46809</v>
      </c>
      <c r="AO72" s="28">
        <f t="shared" si="104"/>
        <v>14.46809</v>
      </c>
      <c r="AP72" s="28">
        <f t="shared" si="104"/>
        <v>14.46809</v>
      </c>
      <c r="AQ72" s="28">
        <f t="shared" si="104"/>
        <v>14.46809</v>
      </c>
      <c r="AR72" s="28">
        <f t="shared" si="104"/>
        <v>14.46809</v>
      </c>
      <c r="AS72" s="7">
        <v>50.781550000000003</v>
      </c>
      <c r="AT72" s="7">
        <v>47.419620000000002</v>
      </c>
      <c r="AU72" s="28">
        <f>AT72</f>
        <v>47.419620000000002</v>
      </c>
      <c r="AV72" s="28">
        <f>AU72</f>
        <v>47.419620000000002</v>
      </c>
      <c r="AW72" s="28">
        <f t="shared" si="79"/>
        <v>47.419620000000002</v>
      </c>
      <c r="AX72" s="7">
        <f t="shared" si="98"/>
        <v>47.419620000000002</v>
      </c>
    </row>
    <row r="73" spans="1:50" ht="13" x14ac:dyDescent="0.3">
      <c r="A73" s="6" t="s">
        <v>134</v>
      </c>
      <c r="B73" s="6" t="str">
        <f t="shared" si="96"/>
        <v xml:space="preserve">Georgia </v>
      </c>
      <c r="C73" s="5" t="s">
        <v>53</v>
      </c>
      <c r="D73" s="23">
        <f>TREND(E73:$AW73,E$3:$AW$3,D$3)</f>
        <v>36.740368357843067</v>
      </c>
      <c r="E73" s="23">
        <f>TREND(F73:$AW73,F$3:$AW$3,E$3)</f>
        <v>37.244990882352681</v>
      </c>
      <c r="F73" s="23">
        <f>TREND(G73:$AW73,G$3:$AW$3,F$3)</f>
        <v>37.749613406862522</v>
      </c>
      <c r="G73" s="23">
        <f>TREND(H73:$AW73,H$3:$AW$3,G$3)</f>
        <v>38.254235931372364</v>
      </c>
      <c r="H73" s="23">
        <f>TREND(I73:$AW73,I$3:$AW$3,H$3)</f>
        <v>38.758858455882205</v>
      </c>
      <c r="I73" s="23">
        <f>TREND(J73:$AW73,J$3:$AW$3,I$3)</f>
        <v>39.263480980392046</v>
      </c>
      <c r="J73" s="23">
        <f>TREND(K73:$AW73,K$3:$AW$3,J$3)</f>
        <v>39.768103504901887</v>
      </c>
      <c r="K73" s="23">
        <f>TREND(L73:$AW73,L$3:$AW$3,K$3)</f>
        <v>40.272726029411729</v>
      </c>
      <c r="L73" s="23">
        <f>TREND(M73:$AW73,M$3:$AW$3,L$3)</f>
        <v>40.777348553921342</v>
      </c>
      <c r="M73" s="23">
        <f>TREND(N73:$AW73,N$3:$AW$3,M$3)</f>
        <v>41.281971078431184</v>
      </c>
      <c r="N73" s="23">
        <f>TREND(O73:$AW73,O$3:$AW$3,N$3)</f>
        <v>41.786593602941025</v>
      </c>
      <c r="O73" s="23">
        <f>TREND(P73:$AW73,P$3:$AW$3,O$3)</f>
        <v>42.291216127450866</v>
      </c>
      <c r="P73" s="23">
        <f>TREND(Q73:$AW73,Q$3:$AW$3,P$3)</f>
        <v>42.795838651960707</v>
      </c>
      <c r="Q73" s="23">
        <f>TREND(R73:$AW73,R$3:$AW$3,Q$3)</f>
        <v>43.300461176470435</v>
      </c>
      <c r="R73" s="23">
        <f>TREND(S73:$AW73,S$3:$AW$3,R$3)</f>
        <v>43.805083700980276</v>
      </c>
      <c r="S73" s="23">
        <f>TREND(T73:$AW73,T$3:$AW$3,S$3)</f>
        <v>44.309706225490004</v>
      </c>
      <c r="T73" s="23">
        <f>TREND(U73:$AW73,U$3:$AW$3,T$3)</f>
        <v>44.814328749999959</v>
      </c>
      <c r="U73" s="23">
        <f>TREND(V73:$AW73,V$3:$AW$3,U$3)</f>
        <v>45.3189512745098</v>
      </c>
      <c r="V73" s="23">
        <f>TREND(W73:$AW73,W$3:$AW$3,V$3)</f>
        <v>45.823573799019528</v>
      </c>
      <c r="W73" s="23">
        <f>TREND(X73:$AW73,X$3:$AW$3,W$3)</f>
        <v>46.328196323529369</v>
      </c>
      <c r="X73" s="23">
        <f>TREND(Y73:$AW73,Y$3:$AW$3,X$3)</f>
        <v>46.83281884803921</v>
      </c>
      <c r="Y73" s="23">
        <f>TREND(Z73:$AW73,Z$3:$AW$3,Y$3)</f>
        <v>47.337441372548938</v>
      </c>
      <c r="Z73" s="23">
        <f>TREND(AA73:$AW73,AA$3:$AW$3,Z$3)</f>
        <v>47.842063897058779</v>
      </c>
      <c r="AA73" s="23">
        <f>TREND(AB73:$AW73,AB$3:$AW$3,AA$3)</f>
        <v>48.346686421568506</v>
      </c>
      <c r="AB73" s="23">
        <f>TREND(AC73:$AW73,AC$3:$AW$3,AB$3)</f>
        <v>48.851308946078348</v>
      </c>
      <c r="AC73" s="23">
        <f>TREND(AD73:$AW73,AD$3:$AW$3,AC$3)</f>
        <v>49.355931470588189</v>
      </c>
      <c r="AD73" s="23">
        <f>TREND(AE73:$AW73,AE$3:$AW$3,AD$3)</f>
        <v>49.86055399509803</v>
      </c>
      <c r="AE73" s="23">
        <f>TREND(AF73:$AW73,AF$3:$AW$3,AE$3)</f>
        <v>50.365176519607871</v>
      </c>
      <c r="AF73" s="23">
        <f>TREND(AG73:$AW73,AG$3:$AW$3,AF$3)</f>
        <v>50.869799044117599</v>
      </c>
      <c r="AG73" s="8">
        <v>53.709919999999997</v>
      </c>
      <c r="AH73" s="8">
        <v>53.156350000000003</v>
      </c>
      <c r="AI73" s="8">
        <v>55.440919999999998</v>
      </c>
      <c r="AJ73" s="8">
        <v>52.723109999999998</v>
      </c>
      <c r="AK73" s="8">
        <v>53.916539999999998</v>
      </c>
      <c r="AL73" s="8">
        <v>53.396320000000003</v>
      </c>
      <c r="AM73" s="8">
        <v>51.759390000000003</v>
      </c>
      <c r="AN73" s="8">
        <v>51.066719999999997</v>
      </c>
      <c r="AO73" s="8">
        <v>48.019159999999999</v>
      </c>
      <c r="AP73" s="8">
        <v>57.189039999999999</v>
      </c>
      <c r="AQ73" s="28">
        <f t="shared" ref="AQ73:AQ79" si="105">AP73</f>
        <v>57.189039999999999</v>
      </c>
      <c r="AR73" s="8">
        <v>60.387999999999998</v>
      </c>
      <c r="AS73" s="8">
        <v>54.40596</v>
      </c>
      <c r="AT73" s="8">
        <v>59.047249999999998</v>
      </c>
      <c r="AU73" s="8">
        <v>56.834249999999997</v>
      </c>
      <c r="AV73" s="8">
        <v>62.250100000000003</v>
      </c>
      <c r="AW73" s="8">
        <v>61.501759999999997</v>
      </c>
      <c r="AX73" s="8">
        <f t="shared" si="98"/>
        <v>61.501759999999997</v>
      </c>
    </row>
    <row r="74" spans="1:50" ht="13" x14ac:dyDescent="0.3">
      <c r="A74" s="6" t="s">
        <v>135</v>
      </c>
      <c r="B74" s="6" t="str">
        <f t="shared" si="96"/>
        <v xml:space="preserve">Germany </v>
      </c>
      <c r="C74" s="5" t="s">
        <v>53</v>
      </c>
      <c r="D74" s="23">
        <f>TREND(E74:$AW74,E$3:$AW$3,D$3)</f>
        <v>38.183833695652083</v>
      </c>
      <c r="E74" s="23">
        <f>TREND(F74:$AW74,F$3:$AW$3,E$3)</f>
        <v>38.53117728260861</v>
      </c>
      <c r="F74" s="23">
        <f>TREND(G74:$AW74,G$3:$AW$3,F$3)</f>
        <v>38.878520869565136</v>
      </c>
      <c r="G74" s="23">
        <f>TREND(H74:$AW74,H$3:$AW$3,G$3)</f>
        <v>39.225864456521663</v>
      </c>
      <c r="H74" s="23">
        <f>TREND(I74:$AW74,I$3:$AW$3,H$3)</f>
        <v>39.573208043478189</v>
      </c>
      <c r="I74" s="23">
        <f>TREND(J74:$AW74,J$3:$AW$3,I$3)</f>
        <v>39.920551630434716</v>
      </c>
      <c r="J74" s="23">
        <f>TREND(K74:$AW74,K$3:$AW$3,J$3)</f>
        <v>40.267895217391242</v>
      </c>
      <c r="K74" s="23">
        <f>TREND(L74:$AW74,L$3:$AW$3,K$3)</f>
        <v>40.615238804347769</v>
      </c>
      <c r="L74" s="23">
        <f>TREND(M74:$AW74,M$3:$AW$3,L$3)</f>
        <v>40.962582391304295</v>
      </c>
      <c r="M74" s="23">
        <f>TREND(N74:$AW74,N$3:$AW$3,M$3)</f>
        <v>41.309925978260821</v>
      </c>
      <c r="N74" s="23">
        <f>TREND(O74:$AW74,O$3:$AW$3,N$3)</f>
        <v>41.657269565217348</v>
      </c>
      <c r="O74" s="23">
        <f>TREND(P74:$AW74,P$3:$AW$3,O$3)</f>
        <v>42.004613152173874</v>
      </c>
      <c r="P74" s="23">
        <f>TREND(Q74:$AW74,Q$3:$AW$3,P$3)</f>
        <v>42.351956739130401</v>
      </c>
      <c r="Q74" s="23">
        <f>TREND(R74:$AW74,R$3:$AW$3,Q$3)</f>
        <v>42.699300326086927</v>
      </c>
      <c r="R74" s="23">
        <f>TREND(S74:$AW74,S$3:$AW$3,R$3)</f>
        <v>43.04664391304334</v>
      </c>
      <c r="S74" s="23">
        <f>TREND(T74:$AW74,T$3:$AW$3,S$3)</f>
        <v>43.39398749999998</v>
      </c>
      <c r="T74" s="23">
        <f>TREND(U74:$AW74,U$3:$AW$3,T$3)</f>
        <v>43.741331086956507</v>
      </c>
      <c r="U74" s="23">
        <f>TREND(V74:$AW74,V$3:$AW$3,U$3)</f>
        <v>44.088674673913033</v>
      </c>
      <c r="V74" s="23">
        <f>TREND(W74:$AW74,W$3:$AW$3,V$3)</f>
        <v>44.43601826086956</v>
      </c>
      <c r="W74" s="23">
        <f>TREND(X74:$AW74,X$3:$AW$3,W$3)</f>
        <v>44.783361847826086</v>
      </c>
      <c r="X74" s="23">
        <f>TREND(Y74:$AW74,Y$3:$AW$3,X$3)</f>
        <v>45.130705434782499</v>
      </c>
      <c r="Y74" s="23">
        <f>TREND(Z74:$AW74,Z$3:$AW$3,Y$3)</f>
        <v>45.478049021739139</v>
      </c>
      <c r="Z74" s="23">
        <f>TREND(AA74:$AW74,AA$3:$AW$3,Z$3)</f>
        <v>45.825392608695552</v>
      </c>
      <c r="AA74" s="7">
        <v>44.398449999999997</v>
      </c>
      <c r="AB74" s="7">
        <v>44.664929999999998</v>
      </c>
      <c r="AC74" s="7">
        <v>45.266959999999997</v>
      </c>
      <c r="AD74" s="7">
        <v>45.290190000000003</v>
      </c>
      <c r="AE74" s="7">
        <v>45.68271</v>
      </c>
      <c r="AF74" s="7">
        <f t="shared" ref="AF74:AF83" si="106">AE74</f>
        <v>45.68271</v>
      </c>
      <c r="AG74" s="7">
        <v>49.409529999999997</v>
      </c>
      <c r="AH74" s="7">
        <v>50.336480000000002</v>
      </c>
      <c r="AI74" s="7">
        <v>51.637340000000002</v>
      </c>
      <c r="AJ74" s="7">
        <v>52.203659999999999</v>
      </c>
      <c r="AK74" s="28">
        <f t="shared" ref="AK74:AP75" si="107">AJ74</f>
        <v>52.203659999999999</v>
      </c>
      <c r="AL74" s="28">
        <f t="shared" si="107"/>
        <v>52.203659999999999</v>
      </c>
      <c r="AM74" s="28">
        <f t="shared" si="107"/>
        <v>52.203659999999999</v>
      </c>
      <c r="AN74" s="28">
        <f t="shared" si="107"/>
        <v>52.203659999999999</v>
      </c>
      <c r="AO74" s="28">
        <f t="shared" si="107"/>
        <v>52.203659999999999</v>
      </c>
      <c r="AP74" s="28">
        <f t="shared" si="107"/>
        <v>52.203659999999999</v>
      </c>
      <c r="AQ74" s="28">
        <f t="shared" si="105"/>
        <v>52.203659999999999</v>
      </c>
      <c r="AR74" s="28">
        <f>AQ74</f>
        <v>52.203659999999999</v>
      </c>
      <c r="AS74" s="28">
        <f>AR74</f>
        <v>52.203659999999999</v>
      </c>
      <c r="AT74" s="28">
        <f>AS74</f>
        <v>52.203659999999999</v>
      </c>
      <c r="AU74" s="28">
        <f>AT74</f>
        <v>52.203659999999999</v>
      </c>
      <c r="AV74" s="7">
        <v>50.518819999999998</v>
      </c>
      <c r="AW74" s="28">
        <f>AV74</f>
        <v>50.518819999999998</v>
      </c>
      <c r="AX74" s="7">
        <f t="shared" si="98"/>
        <v>50.518819999999998</v>
      </c>
    </row>
    <row r="75" spans="1:50" ht="13" x14ac:dyDescent="0.3">
      <c r="A75" s="6" t="s">
        <v>136</v>
      </c>
      <c r="B75" s="6" t="str">
        <f t="shared" si="96"/>
        <v xml:space="preserve">Ghana </v>
      </c>
      <c r="C75" s="5" t="s">
        <v>53</v>
      </c>
      <c r="D75" s="30">
        <f>E75</f>
        <v>11.162430000000001</v>
      </c>
      <c r="E75" s="30">
        <f>F75</f>
        <v>11.162430000000001</v>
      </c>
      <c r="F75" s="30">
        <f>G75</f>
        <v>11.162430000000001</v>
      </c>
      <c r="G75" s="30">
        <f>H75</f>
        <v>11.162430000000001</v>
      </c>
      <c r="H75" s="8">
        <v>11.162430000000001</v>
      </c>
      <c r="I75" s="8">
        <f t="shared" ref="I75:N75" si="108">H75</f>
        <v>11.162430000000001</v>
      </c>
      <c r="J75" s="8">
        <f t="shared" si="108"/>
        <v>11.162430000000001</v>
      </c>
      <c r="K75" s="8">
        <f t="shared" si="108"/>
        <v>11.162430000000001</v>
      </c>
      <c r="L75" s="8">
        <f t="shared" si="108"/>
        <v>11.162430000000001</v>
      </c>
      <c r="M75" s="8">
        <f t="shared" si="108"/>
        <v>11.162430000000001</v>
      </c>
      <c r="N75" s="8">
        <f t="shared" si="108"/>
        <v>11.162430000000001</v>
      </c>
      <c r="O75" s="8">
        <v>13.931229999999999</v>
      </c>
      <c r="P75" s="8">
        <f>O75</f>
        <v>13.931229999999999</v>
      </c>
      <c r="Q75" s="8">
        <f>P75</f>
        <v>13.931229999999999</v>
      </c>
      <c r="R75" s="8">
        <f>Q75</f>
        <v>13.931229999999999</v>
      </c>
      <c r="S75" s="8">
        <f>R75</f>
        <v>13.931229999999999</v>
      </c>
      <c r="T75" s="8">
        <f>S75</f>
        <v>13.931229999999999</v>
      </c>
      <c r="U75" s="8">
        <v>24.37358</v>
      </c>
      <c r="V75" s="8">
        <v>16.048390000000001</v>
      </c>
      <c r="W75" s="8">
        <f>V75</f>
        <v>16.048390000000001</v>
      </c>
      <c r="X75" s="8">
        <f>W75</f>
        <v>16.048390000000001</v>
      </c>
      <c r="Y75" s="8">
        <f>X75</f>
        <v>16.048390000000001</v>
      </c>
      <c r="Z75" s="8">
        <v>21.504200000000001</v>
      </c>
      <c r="AA75" s="8">
        <f>Z75</f>
        <v>21.504200000000001</v>
      </c>
      <c r="AB75" s="8">
        <f>AA75</f>
        <v>21.504200000000001</v>
      </c>
      <c r="AC75" s="8">
        <f>AB75</f>
        <v>21.504200000000001</v>
      </c>
      <c r="AD75" s="8">
        <f>AC75</f>
        <v>21.504200000000001</v>
      </c>
      <c r="AE75" s="8">
        <f>AD75</f>
        <v>21.504200000000001</v>
      </c>
      <c r="AF75" s="8">
        <f t="shared" si="106"/>
        <v>21.504200000000001</v>
      </c>
      <c r="AG75" s="8">
        <f t="shared" ref="AG75:AG83" si="109">AF75</f>
        <v>21.504200000000001</v>
      </c>
      <c r="AH75" s="28">
        <f>AG75</f>
        <v>21.504200000000001</v>
      </c>
      <c r="AI75" s="28">
        <f>AH75</f>
        <v>21.504200000000001</v>
      </c>
      <c r="AJ75" s="28">
        <f>AI75</f>
        <v>21.504200000000001</v>
      </c>
      <c r="AK75" s="28">
        <f t="shared" si="107"/>
        <v>21.504200000000001</v>
      </c>
      <c r="AL75" s="28">
        <f t="shared" si="107"/>
        <v>21.504200000000001</v>
      </c>
      <c r="AM75" s="28">
        <f t="shared" si="107"/>
        <v>21.504200000000001</v>
      </c>
      <c r="AN75" s="28">
        <f t="shared" si="107"/>
        <v>21.504200000000001</v>
      </c>
      <c r="AO75" s="28">
        <f t="shared" si="107"/>
        <v>21.504200000000001</v>
      </c>
      <c r="AP75" s="28">
        <f t="shared" si="107"/>
        <v>21.504200000000001</v>
      </c>
      <c r="AQ75" s="28">
        <f t="shared" si="105"/>
        <v>21.504200000000001</v>
      </c>
      <c r="AR75" s="28">
        <f>AQ75</f>
        <v>21.504200000000001</v>
      </c>
      <c r="AS75" s="28">
        <f>AR75</f>
        <v>21.504200000000001</v>
      </c>
      <c r="AT75" s="8">
        <v>39.373669999999997</v>
      </c>
      <c r="AU75" s="8">
        <v>40.713340000000002</v>
      </c>
      <c r="AV75" s="8">
        <v>39.265230000000003</v>
      </c>
      <c r="AW75" s="8">
        <v>40.409350000000003</v>
      </c>
      <c r="AX75" s="8">
        <f t="shared" si="98"/>
        <v>40.409350000000003</v>
      </c>
    </row>
    <row r="76" spans="1:50" ht="13" x14ac:dyDescent="0.3">
      <c r="A76" s="6" t="s">
        <v>138</v>
      </c>
      <c r="B76" s="6" t="str">
        <f t="shared" si="96"/>
        <v xml:space="preserve">Greece </v>
      </c>
      <c r="C76" s="5" t="s">
        <v>53</v>
      </c>
      <c r="D76" s="30">
        <f>E76</f>
        <v>35.424280000000003</v>
      </c>
      <c r="E76" s="8">
        <v>35.424280000000003</v>
      </c>
      <c r="F76" s="8">
        <f>E76</f>
        <v>35.424280000000003</v>
      </c>
      <c r="G76" s="8">
        <v>40.430039999999998</v>
      </c>
      <c r="H76" s="8">
        <v>40.694899999999997</v>
      </c>
      <c r="I76" s="8">
        <v>37.533920000000002</v>
      </c>
      <c r="J76" s="8">
        <v>36.956389999999999</v>
      </c>
      <c r="K76" s="8">
        <v>37.138190000000002</v>
      </c>
      <c r="L76" s="8">
        <v>38.789870000000001</v>
      </c>
      <c r="M76" s="8">
        <v>40.994390000000003</v>
      </c>
      <c r="N76" s="8">
        <v>41.620959999999997</v>
      </c>
      <c r="O76" s="8">
        <v>40.645769999999999</v>
      </c>
      <c r="P76" s="8">
        <v>41.811030000000002</v>
      </c>
      <c r="Q76" s="8">
        <v>43.078069999999997</v>
      </c>
      <c r="R76" s="8">
        <v>44.930210000000002</v>
      </c>
      <c r="S76" s="8">
        <v>46.086469999999998</v>
      </c>
      <c r="T76" s="8">
        <v>50.589550000000003</v>
      </c>
      <c r="U76" s="8">
        <v>55.18327</v>
      </c>
      <c r="V76" s="8">
        <v>52.24559</v>
      </c>
      <c r="W76" s="8">
        <f>V76</f>
        <v>52.24559</v>
      </c>
      <c r="X76" s="8">
        <v>53.378590000000003</v>
      </c>
      <c r="Y76" s="8">
        <v>52.921669999999999</v>
      </c>
      <c r="Z76" s="8">
        <v>52.820659999999997</v>
      </c>
      <c r="AA76" s="8">
        <v>53.984340000000003</v>
      </c>
      <c r="AB76" s="8">
        <v>56.64949</v>
      </c>
      <c r="AC76" s="8">
        <f t="shared" ref="AC76:AD79" si="110">AB76</f>
        <v>56.64949</v>
      </c>
      <c r="AD76" s="8">
        <f t="shared" si="110"/>
        <v>56.64949</v>
      </c>
      <c r="AE76" s="8">
        <v>54.615960000000001</v>
      </c>
      <c r="AF76" s="8">
        <f t="shared" si="106"/>
        <v>54.615960000000001</v>
      </c>
      <c r="AG76" s="8">
        <f t="shared" si="109"/>
        <v>54.615960000000001</v>
      </c>
      <c r="AH76" s="28">
        <f t="shared" ref="AH76:AH83" si="111">AG76</f>
        <v>54.615960000000001</v>
      </c>
      <c r="AI76" s="8">
        <v>55.545000000000002</v>
      </c>
      <c r="AJ76" s="8">
        <v>55.170439999999999</v>
      </c>
      <c r="AK76" s="28">
        <f t="shared" ref="AK76:AK82" si="112">AJ76</f>
        <v>55.170439999999999</v>
      </c>
      <c r="AL76" s="8">
        <v>60.901629999999997</v>
      </c>
      <c r="AM76" s="8">
        <v>61.48283</v>
      </c>
      <c r="AN76" s="28">
        <f>AM76</f>
        <v>61.48283</v>
      </c>
      <c r="AO76" s="8">
        <v>59.494010000000003</v>
      </c>
      <c r="AP76" s="8">
        <v>59.32105</v>
      </c>
      <c r="AQ76" s="28">
        <f t="shared" si="105"/>
        <v>59.32105</v>
      </c>
      <c r="AR76" s="8">
        <v>59.857750000000003</v>
      </c>
      <c r="AS76" s="8">
        <v>59.813760000000002</v>
      </c>
      <c r="AT76" s="8">
        <v>59.056579999999997</v>
      </c>
      <c r="AU76" s="8">
        <v>58.787379999999999</v>
      </c>
      <c r="AV76" s="8">
        <v>57.777450000000002</v>
      </c>
      <c r="AW76" s="28">
        <f>AV76</f>
        <v>57.777450000000002</v>
      </c>
      <c r="AX76" s="8">
        <f t="shared" si="98"/>
        <v>57.777450000000002</v>
      </c>
    </row>
    <row r="77" spans="1:50" ht="13" x14ac:dyDescent="0.3">
      <c r="A77" s="6" t="s">
        <v>140</v>
      </c>
      <c r="B77" s="6" t="str">
        <f t="shared" si="96"/>
        <v xml:space="preserve">Grenada </v>
      </c>
      <c r="C77" s="5" t="s">
        <v>53</v>
      </c>
      <c r="D77" s="23">
        <f>TREND(E77:$AW77,E$3:$AW$3,D$3)</f>
        <v>53.672572112044818</v>
      </c>
      <c r="E77" s="23">
        <f>TREND(F77:$AW77,F$3:$AW$3,E$3)</f>
        <v>53.719193924369748</v>
      </c>
      <c r="F77" s="23">
        <f>TREND(G77:$AW77,G$3:$AW$3,F$3)</f>
        <v>53.76581573669467</v>
      </c>
      <c r="G77" s="23">
        <f>TREND(H77:$AW77,H$3:$AW$3,G$3)</f>
        <v>53.812437549019599</v>
      </c>
      <c r="H77" s="23">
        <f>TREND(I77:$AW77,I$3:$AW$3,H$3)</f>
        <v>53.859059361344521</v>
      </c>
      <c r="I77" s="23">
        <f>TREND(J77:$AW77,J$3:$AW$3,I$3)</f>
        <v>53.905681173669443</v>
      </c>
      <c r="J77" s="23">
        <f>TREND(K77:$AW77,K$3:$AW$3,J$3)</f>
        <v>53.952302985994379</v>
      </c>
      <c r="K77" s="23">
        <f>TREND(L77:$AW77,L$3:$AW$3,K$3)</f>
        <v>53.998924798319294</v>
      </c>
      <c r="L77" s="23">
        <f>TREND(M77:$AW77,M$3:$AW$3,L$3)</f>
        <v>54.04554661064423</v>
      </c>
      <c r="M77" s="23">
        <f>TREND(N77:$AW77,N$3:$AW$3,M$3)</f>
        <v>54.092168422969152</v>
      </c>
      <c r="N77" s="23">
        <f>TREND(O77:$AW77,O$3:$AW$3,N$3)</f>
        <v>54.138790235294096</v>
      </c>
      <c r="O77" s="8">
        <v>54.605260000000001</v>
      </c>
      <c r="P77" s="8">
        <f>O77</f>
        <v>54.605260000000001</v>
      </c>
      <c r="Q77" s="8">
        <v>51.428570000000001</v>
      </c>
      <c r="R77" s="8">
        <f>Q77</f>
        <v>51.428570000000001</v>
      </c>
      <c r="S77" s="8">
        <v>55.154640000000001</v>
      </c>
      <c r="T77" s="8">
        <f t="shared" ref="T77:V78" si="113">S77</f>
        <v>55.154640000000001</v>
      </c>
      <c r="U77" s="8">
        <f t="shared" si="113"/>
        <v>55.154640000000001</v>
      </c>
      <c r="V77" s="8">
        <f t="shared" si="113"/>
        <v>55.154640000000001</v>
      </c>
      <c r="W77" s="8">
        <f>V77</f>
        <v>55.154640000000001</v>
      </c>
      <c r="X77" s="8">
        <f t="shared" ref="X77:AB79" si="114">W77</f>
        <v>55.154640000000001</v>
      </c>
      <c r="Y77" s="8">
        <f t="shared" si="114"/>
        <v>55.154640000000001</v>
      </c>
      <c r="Z77" s="8">
        <f t="shared" si="114"/>
        <v>55.154640000000001</v>
      </c>
      <c r="AA77" s="8">
        <f t="shared" si="114"/>
        <v>55.154640000000001</v>
      </c>
      <c r="AB77" s="8">
        <f t="shared" si="114"/>
        <v>55.154640000000001</v>
      </c>
      <c r="AC77" s="8">
        <f t="shared" si="110"/>
        <v>55.154640000000001</v>
      </c>
      <c r="AD77" s="8">
        <f t="shared" si="110"/>
        <v>55.154640000000001</v>
      </c>
      <c r="AE77" s="8">
        <f>AD77</f>
        <v>55.154640000000001</v>
      </c>
      <c r="AF77" s="8">
        <f t="shared" si="106"/>
        <v>55.154640000000001</v>
      </c>
      <c r="AG77" s="8">
        <f t="shared" si="109"/>
        <v>55.154640000000001</v>
      </c>
      <c r="AH77" s="28">
        <f t="shared" si="111"/>
        <v>55.154640000000001</v>
      </c>
      <c r="AI77" s="28">
        <f>AH77</f>
        <v>55.154640000000001</v>
      </c>
      <c r="AJ77" s="28">
        <f>AI77</f>
        <v>55.154640000000001</v>
      </c>
      <c r="AK77" s="28">
        <f t="shared" si="112"/>
        <v>55.154640000000001</v>
      </c>
      <c r="AL77" s="28">
        <f t="shared" ref="AL77:AM79" si="115">AK77</f>
        <v>55.154640000000001</v>
      </c>
      <c r="AM77" s="28">
        <f t="shared" si="115"/>
        <v>55.154640000000001</v>
      </c>
      <c r="AN77" s="28">
        <f>AM77</f>
        <v>55.154640000000001</v>
      </c>
      <c r="AO77" s="28">
        <f>AN77</f>
        <v>55.154640000000001</v>
      </c>
      <c r="AP77" s="28">
        <f>AO77</f>
        <v>55.154640000000001</v>
      </c>
      <c r="AQ77" s="28">
        <f t="shared" si="105"/>
        <v>55.154640000000001</v>
      </c>
      <c r="AR77" s="28">
        <f>AQ77</f>
        <v>55.154640000000001</v>
      </c>
      <c r="AS77" s="28">
        <f>AR77</f>
        <v>55.154640000000001</v>
      </c>
      <c r="AT77" s="28">
        <f>AS77</f>
        <v>55.154640000000001</v>
      </c>
      <c r="AU77" s="28">
        <f>AT77</f>
        <v>55.154640000000001</v>
      </c>
      <c r="AV77" s="28">
        <f>AU77</f>
        <v>55.154640000000001</v>
      </c>
      <c r="AW77" s="8">
        <v>57.522539999999999</v>
      </c>
      <c r="AX77" s="8">
        <f t="shared" si="98"/>
        <v>57.522539999999999</v>
      </c>
    </row>
    <row r="78" spans="1:50" ht="20" x14ac:dyDescent="0.3">
      <c r="A78" s="6" t="s">
        <v>143</v>
      </c>
      <c r="B78" s="6" t="str">
        <f t="shared" si="96"/>
        <v xml:space="preserve">Guatemala </v>
      </c>
      <c r="C78" s="5" t="s">
        <v>53</v>
      </c>
      <c r="D78" s="7">
        <v>10.11673</v>
      </c>
      <c r="E78" s="7">
        <v>16.559139999999999</v>
      </c>
      <c r="F78" s="7">
        <v>16.300370000000001</v>
      </c>
      <c r="G78" s="7">
        <f>F78</f>
        <v>16.300370000000001</v>
      </c>
      <c r="H78" s="7">
        <v>16.169720000000002</v>
      </c>
      <c r="I78" s="7">
        <v>19.000979999999998</v>
      </c>
      <c r="J78" s="7">
        <v>23.03922</v>
      </c>
      <c r="K78" s="7">
        <v>28.343730000000001</v>
      </c>
      <c r="L78" s="7">
        <v>28.8444</v>
      </c>
      <c r="M78" s="7">
        <f>L78</f>
        <v>28.8444</v>
      </c>
      <c r="N78" s="7">
        <f>M78</f>
        <v>28.8444</v>
      </c>
      <c r="O78" s="7">
        <f>N78</f>
        <v>28.8444</v>
      </c>
      <c r="P78" s="7">
        <f>O78</f>
        <v>28.8444</v>
      </c>
      <c r="Q78" s="7">
        <f>P78</f>
        <v>28.8444</v>
      </c>
      <c r="R78" s="7">
        <f>Q78</f>
        <v>28.8444</v>
      </c>
      <c r="S78" s="7">
        <f>R78</f>
        <v>28.8444</v>
      </c>
      <c r="T78" s="7">
        <f t="shared" si="113"/>
        <v>28.8444</v>
      </c>
      <c r="U78" s="7">
        <f t="shared" si="113"/>
        <v>28.8444</v>
      </c>
      <c r="V78" s="7">
        <f t="shared" si="113"/>
        <v>28.8444</v>
      </c>
      <c r="W78" s="7">
        <f>V78</f>
        <v>28.8444</v>
      </c>
      <c r="X78" s="7">
        <f t="shared" si="114"/>
        <v>28.8444</v>
      </c>
      <c r="Y78" s="7">
        <f t="shared" si="114"/>
        <v>28.8444</v>
      </c>
      <c r="Z78" s="7">
        <f t="shared" si="114"/>
        <v>28.8444</v>
      </c>
      <c r="AA78" s="7">
        <f t="shared" si="114"/>
        <v>28.8444</v>
      </c>
      <c r="AB78" s="7">
        <f t="shared" si="114"/>
        <v>28.8444</v>
      </c>
      <c r="AC78" s="7">
        <f t="shared" si="110"/>
        <v>28.8444</v>
      </c>
      <c r="AD78" s="7">
        <f t="shared" si="110"/>
        <v>28.8444</v>
      </c>
      <c r="AE78" s="7">
        <f>AD78</f>
        <v>28.8444</v>
      </c>
      <c r="AF78" s="7">
        <f t="shared" si="106"/>
        <v>28.8444</v>
      </c>
      <c r="AG78" s="7">
        <f t="shared" si="109"/>
        <v>28.8444</v>
      </c>
      <c r="AH78" s="28">
        <f t="shared" si="111"/>
        <v>28.8444</v>
      </c>
      <c r="AI78" s="28">
        <f t="shared" ref="AI78:AI83" si="116">AH78</f>
        <v>28.8444</v>
      </c>
      <c r="AJ78" s="7">
        <v>46.891829999999999</v>
      </c>
      <c r="AK78" s="28">
        <f t="shared" si="112"/>
        <v>46.891829999999999</v>
      </c>
      <c r="AL78" s="28">
        <f t="shared" si="115"/>
        <v>46.891829999999999</v>
      </c>
      <c r="AM78" s="28">
        <f t="shared" si="115"/>
        <v>46.891829999999999</v>
      </c>
      <c r="AN78" s="28">
        <f>AM78</f>
        <v>46.891829999999999</v>
      </c>
      <c r="AO78" s="7">
        <v>49.662439999999997</v>
      </c>
      <c r="AP78" s="28">
        <f>AO78</f>
        <v>49.662439999999997</v>
      </c>
      <c r="AQ78" s="28">
        <f t="shared" si="105"/>
        <v>49.662439999999997</v>
      </c>
      <c r="AR78" s="28">
        <f t="shared" ref="AR78:AT79" si="117">AQ78</f>
        <v>49.662439999999997</v>
      </c>
      <c r="AS78" s="28">
        <f t="shared" si="117"/>
        <v>49.662439999999997</v>
      </c>
      <c r="AT78" s="28">
        <f t="shared" si="117"/>
        <v>49.662439999999997</v>
      </c>
      <c r="AU78" s="7">
        <v>58.316929999999999</v>
      </c>
      <c r="AV78" s="28">
        <f>AU78</f>
        <v>58.316929999999999</v>
      </c>
      <c r="AW78" s="28">
        <f t="shared" ref="AW78:AW87" si="118">AV78</f>
        <v>58.316929999999999</v>
      </c>
      <c r="AX78" s="7">
        <f t="shared" si="98"/>
        <v>58.316929999999999</v>
      </c>
    </row>
    <row r="79" spans="1:50" ht="13" x14ac:dyDescent="0.3">
      <c r="A79" s="6" t="s">
        <v>145</v>
      </c>
      <c r="B79" s="6" t="str">
        <f t="shared" si="96"/>
        <v xml:space="preserve">Guinea </v>
      </c>
      <c r="C79" s="5" t="s">
        <v>53</v>
      </c>
      <c r="D79" s="23">
        <f>TREND(E79:$AW79,E$3:$AW$3,D$3)</f>
        <v>9.8753277283867646</v>
      </c>
      <c r="E79" s="23">
        <f>TREND(F79:$AW79,F$3:$AW$3,E$3)</f>
        <v>10.149709175579233</v>
      </c>
      <c r="F79" s="23">
        <f>TREND(G79:$AW79,G$3:$AW$3,F$3)</f>
        <v>10.424090622771814</v>
      </c>
      <c r="G79" s="23">
        <f>TREND(H79:$AW79,H$3:$AW$3,G$3)</f>
        <v>10.698472069964396</v>
      </c>
      <c r="H79" s="23">
        <f>TREND(I79:$AW79,I$3:$AW$3,H$3)</f>
        <v>10.97285351715675</v>
      </c>
      <c r="I79" s="23">
        <f>TREND(J79:$AW79,J$3:$AW$3,I$3)</f>
        <v>11.247234964349332</v>
      </c>
      <c r="J79" s="23">
        <f>TREND(K79:$AW79,K$3:$AW$3,J$3)</f>
        <v>11.521616411541913</v>
      </c>
      <c r="K79" s="23">
        <f>TREND(L79:$AW79,L$3:$AW$3,K$3)</f>
        <v>11.795997858734381</v>
      </c>
      <c r="L79" s="23">
        <f>TREND(M79:$AW79,M$3:$AW$3,L$3)</f>
        <v>12.070379305926849</v>
      </c>
      <c r="M79" s="23">
        <f>TREND(N79:$AW79,N$3:$AW$3,M$3)</f>
        <v>12.344760753119431</v>
      </c>
      <c r="N79" s="23">
        <f>TREND(O79:$AW79,O$3:$AW$3,N$3)</f>
        <v>12.619142200312012</v>
      </c>
      <c r="O79" s="23">
        <f>TREND(P79:$AW79,P$3:$AW$3,O$3)</f>
        <v>12.89352364750448</v>
      </c>
      <c r="P79" s="23">
        <f>TREND(Q79:$AW79,Q$3:$AW$3,P$3)</f>
        <v>13.167905094697062</v>
      </c>
      <c r="Q79" s="7">
        <v>11.853759999999999</v>
      </c>
      <c r="R79" s="7">
        <f>Q79</f>
        <v>11.853759999999999</v>
      </c>
      <c r="S79" s="7">
        <f>R79</f>
        <v>11.853759999999999</v>
      </c>
      <c r="T79" s="7">
        <f>S79</f>
        <v>11.853759999999999</v>
      </c>
      <c r="U79" s="7">
        <v>16.112960000000001</v>
      </c>
      <c r="V79" s="7">
        <v>18.407209999999999</v>
      </c>
      <c r="W79" s="7">
        <v>17.620650000000001</v>
      </c>
      <c r="X79" s="7">
        <f t="shared" si="114"/>
        <v>17.620650000000001</v>
      </c>
      <c r="Y79" s="7">
        <f t="shared" si="114"/>
        <v>17.620650000000001</v>
      </c>
      <c r="Z79" s="7">
        <f t="shared" si="114"/>
        <v>17.620650000000001</v>
      </c>
      <c r="AA79" s="7">
        <f t="shared" si="114"/>
        <v>17.620650000000001</v>
      </c>
      <c r="AB79" s="7">
        <f t="shared" si="114"/>
        <v>17.620650000000001</v>
      </c>
      <c r="AC79" s="7">
        <f t="shared" si="110"/>
        <v>17.620650000000001</v>
      </c>
      <c r="AD79" s="7">
        <f t="shared" si="110"/>
        <v>17.620650000000001</v>
      </c>
      <c r="AE79" s="7">
        <f>AD79</f>
        <v>17.620650000000001</v>
      </c>
      <c r="AF79" s="7">
        <f t="shared" si="106"/>
        <v>17.620650000000001</v>
      </c>
      <c r="AG79" s="7">
        <f t="shared" si="109"/>
        <v>17.620650000000001</v>
      </c>
      <c r="AH79" s="28">
        <f t="shared" si="111"/>
        <v>17.620650000000001</v>
      </c>
      <c r="AI79" s="28">
        <f t="shared" si="116"/>
        <v>17.620650000000001</v>
      </c>
      <c r="AJ79" s="28">
        <f>AI79</f>
        <v>17.620650000000001</v>
      </c>
      <c r="AK79" s="28">
        <f t="shared" si="112"/>
        <v>17.620650000000001</v>
      </c>
      <c r="AL79" s="28">
        <f t="shared" si="115"/>
        <v>17.620650000000001</v>
      </c>
      <c r="AM79" s="28">
        <f t="shared" si="115"/>
        <v>17.620650000000001</v>
      </c>
      <c r="AN79" s="28">
        <f>AM79</f>
        <v>17.620650000000001</v>
      </c>
      <c r="AO79" s="28">
        <f>AN79</f>
        <v>17.620650000000001</v>
      </c>
      <c r="AP79" s="28">
        <f>AO79</f>
        <v>17.620650000000001</v>
      </c>
      <c r="AQ79" s="28">
        <f t="shared" si="105"/>
        <v>17.620650000000001</v>
      </c>
      <c r="AR79" s="28">
        <f t="shared" si="117"/>
        <v>17.620650000000001</v>
      </c>
      <c r="AS79" s="28">
        <f t="shared" si="117"/>
        <v>17.620650000000001</v>
      </c>
      <c r="AT79" s="28">
        <f t="shared" si="117"/>
        <v>17.620650000000001</v>
      </c>
      <c r="AU79" s="28">
        <f>AT79</f>
        <v>17.620650000000001</v>
      </c>
      <c r="AV79" s="7">
        <v>33.008699999999997</v>
      </c>
      <c r="AW79" s="28">
        <f t="shared" si="118"/>
        <v>33.008699999999997</v>
      </c>
      <c r="AX79" s="7">
        <f t="shared" si="98"/>
        <v>33.008699999999997</v>
      </c>
    </row>
    <row r="80" spans="1:50" ht="13" x14ac:dyDescent="0.3">
      <c r="A80" s="6" t="s">
        <v>147</v>
      </c>
      <c r="B80" s="6" t="str">
        <f t="shared" si="96"/>
        <v xml:space="preserve">Guyana </v>
      </c>
      <c r="C80" s="5" t="s">
        <v>53</v>
      </c>
      <c r="D80" s="30">
        <f>E80</f>
        <v>16.875</v>
      </c>
      <c r="E80" s="7">
        <v>16.875</v>
      </c>
      <c r="F80" s="7">
        <f>E80</f>
        <v>16.875</v>
      </c>
      <c r="G80" s="7">
        <v>19.56522</v>
      </c>
      <c r="H80" s="7">
        <v>26.923079999999999</v>
      </c>
      <c r="I80" s="7">
        <f>H80</f>
        <v>26.923079999999999</v>
      </c>
      <c r="J80" s="7">
        <f>I80</f>
        <v>26.923079999999999</v>
      </c>
      <c r="K80" s="7">
        <v>32.853720000000003</v>
      </c>
      <c r="L80" s="7">
        <f>K80</f>
        <v>32.853720000000003</v>
      </c>
      <c r="M80" s="7">
        <f>L80</f>
        <v>32.853720000000003</v>
      </c>
      <c r="N80" s="7">
        <v>49.015540000000001</v>
      </c>
      <c r="O80" s="7">
        <v>44.106090000000002</v>
      </c>
      <c r="P80" s="7">
        <v>32.317070000000001</v>
      </c>
      <c r="Q80" s="7">
        <v>33.659489999999998</v>
      </c>
      <c r="R80" s="7">
        <v>52.212389999999999</v>
      </c>
      <c r="S80" s="7">
        <f>R80</f>
        <v>52.212389999999999</v>
      </c>
      <c r="T80" s="7">
        <v>56.116210000000002</v>
      </c>
      <c r="U80" s="7">
        <v>46.132210000000001</v>
      </c>
      <c r="V80" s="7">
        <f t="shared" ref="V80:X81" si="119">U80</f>
        <v>46.132210000000001</v>
      </c>
      <c r="W80" s="7">
        <f t="shared" si="119"/>
        <v>46.132210000000001</v>
      </c>
      <c r="X80" s="7">
        <f t="shared" si="119"/>
        <v>46.132210000000001</v>
      </c>
      <c r="Y80" s="7">
        <v>45.200369999999999</v>
      </c>
      <c r="Z80" s="7">
        <f t="shared" ref="Z80:AC81" si="120">Y80</f>
        <v>45.200369999999999</v>
      </c>
      <c r="AA80" s="7">
        <f t="shared" si="120"/>
        <v>45.200369999999999</v>
      </c>
      <c r="AB80" s="7">
        <f t="shared" si="120"/>
        <v>45.200369999999999</v>
      </c>
      <c r="AC80" s="7">
        <f t="shared" si="120"/>
        <v>45.200369999999999</v>
      </c>
      <c r="AD80" s="7">
        <v>53.925350000000002</v>
      </c>
      <c r="AE80" s="7">
        <f>AD80</f>
        <v>53.925350000000002</v>
      </c>
      <c r="AF80" s="7">
        <f t="shared" si="106"/>
        <v>53.925350000000002</v>
      </c>
      <c r="AG80" s="7">
        <f t="shared" si="109"/>
        <v>53.925350000000002</v>
      </c>
      <c r="AH80" s="28">
        <f t="shared" si="111"/>
        <v>53.925350000000002</v>
      </c>
      <c r="AI80" s="28">
        <f t="shared" si="116"/>
        <v>53.925350000000002</v>
      </c>
      <c r="AJ80" s="28">
        <f>AI80</f>
        <v>53.925350000000002</v>
      </c>
      <c r="AK80" s="28">
        <f t="shared" si="112"/>
        <v>53.925350000000002</v>
      </c>
      <c r="AL80" s="7">
        <v>61.086379999999998</v>
      </c>
      <c r="AM80" s="7">
        <v>66.514290000000003</v>
      </c>
      <c r="AN80" s="7">
        <v>71.216409999999996</v>
      </c>
      <c r="AO80" s="7">
        <v>70.805160000000001</v>
      </c>
      <c r="AP80" s="7">
        <v>69.988550000000004</v>
      </c>
      <c r="AQ80" s="7">
        <v>69.262299999999996</v>
      </c>
      <c r="AR80" s="7">
        <v>73.674589999999995</v>
      </c>
      <c r="AS80" s="7">
        <v>75.720160000000007</v>
      </c>
      <c r="AT80" s="7">
        <v>74.863979999999998</v>
      </c>
      <c r="AU80" s="28">
        <f>AT80</f>
        <v>74.863979999999998</v>
      </c>
      <c r="AV80" s="28">
        <f>AU80</f>
        <v>74.863979999999998</v>
      </c>
      <c r="AW80" s="28">
        <f t="shared" si="118"/>
        <v>74.863979999999998</v>
      </c>
      <c r="AX80" s="7">
        <f t="shared" si="98"/>
        <v>74.863979999999998</v>
      </c>
    </row>
    <row r="81" spans="1:50" ht="13" x14ac:dyDescent="0.3">
      <c r="A81" s="6" t="s">
        <v>148</v>
      </c>
      <c r="B81" s="6" t="str">
        <f t="shared" si="96"/>
        <v xml:space="preserve">Haiti </v>
      </c>
      <c r="C81" s="5" t="s">
        <v>53</v>
      </c>
      <c r="D81" s="23">
        <f>TREND(E81:$AW81,E$3:$AW$3,D$3)</f>
        <v>29.433702749753792</v>
      </c>
      <c r="E81" s="23">
        <f>TREND(F81:$AW81,F$3:$AW$3,E$3)</f>
        <v>29.544807492066951</v>
      </c>
      <c r="F81" s="23">
        <f>TREND(G81:$AW81,G$3:$AW$3,F$3)</f>
        <v>29.655912234380111</v>
      </c>
      <c r="G81" s="23">
        <f>TREND(H81:$AW81,H$3:$AW$3,G$3)</f>
        <v>29.76701697669327</v>
      </c>
      <c r="H81" s="23">
        <f>TREND(I81:$AW81,I$3:$AW$3,H$3)</f>
        <v>29.87812171900643</v>
      </c>
      <c r="I81" s="23">
        <f>TREND(J81:$AW81,J$3:$AW$3,I$3)</f>
        <v>29.989226461319618</v>
      </c>
      <c r="J81" s="23">
        <f>TREND(K81:$AW81,K$3:$AW$3,J$3)</f>
        <v>30.100331203632777</v>
      </c>
      <c r="K81" s="23">
        <f>TREND(L81:$AW81,L$3:$AW$3,K$3)</f>
        <v>30.211435945945908</v>
      </c>
      <c r="L81" s="8">
        <v>27.924530000000001</v>
      </c>
      <c r="M81" s="8">
        <f>L81</f>
        <v>27.924530000000001</v>
      </c>
      <c r="N81" s="8">
        <f>M81</f>
        <v>27.924530000000001</v>
      </c>
      <c r="O81" s="8">
        <f>N81</f>
        <v>27.924530000000001</v>
      </c>
      <c r="P81" s="8">
        <f>O81</f>
        <v>27.924530000000001</v>
      </c>
      <c r="Q81" s="8">
        <f>P81</f>
        <v>27.924530000000001</v>
      </c>
      <c r="R81" s="8">
        <v>33.213000000000001</v>
      </c>
      <c r="S81" s="8">
        <f>R81</f>
        <v>33.213000000000001</v>
      </c>
      <c r="T81" s="8">
        <f>S81</f>
        <v>33.213000000000001</v>
      </c>
      <c r="U81" s="8">
        <f>T81</f>
        <v>33.213000000000001</v>
      </c>
      <c r="V81" s="8">
        <f t="shared" si="119"/>
        <v>33.213000000000001</v>
      </c>
      <c r="W81" s="8">
        <f t="shared" si="119"/>
        <v>33.213000000000001</v>
      </c>
      <c r="X81" s="8">
        <f t="shared" si="119"/>
        <v>33.213000000000001</v>
      </c>
      <c r="Y81" s="8">
        <f>X81</f>
        <v>33.213000000000001</v>
      </c>
      <c r="Z81" s="8">
        <f t="shared" si="120"/>
        <v>33.213000000000001</v>
      </c>
      <c r="AA81" s="8">
        <f t="shared" si="120"/>
        <v>33.213000000000001</v>
      </c>
      <c r="AB81" s="8">
        <f t="shared" si="120"/>
        <v>33.213000000000001</v>
      </c>
      <c r="AC81" s="8">
        <f t="shared" si="120"/>
        <v>33.213000000000001</v>
      </c>
      <c r="AD81" s="8">
        <f t="shared" ref="AD81:AD86" si="121">AC81</f>
        <v>33.213000000000001</v>
      </c>
      <c r="AE81" s="8">
        <f>AD81</f>
        <v>33.213000000000001</v>
      </c>
      <c r="AF81" s="8">
        <f t="shared" si="106"/>
        <v>33.213000000000001</v>
      </c>
      <c r="AG81" s="8">
        <f t="shared" si="109"/>
        <v>33.213000000000001</v>
      </c>
      <c r="AH81" s="28">
        <f t="shared" si="111"/>
        <v>33.213000000000001</v>
      </c>
      <c r="AI81" s="28">
        <f t="shared" si="116"/>
        <v>33.213000000000001</v>
      </c>
      <c r="AJ81" s="28">
        <f>AI81</f>
        <v>33.213000000000001</v>
      </c>
      <c r="AK81" s="28">
        <f t="shared" si="112"/>
        <v>33.213000000000001</v>
      </c>
      <c r="AL81" s="28">
        <f t="shared" ref="AL81:AT81" si="122">AK81</f>
        <v>33.213000000000001</v>
      </c>
      <c r="AM81" s="28">
        <f t="shared" si="122"/>
        <v>33.213000000000001</v>
      </c>
      <c r="AN81" s="28">
        <f t="shared" si="122"/>
        <v>33.213000000000001</v>
      </c>
      <c r="AO81" s="28">
        <f t="shared" si="122"/>
        <v>33.213000000000001</v>
      </c>
      <c r="AP81" s="28">
        <f t="shared" si="122"/>
        <v>33.213000000000001</v>
      </c>
      <c r="AQ81" s="28">
        <f t="shared" si="122"/>
        <v>33.213000000000001</v>
      </c>
      <c r="AR81" s="28">
        <f t="shared" si="122"/>
        <v>33.213000000000001</v>
      </c>
      <c r="AS81" s="28">
        <f t="shared" si="122"/>
        <v>33.213000000000001</v>
      </c>
      <c r="AT81" s="28">
        <f t="shared" si="122"/>
        <v>33.213000000000001</v>
      </c>
      <c r="AU81" s="28">
        <f>AT81</f>
        <v>33.213000000000001</v>
      </c>
      <c r="AV81" s="28">
        <f>AU81</f>
        <v>33.213000000000001</v>
      </c>
      <c r="AW81" s="28">
        <f t="shared" si="118"/>
        <v>33.213000000000001</v>
      </c>
      <c r="AX81" s="8">
        <f t="shared" si="98"/>
        <v>33.213000000000001</v>
      </c>
    </row>
    <row r="82" spans="1:50" ht="13" x14ac:dyDescent="0.3">
      <c r="A82" s="6" t="s">
        <v>149</v>
      </c>
      <c r="B82" s="6" t="str">
        <f t="shared" si="96"/>
        <v xml:space="preserve">Holy See </v>
      </c>
      <c r="C82" s="5" t="s">
        <v>53</v>
      </c>
      <c r="D82" s="30">
        <f t="shared" ref="D82:G83" si="123">E82</f>
        <v>1.94076</v>
      </c>
      <c r="E82" s="7">
        <v>1.94076</v>
      </c>
      <c r="F82" s="7">
        <f>E82</f>
        <v>1.94076</v>
      </c>
      <c r="G82" s="7">
        <f>F82</f>
        <v>1.94076</v>
      </c>
      <c r="H82" s="7">
        <f>G82</f>
        <v>1.94076</v>
      </c>
      <c r="I82" s="7">
        <v>14.655900000000001</v>
      </c>
      <c r="J82" s="7">
        <f>I82</f>
        <v>14.655900000000001</v>
      </c>
      <c r="K82" s="7">
        <f>J82</f>
        <v>14.655900000000001</v>
      </c>
      <c r="L82" s="7">
        <v>14.496639999999999</v>
      </c>
      <c r="M82" s="7">
        <v>20.020430000000001</v>
      </c>
      <c r="N82" s="7">
        <v>15.681229999999999</v>
      </c>
      <c r="O82" s="7">
        <v>15.87689</v>
      </c>
      <c r="P82" s="7">
        <v>23.513390000000001</v>
      </c>
      <c r="Q82" s="7">
        <v>28.978100000000001</v>
      </c>
      <c r="R82" s="7">
        <v>23.324249999999999</v>
      </c>
      <c r="S82" s="7">
        <v>22.141010000000001</v>
      </c>
      <c r="T82" s="7">
        <v>37.64378</v>
      </c>
      <c r="U82" s="7">
        <v>34.339889999999997</v>
      </c>
      <c r="V82" s="7">
        <v>22.173439999999999</v>
      </c>
      <c r="W82" s="7">
        <v>20.645910000000001</v>
      </c>
      <c r="X82" s="7">
        <v>20.75929</v>
      </c>
      <c r="Y82" s="7">
        <v>18.029990000000002</v>
      </c>
      <c r="Z82" s="7">
        <v>19.098549999999999</v>
      </c>
      <c r="AA82" s="7">
        <v>18.743110000000001</v>
      </c>
      <c r="AB82" s="7">
        <v>19.906479999999998</v>
      </c>
      <c r="AC82" s="7">
        <f t="shared" ref="AC82:AC87" si="124">AB82</f>
        <v>19.906479999999998</v>
      </c>
      <c r="AD82" s="7">
        <f t="shared" si="121"/>
        <v>19.906479999999998</v>
      </c>
      <c r="AE82" s="7">
        <v>17.853629999999999</v>
      </c>
      <c r="AF82" s="7">
        <f t="shared" si="106"/>
        <v>17.853629999999999</v>
      </c>
      <c r="AG82" s="7">
        <f t="shared" si="109"/>
        <v>17.853629999999999</v>
      </c>
      <c r="AH82" s="28">
        <f t="shared" si="111"/>
        <v>17.853629999999999</v>
      </c>
      <c r="AI82" s="28">
        <f t="shared" si="116"/>
        <v>17.853629999999999</v>
      </c>
      <c r="AJ82" s="28">
        <f>AI82</f>
        <v>17.853629999999999</v>
      </c>
      <c r="AK82" s="28">
        <f t="shared" si="112"/>
        <v>17.853629999999999</v>
      </c>
      <c r="AL82" s="28">
        <f t="shared" ref="AL82:AT82" si="125">AK82</f>
        <v>17.853629999999999</v>
      </c>
      <c r="AM82" s="28">
        <f t="shared" si="125"/>
        <v>17.853629999999999</v>
      </c>
      <c r="AN82" s="28">
        <f t="shared" si="125"/>
        <v>17.853629999999999</v>
      </c>
      <c r="AO82" s="28">
        <f t="shared" si="125"/>
        <v>17.853629999999999</v>
      </c>
      <c r="AP82" s="28">
        <f t="shared" si="125"/>
        <v>17.853629999999999</v>
      </c>
      <c r="AQ82" s="28">
        <f t="shared" si="125"/>
        <v>17.853629999999999</v>
      </c>
      <c r="AR82" s="28">
        <f t="shared" si="125"/>
        <v>17.853629999999999</v>
      </c>
      <c r="AS82" s="28">
        <f t="shared" si="125"/>
        <v>17.853629999999999</v>
      </c>
      <c r="AT82" s="28">
        <f t="shared" si="125"/>
        <v>17.853629999999999</v>
      </c>
      <c r="AU82" s="28">
        <f>AT82</f>
        <v>17.853629999999999</v>
      </c>
      <c r="AV82" s="28">
        <f>AU82</f>
        <v>17.853629999999999</v>
      </c>
      <c r="AW82" s="28">
        <f t="shared" si="118"/>
        <v>17.853629999999999</v>
      </c>
      <c r="AX82" s="7">
        <f t="shared" si="98"/>
        <v>17.853629999999999</v>
      </c>
    </row>
    <row r="83" spans="1:50" ht="13" x14ac:dyDescent="0.3">
      <c r="A83" s="6" t="s">
        <v>150</v>
      </c>
      <c r="B83" s="6" t="str">
        <f t="shared" si="96"/>
        <v xml:space="preserve">Honduras </v>
      </c>
      <c r="C83" s="5" t="s">
        <v>53</v>
      </c>
      <c r="D83" s="30">
        <f t="shared" si="123"/>
        <v>43.589739999999999</v>
      </c>
      <c r="E83" s="30">
        <f t="shared" si="123"/>
        <v>43.589739999999999</v>
      </c>
      <c r="F83" s="30">
        <f t="shared" si="123"/>
        <v>43.589739999999999</v>
      </c>
      <c r="G83" s="30">
        <f t="shared" si="123"/>
        <v>43.589739999999999</v>
      </c>
      <c r="H83" s="8">
        <v>43.589739999999999</v>
      </c>
      <c r="I83" s="8">
        <f>H83</f>
        <v>43.589739999999999</v>
      </c>
      <c r="J83" s="8">
        <f>I83</f>
        <v>43.589739999999999</v>
      </c>
      <c r="K83" s="8">
        <v>21.4876</v>
      </c>
      <c r="L83" s="8">
        <f>K83</f>
        <v>21.4876</v>
      </c>
      <c r="M83" s="8">
        <f>L83</f>
        <v>21.4876</v>
      </c>
      <c r="N83" s="8">
        <v>31.37255</v>
      </c>
      <c r="O83" s="8">
        <f t="shared" ref="O83:X83" si="126">N83</f>
        <v>31.37255</v>
      </c>
      <c r="P83" s="8">
        <f t="shared" si="126"/>
        <v>31.37255</v>
      </c>
      <c r="Q83" s="8">
        <f t="shared" si="126"/>
        <v>31.37255</v>
      </c>
      <c r="R83" s="8">
        <f t="shared" si="126"/>
        <v>31.37255</v>
      </c>
      <c r="S83" s="8">
        <f t="shared" si="126"/>
        <v>31.37255</v>
      </c>
      <c r="T83" s="8">
        <f t="shared" si="126"/>
        <v>31.37255</v>
      </c>
      <c r="U83" s="8">
        <f t="shared" si="126"/>
        <v>31.37255</v>
      </c>
      <c r="V83" s="8">
        <f t="shared" si="126"/>
        <v>31.37255</v>
      </c>
      <c r="W83" s="8">
        <f t="shared" si="126"/>
        <v>31.37255</v>
      </c>
      <c r="X83" s="8">
        <f t="shared" si="126"/>
        <v>31.37255</v>
      </c>
      <c r="Y83" s="8">
        <v>49.392710000000001</v>
      </c>
      <c r="Z83" s="8">
        <v>50.57611</v>
      </c>
      <c r="AA83" s="8">
        <f>Z83</f>
        <v>50.57611</v>
      </c>
      <c r="AB83" s="8">
        <f>AA83</f>
        <v>50.57611</v>
      </c>
      <c r="AC83" s="8">
        <f t="shared" si="124"/>
        <v>50.57611</v>
      </c>
      <c r="AD83" s="8">
        <f t="shared" si="121"/>
        <v>50.57611</v>
      </c>
      <c r="AE83" s="8">
        <f>AD83</f>
        <v>50.57611</v>
      </c>
      <c r="AF83" s="8">
        <f t="shared" si="106"/>
        <v>50.57611</v>
      </c>
      <c r="AG83" s="8">
        <f t="shared" si="109"/>
        <v>50.57611</v>
      </c>
      <c r="AH83" s="28">
        <f t="shared" si="111"/>
        <v>50.57611</v>
      </c>
      <c r="AI83" s="28">
        <f t="shared" si="116"/>
        <v>50.57611</v>
      </c>
      <c r="AJ83" s="28">
        <f>AI83</f>
        <v>50.57611</v>
      </c>
      <c r="AK83" s="8">
        <v>63.888890000000004</v>
      </c>
      <c r="AL83" s="28">
        <f>AK83</f>
        <v>63.888890000000004</v>
      </c>
      <c r="AM83" s="28">
        <f>AL83</f>
        <v>63.888890000000004</v>
      </c>
      <c r="AN83" s="28">
        <f>AM83</f>
        <v>63.888890000000004</v>
      </c>
      <c r="AO83" s="28">
        <f>AN83</f>
        <v>63.888890000000004</v>
      </c>
      <c r="AP83" s="8">
        <v>59.997100000000003</v>
      </c>
      <c r="AQ83" s="28">
        <f>AP83</f>
        <v>59.997100000000003</v>
      </c>
      <c r="AR83" s="28">
        <f>AQ83</f>
        <v>59.997100000000003</v>
      </c>
      <c r="AS83" s="28">
        <f>AR83</f>
        <v>59.997100000000003</v>
      </c>
      <c r="AT83" s="8">
        <v>65.346209999999999</v>
      </c>
      <c r="AU83" s="8">
        <v>63.084589999999999</v>
      </c>
      <c r="AV83" s="8">
        <v>64.835859999999997</v>
      </c>
      <c r="AW83" s="28">
        <f t="shared" si="118"/>
        <v>64.835859999999997</v>
      </c>
      <c r="AX83" s="8">
        <f t="shared" si="98"/>
        <v>64.835859999999997</v>
      </c>
    </row>
    <row r="84" spans="1:50" ht="13" x14ac:dyDescent="0.3">
      <c r="A84" s="6" t="s">
        <v>151</v>
      </c>
      <c r="B84" s="6" t="str">
        <f t="shared" si="96"/>
        <v xml:space="preserve">Hungary </v>
      </c>
      <c r="C84" s="5" t="s">
        <v>53</v>
      </c>
      <c r="D84" s="30">
        <f>E84</f>
        <v>44.289380000000001</v>
      </c>
      <c r="E84" s="7">
        <v>44.289380000000001</v>
      </c>
      <c r="F84" s="7">
        <f>E84</f>
        <v>44.289380000000001</v>
      </c>
      <c r="G84" s="7">
        <v>45.403700000000001</v>
      </c>
      <c r="H84" s="7">
        <v>43.973770000000002</v>
      </c>
      <c r="I84" s="7">
        <v>46.260770000000001</v>
      </c>
      <c r="J84" s="7">
        <v>47.118429999999996</v>
      </c>
      <c r="K84" s="7">
        <v>50.407760000000003</v>
      </c>
      <c r="L84" s="7">
        <v>51.762169999999998</v>
      </c>
      <c r="M84" s="7">
        <f>L84</f>
        <v>51.762169999999998</v>
      </c>
      <c r="N84" s="7">
        <v>53.418199999999999</v>
      </c>
      <c r="O84" s="7">
        <v>55.130130000000001</v>
      </c>
      <c r="P84" s="7">
        <v>55.280500000000004</v>
      </c>
      <c r="Q84" s="7">
        <v>55.283749999999998</v>
      </c>
      <c r="R84" s="7">
        <v>54.672699999999999</v>
      </c>
      <c r="S84" s="7">
        <v>55.862340000000003</v>
      </c>
      <c r="T84" s="7">
        <v>55.789389999999997</v>
      </c>
      <c r="U84" s="7">
        <v>57.258220000000001</v>
      </c>
      <c r="V84" s="7">
        <v>57.505870000000002</v>
      </c>
      <c r="W84" s="7">
        <v>57.981380000000001</v>
      </c>
      <c r="X84" s="7">
        <v>57.110309999999998</v>
      </c>
      <c r="Y84" s="7">
        <v>55.743000000000002</v>
      </c>
      <c r="Z84" s="7">
        <v>55.146659999999997</v>
      </c>
      <c r="AA84" s="7">
        <v>54.406289999999998</v>
      </c>
      <c r="AB84" s="7">
        <v>53.465809999999998</v>
      </c>
      <c r="AC84" s="7">
        <f t="shared" si="124"/>
        <v>53.465809999999998</v>
      </c>
      <c r="AD84" s="7">
        <f t="shared" si="121"/>
        <v>53.465809999999998</v>
      </c>
      <c r="AE84" s="7">
        <f>AD84</f>
        <v>53.465809999999998</v>
      </c>
      <c r="AF84" s="7">
        <v>57.323590000000003</v>
      </c>
      <c r="AG84" s="7">
        <v>57.72871</v>
      </c>
      <c r="AH84" s="7">
        <v>55.272779999999997</v>
      </c>
      <c r="AI84" s="7">
        <v>61.419789999999999</v>
      </c>
      <c r="AJ84" s="7">
        <v>60.461350000000003</v>
      </c>
      <c r="AK84" s="7">
        <v>62.155729999999998</v>
      </c>
      <c r="AL84" s="7">
        <v>63.53313</v>
      </c>
      <c r="AM84" s="7">
        <v>64.466099999999997</v>
      </c>
      <c r="AN84" s="7">
        <v>65.654020000000003</v>
      </c>
      <c r="AO84" s="7">
        <v>66.473280000000003</v>
      </c>
      <c r="AP84" s="7">
        <v>66.758780000000002</v>
      </c>
      <c r="AQ84" s="7">
        <v>65.778049999999993</v>
      </c>
      <c r="AR84" s="7">
        <v>64.500129999999999</v>
      </c>
      <c r="AS84" s="7">
        <v>63.798870000000001</v>
      </c>
      <c r="AT84" s="7">
        <v>63.951540000000001</v>
      </c>
      <c r="AU84" s="7">
        <v>63.932200000000002</v>
      </c>
      <c r="AV84" s="7">
        <v>62.583320000000001</v>
      </c>
      <c r="AW84" s="28">
        <f t="shared" si="118"/>
        <v>62.583320000000001</v>
      </c>
      <c r="AX84" s="7">
        <f t="shared" si="98"/>
        <v>62.583320000000001</v>
      </c>
    </row>
    <row r="85" spans="1:50" ht="13" x14ac:dyDescent="0.3">
      <c r="A85" s="6" t="s">
        <v>152</v>
      </c>
      <c r="B85" s="6" t="str">
        <f t="shared" si="96"/>
        <v xml:space="preserve">Iceland </v>
      </c>
      <c r="C85" s="5" t="s">
        <v>53</v>
      </c>
      <c r="D85" s="30">
        <f>E85</f>
        <v>22.619050000000001</v>
      </c>
      <c r="E85" s="8">
        <v>22.619050000000001</v>
      </c>
      <c r="F85" s="8">
        <f>E85</f>
        <v>22.619050000000001</v>
      </c>
      <c r="G85" s="8">
        <v>24.04372</v>
      </c>
      <c r="H85" s="8">
        <v>20.105820000000001</v>
      </c>
      <c r="I85" s="8">
        <v>17.21612</v>
      </c>
      <c r="J85" s="8">
        <v>21.484380000000002</v>
      </c>
      <c r="K85" s="8">
        <v>21.68675</v>
      </c>
      <c r="L85" s="8">
        <f>K85</f>
        <v>21.68675</v>
      </c>
      <c r="M85" s="8">
        <f>L85</f>
        <v>21.68675</v>
      </c>
      <c r="N85" s="8">
        <f t="shared" ref="N85:AB85" si="127">M85</f>
        <v>21.68675</v>
      </c>
      <c r="O85" s="8">
        <f t="shared" si="127"/>
        <v>21.68675</v>
      </c>
      <c r="P85" s="8">
        <f t="shared" si="127"/>
        <v>21.68675</v>
      </c>
      <c r="Q85" s="8">
        <f t="shared" si="127"/>
        <v>21.68675</v>
      </c>
      <c r="R85" s="8">
        <f t="shared" si="127"/>
        <v>21.68675</v>
      </c>
      <c r="S85" s="8">
        <f t="shared" si="127"/>
        <v>21.68675</v>
      </c>
      <c r="T85" s="8">
        <f t="shared" si="127"/>
        <v>21.68675</v>
      </c>
      <c r="U85" s="8">
        <f t="shared" si="127"/>
        <v>21.68675</v>
      </c>
      <c r="V85" s="8">
        <f t="shared" si="127"/>
        <v>21.68675</v>
      </c>
      <c r="W85" s="8">
        <f t="shared" si="127"/>
        <v>21.68675</v>
      </c>
      <c r="X85" s="8">
        <f t="shared" si="127"/>
        <v>21.68675</v>
      </c>
      <c r="Y85" s="8">
        <f t="shared" si="127"/>
        <v>21.68675</v>
      </c>
      <c r="Z85" s="8">
        <f t="shared" si="127"/>
        <v>21.68675</v>
      </c>
      <c r="AA85" s="8">
        <f t="shared" si="127"/>
        <v>21.68675</v>
      </c>
      <c r="AB85" s="8">
        <f t="shared" si="127"/>
        <v>21.68675</v>
      </c>
      <c r="AC85" s="8">
        <f t="shared" si="124"/>
        <v>21.68675</v>
      </c>
      <c r="AD85" s="8">
        <f t="shared" si="121"/>
        <v>21.68675</v>
      </c>
      <c r="AE85" s="8">
        <v>58.374380000000002</v>
      </c>
      <c r="AF85" s="8">
        <f>AE85</f>
        <v>58.374380000000002</v>
      </c>
      <c r="AG85" s="8">
        <v>62.453989999999997</v>
      </c>
      <c r="AH85" s="8">
        <v>64.418210000000002</v>
      </c>
      <c r="AI85" s="8">
        <v>62.149079999999998</v>
      </c>
      <c r="AJ85" s="8">
        <v>61.457859999999997</v>
      </c>
      <c r="AK85" s="8">
        <v>64.268680000000003</v>
      </c>
      <c r="AL85" s="8">
        <v>66.560959999999994</v>
      </c>
      <c r="AM85" s="8">
        <v>67.570350000000005</v>
      </c>
      <c r="AN85" s="8">
        <v>67.176919999999996</v>
      </c>
      <c r="AO85" s="8">
        <v>67.466819999999998</v>
      </c>
      <c r="AP85" s="8">
        <v>66.170389999999998</v>
      </c>
      <c r="AQ85" s="8">
        <v>65.913039999999995</v>
      </c>
      <c r="AR85" s="8">
        <v>66.723510000000005</v>
      </c>
      <c r="AS85" s="28">
        <f>AR85</f>
        <v>66.723510000000005</v>
      </c>
      <c r="AT85" s="8">
        <v>64.454750000000004</v>
      </c>
      <c r="AU85" s="28">
        <f>AT85</f>
        <v>64.454750000000004</v>
      </c>
      <c r="AV85" s="28">
        <f>AU85</f>
        <v>64.454750000000004</v>
      </c>
      <c r="AW85" s="28">
        <f t="shared" si="118"/>
        <v>64.454750000000004</v>
      </c>
      <c r="AX85" s="8">
        <f t="shared" si="98"/>
        <v>64.454750000000004</v>
      </c>
    </row>
    <row r="86" spans="1:50" ht="13" x14ac:dyDescent="0.3">
      <c r="A86" s="6" t="s">
        <v>153</v>
      </c>
      <c r="B86" s="6" t="str">
        <f t="shared" si="96"/>
        <v xml:space="preserve">India </v>
      </c>
      <c r="C86" s="5" t="s">
        <v>53</v>
      </c>
      <c r="D86" s="23">
        <f>TREND(E86:$AW86,E$3:$AW$3,D$3)</f>
        <v>19.650970566502451</v>
      </c>
      <c r="E86" s="23">
        <f>TREND(F86:$AW86,F$3:$AW$3,E$3)</f>
        <v>20.053953212917349</v>
      </c>
      <c r="F86" s="23">
        <f>TREND(G86:$AW86,G$3:$AW$3,F$3)</f>
        <v>20.456935859332248</v>
      </c>
      <c r="G86" s="23">
        <f>TREND(H86:$AW86,H$3:$AW$3,G$3)</f>
        <v>20.859918505747146</v>
      </c>
      <c r="H86" s="23">
        <f>TREND(I86:$AW86,I$3:$AW$3,H$3)</f>
        <v>21.262901152162044</v>
      </c>
      <c r="I86" s="23">
        <f>TREND(J86:$AW86,J$3:$AW$3,I$3)</f>
        <v>21.665883798576942</v>
      </c>
      <c r="J86" s="23">
        <f>TREND(K86:$AW86,K$3:$AW$3,J$3)</f>
        <v>22.068866444991841</v>
      </c>
      <c r="K86" s="23">
        <f>TREND(L86:$AW86,L$3:$AW$3,K$3)</f>
        <v>22.471849091406625</v>
      </c>
      <c r="L86" s="23">
        <f>TREND(M86:$AW86,M$3:$AW$3,L$3)</f>
        <v>22.874831737821523</v>
      </c>
      <c r="M86" s="23">
        <f>TREND(N86:$AW86,N$3:$AW$3,M$3)</f>
        <v>23.277814384236422</v>
      </c>
      <c r="N86" s="23">
        <f>TREND(O86:$AW86,O$3:$AW$3,N$3)</f>
        <v>23.680797030651433</v>
      </c>
      <c r="O86" s="23">
        <f>TREND(P86:$AW86,P$3:$AW$3,O$3)</f>
        <v>24.083779677066218</v>
      </c>
      <c r="P86" s="23">
        <f>TREND(Q86:$AW86,Q$3:$AW$3,P$3)</f>
        <v>24.486762323481003</v>
      </c>
      <c r="Q86" s="23">
        <f>TREND(R86:$AW86,R$3:$AW$3,Q$3)</f>
        <v>24.889744969896014</v>
      </c>
      <c r="R86" s="23">
        <f>TREND(S86:$AW86,S$3:$AW$3,R$3)</f>
        <v>25.292727616310799</v>
      </c>
      <c r="S86" s="23">
        <f>TREND(T86:$AW86,T$3:$AW$3,S$3)</f>
        <v>25.695710262725811</v>
      </c>
      <c r="T86" s="23">
        <f>TREND(U86:$AW86,U$3:$AW$3,T$3)</f>
        <v>26.098692909140709</v>
      </c>
      <c r="U86" s="23">
        <f>TREND(V86:$AW86,V$3:$AW$3,U$3)</f>
        <v>26.501675555555607</v>
      </c>
      <c r="V86" s="7">
        <v>30.244499999999999</v>
      </c>
      <c r="W86" s="7">
        <f t="shared" ref="W86:AB86" si="128">V86</f>
        <v>30.244499999999999</v>
      </c>
      <c r="X86" s="7">
        <f t="shared" si="128"/>
        <v>30.244499999999999</v>
      </c>
      <c r="Y86" s="7">
        <f t="shared" si="128"/>
        <v>30.244499999999999</v>
      </c>
      <c r="Z86" s="7">
        <f t="shared" si="128"/>
        <v>30.244499999999999</v>
      </c>
      <c r="AA86" s="7">
        <f t="shared" si="128"/>
        <v>30.244499999999999</v>
      </c>
      <c r="AB86" s="7">
        <f t="shared" si="128"/>
        <v>30.244499999999999</v>
      </c>
      <c r="AC86" s="7">
        <f t="shared" si="124"/>
        <v>30.244499999999999</v>
      </c>
      <c r="AD86" s="7">
        <f t="shared" si="121"/>
        <v>30.244499999999999</v>
      </c>
      <c r="AE86" s="7">
        <f>AD86</f>
        <v>30.244499999999999</v>
      </c>
      <c r="AF86" s="7">
        <f>AE86</f>
        <v>30.244499999999999</v>
      </c>
      <c r="AG86" s="7">
        <f t="shared" ref="AG86:AR86" si="129">AF86</f>
        <v>30.244499999999999</v>
      </c>
      <c r="AH86" s="28">
        <f t="shared" si="129"/>
        <v>30.244499999999999</v>
      </c>
      <c r="AI86" s="28">
        <f t="shared" si="129"/>
        <v>30.244499999999999</v>
      </c>
      <c r="AJ86" s="28">
        <f t="shared" si="129"/>
        <v>30.244499999999999</v>
      </c>
      <c r="AK86" s="28">
        <f t="shared" si="129"/>
        <v>30.244499999999999</v>
      </c>
      <c r="AL86" s="28">
        <f t="shared" si="129"/>
        <v>30.244499999999999</v>
      </c>
      <c r="AM86" s="28">
        <f t="shared" si="129"/>
        <v>30.244499999999999</v>
      </c>
      <c r="AN86" s="28">
        <f t="shared" si="129"/>
        <v>30.244499999999999</v>
      </c>
      <c r="AO86" s="28">
        <f t="shared" si="129"/>
        <v>30.244499999999999</v>
      </c>
      <c r="AP86" s="28">
        <f t="shared" si="129"/>
        <v>30.244499999999999</v>
      </c>
      <c r="AQ86" s="28">
        <f t="shared" si="129"/>
        <v>30.244499999999999</v>
      </c>
      <c r="AR86" s="28">
        <f t="shared" si="129"/>
        <v>30.244499999999999</v>
      </c>
      <c r="AS86" s="28">
        <f>AR86</f>
        <v>30.244499999999999</v>
      </c>
      <c r="AT86" s="28">
        <f>AS86</f>
        <v>30.244499999999999</v>
      </c>
      <c r="AU86" s="7">
        <v>49.114510000000003</v>
      </c>
      <c r="AV86" s="7">
        <v>50.215429999999998</v>
      </c>
      <c r="AW86" s="28">
        <f t="shared" si="118"/>
        <v>50.215429999999998</v>
      </c>
      <c r="AX86" s="7">
        <f t="shared" si="98"/>
        <v>50.215429999999998</v>
      </c>
    </row>
    <row r="87" spans="1:50" ht="13" x14ac:dyDescent="0.3">
      <c r="A87" s="6" t="s">
        <v>154</v>
      </c>
      <c r="B87" s="6" t="str">
        <f t="shared" si="96"/>
        <v xml:space="preserve">Indonesia </v>
      </c>
      <c r="C87" s="5" t="s">
        <v>53</v>
      </c>
      <c r="D87" s="30">
        <f>E87</f>
        <v>23.410620000000002</v>
      </c>
      <c r="E87" s="30">
        <f>F87</f>
        <v>23.410620000000002</v>
      </c>
      <c r="F87" s="8">
        <v>23.410620000000002</v>
      </c>
      <c r="G87" s="8">
        <f>F87</f>
        <v>23.410620000000002</v>
      </c>
      <c r="H87" s="8">
        <f>G87</f>
        <v>23.410620000000002</v>
      </c>
      <c r="I87" s="8">
        <v>20.652069999999998</v>
      </c>
      <c r="J87" s="8">
        <f>I87</f>
        <v>20.652069999999998</v>
      </c>
      <c r="K87" s="8">
        <v>24.203109999999999</v>
      </c>
      <c r="L87" s="8">
        <f>K87</f>
        <v>24.203109999999999</v>
      </c>
      <c r="M87" s="8">
        <f>L87</f>
        <v>24.203109999999999</v>
      </c>
      <c r="N87" s="8">
        <f>M87</f>
        <v>24.203109999999999</v>
      </c>
      <c r="O87" s="8">
        <f>N87</f>
        <v>24.203109999999999</v>
      </c>
      <c r="P87" s="8">
        <f>O87</f>
        <v>24.203109999999999</v>
      </c>
      <c r="Q87" s="8">
        <v>31.969439999999999</v>
      </c>
      <c r="R87" s="8">
        <v>33.186160000000001</v>
      </c>
      <c r="S87" s="8">
        <v>34.659329999999997</v>
      </c>
      <c r="T87" s="8">
        <v>33.828620000000001</v>
      </c>
      <c r="U87" s="8">
        <f t="shared" ref="U87:Z87" si="130">T87</f>
        <v>33.828620000000001</v>
      </c>
      <c r="V87" s="8">
        <f t="shared" si="130"/>
        <v>33.828620000000001</v>
      </c>
      <c r="W87" s="8">
        <f t="shared" si="130"/>
        <v>33.828620000000001</v>
      </c>
      <c r="X87" s="8">
        <f t="shared" si="130"/>
        <v>33.828620000000001</v>
      </c>
      <c r="Y87" s="8">
        <f t="shared" si="130"/>
        <v>33.828620000000001</v>
      </c>
      <c r="Z87" s="8">
        <f t="shared" si="130"/>
        <v>33.828620000000001</v>
      </c>
      <c r="AA87" s="8">
        <v>16.023319999999998</v>
      </c>
      <c r="AB87" s="8">
        <v>40.062460000000002</v>
      </c>
      <c r="AC87" s="8">
        <f t="shared" si="124"/>
        <v>40.062460000000002</v>
      </c>
      <c r="AD87" s="8">
        <v>44.551760000000002</v>
      </c>
      <c r="AE87" s="8">
        <v>44.07161</v>
      </c>
      <c r="AF87" s="8">
        <f>AE87</f>
        <v>44.07161</v>
      </c>
      <c r="AG87" s="8">
        <f>AF87</f>
        <v>44.07161</v>
      </c>
      <c r="AH87" s="28">
        <f>AG87</f>
        <v>44.07161</v>
      </c>
      <c r="AI87" s="8">
        <v>45.498359999999998</v>
      </c>
      <c r="AJ87" s="8">
        <v>45.213430000000002</v>
      </c>
      <c r="AK87" s="8">
        <v>45.978540000000002</v>
      </c>
      <c r="AL87" s="8">
        <v>48.094949999999997</v>
      </c>
      <c r="AM87" s="28">
        <f t="shared" ref="AM87:AR87" si="131">AL87</f>
        <v>48.094949999999997</v>
      </c>
      <c r="AN87" s="28">
        <f t="shared" si="131"/>
        <v>48.094949999999997</v>
      </c>
      <c r="AO87" s="28">
        <f t="shared" si="131"/>
        <v>48.094949999999997</v>
      </c>
      <c r="AP87" s="28">
        <f t="shared" si="131"/>
        <v>48.094949999999997</v>
      </c>
      <c r="AQ87" s="28">
        <f t="shared" si="131"/>
        <v>48.094949999999997</v>
      </c>
      <c r="AR87" s="28">
        <f t="shared" si="131"/>
        <v>48.094949999999997</v>
      </c>
      <c r="AS87" s="28">
        <f>AR87</f>
        <v>48.094949999999997</v>
      </c>
      <c r="AT87" s="28">
        <f>AS87</f>
        <v>48.094949999999997</v>
      </c>
      <c r="AU87" s="28">
        <f>AT87</f>
        <v>48.094949999999997</v>
      </c>
      <c r="AV87" s="8">
        <v>52.144759999999998</v>
      </c>
      <c r="AW87" s="28">
        <f t="shared" si="118"/>
        <v>52.144759999999998</v>
      </c>
      <c r="AX87" s="8">
        <f t="shared" si="98"/>
        <v>52.144759999999998</v>
      </c>
    </row>
    <row r="88" spans="1:50" ht="40" x14ac:dyDescent="0.3">
      <c r="A88" s="6" t="s">
        <v>155</v>
      </c>
      <c r="B88" s="6" t="s">
        <v>476</v>
      </c>
      <c r="C88" s="5" t="s">
        <v>53</v>
      </c>
      <c r="D88" s="30">
        <f t="shared" ref="D88:H90" si="132">E88</f>
        <v>27.39359</v>
      </c>
      <c r="E88" s="7">
        <v>27.39359</v>
      </c>
      <c r="F88" s="7">
        <f>E88</f>
        <v>27.39359</v>
      </c>
      <c r="G88" s="7">
        <v>32.943339999999999</v>
      </c>
      <c r="H88" s="7">
        <v>37.401249999999997</v>
      </c>
      <c r="I88" s="7">
        <v>34.812280000000001</v>
      </c>
      <c r="J88" s="7">
        <v>32.923740000000002</v>
      </c>
      <c r="K88" s="7">
        <v>29.798110000000001</v>
      </c>
      <c r="L88" s="7">
        <v>28.922229999999999</v>
      </c>
      <c r="M88" s="7">
        <f>L88</f>
        <v>28.922229999999999</v>
      </c>
      <c r="N88" s="7">
        <f>M88</f>
        <v>28.922229999999999</v>
      </c>
      <c r="O88" s="7">
        <f>N88</f>
        <v>28.922229999999999</v>
      </c>
      <c r="P88" s="7">
        <f>O88</f>
        <v>28.922229999999999</v>
      </c>
      <c r="Q88" s="7">
        <f>P88</f>
        <v>28.922229999999999</v>
      </c>
      <c r="R88" s="7">
        <v>39.357849999999999</v>
      </c>
      <c r="S88" s="7">
        <v>29.226089999999999</v>
      </c>
      <c r="T88" s="7">
        <v>33.664259999999999</v>
      </c>
      <c r="U88" s="7">
        <v>32.302199999999999</v>
      </c>
      <c r="V88" s="7">
        <v>31.34029</v>
      </c>
      <c r="W88" s="7">
        <v>33.893219999999999</v>
      </c>
      <c r="X88" s="7">
        <f>W88</f>
        <v>33.893219999999999</v>
      </c>
      <c r="Y88" s="7">
        <v>27.64284</v>
      </c>
      <c r="Z88" s="7">
        <v>27.309419999999999</v>
      </c>
      <c r="AA88" s="7">
        <v>31.661989999999999</v>
      </c>
      <c r="AB88" s="7">
        <v>29.659020000000002</v>
      </c>
      <c r="AC88" s="7">
        <v>30.615659999999998</v>
      </c>
      <c r="AD88" s="7">
        <f>AC88</f>
        <v>30.615659999999998</v>
      </c>
      <c r="AE88" s="7">
        <v>29.579339999999998</v>
      </c>
      <c r="AF88" s="7">
        <f>AE88</f>
        <v>29.579339999999998</v>
      </c>
      <c r="AG88" s="7">
        <f>AF88</f>
        <v>29.579339999999998</v>
      </c>
      <c r="AH88" s="28">
        <f>AG88</f>
        <v>29.579339999999998</v>
      </c>
      <c r="AI88" s="28">
        <f>AH88</f>
        <v>29.579339999999998</v>
      </c>
      <c r="AJ88" s="28">
        <f>AI88</f>
        <v>29.579339999999998</v>
      </c>
      <c r="AK88" s="7">
        <v>45.154539999999997</v>
      </c>
      <c r="AL88" s="7">
        <v>46.575110000000002</v>
      </c>
      <c r="AM88" s="7">
        <v>50.34563</v>
      </c>
      <c r="AN88" s="7">
        <v>49.914149999999999</v>
      </c>
      <c r="AO88" s="7">
        <v>50.34563</v>
      </c>
      <c r="AP88" s="28">
        <f>AO88</f>
        <v>50.34563</v>
      </c>
      <c r="AQ88" s="7">
        <v>51.975200000000001</v>
      </c>
      <c r="AR88" s="28">
        <f>AQ88</f>
        <v>51.975200000000001</v>
      </c>
      <c r="AS88" s="7">
        <v>40.184739999999998</v>
      </c>
      <c r="AT88" s="7">
        <v>38.480719999999998</v>
      </c>
      <c r="AU88" s="7">
        <v>45.629779999999997</v>
      </c>
      <c r="AV88" s="7">
        <v>45.07882</v>
      </c>
      <c r="AW88" s="7">
        <v>44.018500000000003</v>
      </c>
      <c r="AX88" s="7">
        <f t="shared" si="98"/>
        <v>44.018500000000003</v>
      </c>
    </row>
    <row r="89" spans="1:50" ht="13" x14ac:dyDescent="0.3">
      <c r="A89" s="6" t="s">
        <v>156</v>
      </c>
      <c r="B89" s="6" t="str">
        <f t="shared" si="96"/>
        <v xml:space="preserve">Iraq </v>
      </c>
      <c r="C89" s="5" t="s">
        <v>53</v>
      </c>
      <c r="D89" s="30">
        <f t="shared" si="132"/>
        <v>23.113510000000002</v>
      </c>
      <c r="E89" s="8">
        <v>23.113510000000002</v>
      </c>
      <c r="F89" s="8">
        <f>E89</f>
        <v>23.113510000000002</v>
      </c>
      <c r="G89" s="8">
        <v>28.77759</v>
      </c>
      <c r="H89" s="8">
        <f>G89</f>
        <v>28.77759</v>
      </c>
      <c r="I89" s="8">
        <v>23.239650000000001</v>
      </c>
      <c r="J89" s="8">
        <v>17.614850000000001</v>
      </c>
      <c r="K89" s="8">
        <v>28.683879999999998</v>
      </c>
      <c r="L89" s="8">
        <v>32.252319999999997</v>
      </c>
      <c r="M89" s="8">
        <f>L89</f>
        <v>32.252319999999997</v>
      </c>
      <c r="N89" s="8">
        <v>32.871429999999997</v>
      </c>
      <c r="O89" s="8">
        <v>31.392869999999998</v>
      </c>
      <c r="P89" s="8">
        <f t="shared" ref="P89:V89" si="133">O89</f>
        <v>31.392869999999998</v>
      </c>
      <c r="Q89" s="8">
        <f t="shared" si="133"/>
        <v>31.392869999999998</v>
      </c>
      <c r="R89" s="8">
        <f t="shared" si="133"/>
        <v>31.392869999999998</v>
      </c>
      <c r="S89" s="8">
        <f t="shared" si="133"/>
        <v>31.392869999999998</v>
      </c>
      <c r="T89" s="8">
        <f t="shared" si="133"/>
        <v>31.392869999999998</v>
      </c>
      <c r="U89" s="8">
        <f t="shared" si="133"/>
        <v>31.392869999999998</v>
      </c>
      <c r="V89" s="8">
        <f t="shared" si="133"/>
        <v>31.392869999999998</v>
      </c>
      <c r="W89" s="8">
        <v>44.677349999999997</v>
      </c>
      <c r="X89" s="8">
        <f>W89</f>
        <v>44.677349999999997</v>
      </c>
      <c r="Y89" s="8">
        <f>X89</f>
        <v>44.677349999999997</v>
      </c>
      <c r="Z89" s="8">
        <f>Y89</f>
        <v>44.677349999999997</v>
      </c>
      <c r="AA89" s="8">
        <f>Z89</f>
        <v>44.677349999999997</v>
      </c>
      <c r="AB89" s="8">
        <f>AA89</f>
        <v>44.677349999999997</v>
      </c>
      <c r="AC89" s="8">
        <f>AB89</f>
        <v>44.677349999999997</v>
      </c>
      <c r="AD89" s="8">
        <f>AC89</f>
        <v>44.677349999999997</v>
      </c>
      <c r="AE89" s="8">
        <f>AD89</f>
        <v>44.677349999999997</v>
      </c>
      <c r="AF89" s="8">
        <f>AE89</f>
        <v>44.677349999999997</v>
      </c>
      <c r="AG89" s="8">
        <f>AF89</f>
        <v>44.677349999999997</v>
      </c>
      <c r="AH89" s="8">
        <v>36.401060000000001</v>
      </c>
      <c r="AI89" s="28">
        <f>AH89</f>
        <v>36.401060000000001</v>
      </c>
      <c r="AJ89" s="28">
        <f>AI89</f>
        <v>36.401060000000001</v>
      </c>
      <c r="AK89" s="28">
        <f>AJ89</f>
        <v>36.401060000000001</v>
      </c>
      <c r="AL89" s="8">
        <v>33.134129999999999</v>
      </c>
      <c r="AM89" s="28">
        <f>AL89</f>
        <v>33.134129999999999</v>
      </c>
      <c r="AN89" s="28">
        <f>AM89</f>
        <v>33.134129999999999</v>
      </c>
      <c r="AO89" s="28">
        <f>AN89</f>
        <v>33.134129999999999</v>
      </c>
      <c r="AP89" s="28">
        <f>AO89</f>
        <v>33.134129999999999</v>
      </c>
      <c r="AQ89" s="28">
        <f>AP89</f>
        <v>33.134129999999999</v>
      </c>
      <c r="AR89" s="28">
        <f>AQ89</f>
        <v>33.134129999999999</v>
      </c>
      <c r="AS89" s="28">
        <f>AR89</f>
        <v>33.134129999999999</v>
      </c>
      <c r="AT89" s="28">
        <f>AS89</f>
        <v>33.134129999999999</v>
      </c>
      <c r="AU89" s="28">
        <f>AT89</f>
        <v>33.134129999999999</v>
      </c>
      <c r="AV89" s="28">
        <f>AU89</f>
        <v>33.134129999999999</v>
      </c>
      <c r="AW89" s="28">
        <f t="shared" ref="AW89:AW95" si="134">AV89</f>
        <v>33.134129999999999</v>
      </c>
      <c r="AX89" s="8">
        <f t="shared" si="98"/>
        <v>33.134129999999999</v>
      </c>
    </row>
    <row r="90" spans="1:50" ht="13" x14ac:dyDescent="0.3">
      <c r="A90" s="6" t="s">
        <v>157</v>
      </c>
      <c r="B90" s="6" t="str">
        <f t="shared" si="96"/>
        <v xml:space="preserve">Ireland </v>
      </c>
      <c r="C90" s="5" t="s">
        <v>53</v>
      </c>
      <c r="D90" s="30">
        <f t="shared" si="132"/>
        <v>41.224879999999999</v>
      </c>
      <c r="E90" s="30">
        <f t="shared" si="132"/>
        <v>41.224879999999999</v>
      </c>
      <c r="F90" s="30">
        <f t="shared" si="132"/>
        <v>41.224879999999999</v>
      </c>
      <c r="G90" s="30">
        <f t="shared" si="132"/>
        <v>41.224879999999999</v>
      </c>
      <c r="H90" s="30">
        <f t="shared" si="132"/>
        <v>41.224879999999999</v>
      </c>
      <c r="I90" s="7">
        <v>41.224879999999999</v>
      </c>
      <c r="J90" s="7">
        <f>I90</f>
        <v>41.224879999999999</v>
      </c>
      <c r="K90" s="7">
        <v>45.469749999999998</v>
      </c>
      <c r="L90" s="7">
        <v>45.011890000000001</v>
      </c>
      <c r="M90" s="7">
        <v>46.999400000000001</v>
      </c>
      <c r="N90" s="7">
        <v>45.64217</v>
      </c>
      <c r="O90" s="7">
        <v>45.331130000000002</v>
      </c>
      <c r="P90" s="7">
        <v>45.561450000000001</v>
      </c>
      <c r="Q90" s="7">
        <v>45.36401</v>
      </c>
      <c r="R90" s="7">
        <v>45.773780000000002</v>
      </c>
      <c r="S90" s="7">
        <v>42.583150000000003</v>
      </c>
      <c r="T90" s="7">
        <v>46.854239999999997</v>
      </c>
      <c r="U90" s="7">
        <f>T90</f>
        <v>46.854239999999997</v>
      </c>
      <c r="V90" s="7">
        <v>29.965160000000001</v>
      </c>
      <c r="W90" s="7">
        <v>29.314440000000001</v>
      </c>
      <c r="X90" s="7">
        <v>32.163350000000001</v>
      </c>
      <c r="Y90" s="7">
        <f>X90</f>
        <v>32.163350000000001</v>
      </c>
      <c r="Z90" s="7">
        <v>46.70187</v>
      </c>
      <c r="AA90" s="7">
        <v>47.408650000000002</v>
      </c>
      <c r="AB90" s="7">
        <v>48.761600000000001</v>
      </c>
      <c r="AC90" s="7">
        <v>49.048079999999999</v>
      </c>
      <c r="AD90" s="7">
        <f>AC90</f>
        <v>49.048079999999999</v>
      </c>
      <c r="AE90" s="7">
        <v>48.561430000000001</v>
      </c>
      <c r="AF90" s="7">
        <v>51.958970000000001</v>
      </c>
      <c r="AG90" s="7">
        <v>55.261180000000003</v>
      </c>
      <c r="AH90" s="7">
        <v>55.066769999999998</v>
      </c>
      <c r="AI90" s="7">
        <v>55.984549999999999</v>
      </c>
      <c r="AJ90" s="7">
        <v>57.111130000000003</v>
      </c>
      <c r="AK90" s="7">
        <v>57.630839999999999</v>
      </c>
      <c r="AL90" s="7">
        <v>57.013179999999998</v>
      </c>
      <c r="AM90" s="7">
        <v>55.649619999999999</v>
      </c>
      <c r="AN90" s="7">
        <v>56.050620000000002</v>
      </c>
      <c r="AO90" s="7">
        <v>56.569110000000002</v>
      </c>
      <c r="AP90" s="7">
        <v>56.272260000000003</v>
      </c>
      <c r="AQ90" s="7">
        <v>56.850639999999999</v>
      </c>
      <c r="AR90" s="7">
        <v>54.815849999999998</v>
      </c>
      <c r="AS90" s="28">
        <f>AR90</f>
        <v>54.815849999999998</v>
      </c>
      <c r="AT90" s="7">
        <v>54.54833</v>
      </c>
      <c r="AU90" s="7">
        <v>53.622529999999998</v>
      </c>
      <c r="AV90" s="7">
        <v>52.294670000000004</v>
      </c>
      <c r="AW90" s="28">
        <f t="shared" si="134"/>
        <v>52.294670000000004</v>
      </c>
      <c r="AX90" s="7">
        <f t="shared" si="98"/>
        <v>52.294670000000004</v>
      </c>
    </row>
    <row r="91" spans="1:50" ht="13" x14ac:dyDescent="0.3">
      <c r="A91" s="6" t="s">
        <v>159</v>
      </c>
      <c r="B91" s="6" t="str">
        <f t="shared" si="96"/>
        <v xml:space="preserve">Israel </v>
      </c>
      <c r="C91" s="5" t="s">
        <v>53</v>
      </c>
      <c r="D91" s="30">
        <f>E91</f>
        <v>42.319020000000002</v>
      </c>
      <c r="E91" s="7">
        <v>42.319020000000002</v>
      </c>
      <c r="F91" s="7">
        <f>E91</f>
        <v>42.319020000000002</v>
      </c>
      <c r="G91" s="7">
        <f>F91</f>
        <v>42.319020000000002</v>
      </c>
      <c r="H91" s="7">
        <f>G91</f>
        <v>42.319020000000002</v>
      </c>
      <c r="I91" s="7">
        <f>H91</f>
        <v>42.319020000000002</v>
      </c>
      <c r="J91" s="7">
        <f>I91</f>
        <v>42.319020000000002</v>
      </c>
      <c r="K91" s="7">
        <f>J91</f>
        <v>42.319020000000002</v>
      </c>
      <c r="L91" s="7">
        <v>43.345820000000003</v>
      </c>
      <c r="M91" s="7">
        <v>45.433210000000003</v>
      </c>
      <c r="N91" s="7">
        <v>48.827959999999997</v>
      </c>
      <c r="O91" s="7">
        <v>44.809530000000002</v>
      </c>
      <c r="P91" s="7">
        <f>O91</f>
        <v>44.809530000000002</v>
      </c>
      <c r="Q91" s="7">
        <v>47.298369999999998</v>
      </c>
      <c r="R91" s="7">
        <v>46.623339999999999</v>
      </c>
      <c r="S91" s="7">
        <v>48.95814</v>
      </c>
      <c r="T91" s="7">
        <v>48.520240000000001</v>
      </c>
      <c r="U91" s="7">
        <v>48.821579999999997</v>
      </c>
      <c r="V91" s="7">
        <v>48.603439999999999</v>
      </c>
      <c r="W91" s="7">
        <v>48.08473</v>
      </c>
      <c r="X91" s="7">
        <f>W91</f>
        <v>48.08473</v>
      </c>
      <c r="Y91" s="7">
        <v>50.542580000000001</v>
      </c>
      <c r="Z91" s="7">
        <f>Y91</f>
        <v>50.542580000000001</v>
      </c>
      <c r="AA91" s="7">
        <f>Z91</f>
        <v>50.542580000000001</v>
      </c>
      <c r="AB91" s="7">
        <v>52.912089999999999</v>
      </c>
      <c r="AC91" s="7">
        <f>AB91</f>
        <v>52.912089999999999</v>
      </c>
      <c r="AD91" s="7">
        <f>AC91</f>
        <v>52.912089999999999</v>
      </c>
      <c r="AE91" s="7">
        <f>AD91</f>
        <v>52.912089999999999</v>
      </c>
      <c r="AF91" s="7">
        <f>AE91</f>
        <v>52.912089999999999</v>
      </c>
      <c r="AG91" s="7">
        <v>50.450479999999999</v>
      </c>
      <c r="AH91" s="7">
        <v>57.293590000000002</v>
      </c>
      <c r="AI91" s="28">
        <f t="shared" ref="AI91:AR91" si="135">AH91</f>
        <v>57.293590000000002</v>
      </c>
      <c r="AJ91" s="28">
        <f t="shared" si="135"/>
        <v>57.293590000000002</v>
      </c>
      <c r="AK91" s="28">
        <f t="shared" si="135"/>
        <v>57.293590000000002</v>
      </c>
      <c r="AL91" s="28">
        <f t="shared" si="135"/>
        <v>57.293590000000002</v>
      </c>
      <c r="AM91" s="28">
        <f t="shared" si="135"/>
        <v>57.293590000000002</v>
      </c>
      <c r="AN91" s="28">
        <f t="shared" si="135"/>
        <v>57.293590000000002</v>
      </c>
      <c r="AO91" s="28">
        <f t="shared" si="135"/>
        <v>57.293590000000002</v>
      </c>
      <c r="AP91" s="28">
        <f t="shared" si="135"/>
        <v>57.293590000000002</v>
      </c>
      <c r="AQ91" s="28">
        <f t="shared" si="135"/>
        <v>57.293590000000002</v>
      </c>
      <c r="AR91" s="28">
        <f t="shared" si="135"/>
        <v>57.293590000000002</v>
      </c>
      <c r="AS91" s="28">
        <f>AR91</f>
        <v>57.293590000000002</v>
      </c>
      <c r="AT91" s="28">
        <f>AS91</f>
        <v>57.293590000000002</v>
      </c>
      <c r="AU91" s="28">
        <f>AT91</f>
        <v>57.293590000000002</v>
      </c>
      <c r="AV91" s="28">
        <f>AU91</f>
        <v>57.293590000000002</v>
      </c>
      <c r="AW91" s="28">
        <f t="shared" si="134"/>
        <v>57.293590000000002</v>
      </c>
      <c r="AX91" s="7">
        <f t="shared" si="98"/>
        <v>57.293590000000002</v>
      </c>
    </row>
    <row r="92" spans="1:50" ht="13" x14ac:dyDescent="0.3">
      <c r="A92" s="6" t="s">
        <v>160</v>
      </c>
      <c r="B92" s="6" t="str">
        <f t="shared" si="96"/>
        <v xml:space="preserve">Italy </v>
      </c>
      <c r="C92" s="5" t="s">
        <v>53</v>
      </c>
      <c r="D92" s="30">
        <f>E92</f>
        <v>43.241999999999997</v>
      </c>
      <c r="E92" s="8">
        <v>43.241999999999997</v>
      </c>
      <c r="F92" s="8">
        <f>E92</f>
        <v>43.241999999999997</v>
      </c>
      <c r="G92" s="8">
        <v>45.811430000000001</v>
      </c>
      <c r="H92" s="8">
        <v>43.761139999999997</v>
      </c>
      <c r="I92" s="8">
        <v>42.724919999999997</v>
      </c>
      <c r="J92" s="8">
        <v>42.994399999999999</v>
      </c>
      <c r="K92" s="8">
        <v>41.411709999999999</v>
      </c>
      <c r="L92" s="8">
        <v>41.674759999999999</v>
      </c>
      <c r="M92" s="8">
        <v>41.65748</v>
      </c>
      <c r="N92" s="8">
        <v>42.037779999999998</v>
      </c>
      <c r="O92" s="8">
        <v>42.091740000000001</v>
      </c>
      <c r="P92" s="8">
        <f>O92</f>
        <v>42.091740000000001</v>
      </c>
      <c r="Q92" s="8">
        <v>43.211640000000003</v>
      </c>
      <c r="R92" s="8">
        <v>42.746940000000002</v>
      </c>
      <c r="S92" s="8">
        <v>43.019469999999998</v>
      </c>
      <c r="T92" s="8">
        <v>44.289319999999996</v>
      </c>
      <c r="U92" s="8">
        <v>44.732280000000003</v>
      </c>
      <c r="V92" s="8">
        <v>45.767699999999998</v>
      </c>
      <c r="W92" s="8">
        <v>45.826230000000002</v>
      </c>
      <c r="X92" s="8">
        <v>47.535640000000001</v>
      </c>
      <c r="Y92" s="8">
        <v>42.67454</v>
      </c>
      <c r="Z92" s="8">
        <f>Y92</f>
        <v>42.67454</v>
      </c>
      <c r="AA92" s="8">
        <v>44.094380000000001</v>
      </c>
      <c r="AB92" s="8">
        <v>50.483530000000002</v>
      </c>
      <c r="AC92" s="8">
        <v>56.39396</v>
      </c>
      <c r="AD92" s="8">
        <v>56.148090000000003</v>
      </c>
      <c r="AE92" s="8">
        <v>55.841679999999997</v>
      </c>
      <c r="AF92" s="8">
        <v>56.219380000000001</v>
      </c>
      <c r="AG92" s="8">
        <v>55.999049999999997</v>
      </c>
      <c r="AH92" s="8">
        <v>55.867019999999997</v>
      </c>
      <c r="AI92" s="8">
        <v>57.275469999999999</v>
      </c>
      <c r="AJ92" s="8">
        <v>56.73395</v>
      </c>
      <c r="AK92" s="8">
        <v>56.894680000000001</v>
      </c>
      <c r="AL92" s="8">
        <v>58.052070000000001</v>
      </c>
      <c r="AM92" s="8">
        <v>58.582430000000002</v>
      </c>
      <c r="AN92" s="8">
        <v>59.212940000000003</v>
      </c>
      <c r="AO92" s="8">
        <v>59.614620000000002</v>
      </c>
      <c r="AP92" s="8">
        <v>59.472270000000002</v>
      </c>
      <c r="AQ92" s="28">
        <f>AP92</f>
        <v>59.472270000000002</v>
      </c>
      <c r="AR92" s="28">
        <f>AQ92</f>
        <v>59.472270000000002</v>
      </c>
      <c r="AS92" s="8">
        <v>60.43741</v>
      </c>
      <c r="AT92" s="8">
        <v>62.26126</v>
      </c>
      <c r="AU92" s="8">
        <v>59.501750000000001</v>
      </c>
      <c r="AV92" s="8">
        <v>59.681370000000001</v>
      </c>
      <c r="AW92" s="28">
        <f t="shared" si="134"/>
        <v>59.681370000000001</v>
      </c>
      <c r="AX92" s="8">
        <f t="shared" si="98"/>
        <v>59.681370000000001</v>
      </c>
    </row>
    <row r="93" spans="1:50" ht="13" x14ac:dyDescent="0.3">
      <c r="A93" s="6" t="s">
        <v>161</v>
      </c>
      <c r="B93" s="6" t="str">
        <f t="shared" si="96"/>
        <v xml:space="preserve">Jamaica </v>
      </c>
      <c r="C93" s="5" t="s">
        <v>53</v>
      </c>
      <c r="D93" s="29">
        <f t="shared" ref="D93:S93" si="136">AVERAGE(E93:AH93)</f>
        <v>64.399637254544615</v>
      </c>
      <c r="E93" s="29">
        <f t="shared" si="136"/>
        <v>64.416368633430281</v>
      </c>
      <c r="F93" s="29">
        <f t="shared" si="136"/>
        <v>64.43256029041639</v>
      </c>
      <c r="G93" s="29">
        <f t="shared" si="136"/>
        <v>64.448229635886833</v>
      </c>
      <c r="H93" s="29">
        <f t="shared" si="136"/>
        <v>64.463393518600171</v>
      </c>
      <c r="I93" s="29">
        <f t="shared" si="136"/>
        <v>64.478068243806604</v>
      </c>
      <c r="J93" s="29">
        <f t="shared" si="136"/>
        <v>64.492269590780595</v>
      </c>
      <c r="K93" s="29">
        <f t="shared" si="136"/>
        <v>64.506012829787679</v>
      </c>
      <c r="L93" s="29">
        <f t="shared" si="136"/>
        <v>64.519312738504198</v>
      </c>
      <c r="M93" s="29">
        <f t="shared" si="136"/>
        <v>64.256636198552457</v>
      </c>
      <c r="N93" s="29">
        <f t="shared" si="136"/>
        <v>64.002433095373334</v>
      </c>
      <c r="O93" s="29">
        <f t="shared" si="136"/>
        <v>63.756430092296782</v>
      </c>
      <c r="P93" s="29">
        <f t="shared" si="136"/>
        <v>63.518362669964624</v>
      </c>
      <c r="Q93" s="29">
        <f t="shared" si="136"/>
        <v>63.287974841901253</v>
      </c>
      <c r="R93" s="29">
        <f t="shared" si="136"/>
        <v>63.065018879259277</v>
      </c>
      <c r="S93" s="29">
        <f t="shared" si="136"/>
        <v>62.849255044444462</v>
      </c>
      <c r="T93" s="29">
        <f>AVERAGE(U93:AX93)</f>
        <v>62.640451333333345</v>
      </c>
      <c r="U93" s="7">
        <v>64.918310000000005</v>
      </c>
      <c r="V93" s="7">
        <f>U93</f>
        <v>64.918310000000005</v>
      </c>
      <c r="W93" s="7">
        <f>V93</f>
        <v>64.918310000000005</v>
      </c>
      <c r="X93" s="7">
        <f>W93</f>
        <v>64.918310000000005</v>
      </c>
      <c r="Y93" s="7">
        <f>X93</f>
        <v>64.918310000000005</v>
      </c>
      <c r="Z93" s="7">
        <f>Y93</f>
        <v>64.918310000000005</v>
      </c>
      <c r="AA93" s="7">
        <f t="shared" ref="AA93:AG93" si="137">Z93</f>
        <v>64.918310000000005</v>
      </c>
      <c r="AB93" s="7">
        <f t="shared" si="137"/>
        <v>64.918310000000005</v>
      </c>
      <c r="AC93" s="7">
        <f t="shared" si="137"/>
        <v>64.918310000000005</v>
      </c>
      <c r="AD93" s="7">
        <f t="shared" si="137"/>
        <v>64.918310000000005</v>
      </c>
      <c r="AE93" s="7">
        <f t="shared" si="137"/>
        <v>64.918310000000005</v>
      </c>
      <c r="AF93" s="7">
        <f t="shared" si="137"/>
        <v>64.918310000000005</v>
      </c>
      <c r="AG93" s="7">
        <f t="shared" si="137"/>
        <v>64.918310000000005</v>
      </c>
      <c r="AH93" s="28">
        <f t="shared" ref="AH93:AP93" si="138">AG93</f>
        <v>64.918310000000005</v>
      </c>
      <c r="AI93" s="28">
        <f t="shared" si="138"/>
        <v>64.918310000000005</v>
      </c>
      <c r="AJ93" s="28">
        <f t="shared" si="138"/>
        <v>64.918310000000005</v>
      </c>
      <c r="AK93" s="28">
        <f t="shared" si="138"/>
        <v>64.918310000000005</v>
      </c>
      <c r="AL93" s="28">
        <f t="shared" si="138"/>
        <v>64.918310000000005</v>
      </c>
      <c r="AM93" s="28">
        <f t="shared" si="138"/>
        <v>64.918310000000005</v>
      </c>
      <c r="AN93" s="28">
        <f t="shared" si="138"/>
        <v>64.918310000000005</v>
      </c>
      <c r="AO93" s="28">
        <f t="shared" si="138"/>
        <v>64.918310000000005</v>
      </c>
      <c r="AP93" s="28">
        <f t="shared" si="138"/>
        <v>64.918310000000005</v>
      </c>
      <c r="AQ93" s="7">
        <v>56.376339999999999</v>
      </c>
      <c r="AR93" s="28">
        <f>AQ93</f>
        <v>56.376339999999999</v>
      </c>
      <c r="AS93" s="28">
        <f>AR93</f>
        <v>56.376339999999999</v>
      </c>
      <c r="AT93" s="28">
        <f>AS93</f>
        <v>56.376339999999999</v>
      </c>
      <c r="AU93" s="28">
        <f>AT93</f>
        <v>56.376339999999999</v>
      </c>
      <c r="AV93" s="28">
        <f>AU93</f>
        <v>56.376339999999999</v>
      </c>
      <c r="AW93" s="28">
        <f t="shared" si="134"/>
        <v>56.376339999999999</v>
      </c>
      <c r="AX93" s="7">
        <f t="shared" si="98"/>
        <v>56.376339999999999</v>
      </c>
    </row>
    <row r="94" spans="1:50" ht="13" x14ac:dyDescent="0.3">
      <c r="A94" s="6" t="s">
        <v>162</v>
      </c>
      <c r="B94" s="6" t="str">
        <f t="shared" si="96"/>
        <v xml:space="preserve">Japan </v>
      </c>
      <c r="C94" s="5" t="s">
        <v>53</v>
      </c>
      <c r="D94" s="30">
        <f>E94</f>
        <v>39.775919999999999</v>
      </c>
      <c r="E94" s="8">
        <v>39.775919999999999</v>
      </c>
      <c r="F94" s="8">
        <f>E94</f>
        <v>39.775919999999999</v>
      </c>
      <c r="G94" s="8">
        <v>37.772440000000003</v>
      </c>
      <c r="H94" s="8">
        <v>37.035670000000003</v>
      </c>
      <c r="I94" s="8">
        <v>37.626089999999998</v>
      </c>
      <c r="J94" s="8">
        <v>38.74042</v>
      </c>
      <c r="K94" s="8">
        <v>40.533610000000003</v>
      </c>
      <c r="L94" s="8">
        <v>42.085810000000002</v>
      </c>
      <c r="M94" s="8">
        <v>43.171239999999997</v>
      </c>
      <c r="N94" s="8">
        <v>43.72063</v>
      </c>
      <c r="O94" s="8">
        <v>43.749789999999997</v>
      </c>
      <c r="P94" s="8">
        <v>43.343150000000001</v>
      </c>
      <c r="Q94" s="8">
        <v>43.309939999999997</v>
      </c>
      <c r="R94" s="8">
        <v>44.080640000000002</v>
      </c>
      <c r="S94" s="8">
        <v>44.149299999999997</v>
      </c>
      <c r="T94" s="8">
        <v>44.615479999999998</v>
      </c>
      <c r="U94" s="8">
        <v>44.194209999999998</v>
      </c>
      <c r="V94" s="8">
        <v>43.887979999999999</v>
      </c>
      <c r="W94" s="8">
        <v>46.625230000000002</v>
      </c>
      <c r="X94" s="8">
        <v>47.738329999999998</v>
      </c>
      <c r="Y94" s="8">
        <f>X94</f>
        <v>47.738329999999998</v>
      </c>
      <c r="Z94" s="8">
        <f>Y94</f>
        <v>47.738329999999998</v>
      </c>
      <c r="AA94" s="8">
        <v>47.814399999999999</v>
      </c>
      <c r="AB94" s="8">
        <v>50.628320000000002</v>
      </c>
      <c r="AC94" s="8">
        <v>50.91666</v>
      </c>
      <c r="AD94" s="8">
        <v>50.602849999999997</v>
      </c>
      <c r="AE94" s="8">
        <v>50.395740000000004</v>
      </c>
      <c r="AF94" s="8">
        <v>50.145989999999998</v>
      </c>
      <c r="AG94" s="8">
        <v>50.118470000000002</v>
      </c>
      <c r="AH94" s="8">
        <v>49.704979999999999</v>
      </c>
      <c r="AI94" s="8">
        <v>49.407699999999998</v>
      </c>
      <c r="AJ94" s="8">
        <v>48.8431</v>
      </c>
      <c r="AK94" s="8">
        <v>49.0137</v>
      </c>
      <c r="AL94" s="8">
        <v>49.313110000000002</v>
      </c>
      <c r="AM94" s="8">
        <v>49.402479999999997</v>
      </c>
      <c r="AN94" s="8">
        <v>49.260300000000001</v>
      </c>
      <c r="AO94" s="8">
        <v>48.845210000000002</v>
      </c>
      <c r="AP94" s="8">
        <v>48.49812</v>
      </c>
      <c r="AQ94" s="8">
        <v>48.293990000000001</v>
      </c>
      <c r="AR94" s="8">
        <v>48.51728</v>
      </c>
      <c r="AS94" s="8">
        <v>48.423369999999998</v>
      </c>
      <c r="AT94" s="8">
        <v>48.30462</v>
      </c>
      <c r="AU94" s="8">
        <v>48.78942</v>
      </c>
      <c r="AV94" s="8">
        <v>48.94894</v>
      </c>
      <c r="AW94" s="28">
        <f t="shared" si="134"/>
        <v>48.94894</v>
      </c>
      <c r="AX94" s="8">
        <f t="shared" si="98"/>
        <v>48.94894</v>
      </c>
    </row>
    <row r="95" spans="1:50" ht="13" x14ac:dyDescent="0.3">
      <c r="A95" s="6" t="s">
        <v>164</v>
      </c>
      <c r="B95" s="6" t="str">
        <f t="shared" si="96"/>
        <v xml:space="preserve">Jordan </v>
      </c>
      <c r="C95" s="5" t="s">
        <v>53</v>
      </c>
      <c r="D95" s="30">
        <f>E95</f>
        <v>24.873100000000001</v>
      </c>
      <c r="E95" s="8">
        <v>24.873100000000001</v>
      </c>
      <c r="F95" s="8">
        <f>E95</f>
        <v>24.873100000000001</v>
      </c>
      <c r="G95" s="8">
        <v>25.722539999999999</v>
      </c>
      <c r="H95" s="8">
        <v>31.505320000000001</v>
      </c>
      <c r="I95" s="8">
        <v>31.383859999999999</v>
      </c>
      <c r="J95" s="8">
        <v>33.638150000000003</v>
      </c>
      <c r="K95" s="8">
        <f>J95</f>
        <v>33.638150000000003</v>
      </c>
      <c r="L95" s="8">
        <v>31.385179999999998</v>
      </c>
      <c r="M95" s="8">
        <v>37.629629999999999</v>
      </c>
      <c r="N95" s="8">
        <v>36.569420000000001</v>
      </c>
      <c r="O95" s="8">
        <v>45.404179999999997</v>
      </c>
      <c r="P95" s="8">
        <f>O95</f>
        <v>45.404179999999997</v>
      </c>
      <c r="Q95" s="8">
        <f>P95</f>
        <v>45.404179999999997</v>
      </c>
      <c r="R95" s="8">
        <v>48.438009999999998</v>
      </c>
      <c r="S95" s="8">
        <v>37.348230000000001</v>
      </c>
      <c r="T95" s="8">
        <v>47.538310000000003</v>
      </c>
      <c r="U95" s="8">
        <v>50.533389999999997</v>
      </c>
      <c r="V95" s="8">
        <v>46.659019999999998</v>
      </c>
      <c r="W95" s="8">
        <f>V95</f>
        <v>46.659019999999998</v>
      </c>
      <c r="X95" s="8">
        <v>54.961039999999997</v>
      </c>
      <c r="Y95" s="8">
        <v>58.191670000000002</v>
      </c>
      <c r="Z95" s="8">
        <v>54.185720000000003</v>
      </c>
      <c r="AA95" s="8">
        <v>56.308050000000001</v>
      </c>
      <c r="AB95" s="8">
        <v>55.597850000000001</v>
      </c>
      <c r="AC95" s="8">
        <v>55.207479999999997</v>
      </c>
      <c r="AD95" s="8">
        <f>AC95</f>
        <v>55.207479999999997</v>
      </c>
      <c r="AE95" s="8">
        <v>53.230629999999998</v>
      </c>
      <c r="AF95" s="8">
        <f>AE95</f>
        <v>53.230629999999998</v>
      </c>
      <c r="AG95" s="8">
        <f>AF95</f>
        <v>53.230629999999998</v>
      </c>
      <c r="AH95" s="8">
        <v>53.634010000000004</v>
      </c>
      <c r="AI95" s="28">
        <f>AH95</f>
        <v>53.634010000000004</v>
      </c>
      <c r="AJ95" s="28">
        <f>AI95</f>
        <v>53.634010000000004</v>
      </c>
      <c r="AK95" s="8">
        <v>57.143630000000002</v>
      </c>
      <c r="AL95" s="8">
        <v>52.21414</v>
      </c>
      <c r="AM95" s="8">
        <v>56.386249999999997</v>
      </c>
      <c r="AN95" s="8">
        <v>53.66377</v>
      </c>
      <c r="AO95" s="8">
        <v>54.837209999999999</v>
      </c>
      <c r="AP95" s="28">
        <f>AO95</f>
        <v>54.837209999999999</v>
      </c>
      <c r="AQ95" s="28">
        <f>AP95</f>
        <v>54.837209999999999</v>
      </c>
      <c r="AR95" s="28">
        <f>AQ95</f>
        <v>54.837209999999999</v>
      </c>
      <c r="AS95" s="8">
        <v>48.408200000000001</v>
      </c>
      <c r="AT95" s="8">
        <v>46.795780000000001</v>
      </c>
      <c r="AU95" s="28">
        <f>AT95</f>
        <v>46.795780000000001</v>
      </c>
      <c r="AV95" s="28">
        <f>AU95</f>
        <v>46.795780000000001</v>
      </c>
      <c r="AW95" s="28">
        <f t="shared" si="134"/>
        <v>46.795780000000001</v>
      </c>
      <c r="AX95" s="8">
        <f t="shared" si="98"/>
        <v>46.795780000000001</v>
      </c>
    </row>
    <row r="96" spans="1:50" ht="20" x14ac:dyDescent="0.3">
      <c r="A96" s="6" t="s">
        <v>165</v>
      </c>
      <c r="B96" s="6" t="str">
        <f t="shared" si="96"/>
        <v xml:space="preserve">Kazakhstan </v>
      </c>
      <c r="C96" s="5" t="s">
        <v>53</v>
      </c>
      <c r="D96" s="31">
        <f t="shared" ref="D96:AS96" si="139">E96-0.5</f>
        <v>34.75808</v>
      </c>
      <c r="E96" s="31">
        <f t="shared" si="139"/>
        <v>35.25808</v>
      </c>
      <c r="F96" s="31">
        <f t="shared" si="139"/>
        <v>35.75808</v>
      </c>
      <c r="G96" s="31">
        <f t="shared" si="139"/>
        <v>36.25808</v>
      </c>
      <c r="H96" s="31">
        <f t="shared" si="139"/>
        <v>36.75808</v>
      </c>
      <c r="I96" s="31">
        <f t="shared" si="139"/>
        <v>37.25808</v>
      </c>
      <c r="J96" s="31">
        <f t="shared" si="139"/>
        <v>37.75808</v>
      </c>
      <c r="K96" s="31">
        <f t="shared" si="139"/>
        <v>38.25808</v>
      </c>
      <c r="L96" s="31">
        <f t="shared" si="139"/>
        <v>38.75808</v>
      </c>
      <c r="M96" s="31">
        <f t="shared" si="139"/>
        <v>39.25808</v>
      </c>
      <c r="N96" s="31">
        <f t="shared" si="139"/>
        <v>39.75808</v>
      </c>
      <c r="O96" s="31">
        <f t="shared" si="139"/>
        <v>40.25808</v>
      </c>
      <c r="P96" s="31">
        <f t="shared" si="139"/>
        <v>40.75808</v>
      </c>
      <c r="Q96" s="31">
        <f t="shared" si="139"/>
        <v>41.25808</v>
      </c>
      <c r="R96" s="31">
        <f t="shared" si="139"/>
        <v>41.75808</v>
      </c>
      <c r="S96" s="31">
        <f t="shared" si="139"/>
        <v>42.25808</v>
      </c>
      <c r="T96" s="31">
        <f t="shared" si="139"/>
        <v>42.75808</v>
      </c>
      <c r="U96" s="31">
        <f t="shared" si="139"/>
        <v>43.25808</v>
      </c>
      <c r="V96" s="31">
        <f t="shared" si="139"/>
        <v>43.75808</v>
      </c>
      <c r="W96" s="31">
        <f t="shared" si="139"/>
        <v>44.25808</v>
      </c>
      <c r="X96" s="31">
        <f t="shared" si="139"/>
        <v>44.75808</v>
      </c>
      <c r="Y96" s="31">
        <f t="shared" si="139"/>
        <v>45.25808</v>
      </c>
      <c r="Z96" s="31">
        <f t="shared" si="139"/>
        <v>45.75808</v>
      </c>
      <c r="AA96" s="31">
        <f t="shared" si="139"/>
        <v>46.25808</v>
      </c>
      <c r="AB96" s="31">
        <f t="shared" si="139"/>
        <v>46.75808</v>
      </c>
      <c r="AC96" s="31">
        <f t="shared" si="139"/>
        <v>47.25808</v>
      </c>
      <c r="AD96" s="31">
        <f t="shared" si="139"/>
        <v>47.75808</v>
      </c>
      <c r="AE96" s="31">
        <f t="shared" si="139"/>
        <v>48.25808</v>
      </c>
      <c r="AF96" s="31">
        <f t="shared" si="139"/>
        <v>48.75808</v>
      </c>
      <c r="AG96" s="31">
        <f t="shared" si="139"/>
        <v>49.25808</v>
      </c>
      <c r="AH96" s="31">
        <f t="shared" si="139"/>
        <v>49.75808</v>
      </c>
      <c r="AI96" s="31">
        <f t="shared" si="139"/>
        <v>50.25808</v>
      </c>
      <c r="AJ96" s="31">
        <f t="shared" si="139"/>
        <v>50.75808</v>
      </c>
      <c r="AK96" s="31">
        <f t="shared" si="139"/>
        <v>51.25808</v>
      </c>
      <c r="AL96" s="31">
        <f t="shared" si="139"/>
        <v>51.75808</v>
      </c>
      <c r="AM96" s="31">
        <f t="shared" si="139"/>
        <v>52.25808</v>
      </c>
      <c r="AN96" s="31">
        <f t="shared" si="139"/>
        <v>52.75808</v>
      </c>
      <c r="AO96" s="31">
        <f t="shared" si="139"/>
        <v>53.25808</v>
      </c>
      <c r="AP96" s="31">
        <f t="shared" si="139"/>
        <v>53.75808</v>
      </c>
      <c r="AQ96" s="31">
        <f t="shared" si="139"/>
        <v>54.25808</v>
      </c>
      <c r="AR96" s="31">
        <f t="shared" si="139"/>
        <v>54.75808</v>
      </c>
      <c r="AS96" s="31">
        <f t="shared" si="139"/>
        <v>55.25808</v>
      </c>
      <c r="AT96" s="31">
        <f>AU96-0.5</f>
        <v>55.75808</v>
      </c>
      <c r="AU96" s="7">
        <v>56.25808</v>
      </c>
      <c r="AV96" s="7">
        <v>55.772579999999998</v>
      </c>
      <c r="AW96" s="7">
        <v>54.538409999999999</v>
      </c>
      <c r="AX96" s="7">
        <v>56.166110000000003</v>
      </c>
    </row>
    <row r="97" spans="1:50" ht="13" x14ac:dyDescent="0.3">
      <c r="A97" s="6" t="s">
        <v>166</v>
      </c>
      <c r="B97" s="6" t="str">
        <f t="shared" si="96"/>
        <v xml:space="preserve">Kenya </v>
      </c>
      <c r="C97" s="5" t="s">
        <v>53</v>
      </c>
      <c r="D97" s="23">
        <f>TREND(E97:$AW97,E$3:$AW$3,D$3)</f>
        <v>22.658020968678329</v>
      </c>
      <c r="E97" s="23">
        <f>TREND(F97:$AW97,F$3:$AW$3,E$3)</f>
        <v>23.013094453781491</v>
      </c>
      <c r="F97" s="23">
        <f>TREND(G97:$AW97,G$3:$AW$3,F$3)</f>
        <v>23.368167938884653</v>
      </c>
      <c r="G97" s="23">
        <f>TREND(H97:$AW97,H$3:$AW$3,G$3)</f>
        <v>23.723241423987702</v>
      </c>
      <c r="H97" s="23">
        <f>TREND(I97:$AW97,I$3:$AW$3,H$3)</f>
        <v>24.078314909090864</v>
      </c>
      <c r="I97" s="23">
        <f>TREND(J97:$AW97,J$3:$AW$3,I$3)</f>
        <v>24.433388394194026</v>
      </c>
      <c r="J97" s="23">
        <f>TREND(K97:$AW97,K$3:$AW$3,J$3)</f>
        <v>24.788461879297301</v>
      </c>
      <c r="K97" s="23">
        <f>TREND(L97:$AW97,L$3:$AW$3,K$3)</f>
        <v>25.143535364400236</v>
      </c>
      <c r="L97" s="23">
        <f>TREND(M97:$AW97,M$3:$AW$3,L$3)</f>
        <v>25.498608849503398</v>
      </c>
      <c r="M97" s="23">
        <f>TREND(N97:$AW97,N$3:$AW$3,M$3)</f>
        <v>25.85368233460656</v>
      </c>
      <c r="N97" s="23">
        <f>TREND(O97:$AW97,O$3:$AW$3,N$3)</f>
        <v>26.208755819709722</v>
      </c>
      <c r="O97" s="23">
        <f>TREND(P97:$AW97,P$3:$AW$3,O$3)</f>
        <v>26.563829304812771</v>
      </c>
      <c r="P97" s="8">
        <v>26.40831</v>
      </c>
      <c r="Q97" s="8">
        <f>P97</f>
        <v>26.40831</v>
      </c>
      <c r="R97" s="8">
        <v>31.391449999999999</v>
      </c>
      <c r="S97" s="8">
        <f t="shared" ref="S97:X97" si="140">R97</f>
        <v>31.391449999999999</v>
      </c>
      <c r="T97" s="8">
        <f t="shared" si="140"/>
        <v>31.391449999999999</v>
      </c>
      <c r="U97" s="8">
        <f t="shared" si="140"/>
        <v>31.391449999999999</v>
      </c>
      <c r="V97" s="8">
        <f t="shared" si="140"/>
        <v>31.391449999999999</v>
      </c>
      <c r="W97" s="8">
        <f t="shared" si="140"/>
        <v>31.391449999999999</v>
      </c>
      <c r="X97" s="8">
        <f t="shared" si="140"/>
        <v>31.391449999999999</v>
      </c>
      <c r="Y97" s="8">
        <v>27.118960000000001</v>
      </c>
      <c r="Z97" s="8">
        <f t="shared" ref="Z97:AG97" si="141">Y97</f>
        <v>27.118960000000001</v>
      </c>
      <c r="AA97" s="8">
        <f t="shared" si="141"/>
        <v>27.118960000000001</v>
      </c>
      <c r="AB97" s="8">
        <f t="shared" si="141"/>
        <v>27.118960000000001</v>
      </c>
      <c r="AC97" s="8">
        <f t="shared" si="141"/>
        <v>27.118960000000001</v>
      </c>
      <c r="AD97" s="8">
        <f t="shared" si="141"/>
        <v>27.118960000000001</v>
      </c>
      <c r="AE97" s="8">
        <f t="shared" si="141"/>
        <v>27.118960000000001</v>
      </c>
      <c r="AF97" s="8">
        <f t="shared" si="141"/>
        <v>27.118960000000001</v>
      </c>
      <c r="AG97" s="8">
        <f t="shared" si="141"/>
        <v>27.118960000000001</v>
      </c>
      <c r="AH97" s="8">
        <v>36.363309999999998</v>
      </c>
      <c r="AI97" s="8">
        <v>37.429879999999997</v>
      </c>
      <c r="AJ97" s="28">
        <f t="shared" ref="AJ97:AW97" si="142">AI97</f>
        <v>37.429879999999997</v>
      </c>
      <c r="AK97" s="28">
        <f t="shared" si="142"/>
        <v>37.429879999999997</v>
      </c>
      <c r="AL97" s="28">
        <f t="shared" si="142"/>
        <v>37.429879999999997</v>
      </c>
      <c r="AM97" s="28">
        <f t="shared" si="142"/>
        <v>37.429879999999997</v>
      </c>
      <c r="AN97" s="28">
        <f t="shared" si="142"/>
        <v>37.429879999999997</v>
      </c>
      <c r="AO97" s="28">
        <f t="shared" si="142"/>
        <v>37.429879999999997</v>
      </c>
      <c r="AP97" s="28">
        <f t="shared" si="142"/>
        <v>37.429879999999997</v>
      </c>
      <c r="AQ97" s="28">
        <f t="shared" si="142"/>
        <v>37.429879999999997</v>
      </c>
      <c r="AR97" s="28">
        <f t="shared" si="142"/>
        <v>37.429879999999997</v>
      </c>
      <c r="AS97" s="28">
        <f t="shared" si="142"/>
        <v>37.429879999999997</v>
      </c>
      <c r="AT97" s="28">
        <f t="shared" si="142"/>
        <v>37.429879999999997</v>
      </c>
      <c r="AU97" s="28">
        <f t="shared" si="142"/>
        <v>37.429879999999997</v>
      </c>
      <c r="AV97" s="28">
        <f t="shared" si="142"/>
        <v>37.429879999999997</v>
      </c>
      <c r="AW97" s="28">
        <f t="shared" si="142"/>
        <v>37.429879999999997</v>
      </c>
      <c r="AX97" s="8">
        <f t="shared" ref="AX97:AX115" si="143">AW97</f>
        <v>37.429879999999997</v>
      </c>
    </row>
    <row r="98" spans="1:50" ht="13" x14ac:dyDescent="0.3">
      <c r="A98" s="6" t="s">
        <v>168</v>
      </c>
      <c r="B98" s="6" t="str">
        <f t="shared" si="96"/>
        <v xml:space="preserve">Kuwait </v>
      </c>
      <c r="C98" s="5" t="s">
        <v>53</v>
      </c>
      <c r="D98" s="30">
        <f>E98</f>
        <v>51.49051</v>
      </c>
      <c r="E98" s="8">
        <v>51.49051</v>
      </c>
      <c r="F98" s="8">
        <f>E98</f>
        <v>51.49051</v>
      </c>
      <c r="G98" s="8">
        <v>46.231160000000003</v>
      </c>
      <c r="H98" s="8">
        <v>41.941749999999999</v>
      </c>
      <c r="I98" s="8">
        <v>50.491799999999998</v>
      </c>
      <c r="J98" s="8">
        <v>60.74136</v>
      </c>
      <c r="K98" s="8">
        <f>J98</f>
        <v>60.74136</v>
      </c>
      <c r="L98" s="8">
        <v>61.467590000000001</v>
      </c>
      <c r="M98" s="8">
        <f>L98</f>
        <v>61.467590000000001</v>
      </c>
      <c r="N98" s="8">
        <v>65.545410000000004</v>
      </c>
      <c r="O98" s="8">
        <v>62.962960000000002</v>
      </c>
      <c r="P98" s="8">
        <v>62.51446</v>
      </c>
      <c r="Q98" s="8">
        <v>52.035170000000001</v>
      </c>
      <c r="R98" s="8">
        <v>63.828499999999998</v>
      </c>
      <c r="S98" s="8">
        <v>62.080539999999999</v>
      </c>
      <c r="T98" s="8">
        <v>58.51952</v>
      </c>
      <c r="U98" s="8">
        <v>59.077530000000003</v>
      </c>
      <c r="V98" s="8">
        <v>62.014360000000003</v>
      </c>
      <c r="W98" s="8">
        <f>V98</f>
        <v>62.014360000000003</v>
      </c>
      <c r="X98" s="8">
        <f>W98</f>
        <v>62.014360000000003</v>
      </c>
      <c r="Y98" s="8">
        <f>X98</f>
        <v>62.014360000000003</v>
      </c>
      <c r="Z98" s="8">
        <f>Y98</f>
        <v>62.014360000000003</v>
      </c>
      <c r="AA98" s="8">
        <v>53.63664</v>
      </c>
      <c r="AB98" s="8">
        <f t="shared" ref="AB98:AG98" si="144">AA98</f>
        <v>53.63664</v>
      </c>
      <c r="AC98" s="8">
        <f t="shared" si="144"/>
        <v>53.63664</v>
      </c>
      <c r="AD98" s="8">
        <f t="shared" si="144"/>
        <v>53.63664</v>
      </c>
      <c r="AE98" s="8">
        <f t="shared" si="144"/>
        <v>53.63664</v>
      </c>
      <c r="AF98" s="8">
        <f t="shared" si="144"/>
        <v>53.63664</v>
      </c>
      <c r="AG98" s="8">
        <f t="shared" si="144"/>
        <v>53.63664</v>
      </c>
      <c r="AH98" s="28">
        <f t="shared" ref="AH98:AT98" si="145">AG98</f>
        <v>53.63664</v>
      </c>
      <c r="AI98" s="28">
        <f t="shared" si="145"/>
        <v>53.63664</v>
      </c>
      <c r="AJ98" s="28">
        <f t="shared" si="145"/>
        <v>53.63664</v>
      </c>
      <c r="AK98" s="28">
        <f t="shared" si="145"/>
        <v>53.63664</v>
      </c>
      <c r="AL98" s="28">
        <f t="shared" si="145"/>
        <v>53.63664</v>
      </c>
      <c r="AM98" s="28">
        <f t="shared" si="145"/>
        <v>53.63664</v>
      </c>
      <c r="AN98" s="28">
        <f t="shared" si="145"/>
        <v>53.63664</v>
      </c>
      <c r="AO98" s="28">
        <f t="shared" si="145"/>
        <v>53.63664</v>
      </c>
      <c r="AP98" s="28">
        <f t="shared" si="145"/>
        <v>53.63664</v>
      </c>
      <c r="AQ98" s="28">
        <f t="shared" si="145"/>
        <v>53.63664</v>
      </c>
      <c r="AR98" s="28">
        <f t="shared" si="145"/>
        <v>53.63664</v>
      </c>
      <c r="AS98" s="28">
        <f t="shared" si="145"/>
        <v>53.63664</v>
      </c>
      <c r="AT98" s="28">
        <f t="shared" si="145"/>
        <v>53.63664</v>
      </c>
      <c r="AU98" s="8">
        <v>58.280909999999999</v>
      </c>
      <c r="AV98" s="28">
        <f>AU98</f>
        <v>58.280909999999999</v>
      </c>
      <c r="AW98" s="28">
        <f>AV98</f>
        <v>58.280909999999999</v>
      </c>
      <c r="AX98" s="8">
        <f t="shared" si="143"/>
        <v>58.280909999999999</v>
      </c>
    </row>
    <row r="99" spans="1:50" ht="20" x14ac:dyDescent="0.3">
      <c r="A99" s="6" t="s">
        <v>169</v>
      </c>
      <c r="B99" s="6" t="str">
        <f t="shared" si="96"/>
        <v xml:space="preserve">Kyrgyzstan </v>
      </c>
      <c r="C99" s="5" t="s">
        <v>53</v>
      </c>
      <c r="D99" s="23">
        <f>TREND(E99:$AW99,E$3:$AW$3,D$3)</f>
        <v>34.99357588235307</v>
      </c>
      <c r="E99" s="23">
        <f>TREND(F99:$AW99,F$3:$AW$3,E$3)</f>
        <v>35.6014776470588</v>
      </c>
      <c r="F99" s="23">
        <f>TREND(G99:$AW99,G$3:$AW$3,F$3)</f>
        <v>36.209379411764758</v>
      </c>
      <c r="G99" s="23">
        <f>TREND(H99:$AW99,H$3:$AW$3,G$3)</f>
        <v>36.817281176470715</v>
      </c>
      <c r="H99" s="23">
        <f>TREND(I99:$AW99,I$3:$AW$3,H$3)</f>
        <v>37.425182941176445</v>
      </c>
      <c r="I99" s="23">
        <f>TREND(J99:$AW99,J$3:$AW$3,I$3)</f>
        <v>38.033084705882402</v>
      </c>
      <c r="J99" s="23">
        <f>TREND(K99:$AW99,K$3:$AW$3,J$3)</f>
        <v>38.640986470588359</v>
      </c>
      <c r="K99" s="23">
        <f>TREND(L99:$AW99,L$3:$AW$3,K$3)</f>
        <v>39.248888235294089</v>
      </c>
      <c r="L99" s="23">
        <f>TREND(M99:$AW99,M$3:$AW$3,L$3)</f>
        <v>39.856790000000046</v>
      </c>
      <c r="M99" s="23">
        <f>TREND(N99:$AW99,N$3:$AW$3,M$3)</f>
        <v>40.464691764706004</v>
      </c>
      <c r="N99" s="23">
        <f>TREND(O99:$AW99,O$3:$AW$3,N$3)</f>
        <v>41.072593529411733</v>
      </c>
      <c r="O99" s="23">
        <f>TREND(P99:$AW99,P$3:$AW$3,O$3)</f>
        <v>41.680495294117691</v>
      </c>
      <c r="P99" s="23">
        <f>TREND(Q99:$AW99,Q$3:$AW$3,P$3)</f>
        <v>42.288397058823421</v>
      </c>
      <c r="Q99" s="23">
        <f>TREND(R99:$AW99,R$3:$AW$3,Q$3)</f>
        <v>42.896298823529378</v>
      </c>
      <c r="R99" s="23">
        <f>TREND(S99:$AW99,S$3:$AW$3,R$3)</f>
        <v>43.504200588235562</v>
      </c>
      <c r="S99" s="23">
        <f>TREND(T99:$AW99,T$3:$AW$3,S$3)</f>
        <v>44.112102352941292</v>
      </c>
      <c r="T99" s="23">
        <f>TREND(U99:$AW99,U$3:$AW$3,T$3)</f>
        <v>44.720004117647022</v>
      </c>
      <c r="U99" s="23">
        <f>TREND(V99:$AW99,V$3:$AW$3,U$3)</f>
        <v>45.327905882352979</v>
      </c>
      <c r="V99" s="23">
        <f>TREND(W99:$AW99,W$3:$AW$3,V$3)</f>
        <v>45.935807647058709</v>
      </c>
      <c r="W99" s="23">
        <f>TREND(X99:$AW99,X$3:$AW$3,W$3)</f>
        <v>46.543709411764667</v>
      </c>
      <c r="X99" s="23">
        <f>TREND(Y99:$AW99,Y$3:$AW$3,X$3)</f>
        <v>47.151611176470624</v>
      </c>
      <c r="Y99" s="23">
        <f>TREND(Z99:$AW99,Z$3:$AW$3,Y$3)</f>
        <v>47.759512941176581</v>
      </c>
      <c r="Z99" s="23">
        <f>TREND(AA99:$AW99,AA$3:$AW$3,Z$3)</f>
        <v>48.367414705882311</v>
      </c>
      <c r="AA99" s="23">
        <f>TREND(AB99:$AW99,AB$3:$AW$3,AA$3)</f>
        <v>48.975316470588496</v>
      </c>
      <c r="AB99" s="23">
        <f>TREND(AC99:$AW99,AC$3:$AW$3,AB$3)</f>
        <v>49.583218235294225</v>
      </c>
      <c r="AC99" s="23">
        <f>TREND(AD99:$AW99,AD$3:$AW$3,AC$3)</f>
        <v>50.191119999999955</v>
      </c>
      <c r="AD99" s="23">
        <f>TREND(AE99:$AW99,AE$3:$AW$3,AD$3)</f>
        <v>50.799021764705913</v>
      </c>
      <c r="AE99" s="23">
        <f>TREND(AF99:$AW99,AF$3:$AW$3,AE$3)</f>
        <v>51.40692352941187</v>
      </c>
      <c r="AF99" s="23">
        <f>TREND(AG99:$AW99,AG$3:$AW$3,AF$3)</f>
        <v>52.0148252941176</v>
      </c>
      <c r="AG99" s="7">
        <v>50.490609999999997</v>
      </c>
      <c r="AH99" s="28">
        <f>AG99</f>
        <v>50.490609999999997</v>
      </c>
      <c r="AI99" s="7">
        <v>53.012250000000002</v>
      </c>
      <c r="AJ99" s="7">
        <v>56.476280000000003</v>
      </c>
      <c r="AK99" s="7">
        <v>58.403060000000004</v>
      </c>
      <c r="AL99" s="7">
        <v>54.961010000000002</v>
      </c>
      <c r="AM99" s="7">
        <v>56.784970000000001</v>
      </c>
      <c r="AN99" s="7">
        <v>56.478499999999997</v>
      </c>
      <c r="AO99" s="7">
        <v>55.869860000000003</v>
      </c>
      <c r="AP99" s="7">
        <v>60.838160000000002</v>
      </c>
      <c r="AQ99" s="7">
        <v>61.14123</v>
      </c>
      <c r="AR99" s="7">
        <v>60.572400000000002</v>
      </c>
      <c r="AS99" s="7">
        <v>59.969180000000001</v>
      </c>
      <c r="AT99" s="7">
        <v>61.371510000000001</v>
      </c>
      <c r="AU99" s="7">
        <v>60.133789999999998</v>
      </c>
      <c r="AV99" s="28">
        <f>AU99</f>
        <v>60.133789999999998</v>
      </c>
      <c r="AW99" s="28">
        <f>AV99</f>
        <v>60.133789999999998</v>
      </c>
      <c r="AX99" s="7">
        <f t="shared" si="143"/>
        <v>60.133789999999998</v>
      </c>
    </row>
    <row r="100" spans="1:50" ht="40" x14ac:dyDescent="0.3">
      <c r="A100" s="6" t="s">
        <v>170</v>
      </c>
      <c r="B100" s="6" t="s">
        <v>493</v>
      </c>
      <c r="C100" s="5" t="s">
        <v>53</v>
      </c>
      <c r="D100" s="30">
        <f>E100</f>
        <v>24.46809</v>
      </c>
      <c r="E100" s="30">
        <f>F100</f>
        <v>24.46809</v>
      </c>
      <c r="F100" s="30">
        <f>G100</f>
        <v>24.46809</v>
      </c>
      <c r="G100" s="8">
        <v>24.46809</v>
      </c>
      <c r="H100" s="8">
        <v>24.761900000000001</v>
      </c>
      <c r="I100" s="8">
        <v>27.884620000000002</v>
      </c>
      <c r="J100" s="8">
        <v>20.12987</v>
      </c>
      <c r="K100" s="8">
        <f>J100</f>
        <v>20.12987</v>
      </c>
      <c r="L100" s="8">
        <f>K100</f>
        <v>20.12987</v>
      </c>
      <c r="M100" s="8">
        <f>L100</f>
        <v>20.12987</v>
      </c>
      <c r="N100" s="8">
        <f>M100</f>
        <v>20.12987</v>
      </c>
      <c r="O100" s="8">
        <v>19.650659999999998</v>
      </c>
      <c r="P100" s="8">
        <f>O100</f>
        <v>19.650659999999998</v>
      </c>
      <c r="Q100" s="8">
        <v>28.05556</v>
      </c>
      <c r="R100" s="8">
        <v>32.13729</v>
      </c>
      <c r="S100" s="8">
        <f>R100</f>
        <v>32.13729</v>
      </c>
      <c r="T100" s="8">
        <v>43.456029999999998</v>
      </c>
      <c r="U100" s="8">
        <v>51.096670000000003</v>
      </c>
      <c r="V100" s="8">
        <f t="shared" ref="V100:AA100" si="146">U100</f>
        <v>51.096670000000003</v>
      </c>
      <c r="W100" s="8">
        <f t="shared" si="146"/>
        <v>51.096670000000003</v>
      </c>
      <c r="X100" s="8">
        <f t="shared" si="146"/>
        <v>51.096670000000003</v>
      </c>
      <c r="Y100" s="8">
        <f t="shared" si="146"/>
        <v>51.096670000000003</v>
      </c>
      <c r="Z100" s="8">
        <f t="shared" si="146"/>
        <v>51.096670000000003</v>
      </c>
      <c r="AA100" s="8">
        <f t="shared" si="146"/>
        <v>51.096670000000003</v>
      </c>
      <c r="AB100" s="8">
        <v>34.049869999999999</v>
      </c>
      <c r="AC100" s="8">
        <v>32.705170000000003</v>
      </c>
      <c r="AD100" s="8">
        <f>AC100</f>
        <v>32.705170000000003</v>
      </c>
      <c r="AE100" s="8">
        <v>28.683</v>
      </c>
      <c r="AF100" s="8">
        <f t="shared" ref="AF100:AF105" si="147">AE100</f>
        <v>28.683</v>
      </c>
      <c r="AG100" s="8">
        <v>32.495809999999999</v>
      </c>
      <c r="AH100" s="8">
        <v>32.026479999999999</v>
      </c>
      <c r="AI100" s="8">
        <v>34.131329999999998</v>
      </c>
      <c r="AJ100" s="28">
        <f>AI100</f>
        <v>34.131329999999998</v>
      </c>
      <c r="AK100" s="8">
        <v>34.381059999999998</v>
      </c>
      <c r="AL100" s="8">
        <v>37.425150000000002</v>
      </c>
      <c r="AM100" s="8">
        <v>33.639850000000003</v>
      </c>
      <c r="AN100" s="8">
        <v>37.720489999999998</v>
      </c>
      <c r="AO100" s="28">
        <f>AN100</f>
        <v>37.720489999999998</v>
      </c>
      <c r="AP100" s="28">
        <f>AO100</f>
        <v>37.720489999999998</v>
      </c>
      <c r="AQ100" s="8">
        <v>42.321469999999998</v>
      </c>
      <c r="AR100" s="28">
        <f>AQ100</f>
        <v>42.321469999999998</v>
      </c>
      <c r="AS100" s="8">
        <v>42.99888</v>
      </c>
      <c r="AT100" s="8">
        <v>44.361190000000001</v>
      </c>
      <c r="AU100" s="8">
        <v>45.388399999999997</v>
      </c>
      <c r="AV100" s="8">
        <v>46.985819999999997</v>
      </c>
      <c r="AW100" s="8">
        <v>48.71537</v>
      </c>
      <c r="AX100" s="8">
        <f t="shared" si="143"/>
        <v>48.71537</v>
      </c>
    </row>
    <row r="101" spans="1:50" ht="13" x14ac:dyDescent="0.3">
      <c r="A101" s="6" t="s">
        <v>171</v>
      </c>
      <c r="B101" s="6" t="str">
        <f t="shared" si="96"/>
        <v xml:space="preserve">Latvia </v>
      </c>
      <c r="C101" s="5" t="s">
        <v>53</v>
      </c>
      <c r="D101" s="23">
        <f>TREND(E101:$AW101,E$3:$AW$3,D$3)</f>
        <v>37.865151255411092</v>
      </c>
      <c r="E101" s="23">
        <f>TREND(F101:$AW101,F$3:$AW$3,E$3)</f>
        <v>38.645976294372076</v>
      </c>
      <c r="F101" s="23">
        <f>TREND(G101:$AW101,G$3:$AW$3,F$3)</f>
        <v>39.426801333333287</v>
      </c>
      <c r="G101" s="23">
        <f>TREND(H101:$AW101,H$3:$AW$3,G$3)</f>
        <v>40.207626372294271</v>
      </c>
      <c r="H101" s="23">
        <f>TREND(I101:$AW101,I$3:$AW$3,H$3)</f>
        <v>40.988451411255255</v>
      </c>
      <c r="I101" s="23">
        <f>TREND(J101:$AW101,J$3:$AW$3,I$3)</f>
        <v>41.769276450216466</v>
      </c>
      <c r="J101" s="23">
        <f>TREND(K101:$AW101,K$3:$AW$3,J$3)</f>
        <v>42.55010148917745</v>
      </c>
      <c r="K101" s="23">
        <f>TREND(L101:$AW101,L$3:$AW$3,K$3)</f>
        <v>43.330926528138434</v>
      </c>
      <c r="L101" s="23">
        <f>TREND(M101:$AW101,M$3:$AW$3,L$3)</f>
        <v>44.111751567099418</v>
      </c>
      <c r="M101" s="23">
        <f>TREND(N101:$AW101,N$3:$AW$3,M$3)</f>
        <v>44.892576606060629</v>
      </c>
      <c r="N101" s="23">
        <f>TREND(O101:$AW101,O$3:$AW$3,N$3)</f>
        <v>45.673401645021613</v>
      </c>
      <c r="O101" s="23">
        <f>TREND(P101:$AW101,P$3:$AW$3,O$3)</f>
        <v>46.454226683982597</v>
      </c>
      <c r="P101" s="23">
        <f>TREND(Q101:$AW101,Q$3:$AW$3,P$3)</f>
        <v>47.235051722943581</v>
      </c>
      <c r="Q101" s="23">
        <f>TREND(R101:$AW101,R$3:$AW$3,Q$3)</f>
        <v>48.015876761904792</v>
      </c>
      <c r="R101" s="23">
        <f>TREND(S101:$AW101,S$3:$AW$3,R$3)</f>
        <v>48.796701800865776</v>
      </c>
      <c r="S101" s="23">
        <f>TREND(T101:$AW101,T$3:$AW$3,S$3)</f>
        <v>49.57752683982676</v>
      </c>
      <c r="T101" s="23">
        <f>TREND(U101:$AW101,U$3:$AW$3,T$3)</f>
        <v>50.358351878787744</v>
      </c>
      <c r="U101" s="23">
        <f>TREND(V101:$AW101,V$3:$AW$3,U$3)</f>
        <v>51.139176917748955</v>
      </c>
      <c r="V101" s="23">
        <f>TREND(W101:$AW101,W$3:$AW$3,V$3)</f>
        <v>51.920001956709712</v>
      </c>
      <c r="W101" s="23">
        <f>TREND(X101:$AW101,X$3:$AW$3,W$3)</f>
        <v>52.700826995670923</v>
      </c>
      <c r="X101" s="23">
        <f>TREND(Y101:$AW101,Y$3:$AW$3,X$3)</f>
        <v>53.481652034632134</v>
      </c>
      <c r="Y101" s="23">
        <f>TREND(Z101:$AW101,Z$3:$AW$3,Y$3)</f>
        <v>54.262477073593118</v>
      </c>
      <c r="Z101" s="23">
        <f>TREND(AA101:$AW101,AA$3:$AW$3,Z$3)</f>
        <v>55.043302112554102</v>
      </c>
      <c r="AA101" s="23">
        <f>TREND(AB101:$AW101,AB$3:$AW$3,AA$3)</f>
        <v>55.824127151515086</v>
      </c>
      <c r="AB101" s="23">
        <f>TREND(AC101:$AW101,AC$3:$AW$3,AB$3)</f>
        <v>56.60495219047607</v>
      </c>
      <c r="AC101" s="7">
        <v>52.897550000000003</v>
      </c>
      <c r="AD101" s="7">
        <f>AC101</f>
        <v>52.897550000000003</v>
      </c>
      <c r="AE101" s="7">
        <f>AD101</f>
        <v>52.897550000000003</v>
      </c>
      <c r="AF101" s="7">
        <f t="shared" si="147"/>
        <v>52.897550000000003</v>
      </c>
      <c r="AG101" s="7">
        <v>66.765249999999995</v>
      </c>
      <c r="AH101" s="7">
        <v>63.407600000000002</v>
      </c>
      <c r="AI101" s="7">
        <v>55.401809999999998</v>
      </c>
      <c r="AJ101" s="7">
        <v>69.424329999999998</v>
      </c>
      <c r="AK101" s="7">
        <v>69.026629999999997</v>
      </c>
      <c r="AL101" s="7">
        <v>69.222710000000006</v>
      </c>
      <c r="AM101" s="7">
        <v>70.540499999999994</v>
      </c>
      <c r="AN101" s="7">
        <v>70.62921</v>
      </c>
      <c r="AO101" s="7">
        <v>71.886210000000005</v>
      </c>
      <c r="AP101" s="7">
        <v>71.530820000000006</v>
      </c>
      <c r="AQ101" s="7">
        <v>71.384630000000001</v>
      </c>
      <c r="AR101" s="7">
        <v>71.312860000000001</v>
      </c>
      <c r="AS101" s="7">
        <v>70.104209999999995</v>
      </c>
      <c r="AT101" s="7">
        <v>67.497209999999995</v>
      </c>
      <c r="AU101" s="7">
        <v>68.995840000000001</v>
      </c>
      <c r="AV101" s="7">
        <v>65.177279999999996</v>
      </c>
      <c r="AW101" s="28">
        <f>AV101</f>
        <v>65.177279999999996</v>
      </c>
      <c r="AX101" s="7">
        <f t="shared" si="143"/>
        <v>65.177279999999996</v>
      </c>
    </row>
    <row r="102" spans="1:50" ht="13" x14ac:dyDescent="0.3">
      <c r="A102" s="6" t="s">
        <v>172</v>
      </c>
      <c r="B102" s="6" t="str">
        <f t="shared" si="96"/>
        <v xml:space="preserve">Lebanon </v>
      </c>
      <c r="C102" s="5" t="s">
        <v>53</v>
      </c>
      <c r="D102" s="23">
        <f>TREND(E102:$AW102,E$3:$AW$3,D$3)</f>
        <v>27.398568143939656</v>
      </c>
      <c r="E102" s="23">
        <f>TREND(F102:$AW102,F$3:$AW$3,E$3)</f>
        <v>28.095848939393818</v>
      </c>
      <c r="F102" s="23">
        <f>TREND(G102:$AW102,G$3:$AW$3,F$3)</f>
        <v>28.793129734848435</v>
      </c>
      <c r="G102" s="23">
        <f>TREND(H102:$AW102,H$3:$AW$3,G$3)</f>
        <v>29.490410530303279</v>
      </c>
      <c r="H102" s="23">
        <f>TREND(I102:$AW102,I$3:$AW$3,H$3)</f>
        <v>30.187691325757442</v>
      </c>
      <c r="I102" s="23">
        <f>TREND(J102:$AW102,J$3:$AW$3,I$3)</f>
        <v>30.884972121212058</v>
      </c>
      <c r="J102" s="23">
        <f>TREND(K102:$AW102,K$3:$AW$3,J$3)</f>
        <v>31.582252916666903</v>
      </c>
      <c r="K102" s="23">
        <f>TREND(L102:$AW102,L$3:$AW$3,K$3)</f>
        <v>32.279533712121065</v>
      </c>
      <c r="L102" s="23">
        <f>TREND(M102:$AW102,M$3:$AW$3,L$3)</f>
        <v>32.976814507575682</v>
      </c>
      <c r="M102" s="23">
        <f>TREND(N102:$AW102,N$3:$AW$3,M$3)</f>
        <v>33.674095303030299</v>
      </c>
      <c r="N102" s="23">
        <f>TREND(O102:$AW102,O$3:$AW$3,N$3)</f>
        <v>34.371376098484916</v>
      </c>
      <c r="O102" s="23">
        <f>TREND(P102:$AW102,P$3:$AW$3,O$3)</f>
        <v>35.068656893939306</v>
      </c>
      <c r="P102" s="23">
        <f>TREND(Q102:$AW102,Q$3:$AW$3,P$3)</f>
        <v>35.76593768939415</v>
      </c>
      <c r="Q102" s="8">
        <v>36.513759999999998</v>
      </c>
      <c r="R102" s="8">
        <v>42.53978</v>
      </c>
      <c r="S102" s="8">
        <f>R102</f>
        <v>42.53978</v>
      </c>
      <c r="T102" s="8">
        <v>39.81682</v>
      </c>
      <c r="U102" s="8">
        <f t="shared" ref="U102:AC102" si="148">T102</f>
        <v>39.81682</v>
      </c>
      <c r="V102" s="8">
        <f t="shared" si="148"/>
        <v>39.81682</v>
      </c>
      <c r="W102" s="8">
        <f t="shared" si="148"/>
        <v>39.81682</v>
      </c>
      <c r="X102" s="8">
        <f t="shared" si="148"/>
        <v>39.81682</v>
      </c>
      <c r="Y102" s="8">
        <f t="shared" si="148"/>
        <v>39.81682</v>
      </c>
      <c r="Z102" s="8">
        <f t="shared" si="148"/>
        <v>39.81682</v>
      </c>
      <c r="AA102" s="8">
        <f t="shared" si="148"/>
        <v>39.81682</v>
      </c>
      <c r="AB102" s="8">
        <f t="shared" si="148"/>
        <v>39.81682</v>
      </c>
      <c r="AC102" s="8">
        <f t="shared" si="148"/>
        <v>39.81682</v>
      </c>
      <c r="AD102" s="8">
        <v>43.862009999999998</v>
      </c>
      <c r="AE102" s="8">
        <f>AD102</f>
        <v>43.862009999999998</v>
      </c>
      <c r="AF102" s="8">
        <f t="shared" si="147"/>
        <v>43.862009999999998</v>
      </c>
      <c r="AG102" s="8">
        <f>AF102</f>
        <v>43.862009999999998</v>
      </c>
      <c r="AH102" s="8">
        <v>50.885849999999998</v>
      </c>
      <c r="AI102" s="8">
        <v>53.35689</v>
      </c>
      <c r="AJ102" s="8">
        <v>54.698590000000003</v>
      </c>
      <c r="AK102" s="8">
        <v>52.186509999999998</v>
      </c>
      <c r="AL102" s="8">
        <v>53.549259999999997</v>
      </c>
      <c r="AM102" s="8">
        <v>53.645910000000001</v>
      </c>
      <c r="AN102" s="8">
        <v>54.307009999999998</v>
      </c>
      <c r="AO102" s="8">
        <v>54.476500000000001</v>
      </c>
      <c r="AP102" s="8">
        <v>55.317830000000001</v>
      </c>
      <c r="AQ102" s="8">
        <v>57.085970000000003</v>
      </c>
      <c r="AR102" s="8">
        <v>55.744340000000001</v>
      </c>
      <c r="AS102" s="8">
        <v>56.197249999999997</v>
      </c>
      <c r="AT102" s="28">
        <f>AS102</f>
        <v>56.197249999999997</v>
      </c>
      <c r="AU102" s="28">
        <f>AT102</f>
        <v>56.197249999999997</v>
      </c>
      <c r="AV102" s="28">
        <f>AU102</f>
        <v>56.197249999999997</v>
      </c>
      <c r="AW102" s="28">
        <f>AV102</f>
        <v>56.197249999999997</v>
      </c>
      <c r="AX102" s="8">
        <f t="shared" si="143"/>
        <v>56.197249999999997</v>
      </c>
    </row>
    <row r="103" spans="1:50" ht="13" x14ac:dyDescent="0.3">
      <c r="A103" s="6" t="s">
        <v>173</v>
      </c>
      <c r="B103" s="6" t="str">
        <f t="shared" si="96"/>
        <v xml:space="preserve">Lesotho </v>
      </c>
      <c r="C103" s="5" t="s">
        <v>53</v>
      </c>
      <c r="D103" s="7">
        <v>29.761900000000001</v>
      </c>
      <c r="E103" s="7">
        <f>D103</f>
        <v>29.761900000000001</v>
      </c>
      <c r="F103" s="7">
        <v>25.28736</v>
      </c>
      <c r="G103" s="7">
        <f t="shared" ref="G103:R103" si="149">F103</f>
        <v>25.28736</v>
      </c>
      <c r="H103" s="7">
        <f t="shared" si="149"/>
        <v>25.28736</v>
      </c>
      <c r="I103" s="7">
        <f t="shared" si="149"/>
        <v>25.28736</v>
      </c>
      <c r="J103" s="7">
        <f t="shared" si="149"/>
        <v>25.28736</v>
      </c>
      <c r="K103" s="7">
        <f t="shared" si="149"/>
        <v>25.28736</v>
      </c>
      <c r="L103" s="7">
        <f t="shared" si="149"/>
        <v>25.28736</v>
      </c>
      <c r="M103" s="7">
        <f t="shared" si="149"/>
        <v>25.28736</v>
      </c>
      <c r="N103" s="7">
        <f t="shared" si="149"/>
        <v>25.28736</v>
      </c>
      <c r="O103" s="7">
        <f t="shared" si="149"/>
        <v>25.28736</v>
      </c>
      <c r="P103" s="7">
        <f t="shared" si="149"/>
        <v>25.28736</v>
      </c>
      <c r="Q103" s="7">
        <f t="shared" si="149"/>
        <v>25.28736</v>
      </c>
      <c r="R103" s="7">
        <f t="shared" si="149"/>
        <v>25.28736</v>
      </c>
      <c r="S103" s="7">
        <f>R103</f>
        <v>25.28736</v>
      </c>
      <c r="T103" s="7">
        <f>S103</f>
        <v>25.28736</v>
      </c>
      <c r="U103" s="7">
        <f t="shared" ref="U103:AC103" si="150">T103</f>
        <v>25.28736</v>
      </c>
      <c r="V103" s="7">
        <f t="shared" si="150"/>
        <v>25.28736</v>
      </c>
      <c r="W103" s="7">
        <f t="shared" si="150"/>
        <v>25.28736</v>
      </c>
      <c r="X103" s="7">
        <f t="shared" si="150"/>
        <v>25.28736</v>
      </c>
      <c r="Y103" s="7">
        <f t="shared" si="150"/>
        <v>25.28736</v>
      </c>
      <c r="Z103" s="7">
        <f t="shared" si="150"/>
        <v>25.28736</v>
      </c>
      <c r="AA103" s="7">
        <f t="shared" si="150"/>
        <v>25.28736</v>
      </c>
      <c r="AB103" s="7">
        <f t="shared" si="150"/>
        <v>25.28736</v>
      </c>
      <c r="AC103" s="7">
        <f t="shared" si="150"/>
        <v>25.28736</v>
      </c>
      <c r="AD103" s="7">
        <f>AC103</f>
        <v>25.28736</v>
      </c>
      <c r="AE103" s="7">
        <f>AD103</f>
        <v>25.28736</v>
      </c>
      <c r="AF103" s="7">
        <f t="shared" si="147"/>
        <v>25.28736</v>
      </c>
      <c r="AG103" s="7">
        <f>AF103</f>
        <v>25.28736</v>
      </c>
      <c r="AH103" s="28">
        <f t="shared" ref="AH103:AS103" si="151">AG103</f>
        <v>25.28736</v>
      </c>
      <c r="AI103" s="28">
        <f t="shared" si="151"/>
        <v>25.28736</v>
      </c>
      <c r="AJ103" s="28">
        <f t="shared" si="151"/>
        <v>25.28736</v>
      </c>
      <c r="AK103" s="28">
        <f t="shared" si="151"/>
        <v>25.28736</v>
      </c>
      <c r="AL103" s="28">
        <f t="shared" si="151"/>
        <v>25.28736</v>
      </c>
      <c r="AM103" s="28">
        <f t="shared" si="151"/>
        <v>25.28736</v>
      </c>
      <c r="AN103" s="28">
        <f t="shared" si="151"/>
        <v>25.28736</v>
      </c>
      <c r="AO103" s="28">
        <f t="shared" si="151"/>
        <v>25.28736</v>
      </c>
      <c r="AP103" s="28">
        <f t="shared" si="151"/>
        <v>25.28736</v>
      </c>
      <c r="AQ103" s="28">
        <f t="shared" si="151"/>
        <v>25.28736</v>
      </c>
      <c r="AR103" s="28">
        <f t="shared" si="151"/>
        <v>25.28736</v>
      </c>
      <c r="AS103" s="28">
        <f t="shared" si="151"/>
        <v>25.28736</v>
      </c>
      <c r="AT103" s="7">
        <v>61.414639999999999</v>
      </c>
      <c r="AU103" s="7">
        <v>65.241200000000006</v>
      </c>
      <c r="AV103" s="7">
        <v>62.987130000000001</v>
      </c>
      <c r="AW103" s="28">
        <f>AV103</f>
        <v>62.987130000000001</v>
      </c>
      <c r="AX103" s="7">
        <f t="shared" si="143"/>
        <v>62.987130000000001</v>
      </c>
    </row>
    <row r="104" spans="1:50" ht="13" x14ac:dyDescent="0.3">
      <c r="A104" s="6" t="s">
        <v>174</v>
      </c>
      <c r="B104" s="6" t="str">
        <f t="shared" si="96"/>
        <v xml:space="preserve">Liberia </v>
      </c>
      <c r="C104" s="5" t="s">
        <v>53</v>
      </c>
      <c r="D104" s="30">
        <f t="shared" ref="D104:I104" si="152">E104</f>
        <v>23.504270000000002</v>
      </c>
      <c r="E104" s="30">
        <f t="shared" si="152"/>
        <v>23.504270000000002</v>
      </c>
      <c r="F104" s="30">
        <f t="shared" si="152"/>
        <v>23.504270000000002</v>
      </c>
      <c r="G104" s="30">
        <f t="shared" si="152"/>
        <v>23.504270000000002</v>
      </c>
      <c r="H104" s="30">
        <f t="shared" si="152"/>
        <v>23.504270000000002</v>
      </c>
      <c r="I104" s="30">
        <f t="shared" si="152"/>
        <v>23.504270000000002</v>
      </c>
      <c r="J104" s="8">
        <v>23.504270000000002</v>
      </c>
      <c r="K104" s="8">
        <f t="shared" ref="K104:R104" si="153">J104</f>
        <v>23.504270000000002</v>
      </c>
      <c r="L104" s="8">
        <f t="shared" si="153"/>
        <v>23.504270000000002</v>
      </c>
      <c r="M104" s="8">
        <f t="shared" si="153"/>
        <v>23.504270000000002</v>
      </c>
      <c r="N104" s="8">
        <f t="shared" si="153"/>
        <v>23.504270000000002</v>
      </c>
      <c r="O104" s="8">
        <f t="shared" si="153"/>
        <v>23.504270000000002</v>
      </c>
      <c r="P104" s="8">
        <f t="shared" si="153"/>
        <v>23.504270000000002</v>
      </c>
      <c r="Q104" s="8">
        <f t="shared" si="153"/>
        <v>23.504270000000002</v>
      </c>
      <c r="R104" s="8">
        <f t="shared" si="153"/>
        <v>23.504270000000002</v>
      </c>
      <c r="S104" s="8">
        <f>R104</f>
        <v>23.504270000000002</v>
      </c>
      <c r="T104" s="8">
        <f>S104</f>
        <v>23.504270000000002</v>
      </c>
      <c r="U104" s="8">
        <f>T104</f>
        <v>23.504270000000002</v>
      </c>
      <c r="V104" s="8">
        <v>26.50104</v>
      </c>
      <c r="W104" s="8">
        <f t="shared" ref="W104:AC105" si="154">V104</f>
        <v>26.50104</v>
      </c>
      <c r="X104" s="8">
        <f t="shared" si="154"/>
        <v>26.50104</v>
      </c>
      <c r="Y104" s="8">
        <f t="shared" si="154"/>
        <v>26.50104</v>
      </c>
      <c r="Z104" s="8">
        <f t="shared" si="154"/>
        <v>26.50104</v>
      </c>
      <c r="AA104" s="8">
        <f t="shared" si="154"/>
        <v>26.50104</v>
      </c>
      <c r="AB104" s="8">
        <f t="shared" si="154"/>
        <v>26.50104</v>
      </c>
      <c r="AC104" s="8">
        <f t="shared" si="154"/>
        <v>26.50104</v>
      </c>
      <c r="AD104" s="8">
        <f>AC104</f>
        <v>26.50104</v>
      </c>
      <c r="AE104" s="8">
        <f>AD104</f>
        <v>26.50104</v>
      </c>
      <c r="AF104" s="8">
        <f t="shared" si="147"/>
        <v>26.50104</v>
      </c>
      <c r="AG104" s="8">
        <f>AF104</f>
        <v>26.50104</v>
      </c>
      <c r="AH104" s="8">
        <v>46.232579999999999</v>
      </c>
      <c r="AI104" s="28">
        <f t="shared" ref="AI104:AQ104" si="155">AH104</f>
        <v>46.232579999999999</v>
      </c>
      <c r="AJ104" s="28">
        <f t="shared" si="155"/>
        <v>46.232579999999999</v>
      </c>
      <c r="AK104" s="28">
        <f t="shared" si="155"/>
        <v>46.232579999999999</v>
      </c>
      <c r="AL104" s="28">
        <f t="shared" si="155"/>
        <v>46.232579999999999</v>
      </c>
      <c r="AM104" s="28">
        <f t="shared" si="155"/>
        <v>46.232579999999999</v>
      </c>
      <c r="AN104" s="28">
        <f t="shared" si="155"/>
        <v>46.232579999999999</v>
      </c>
      <c r="AO104" s="28">
        <f t="shared" si="155"/>
        <v>46.232579999999999</v>
      </c>
      <c r="AP104" s="28">
        <f t="shared" si="155"/>
        <v>46.232579999999999</v>
      </c>
      <c r="AQ104" s="28">
        <f t="shared" si="155"/>
        <v>46.232579999999999</v>
      </c>
      <c r="AR104" s="8">
        <v>30.02214</v>
      </c>
      <c r="AS104" s="28">
        <f>AR104</f>
        <v>30.02214</v>
      </c>
      <c r="AT104" s="8">
        <v>38.154899999999998</v>
      </c>
      <c r="AU104" s="28">
        <f>AT104</f>
        <v>38.154899999999998</v>
      </c>
      <c r="AV104" s="28">
        <f>AU104</f>
        <v>38.154899999999998</v>
      </c>
      <c r="AW104" s="28">
        <f>AV104</f>
        <v>38.154899999999998</v>
      </c>
      <c r="AX104" s="8">
        <f t="shared" si="143"/>
        <v>38.154899999999998</v>
      </c>
    </row>
    <row r="105" spans="1:50" ht="13.5" thickBot="1" x14ac:dyDescent="0.35">
      <c r="A105" s="6" t="s">
        <v>175</v>
      </c>
      <c r="B105" s="6" t="str">
        <f t="shared" si="96"/>
        <v xml:space="preserve">Libya </v>
      </c>
      <c r="C105" s="5" t="s">
        <v>53</v>
      </c>
      <c r="D105" s="30">
        <f>E105</f>
        <v>9.7315400000000007</v>
      </c>
      <c r="E105" s="7">
        <v>9.7315400000000007</v>
      </c>
      <c r="F105" s="7">
        <f>E105</f>
        <v>9.7315400000000007</v>
      </c>
      <c r="G105" s="7">
        <v>9.3220299999999998</v>
      </c>
      <c r="H105" s="7">
        <v>9.6933699999999998</v>
      </c>
      <c r="I105" s="7">
        <f>H105</f>
        <v>9.6933699999999998</v>
      </c>
      <c r="J105" s="7">
        <f>I105</f>
        <v>9.6933699999999998</v>
      </c>
      <c r="K105" s="7">
        <f>J105</f>
        <v>9.6933699999999998</v>
      </c>
      <c r="L105" s="7">
        <f>K105</f>
        <v>9.6933699999999998</v>
      </c>
      <c r="M105" s="7">
        <f>L105</f>
        <v>9.6933699999999998</v>
      </c>
      <c r="N105" s="7">
        <v>19.946809999999999</v>
      </c>
      <c r="O105" s="7">
        <f>N105</f>
        <v>19.946809999999999</v>
      </c>
      <c r="P105" s="7">
        <f>O105</f>
        <v>19.946809999999999</v>
      </c>
      <c r="Q105" s="7">
        <f>P105</f>
        <v>19.946809999999999</v>
      </c>
      <c r="R105" s="7">
        <f>Q105</f>
        <v>19.946809999999999</v>
      </c>
      <c r="S105" s="7">
        <f>R105</f>
        <v>19.946809999999999</v>
      </c>
      <c r="T105" s="7">
        <f>S105</f>
        <v>19.946809999999999</v>
      </c>
      <c r="U105" s="7">
        <f>T105</f>
        <v>19.946809999999999</v>
      </c>
      <c r="V105" s="7">
        <f>U105</f>
        <v>19.946809999999999</v>
      </c>
      <c r="W105" s="7">
        <f t="shared" si="154"/>
        <v>19.946809999999999</v>
      </c>
      <c r="X105" s="7">
        <f t="shared" si="154"/>
        <v>19.946809999999999</v>
      </c>
      <c r="Y105" s="7">
        <f t="shared" si="154"/>
        <v>19.946809999999999</v>
      </c>
      <c r="Z105" s="7">
        <f t="shared" si="154"/>
        <v>19.946809999999999</v>
      </c>
      <c r="AA105" s="7">
        <f t="shared" si="154"/>
        <v>19.946809999999999</v>
      </c>
      <c r="AB105" s="7">
        <f t="shared" si="154"/>
        <v>19.946809999999999</v>
      </c>
      <c r="AC105" s="7">
        <f t="shared" si="154"/>
        <v>19.946809999999999</v>
      </c>
      <c r="AD105" s="7">
        <f>AC105</f>
        <v>19.946809999999999</v>
      </c>
      <c r="AE105" s="7">
        <f>AD105</f>
        <v>19.946809999999999</v>
      </c>
      <c r="AF105" s="7">
        <f t="shared" si="147"/>
        <v>19.946809999999999</v>
      </c>
      <c r="AG105" s="7">
        <f>AF105</f>
        <v>19.946809999999999</v>
      </c>
      <c r="AH105" s="28">
        <f>AG105</f>
        <v>19.946809999999999</v>
      </c>
      <c r="AI105" s="28">
        <f t="shared" ref="AI105:AQ105" si="156">AH105</f>
        <v>19.946809999999999</v>
      </c>
      <c r="AJ105" s="28">
        <f t="shared" si="156"/>
        <v>19.946809999999999</v>
      </c>
      <c r="AK105" s="41">
        <f t="shared" si="156"/>
        <v>19.946809999999999</v>
      </c>
      <c r="AL105" s="28">
        <f t="shared" si="156"/>
        <v>19.946809999999999</v>
      </c>
      <c r="AM105" s="28">
        <f t="shared" si="156"/>
        <v>19.946809999999999</v>
      </c>
      <c r="AN105" s="28">
        <f t="shared" si="156"/>
        <v>19.946809999999999</v>
      </c>
      <c r="AO105" s="28">
        <f t="shared" si="156"/>
        <v>19.946809999999999</v>
      </c>
      <c r="AP105" s="28">
        <f t="shared" si="156"/>
        <v>19.946809999999999</v>
      </c>
      <c r="AQ105" s="28">
        <f t="shared" si="156"/>
        <v>19.946809999999999</v>
      </c>
      <c r="AR105" s="28">
        <f>AQ105</f>
        <v>19.946809999999999</v>
      </c>
      <c r="AS105" s="28">
        <f>AR105</f>
        <v>19.946809999999999</v>
      </c>
      <c r="AT105" s="28">
        <f>AS105</f>
        <v>19.946809999999999</v>
      </c>
      <c r="AU105" s="28">
        <f>AT105</f>
        <v>19.946809999999999</v>
      </c>
      <c r="AV105" s="28">
        <f>AU105</f>
        <v>19.946809999999999</v>
      </c>
      <c r="AW105" s="28">
        <f>AV105</f>
        <v>19.946809999999999</v>
      </c>
      <c r="AX105" s="7">
        <f t="shared" si="143"/>
        <v>19.946809999999999</v>
      </c>
    </row>
    <row r="106" spans="1:50" ht="20.5" thickBot="1" x14ac:dyDescent="0.35">
      <c r="A106" s="6" t="s">
        <v>176</v>
      </c>
      <c r="B106" s="6" t="str">
        <f t="shared" si="96"/>
        <v xml:space="preserve">Liechtenstein </v>
      </c>
      <c r="C106" s="5" t="s">
        <v>53</v>
      </c>
      <c r="D106" s="29">
        <f t="shared" ref="D106:AI106" si="157">AVERAGE(E106:R106)</f>
        <v>27.969924048381682</v>
      </c>
      <c r="E106" s="29">
        <f t="shared" si="157"/>
        <v>27.976887879935166</v>
      </c>
      <c r="F106" s="29">
        <f t="shared" si="157"/>
        <v>27.987603159087872</v>
      </c>
      <c r="G106" s="29">
        <f t="shared" si="157"/>
        <v>28.002048115884897</v>
      </c>
      <c r="H106" s="29">
        <f t="shared" si="157"/>
        <v>28.020153251703523</v>
      </c>
      <c r="I106" s="29">
        <f t="shared" si="157"/>
        <v>28.020680422231283</v>
      </c>
      <c r="J106" s="29">
        <f t="shared" si="157"/>
        <v>28.000104044458883</v>
      </c>
      <c r="K106" s="29">
        <f t="shared" si="157"/>
        <v>27.968845937401774</v>
      </c>
      <c r="L106" s="29">
        <f t="shared" si="157"/>
        <v>27.928421782199131</v>
      </c>
      <c r="M106" s="29">
        <f t="shared" si="157"/>
        <v>27.912156110190612</v>
      </c>
      <c r="N106" s="29">
        <f t="shared" si="157"/>
        <v>27.9077712754179</v>
      </c>
      <c r="O106" s="29">
        <f t="shared" si="157"/>
        <v>27.903606791458476</v>
      </c>
      <c r="P106" s="29">
        <f t="shared" si="157"/>
        <v>27.942629699691786</v>
      </c>
      <c r="Q106" s="29">
        <f t="shared" si="157"/>
        <v>27.981917345531947</v>
      </c>
      <c r="R106" s="29">
        <f t="shared" si="157"/>
        <v>28.02611086215035</v>
      </c>
      <c r="S106" s="29">
        <f t="shared" si="157"/>
        <v>28.074381521683932</v>
      </c>
      <c r="T106" s="29">
        <f t="shared" si="157"/>
        <v>28.137617067225701</v>
      </c>
      <c r="U106" s="29">
        <f t="shared" si="157"/>
        <v>28.204277511043308</v>
      </c>
      <c r="V106" s="29">
        <f t="shared" si="157"/>
        <v>28.273625153164229</v>
      </c>
      <c r="W106" s="29">
        <f t="shared" si="157"/>
        <v>28.028060809619951</v>
      </c>
      <c r="X106" s="29">
        <f t="shared" si="157"/>
        <v>27.712034755645288</v>
      </c>
      <c r="Y106" s="29">
        <f t="shared" si="157"/>
        <v>27.53123243860227</v>
      </c>
      <c r="Z106" s="29">
        <f t="shared" si="157"/>
        <v>27.362483609362119</v>
      </c>
      <c r="AA106" s="29">
        <f t="shared" si="157"/>
        <v>27.684436702071309</v>
      </c>
      <c r="AB106" s="29">
        <f t="shared" si="157"/>
        <v>27.846383588599885</v>
      </c>
      <c r="AC106" s="29">
        <f t="shared" si="157"/>
        <v>27.845304016026557</v>
      </c>
      <c r="AD106" s="29">
        <f t="shared" si="157"/>
        <v>28.488950414958122</v>
      </c>
      <c r="AE106" s="29">
        <f t="shared" si="157"/>
        <v>28.531944387294249</v>
      </c>
      <c r="AF106" s="29">
        <f t="shared" si="157"/>
        <v>28.644820094807962</v>
      </c>
      <c r="AG106" s="29">
        <f t="shared" si="157"/>
        <v>28.750170755154102</v>
      </c>
      <c r="AH106" s="29">
        <f t="shared" si="157"/>
        <v>29.022914704810489</v>
      </c>
      <c r="AI106" s="29">
        <f t="shared" si="157"/>
        <v>29.137523724489796</v>
      </c>
      <c r="AJ106" s="39">
        <f>AVERAGE(AK106:AX106)</f>
        <v>29.244492142857148</v>
      </c>
      <c r="AK106" s="43">
        <v>24.590160000000001</v>
      </c>
      <c r="AL106" s="40">
        <v>23.287669999999999</v>
      </c>
      <c r="AM106" s="8">
        <v>25</v>
      </c>
      <c r="AN106" s="8">
        <v>25</v>
      </c>
      <c r="AO106" s="8">
        <v>32.191780000000001</v>
      </c>
      <c r="AP106" s="8">
        <v>30.11364</v>
      </c>
      <c r="AQ106" s="8">
        <v>27.830190000000002</v>
      </c>
      <c r="AR106" s="8">
        <v>37.5</v>
      </c>
      <c r="AS106" s="8">
        <v>29.133859999999999</v>
      </c>
      <c r="AT106" s="8">
        <v>30.225079999999998</v>
      </c>
      <c r="AU106" s="28">
        <f>AT106</f>
        <v>30.225079999999998</v>
      </c>
      <c r="AV106" s="8">
        <v>32.841329999999999</v>
      </c>
      <c r="AW106" s="8">
        <v>30.742049999999999</v>
      </c>
      <c r="AX106" s="8">
        <f t="shared" si="143"/>
        <v>30.742049999999999</v>
      </c>
    </row>
    <row r="107" spans="1:50" ht="13" x14ac:dyDescent="0.3">
      <c r="A107" s="6" t="s">
        <v>177</v>
      </c>
      <c r="B107" s="6" t="str">
        <f t="shared" si="96"/>
        <v xml:space="preserve">Lithuania </v>
      </c>
      <c r="C107" s="5" t="s">
        <v>53</v>
      </c>
      <c r="D107" s="23">
        <f>TREND(E107:$AW107,E$3:$AW$3,D$3)</f>
        <v>48.019485684210508</v>
      </c>
      <c r="E107" s="23">
        <f>TREND(F107:$AW107,F$3:$AW$3,E$3)</f>
        <v>48.406678070175531</v>
      </c>
      <c r="F107" s="23">
        <f>TREND(G107:$AW107,G$3:$AW$3,F$3)</f>
        <v>48.793870456140326</v>
      </c>
      <c r="G107" s="23">
        <f>TREND(H107:$AW107,H$3:$AW$3,G$3)</f>
        <v>49.181062842105348</v>
      </c>
      <c r="H107" s="23">
        <f>TREND(I107:$AW107,I$3:$AW$3,H$3)</f>
        <v>49.568255228070143</v>
      </c>
      <c r="I107" s="23">
        <f>TREND(J107:$AW107,J$3:$AW$3,I$3)</f>
        <v>49.955447614035052</v>
      </c>
      <c r="J107" s="23">
        <f>TREND(K107:$AW107,K$3:$AW$3,J$3)</f>
        <v>50.342640000000074</v>
      </c>
      <c r="K107" s="23">
        <f>TREND(L107:$AW107,L$3:$AW$3,K$3)</f>
        <v>50.729832385964983</v>
      </c>
      <c r="L107" s="23">
        <f>TREND(M107:$AW107,M$3:$AW$3,L$3)</f>
        <v>51.117024771929778</v>
      </c>
      <c r="M107" s="23">
        <f>TREND(N107:$AW107,N$3:$AW$3,M$3)</f>
        <v>51.5042171578948</v>
      </c>
      <c r="N107" s="23">
        <f>TREND(O107:$AW107,O$3:$AW$3,N$3)</f>
        <v>51.891409543859595</v>
      </c>
      <c r="O107" s="23">
        <f>TREND(P107:$AW107,P$3:$AW$3,O$3)</f>
        <v>52.278601929824617</v>
      </c>
      <c r="P107" s="23">
        <f>TREND(Q107:$AW107,Q$3:$AW$3,P$3)</f>
        <v>52.665794315789526</v>
      </c>
      <c r="Q107" s="23">
        <f>TREND(R107:$AW107,R$3:$AW$3,Q$3)</f>
        <v>53.052986701754321</v>
      </c>
      <c r="R107" s="23">
        <f>TREND(S107:$AW107,S$3:$AW$3,R$3)</f>
        <v>53.440179087719343</v>
      </c>
      <c r="S107" s="23">
        <f>TREND(T107:$AW107,T$3:$AW$3,S$3)</f>
        <v>53.827371473684138</v>
      </c>
      <c r="T107" s="23">
        <f>TREND(U107:$AW107,U$3:$AW$3,T$3)</f>
        <v>54.214563859649161</v>
      </c>
      <c r="U107" s="23">
        <f>TREND(V107:$AW107,V$3:$AW$3,U$3)</f>
        <v>54.601756245614069</v>
      </c>
      <c r="V107" s="23">
        <f>TREND(W107:$AW107,W$3:$AW$3,V$3)</f>
        <v>54.988948631578978</v>
      </c>
      <c r="W107" s="23">
        <f>TREND(X107:$AW107,X$3:$AW$3,W$3)</f>
        <v>55.376141017543773</v>
      </c>
      <c r="X107" s="23">
        <f>TREND(Y107:$AW107,Y$3:$AW$3,X$3)</f>
        <v>55.763333403508796</v>
      </c>
      <c r="Y107" s="23">
        <f>TREND(Z107:$AW107,Z$3:$AW$3,Y$3)</f>
        <v>56.150525789473704</v>
      </c>
      <c r="Z107" s="23">
        <f>TREND(AA107:$AW107,AA$3:$AW$3,Z$3)</f>
        <v>56.537718175438613</v>
      </c>
      <c r="AA107" s="23">
        <f>TREND(AB107:$AW107,AB$3:$AW$3,AA$3)</f>
        <v>56.924910561403522</v>
      </c>
      <c r="AB107" s="23">
        <f>TREND(AC107:$AW107,AC$3:$AW$3,AB$3)</f>
        <v>57.31210294736843</v>
      </c>
      <c r="AC107" s="23">
        <f>TREND(AD107:$AW107,AD$3:$AW$3,AC$3)</f>
        <v>57.699295333333339</v>
      </c>
      <c r="AD107" s="23">
        <f>TREND(AE107:$AW107,AE$3:$AW$3,AD$3)</f>
        <v>58.086487719298134</v>
      </c>
      <c r="AE107" s="7">
        <v>58.635599999999997</v>
      </c>
      <c r="AF107" s="7">
        <f>AE107</f>
        <v>58.635599999999997</v>
      </c>
      <c r="AG107" s="7">
        <v>62.843159999999997</v>
      </c>
      <c r="AH107" s="7">
        <v>62.640149999999998</v>
      </c>
      <c r="AI107" s="7">
        <v>63.525170000000003</v>
      </c>
      <c r="AJ107" s="7">
        <v>64.427120000000002</v>
      </c>
      <c r="AK107" s="42">
        <v>24.590160000000001</v>
      </c>
      <c r="AL107" s="7">
        <v>66.473290000000006</v>
      </c>
      <c r="AM107" s="7">
        <v>66.408619999999999</v>
      </c>
      <c r="AN107" s="7">
        <v>66.121399999999994</v>
      </c>
      <c r="AO107" s="7">
        <v>66.662800000000004</v>
      </c>
      <c r="AP107" s="7">
        <v>66.735609999999994</v>
      </c>
      <c r="AQ107" s="7">
        <v>66.035200000000003</v>
      </c>
      <c r="AR107" s="7">
        <v>65.671080000000003</v>
      </c>
      <c r="AS107" s="7">
        <v>64.533959999999993</v>
      </c>
      <c r="AT107" s="7">
        <v>63.873620000000003</v>
      </c>
      <c r="AU107" s="7">
        <v>63.336300000000001</v>
      </c>
      <c r="AV107" s="7">
        <v>63.03049</v>
      </c>
      <c r="AW107" s="28">
        <f>AV107</f>
        <v>63.03049</v>
      </c>
      <c r="AX107" s="7">
        <f t="shared" si="143"/>
        <v>63.03049</v>
      </c>
    </row>
    <row r="108" spans="1:50" ht="20" x14ac:dyDescent="0.3">
      <c r="A108" s="6" t="s">
        <v>178</v>
      </c>
      <c r="B108" s="6" t="str">
        <f t="shared" si="96"/>
        <v xml:space="preserve">Luxembourg </v>
      </c>
      <c r="C108" s="5" t="s">
        <v>53</v>
      </c>
      <c r="D108" s="31">
        <f t="shared" ref="D108:AN108" si="158">E108-0.5</f>
        <v>8.0901600000000009</v>
      </c>
      <c r="E108" s="31">
        <f t="shared" si="158"/>
        <v>8.5901600000000009</v>
      </c>
      <c r="F108" s="31">
        <f t="shared" si="158"/>
        <v>9.0901600000000009</v>
      </c>
      <c r="G108" s="31">
        <f t="shared" si="158"/>
        <v>9.5901600000000009</v>
      </c>
      <c r="H108" s="31">
        <f t="shared" si="158"/>
        <v>10.090160000000001</v>
      </c>
      <c r="I108" s="31">
        <f t="shared" si="158"/>
        <v>10.590160000000001</v>
      </c>
      <c r="J108" s="31">
        <f t="shared" si="158"/>
        <v>11.090160000000001</v>
      </c>
      <c r="K108" s="31">
        <f t="shared" si="158"/>
        <v>11.590160000000001</v>
      </c>
      <c r="L108" s="31">
        <f t="shared" si="158"/>
        <v>12.090160000000001</v>
      </c>
      <c r="M108" s="31">
        <f t="shared" si="158"/>
        <v>12.590160000000001</v>
      </c>
      <c r="N108" s="31">
        <f t="shared" si="158"/>
        <v>13.090160000000001</v>
      </c>
      <c r="O108" s="31">
        <f t="shared" si="158"/>
        <v>13.590160000000001</v>
      </c>
      <c r="P108" s="31">
        <f t="shared" si="158"/>
        <v>14.090160000000001</v>
      </c>
      <c r="Q108" s="31">
        <f t="shared" si="158"/>
        <v>14.590160000000001</v>
      </c>
      <c r="R108" s="31">
        <f t="shared" si="158"/>
        <v>15.090160000000001</v>
      </c>
      <c r="S108" s="31">
        <f t="shared" si="158"/>
        <v>15.590160000000001</v>
      </c>
      <c r="T108" s="31">
        <f t="shared" si="158"/>
        <v>16.090160000000001</v>
      </c>
      <c r="U108" s="31">
        <f t="shared" si="158"/>
        <v>16.590160000000001</v>
      </c>
      <c r="V108" s="31">
        <f t="shared" si="158"/>
        <v>17.090160000000001</v>
      </c>
      <c r="W108" s="31">
        <f t="shared" si="158"/>
        <v>17.590160000000001</v>
      </c>
      <c r="X108" s="31">
        <f t="shared" si="158"/>
        <v>18.090160000000001</v>
      </c>
      <c r="Y108" s="31">
        <f t="shared" si="158"/>
        <v>18.590160000000001</v>
      </c>
      <c r="Z108" s="31">
        <f t="shared" si="158"/>
        <v>19.090160000000001</v>
      </c>
      <c r="AA108" s="31">
        <f t="shared" si="158"/>
        <v>19.590160000000001</v>
      </c>
      <c r="AB108" s="31">
        <f t="shared" si="158"/>
        <v>20.090160000000001</v>
      </c>
      <c r="AC108" s="31">
        <f t="shared" si="158"/>
        <v>20.590160000000001</v>
      </c>
      <c r="AD108" s="31">
        <f t="shared" si="158"/>
        <v>21.090160000000001</v>
      </c>
      <c r="AE108" s="31">
        <f t="shared" si="158"/>
        <v>21.590160000000001</v>
      </c>
      <c r="AF108" s="31">
        <f t="shared" si="158"/>
        <v>22.090160000000001</v>
      </c>
      <c r="AG108" s="31">
        <f t="shared" si="158"/>
        <v>22.590160000000001</v>
      </c>
      <c r="AH108" s="31">
        <f t="shared" si="158"/>
        <v>23.090160000000001</v>
      </c>
      <c r="AI108" s="31">
        <f t="shared" si="158"/>
        <v>23.590160000000001</v>
      </c>
      <c r="AJ108" s="31">
        <f t="shared" si="158"/>
        <v>24.090160000000001</v>
      </c>
      <c r="AK108" s="8">
        <v>24.590160000000001</v>
      </c>
      <c r="AL108" s="31">
        <f t="shared" si="158"/>
        <v>47.408279999999998</v>
      </c>
      <c r="AM108" s="31">
        <f t="shared" si="158"/>
        <v>47.908279999999998</v>
      </c>
      <c r="AN108" s="31">
        <f t="shared" si="158"/>
        <v>48.408279999999998</v>
      </c>
      <c r="AO108" s="31">
        <f>AP108-0.5</f>
        <v>48.908279999999998</v>
      </c>
      <c r="AP108" s="8">
        <v>49.408279999999998</v>
      </c>
      <c r="AQ108" s="28">
        <f>AP108</f>
        <v>49.408279999999998</v>
      </c>
      <c r="AR108" s="28">
        <f>AQ108</f>
        <v>49.408279999999998</v>
      </c>
      <c r="AS108" s="28">
        <f>AR108</f>
        <v>49.408279999999998</v>
      </c>
      <c r="AT108" s="8">
        <v>57.951900000000002</v>
      </c>
      <c r="AU108" s="8">
        <v>53.601019999999998</v>
      </c>
      <c r="AV108" s="8">
        <v>54.899839999999998</v>
      </c>
      <c r="AW108" s="28">
        <f>AV108</f>
        <v>54.899839999999998</v>
      </c>
      <c r="AX108" s="8">
        <f t="shared" si="143"/>
        <v>54.899839999999998</v>
      </c>
    </row>
    <row r="109" spans="1:50" ht="20" x14ac:dyDescent="0.3">
      <c r="A109" s="6" t="s">
        <v>179</v>
      </c>
      <c r="B109" s="6" t="str">
        <f t="shared" si="96"/>
        <v xml:space="preserve">Madagascar </v>
      </c>
      <c r="C109" s="5" t="s">
        <v>53</v>
      </c>
      <c r="D109" s="30">
        <f>E109</f>
        <v>37.539430000000003</v>
      </c>
      <c r="E109" s="7">
        <v>37.539430000000003</v>
      </c>
      <c r="F109" s="7">
        <f t="shared" ref="F109:K109" si="159">E109</f>
        <v>37.539430000000003</v>
      </c>
      <c r="G109" s="7">
        <f t="shared" si="159"/>
        <v>37.539430000000003</v>
      </c>
      <c r="H109" s="7">
        <f t="shared" si="159"/>
        <v>37.539430000000003</v>
      </c>
      <c r="I109" s="7">
        <f t="shared" si="159"/>
        <v>37.539430000000003</v>
      </c>
      <c r="J109" s="7">
        <f t="shared" si="159"/>
        <v>37.539430000000003</v>
      </c>
      <c r="K109" s="7">
        <f t="shared" si="159"/>
        <v>37.539430000000003</v>
      </c>
      <c r="L109" s="7">
        <v>42.248350000000002</v>
      </c>
      <c r="M109" s="7">
        <f t="shared" ref="M109:W109" si="160">L109</f>
        <v>42.248350000000002</v>
      </c>
      <c r="N109" s="7">
        <f t="shared" si="160"/>
        <v>42.248350000000002</v>
      </c>
      <c r="O109" s="7">
        <f t="shared" si="160"/>
        <v>42.248350000000002</v>
      </c>
      <c r="P109" s="7">
        <f t="shared" si="160"/>
        <v>42.248350000000002</v>
      </c>
      <c r="Q109" s="7">
        <f t="shared" si="160"/>
        <v>42.248350000000002</v>
      </c>
      <c r="R109" s="7">
        <f t="shared" si="160"/>
        <v>42.248350000000002</v>
      </c>
      <c r="S109" s="7">
        <f t="shared" si="160"/>
        <v>42.248350000000002</v>
      </c>
      <c r="T109" s="7">
        <f t="shared" si="160"/>
        <v>42.248350000000002</v>
      </c>
      <c r="U109" s="7">
        <f t="shared" si="160"/>
        <v>42.248350000000002</v>
      </c>
      <c r="V109" s="7">
        <f t="shared" si="160"/>
        <v>42.248350000000002</v>
      </c>
      <c r="W109" s="7">
        <f t="shared" si="160"/>
        <v>42.248350000000002</v>
      </c>
      <c r="X109" s="7">
        <v>41.567360000000001</v>
      </c>
      <c r="Y109" s="7">
        <f t="shared" ref="Y109:Z111" si="161">X109</f>
        <v>41.567360000000001</v>
      </c>
      <c r="Z109" s="7">
        <f t="shared" si="161"/>
        <v>41.567360000000001</v>
      </c>
      <c r="AA109" s="7">
        <v>41.964759999999998</v>
      </c>
      <c r="AB109" s="7">
        <f>AA109</f>
        <v>41.964759999999998</v>
      </c>
      <c r="AC109" s="7">
        <f>AB109</f>
        <v>41.964759999999998</v>
      </c>
      <c r="AD109" s="7">
        <v>43.08531</v>
      </c>
      <c r="AE109" s="7">
        <v>41.96499</v>
      </c>
      <c r="AF109" s="7">
        <f t="shared" ref="AF109:AL109" si="162">AE109</f>
        <v>41.96499</v>
      </c>
      <c r="AG109" s="7">
        <f t="shared" si="162"/>
        <v>41.96499</v>
      </c>
      <c r="AH109" s="28">
        <f t="shared" si="162"/>
        <v>41.96499</v>
      </c>
      <c r="AI109" s="28">
        <f t="shared" si="162"/>
        <v>41.96499</v>
      </c>
      <c r="AJ109" s="28">
        <f t="shared" si="162"/>
        <v>41.96499</v>
      </c>
      <c r="AK109" s="8">
        <v>24.590160000000001</v>
      </c>
      <c r="AL109" s="28">
        <f t="shared" si="162"/>
        <v>24.590160000000001</v>
      </c>
      <c r="AM109" s="7">
        <v>47.391060000000003</v>
      </c>
      <c r="AN109" s="7">
        <v>49.530119999999997</v>
      </c>
      <c r="AO109" s="7">
        <v>48.451729999999998</v>
      </c>
      <c r="AP109" s="7">
        <v>47.477890000000002</v>
      </c>
      <c r="AQ109" s="7">
        <v>47.68779</v>
      </c>
      <c r="AR109" s="7">
        <v>50.855539999999998</v>
      </c>
      <c r="AS109" s="28">
        <f>AR109</f>
        <v>50.855539999999998</v>
      </c>
      <c r="AT109" s="28">
        <f>AS109</f>
        <v>50.855539999999998</v>
      </c>
      <c r="AU109" s="7">
        <v>47.906109999999998</v>
      </c>
      <c r="AV109" s="7">
        <v>45.526179999999997</v>
      </c>
      <c r="AW109" s="28">
        <f>AV109</f>
        <v>45.526179999999997</v>
      </c>
      <c r="AX109" s="7">
        <f t="shared" si="143"/>
        <v>45.526179999999997</v>
      </c>
    </row>
    <row r="110" spans="1:50" ht="13" x14ac:dyDescent="0.3">
      <c r="A110" s="6" t="s">
        <v>180</v>
      </c>
      <c r="B110" s="6" t="str">
        <f t="shared" si="96"/>
        <v xml:space="preserve">Malawi </v>
      </c>
      <c r="C110" s="5" t="s">
        <v>53</v>
      </c>
      <c r="D110" s="23">
        <f>TREND(E110:$AW110,E$3:$AW$3,D$3)</f>
        <v>13.903172142857329</v>
      </c>
      <c r="E110" s="23">
        <f>TREND(F110:$AW110,F$3:$AW$3,E$3)</f>
        <v>14.441017428571286</v>
      </c>
      <c r="F110" s="23">
        <f>TREND(G110:$AW110,G$3:$AW$3,F$3)</f>
        <v>14.978862714285697</v>
      </c>
      <c r="G110" s="23">
        <f>TREND(H110:$AW110,H$3:$AW$3,G$3)</f>
        <v>15.51670799999988</v>
      </c>
      <c r="H110" s="23">
        <f>TREND(I110:$AW110,I$3:$AW$3,H$3)</f>
        <v>16.054553285714292</v>
      </c>
      <c r="I110" s="23">
        <f>TREND(J110:$AW110,J$3:$AW$3,I$3)</f>
        <v>16.592398571428475</v>
      </c>
      <c r="J110" s="23">
        <f>TREND(K110:$AW110,K$3:$AW$3,J$3)</f>
        <v>17.130243857142887</v>
      </c>
      <c r="K110" s="23">
        <f>TREND(L110:$AW110,L$3:$AW$3,K$3)</f>
        <v>17.668089142857298</v>
      </c>
      <c r="L110" s="23">
        <f>TREND(M110:$AW110,M$3:$AW$3,L$3)</f>
        <v>18.205934428571481</v>
      </c>
      <c r="M110" s="23">
        <f>TREND(N110:$AW110,N$3:$AW$3,M$3)</f>
        <v>18.743779714285665</v>
      </c>
      <c r="N110" s="8">
        <v>18.91892</v>
      </c>
      <c r="O110" s="8">
        <v>22.06148</v>
      </c>
      <c r="P110" s="8">
        <v>20.980930000000001</v>
      </c>
      <c r="Q110" s="8">
        <f t="shared" ref="Q110:X110" si="163">P110</f>
        <v>20.980930000000001</v>
      </c>
      <c r="R110" s="8">
        <f t="shared" si="163"/>
        <v>20.980930000000001</v>
      </c>
      <c r="S110" s="8">
        <f t="shared" si="163"/>
        <v>20.980930000000001</v>
      </c>
      <c r="T110" s="8">
        <f t="shared" si="163"/>
        <v>20.980930000000001</v>
      </c>
      <c r="U110" s="8">
        <f t="shared" si="163"/>
        <v>20.980930000000001</v>
      </c>
      <c r="V110" s="8">
        <f t="shared" si="163"/>
        <v>20.980930000000001</v>
      </c>
      <c r="W110" s="8">
        <f t="shared" si="163"/>
        <v>20.980930000000001</v>
      </c>
      <c r="X110" s="8">
        <f t="shared" si="163"/>
        <v>20.980930000000001</v>
      </c>
      <c r="Y110" s="8">
        <f t="shared" si="161"/>
        <v>20.980930000000001</v>
      </c>
      <c r="Z110" s="8">
        <f t="shared" si="161"/>
        <v>20.980930000000001</v>
      </c>
      <c r="AA110" s="8">
        <f>Z110</f>
        <v>20.980930000000001</v>
      </c>
      <c r="AB110" s="8">
        <f>AA110</f>
        <v>20.980930000000001</v>
      </c>
      <c r="AC110" s="8">
        <v>35.439059999999998</v>
      </c>
      <c r="AD110" s="8">
        <f>AC110</f>
        <v>35.439059999999998</v>
      </c>
      <c r="AE110" s="8">
        <f>AD110</f>
        <v>35.439059999999998</v>
      </c>
      <c r="AF110" s="8">
        <f>AE110</f>
        <v>35.439059999999998</v>
      </c>
      <c r="AG110" s="8">
        <f>AF110</f>
        <v>35.439059999999998</v>
      </c>
      <c r="AH110" s="8">
        <v>34.539090000000002</v>
      </c>
      <c r="AI110" s="28">
        <f>AH110</f>
        <v>34.539090000000002</v>
      </c>
      <c r="AJ110" s="8">
        <v>34.446559999999998</v>
      </c>
      <c r="AK110" s="8">
        <v>24.590160000000001</v>
      </c>
      <c r="AL110" s="8">
        <v>34.526110000000003</v>
      </c>
      <c r="AM110" s="8">
        <v>34.509799999999998</v>
      </c>
      <c r="AN110" s="28">
        <f>AM110</f>
        <v>34.509799999999998</v>
      </c>
      <c r="AO110" s="8">
        <v>34.48807</v>
      </c>
      <c r="AP110" s="28">
        <f>AO110</f>
        <v>34.48807</v>
      </c>
      <c r="AQ110" s="28">
        <f>AP110</f>
        <v>34.48807</v>
      </c>
      <c r="AR110" s="28">
        <f>AQ110</f>
        <v>34.48807</v>
      </c>
      <c r="AS110" s="28">
        <f>AR110</f>
        <v>34.48807</v>
      </c>
      <c r="AT110" s="28">
        <f>AS110</f>
        <v>34.48807</v>
      </c>
      <c r="AU110" s="28">
        <f>AT110</f>
        <v>34.48807</v>
      </c>
      <c r="AV110" s="28">
        <f>AU110</f>
        <v>34.48807</v>
      </c>
      <c r="AW110" s="28">
        <f>AV110</f>
        <v>34.48807</v>
      </c>
      <c r="AX110" s="8">
        <f t="shared" si="143"/>
        <v>34.48807</v>
      </c>
    </row>
    <row r="111" spans="1:50" ht="13" x14ac:dyDescent="0.3">
      <c r="A111" s="6" t="s">
        <v>181</v>
      </c>
      <c r="B111" s="6" t="str">
        <f t="shared" si="96"/>
        <v xml:space="preserve">Malaysia </v>
      </c>
      <c r="C111" s="5" t="s">
        <v>53</v>
      </c>
      <c r="D111" s="23">
        <f>TREND(E111:$AW111,E$3:$AW$3,D$3)</f>
        <v>32.772918115220591</v>
      </c>
      <c r="E111" s="23">
        <f>TREND(F111:$AW111,F$3:$AW$3,E$3)</f>
        <v>33.357906543385525</v>
      </c>
      <c r="F111" s="23">
        <f>TREND(G111:$AW111,G$3:$AW$3,F$3)</f>
        <v>33.942894971550459</v>
      </c>
      <c r="G111" s="23">
        <f>TREND(H111:$AW111,H$3:$AW$3,G$3)</f>
        <v>34.52788339971562</v>
      </c>
      <c r="H111" s="23">
        <f>TREND(I111:$AW111,I$3:$AW$3,H$3)</f>
        <v>35.112871827880554</v>
      </c>
      <c r="I111" s="23">
        <f>TREND(J111:$AW111,J$3:$AW$3,I$3)</f>
        <v>35.697860256045487</v>
      </c>
      <c r="J111" s="23">
        <f>TREND(K111:$AW111,K$3:$AW$3,J$3)</f>
        <v>36.282848684210649</v>
      </c>
      <c r="K111" s="23">
        <f>TREND(L111:$AW111,L$3:$AW$3,K$3)</f>
        <v>36.867837112375582</v>
      </c>
      <c r="L111" s="23">
        <f>TREND(M111:$AW111,M$3:$AW$3,L$3)</f>
        <v>37.452825540540516</v>
      </c>
      <c r="M111" s="7">
        <v>38.91724</v>
      </c>
      <c r="N111" s="7">
        <v>40.551699999999997</v>
      </c>
      <c r="O111" s="7">
        <f>N111</f>
        <v>40.551699999999997</v>
      </c>
      <c r="P111" s="7">
        <v>38.989319999999999</v>
      </c>
      <c r="Q111" s="7">
        <v>41.431910000000002</v>
      </c>
      <c r="R111" s="7">
        <v>37.421700000000001</v>
      </c>
      <c r="S111" s="7">
        <v>47.571719999999999</v>
      </c>
      <c r="T111" s="7">
        <f>S111</f>
        <v>47.571719999999999</v>
      </c>
      <c r="U111" s="7">
        <v>34.373150000000003</v>
      </c>
      <c r="V111" s="7">
        <v>44.277540000000002</v>
      </c>
      <c r="W111" s="7">
        <v>42.848199999999999</v>
      </c>
      <c r="X111" s="7">
        <v>46.34684</v>
      </c>
      <c r="Y111" s="7">
        <f t="shared" si="161"/>
        <v>46.34684</v>
      </c>
      <c r="Z111" s="7">
        <f t="shared" si="161"/>
        <v>46.34684</v>
      </c>
      <c r="AA111" s="7">
        <f>Z111</f>
        <v>46.34684</v>
      </c>
      <c r="AB111" s="7">
        <f>AA111</f>
        <v>46.34684</v>
      </c>
      <c r="AC111" s="7">
        <f>AB111</f>
        <v>46.34684</v>
      </c>
      <c r="AD111" s="7">
        <f>AC111</f>
        <v>46.34684</v>
      </c>
      <c r="AE111" s="7">
        <f>AD111</f>
        <v>46.34684</v>
      </c>
      <c r="AF111" s="7">
        <f>AE111</f>
        <v>46.34684</v>
      </c>
      <c r="AG111" s="7">
        <v>51.325629999999997</v>
      </c>
      <c r="AH111" s="28">
        <f>AG111</f>
        <v>51.325629999999997</v>
      </c>
      <c r="AI111" s="28">
        <f>AH111</f>
        <v>51.325629999999997</v>
      </c>
      <c r="AJ111" s="7">
        <v>51.882089999999998</v>
      </c>
      <c r="AK111" s="8">
        <v>24.590160000000001</v>
      </c>
      <c r="AL111" s="7">
        <v>55.452500000000001</v>
      </c>
      <c r="AM111" s="7">
        <v>56.791890000000002</v>
      </c>
      <c r="AN111" s="7">
        <v>56.672310000000003</v>
      </c>
      <c r="AO111" s="7">
        <v>56.909990000000001</v>
      </c>
      <c r="AP111" s="7">
        <v>58.63458</v>
      </c>
      <c r="AQ111" s="7">
        <v>59.370040000000003</v>
      </c>
      <c r="AR111" s="7">
        <v>59.750419999999998</v>
      </c>
      <c r="AS111" s="7">
        <v>58.351320000000001</v>
      </c>
      <c r="AT111" s="7">
        <v>56.597499999999997</v>
      </c>
      <c r="AU111" s="7">
        <v>59.268940000000001</v>
      </c>
      <c r="AV111" s="7">
        <v>59.056040000000003</v>
      </c>
      <c r="AW111" s="7">
        <v>58.069279999999999</v>
      </c>
      <c r="AX111" s="7">
        <f t="shared" si="143"/>
        <v>58.069279999999999</v>
      </c>
    </row>
    <row r="112" spans="1:50" ht="13" x14ac:dyDescent="0.3">
      <c r="A112" s="6" t="s">
        <v>182</v>
      </c>
      <c r="B112" s="6" t="str">
        <f t="shared" si="96"/>
        <v xml:space="preserve">Maldives </v>
      </c>
      <c r="C112" s="5" t="s">
        <v>53</v>
      </c>
      <c r="D112" s="31">
        <f t="shared" ref="D112:AT112" si="164">E112-0.5</f>
        <v>8.0901600000000009</v>
      </c>
      <c r="E112" s="31">
        <f t="shared" si="164"/>
        <v>8.5901600000000009</v>
      </c>
      <c r="F112" s="31">
        <f t="shared" si="164"/>
        <v>9.0901600000000009</v>
      </c>
      <c r="G112" s="31">
        <f t="shared" si="164"/>
        <v>9.5901600000000009</v>
      </c>
      <c r="H112" s="31">
        <f t="shared" si="164"/>
        <v>10.090160000000001</v>
      </c>
      <c r="I112" s="31">
        <f t="shared" si="164"/>
        <v>10.590160000000001</v>
      </c>
      <c r="J112" s="31">
        <f t="shared" si="164"/>
        <v>11.090160000000001</v>
      </c>
      <c r="K112" s="31">
        <f t="shared" si="164"/>
        <v>11.590160000000001</v>
      </c>
      <c r="L112" s="31">
        <f t="shared" si="164"/>
        <v>12.090160000000001</v>
      </c>
      <c r="M112" s="31">
        <f t="shared" si="164"/>
        <v>12.590160000000001</v>
      </c>
      <c r="N112" s="31">
        <f t="shared" si="164"/>
        <v>13.090160000000001</v>
      </c>
      <c r="O112" s="31">
        <f t="shared" si="164"/>
        <v>13.590160000000001</v>
      </c>
      <c r="P112" s="31">
        <f t="shared" si="164"/>
        <v>14.090160000000001</v>
      </c>
      <c r="Q112" s="31">
        <f t="shared" si="164"/>
        <v>14.590160000000001</v>
      </c>
      <c r="R112" s="31">
        <f t="shared" si="164"/>
        <v>15.090160000000001</v>
      </c>
      <c r="S112" s="31">
        <f t="shared" si="164"/>
        <v>15.590160000000001</v>
      </c>
      <c r="T112" s="31">
        <f t="shared" si="164"/>
        <v>16.090160000000001</v>
      </c>
      <c r="U112" s="31">
        <f t="shared" si="164"/>
        <v>16.590160000000001</v>
      </c>
      <c r="V112" s="31">
        <f t="shared" si="164"/>
        <v>17.090160000000001</v>
      </c>
      <c r="W112" s="31">
        <f t="shared" si="164"/>
        <v>17.590160000000001</v>
      </c>
      <c r="X112" s="31">
        <f t="shared" si="164"/>
        <v>18.090160000000001</v>
      </c>
      <c r="Y112" s="31">
        <f t="shared" si="164"/>
        <v>18.590160000000001</v>
      </c>
      <c r="Z112" s="31">
        <f t="shared" si="164"/>
        <v>19.090160000000001</v>
      </c>
      <c r="AA112" s="31">
        <f t="shared" si="164"/>
        <v>19.590160000000001</v>
      </c>
      <c r="AB112" s="31">
        <f t="shared" si="164"/>
        <v>20.090160000000001</v>
      </c>
      <c r="AC112" s="31">
        <f t="shared" si="164"/>
        <v>20.590160000000001</v>
      </c>
      <c r="AD112" s="31">
        <f t="shared" si="164"/>
        <v>21.090160000000001</v>
      </c>
      <c r="AE112" s="31">
        <f t="shared" si="164"/>
        <v>21.590160000000001</v>
      </c>
      <c r="AF112" s="31">
        <f t="shared" si="164"/>
        <v>22.090160000000001</v>
      </c>
      <c r="AG112" s="31">
        <f t="shared" si="164"/>
        <v>22.590160000000001</v>
      </c>
      <c r="AH112" s="31">
        <f t="shared" si="164"/>
        <v>23.090160000000001</v>
      </c>
      <c r="AI112" s="31">
        <f t="shared" si="164"/>
        <v>23.590160000000001</v>
      </c>
      <c r="AJ112" s="31">
        <f t="shared" si="164"/>
        <v>24.090160000000001</v>
      </c>
      <c r="AK112" s="8">
        <v>24.590160000000001</v>
      </c>
      <c r="AL112" s="31">
        <f t="shared" si="164"/>
        <v>52.707009999999997</v>
      </c>
      <c r="AM112" s="31">
        <f t="shared" si="164"/>
        <v>53.207009999999997</v>
      </c>
      <c r="AN112" s="31">
        <f t="shared" si="164"/>
        <v>53.707009999999997</v>
      </c>
      <c r="AO112" s="31">
        <f t="shared" si="164"/>
        <v>54.207009999999997</v>
      </c>
      <c r="AP112" s="31">
        <f t="shared" si="164"/>
        <v>54.707009999999997</v>
      </c>
      <c r="AQ112" s="31">
        <f t="shared" si="164"/>
        <v>55.207009999999997</v>
      </c>
      <c r="AR112" s="31">
        <f t="shared" si="164"/>
        <v>55.707009999999997</v>
      </c>
      <c r="AS112" s="31">
        <f t="shared" si="164"/>
        <v>56.207009999999997</v>
      </c>
      <c r="AT112" s="31">
        <f t="shared" si="164"/>
        <v>56.707009999999997</v>
      </c>
      <c r="AU112" s="31">
        <f>AV112-0.5</f>
        <v>57.207009999999997</v>
      </c>
      <c r="AV112" s="8">
        <v>57.707009999999997</v>
      </c>
      <c r="AW112" s="28">
        <f>AV112</f>
        <v>57.707009999999997</v>
      </c>
      <c r="AX112" s="8">
        <f t="shared" si="143"/>
        <v>57.707009999999997</v>
      </c>
    </row>
    <row r="113" spans="1:50" ht="13" x14ac:dyDescent="0.3">
      <c r="A113" s="6" t="s">
        <v>183</v>
      </c>
      <c r="B113" s="6" t="str">
        <f t="shared" si="96"/>
        <v xml:space="preserve">Mali </v>
      </c>
      <c r="C113" s="5" t="s">
        <v>53</v>
      </c>
      <c r="D113" s="23">
        <f>TREND(E113:$AW113,E$3:$AW$3,D$3)</f>
        <v>9.9391430877192306</v>
      </c>
      <c r="E113" s="23">
        <f>TREND(F113:$AW113,F$3:$AW$3,E$3)</f>
        <v>10.277045533063529</v>
      </c>
      <c r="F113" s="23">
        <f>TREND(G113:$AW113,G$3:$AW$3,F$3)</f>
        <v>10.614947978407486</v>
      </c>
      <c r="G113" s="23">
        <f>TREND(H113:$AW113,H$3:$AW$3,G$3)</f>
        <v>10.95285042375167</v>
      </c>
      <c r="H113" s="23">
        <f>TREND(I113:$AW113,I$3:$AW$3,H$3)</f>
        <v>11.290752869095741</v>
      </c>
      <c r="I113" s="23">
        <f>TREND(J113:$AW113,J$3:$AW$3,I$3)</f>
        <v>11.628655314439925</v>
      </c>
      <c r="J113" s="23">
        <f>TREND(K113:$AW113,K$3:$AW$3,J$3)</f>
        <v>11.966557759784109</v>
      </c>
      <c r="K113" s="7">
        <v>10.66098</v>
      </c>
      <c r="L113" s="7">
        <v>11.864409999999999</v>
      </c>
      <c r="M113" s="7">
        <v>15.27778</v>
      </c>
      <c r="N113" s="7">
        <v>13.89222</v>
      </c>
      <c r="O113" s="7">
        <f>N113</f>
        <v>13.89222</v>
      </c>
      <c r="P113" s="7">
        <v>16.428570000000001</v>
      </c>
      <c r="Q113" s="7">
        <f t="shared" ref="Q113:AG113" si="165">P113</f>
        <v>16.428570000000001</v>
      </c>
      <c r="R113" s="7">
        <f t="shared" si="165"/>
        <v>16.428570000000001</v>
      </c>
      <c r="S113" s="7">
        <f t="shared" si="165"/>
        <v>16.428570000000001</v>
      </c>
      <c r="T113" s="7">
        <f t="shared" si="165"/>
        <v>16.428570000000001</v>
      </c>
      <c r="U113" s="7">
        <f t="shared" si="165"/>
        <v>16.428570000000001</v>
      </c>
      <c r="V113" s="7">
        <f t="shared" si="165"/>
        <v>16.428570000000001</v>
      </c>
      <c r="W113" s="7">
        <f t="shared" si="165"/>
        <v>16.428570000000001</v>
      </c>
      <c r="X113" s="7">
        <f t="shared" si="165"/>
        <v>16.428570000000001</v>
      </c>
      <c r="Y113" s="7">
        <f t="shared" si="165"/>
        <v>16.428570000000001</v>
      </c>
      <c r="Z113" s="7">
        <f t="shared" si="165"/>
        <v>16.428570000000001</v>
      </c>
      <c r="AA113" s="7">
        <f t="shared" si="165"/>
        <v>16.428570000000001</v>
      </c>
      <c r="AB113" s="7">
        <f t="shared" si="165"/>
        <v>16.428570000000001</v>
      </c>
      <c r="AC113" s="7">
        <f t="shared" si="165"/>
        <v>16.428570000000001</v>
      </c>
      <c r="AD113" s="7">
        <f t="shared" si="165"/>
        <v>16.428570000000001</v>
      </c>
      <c r="AE113" s="7">
        <f t="shared" si="165"/>
        <v>16.428570000000001</v>
      </c>
      <c r="AF113" s="7">
        <f t="shared" si="165"/>
        <v>16.428570000000001</v>
      </c>
      <c r="AG113" s="7">
        <f t="shared" si="165"/>
        <v>16.428570000000001</v>
      </c>
      <c r="AH113" s="28">
        <f t="shared" ref="AH113:AV113" si="166">AG113</f>
        <v>16.428570000000001</v>
      </c>
      <c r="AI113" s="28">
        <f t="shared" si="166"/>
        <v>16.428570000000001</v>
      </c>
      <c r="AJ113" s="28">
        <f t="shared" si="166"/>
        <v>16.428570000000001</v>
      </c>
      <c r="AK113" s="8">
        <v>24.590160000000001</v>
      </c>
      <c r="AL113" s="28">
        <f t="shared" si="166"/>
        <v>24.590160000000001</v>
      </c>
      <c r="AM113" s="28">
        <f t="shared" si="166"/>
        <v>24.590160000000001</v>
      </c>
      <c r="AN113" s="28">
        <f t="shared" si="166"/>
        <v>24.590160000000001</v>
      </c>
      <c r="AO113" s="28">
        <f t="shared" si="166"/>
        <v>24.590160000000001</v>
      </c>
      <c r="AP113" s="28">
        <f t="shared" si="166"/>
        <v>24.590160000000001</v>
      </c>
      <c r="AQ113" s="28">
        <f t="shared" si="166"/>
        <v>24.590160000000001</v>
      </c>
      <c r="AR113" s="28">
        <f t="shared" si="166"/>
        <v>24.590160000000001</v>
      </c>
      <c r="AS113" s="28">
        <f t="shared" si="166"/>
        <v>24.590160000000001</v>
      </c>
      <c r="AT113" s="28">
        <f t="shared" si="166"/>
        <v>24.590160000000001</v>
      </c>
      <c r="AU113" s="28">
        <f t="shared" si="166"/>
        <v>24.590160000000001</v>
      </c>
      <c r="AV113" s="28">
        <f t="shared" si="166"/>
        <v>24.590160000000001</v>
      </c>
      <c r="AW113" s="28">
        <f>AV113</f>
        <v>24.590160000000001</v>
      </c>
      <c r="AX113" s="7">
        <f t="shared" si="143"/>
        <v>24.590160000000001</v>
      </c>
    </row>
    <row r="114" spans="1:50" ht="13" x14ac:dyDescent="0.3">
      <c r="A114" s="6" t="s">
        <v>184</v>
      </c>
      <c r="B114" s="6" t="str">
        <f t="shared" si="96"/>
        <v xml:space="preserve">Malta </v>
      </c>
      <c r="C114" s="5" t="s">
        <v>53</v>
      </c>
      <c r="D114" s="30">
        <f>E114</f>
        <v>45.429360000000003</v>
      </c>
      <c r="E114" s="30">
        <f>F114</f>
        <v>45.429360000000003</v>
      </c>
      <c r="F114" s="30">
        <f>G114</f>
        <v>45.429360000000003</v>
      </c>
      <c r="G114" s="8">
        <v>45.429360000000003</v>
      </c>
      <c r="H114" s="8">
        <v>34.908140000000003</v>
      </c>
      <c r="I114" s="8">
        <v>47.385620000000003</v>
      </c>
      <c r="J114" s="8">
        <v>32.526879999999998</v>
      </c>
      <c r="K114" s="8">
        <v>31.472079999999998</v>
      </c>
      <c r="L114" s="8">
        <v>34.615380000000002</v>
      </c>
      <c r="M114" s="8">
        <v>39.493670000000002</v>
      </c>
      <c r="N114" s="8">
        <f>M114</f>
        <v>39.493670000000002</v>
      </c>
      <c r="O114" s="8">
        <v>30.115829999999999</v>
      </c>
      <c r="P114" s="8">
        <v>24.01961</v>
      </c>
      <c r="Q114" s="8">
        <v>26.13636</v>
      </c>
      <c r="R114" s="8">
        <v>28.965520000000001</v>
      </c>
      <c r="S114" s="8">
        <v>6.0240999999999998</v>
      </c>
      <c r="T114" s="8">
        <v>17.164180000000002</v>
      </c>
      <c r="U114" s="8">
        <v>22.685189999999999</v>
      </c>
      <c r="V114" s="8">
        <v>27.340820000000001</v>
      </c>
      <c r="W114" s="8">
        <v>25.609760000000001</v>
      </c>
      <c r="X114" s="8">
        <v>38.580249999999999</v>
      </c>
      <c r="Y114" s="8">
        <v>40.639270000000003</v>
      </c>
      <c r="Z114" s="8">
        <v>43.703699999999998</v>
      </c>
      <c r="AA114" s="8">
        <v>39.042819999999999</v>
      </c>
      <c r="AB114" s="8">
        <v>48.944099999999999</v>
      </c>
      <c r="AC114" s="8">
        <v>46.390659999999997</v>
      </c>
      <c r="AD114" s="8">
        <v>50.37538</v>
      </c>
      <c r="AE114" s="8">
        <v>50.115470000000002</v>
      </c>
      <c r="AF114" s="8">
        <v>49.709299999999999</v>
      </c>
      <c r="AG114" s="8">
        <v>53.932580000000002</v>
      </c>
      <c r="AH114" s="8">
        <v>51.617800000000003</v>
      </c>
      <c r="AI114" s="8">
        <v>52.021970000000003</v>
      </c>
      <c r="AJ114" s="8">
        <v>52.034260000000003</v>
      </c>
      <c r="AK114" s="8">
        <v>24.590160000000001</v>
      </c>
      <c r="AL114" s="8">
        <v>57.296039999999998</v>
      </c>
      <c r="AM114" s="8">
        <v>60.634799999999998</v>
      </c>
      <c r="AN114" s="8">
        <v>57.997010000000003</v>
      </c>
      <c r="AO114" s="8">
        <v>57.347009999999997</v>
      </c>
      <c r="AP114" s="8">
        <v>59.383949999999999</v>
      </c>
      <c r="AQ114" s="8">
        <v>59.563989999999997</v>
      </c>
      <c r="AR114" s="8">
        <v>58.642180000000003</v>
      </c>
      <c r="AS114" s="8">
        <v>55.054519999999997</v>
      </c>
      <c r="AT114" s="8">
        <v>57.435749999999999</v>
      </c>
      <c r="AU114" s="8">
        <v>55.719169999999998</v>
      </c>
      <c r="AV114" s="8">
        <v>54.791029999999999</v>
      </c>
      <c r="AW114" s="28">
        <f>AV114</f>
        <v>54.791029999999999</v>
      </c>
      <c r="AX114" s="8">
        <f t="shared" si="143"/>
        <v>54.791029999999999</v>
      </c>
    </row>
    <row r="115" spans="1:50" ht="20" x14ac:dyDescent="0.3">
      <c r="A115" s="6" t="s">
        <v>185</v>
      </c>
      <c r="B115" s="6" t="str">
        <f t="shared" si="96"/>
        <v xml:space="preserve">Marshall Islands </v>
      </c>
      <c r="C115" s="5" t="s">
        <v>53</v>
      </c>
      <c r="D115" s="31">
        <f t="shared" ref="D115:AS116" si="167">E115-0.5</f>
        <v>8.0901600000000009</v>
      </c>
      <c r="E115" s="31">
        <f t="shared" si="167"/>
        <v>8.5901600000000009</v>
      </c>
      <c r="F115" s="31">
        <f t="shared" si="167"/>
        <v>9.0901600000000009</v>
      </c>
      <c r="G115" s="31">
        <f t="shared" si="167"/>
        <v>9.5901600000000009</v>
      </c>
      <c r="H115" s="31">
        <f t="shared" si="167"/>
        <v>10.090160000000001</v>
      </c>
      <c r="I115" s="31">
        <f t="shared" si="167"/>
        <v>10.590160000000001</v>
      </c>
      <c r="J115" s="31">
        <f t="shared" si="167"/>
        <v>11.090160000000001</v>
      </c>
      <c r="K115" s="31">
        <f t="shared" si="167"/>
        <v>11.590160000000001</v>
      </c>
      <c r="L115" s="31">
        <f t="shared" si="167"/>
        <v>12.090160000000001</v>
      </c>
      <c r="M115" s="31">
        <f t="shared" si="167"/>
        <v>12.590160000000001</v>
      </c>
      <c r="N115" s="31">
        <f t="shared" si="167"/>
        <v>13.090160000000001</v>
      </c>
      <c r="O115" s="31">
        <f t="shared" si="167"/>
        <v>13.590160000000001</v>
      </c>
      <c r="P115" s="31">
        <f t="shared" si="167"/>
        <v>14.090160000000001</v>
      </c>
      <c r="Q115" s="31">
        <f t="shared" si="167"/>
        <v>14.590160000000001</v>
      </c>
      <c r="R115" s="31">
        <f t="shared" si="167"/>
        <v>15.090160000000001</v>
      </c>
      <c r="S115" s="31">
        <f t="shared" si="167"/>
        <v>15.590160000000001</v>
      </c>
      <c r="T115" s="31">
        <f t="shared" si="167"/>
        <v>16.090160000000001</v>
      </c>
      <c r="U115" s="31">
        <f t="shared" si="167"/>
        <v>16.590160000000001</v>
      </c>
      <c r="V115" s="31">
        <f t="shared" si="167"/>
        <v>17.090160000000001</v>
      </c>
      <c r="W115" s="31">
        <f t="shared" si="167"/>
        <v>17.590160000000001</v>
      </c>
      <c r="X115" s="31">
        <f t="shared" si="167"/>
        <v>18.090160000000001</v>
      </c>
      <c r="Y115" s="31">
        <f t="shared" si="167"/>
        <v>18.590160000000001</v>
      </c>
      <c r="Z115" s="31">
        <f t="shared" si="167"/>
        <v>19.090160000000001</v>
      </c>
      <c r="AA115" s="31">
        <f t="shared" si="167"/>
        <v>19.590160000000001</v>
      </c>
      <c r="AB115" s="31">
        <f t="shared" si="167"/>
        <v>20.090160000000001</v>
      </c>
      <c r="AC115" s="31">
        <f t="shared" si="167"/>
        <v>20.590160000000001</v>
      </c>
      <c r="AD115" s="31">
        <f t="shared" si="167"/>
        <v>21.090160000000001</v>
      </c>
      <c r="AE115" s="31">
        <f t="shared" si="167"/>
        <v>21.590160000000001</v>
      </c>
      <c r="AF115" s="31">
        <f t="shared" si="167"/>
        <v>22.090160000000001</v>
      </c>
      <c r="AG115" s="31">
        <f t="shared" si="167"/>
        <v>22.590160000000001</v>
      </c>
      <c r="AH115" s="31">
        <f t="shared" si="167"/>
        <v>23.090160000000001</v>
      </c>
      <c r="AI115" s="31">
        <f t="shared" si="167"/>
        <v>23.590160000000001</v>
      </c>
      <c r="AJ115" s="31">
        <f t="shared" si="167"/>
        <v>24.090160000000001</v>
      </c>
      <c r="AK115" s="8">
        <v>24.590160000000001</v>
      </c>
      <c r="AL115" s="31">
        <f t="shared" si="167"/>
        <v>42.280990000000003</v>
      </c>
      <c r="AM115" s="31">
        <f t="shared" si="167"/>
        <v>42.780990000000003</v>
      </c>
      <c r="AN115" s="31">
        <f t="shared" si="167"/>
        <v>43.280990000000003</v>
      </c>
      <c r="AO115" s="31">
        <f t="shared" si="167"/>
        <v>43.780990000000003</v>
      </c>
      <c r="AP115" s="31">
        <f t="shared" si="167"/>
        <v>44.280990000000003</v>
      </c>
      <c r="AQ115" s="31">
        <f t="shared" si="167"/>
        <v>44.780990000000003</v>
      </c>
      <c r="AR115" s="31">
        <f t="shared" si="167"/>
        <v>45.280990000000003</v>
      </c>
      <c r="AS115" s="31">
        <f t="shared" si="167"/>
        <v>45.780990000000003</v>
      </c>
      <c r="AT115" s="7">
        <v>46.280990000000003</v>
      </c>
      <c r="AU115" s="28">
        <f t="shared" ref="AU115:AV117" si="168">AT115</f>
        <v>46.280990000000003</v>
      </c>
      <c r="AV115" s="28">
        <f t="shared" si="168"/>
        <v>46.280990000000003</v>
      </c>
      <c r="AW115" s="28">
        <f>AV115</f>
        <v>46.280990000000003</v>
      </c>
      <c r="AX115" s="7">
        <f t="shared" si="143"/>
        <v>46.280990000000003</v>
      </c>
    </row>
    <row r="116" spans="1:50" ht="20" x14ac:dyDescent="0.3">
      <c r="A116" s="6" t="s">
        <v>187</v>
      </c>
      <c r="B116" s="6" t="str">
        <f t="shared" si="96"/>
        <v xml:space="preserve">Mauritania </v>
      </c>
      <c r="C116" s="5" t="s">
        <v>53</v>
      </c>
      <c r="D116" s="31">
        <f t="shared" si="167"/>
        <v>3.62791</v>
      </c>
      <c r="E116" s="31">
        <f t="shared" si="167"/>
        <v>4.12791</v>
      </c>
      <c r="F116" s="31">
        <f t="shared" si="167"/>
        <v>4.62791</v>
      </c>
      <c r="G116" s="31">
        <f t="shared" si="167"/>
        <v>5.12791</v>
      </c>
      <c r="H116" s="31">
        <f t="shared" si="167"/>
        <v>5.62791</v>
      </c>
      <c r="I116" s="31">
        <f t="shared" si="167"/>
        <v>6.12791</v>
      </c>
      <c r="J116" s="31">
        <f t="shared" si="167"/>
        <v>6.62791</v>
      </c>
      <c r="K116" s="31">
        <f t="shared" si="167"/>
        <v>7.12791</v>
      </c>
      <c r="L116" s="31">
        <f t="shared" si="167"/>
        <v>7.62791</v>
      </c>
      <c r="M116" s="31">
        <f t="shared" si="167"/>
        <v>8.12791</v>
      </c>
      <c r="N116" s="31">
        <f t="shared" si="167"/>
        <v>8.62791</v>
      </c>
      <c r="O116" s="31">
        <f t="shared" si="167"/>
        <v>9.12791</v>
      </c>
      <c r="P116" s="31">
        <f t="shared" si="167"/>
        <v>9.62791</v>
      </c>
      <c r="Q116" s="31">
        <f t="shared" si="167"/>
        <v>10.12791</v>
      </c>
      <c r="R116" s="31">
        <f t="shared" si="167"/>
        <v>10.62791</v>
      </c>
      <c r="S116" s="31">
        <f t="shared" si="167"/>
        <v>11.12791</v>
      </c>
      <c r="T116" s="31">
        <f t="shared" si="167"/>
        <v>11.62791</v>
      </c>
      <c r="U116" s="31">
        <f t="shared" si="167"/>
        <v>12.12791</v>
      </c>
      <c r="V116" s="31">
        <f t="shared" si="167"/>
        <v>12.62791</v>
      </c>
      <c r="W116" s="31">
        <f t="shared" si="167"/>
        <v>13.12791</v>
      </c>
      <c r="X116" s="31">
        <f t="shared" si="167"/>
        <v>13.62791</v>
      </c>
      <c r="Y116" s="31">
        <f t="shared" si="167"/>
        <v>14.12791</v>
      </c>
      <c r="Z116" s="31">
        <f t="shared" si="167"/>
        <v>14.62791</v>
      </c>
      <c r="AA116" s="31">
        <f t="shared" si="167"/>
        <v>15.12791</v>
      </c>
      <c r="AB116" s="7">
        <v>15.62791</v>
      </c>
      <c r="AC116" s="7">
        <f t="shared" ref="AC116:AG117" si="169">AB116</f>
        <v>15.62791</v>
      </c>
      <c r="AD116" s="7">
        <f t="shared" si="169"/>
        <v>15.62791</v>
      </c>
      <c r="AE116" s="7">
        <f t="shared" si="169"/>
        <v>15.62791</v>
      </c>
      <c r="AF116" s="7">
        <f t="shared" si="169"/>
        <v>15.62791</v>
      </c>
      <c r="AG116" s="7">
        <f t="shared" si="169"/>
        <v>15.62791</v>
      </c>
      <c r="AH116" s="28">
        <f t="shared" ref="AH116:AL117" si="170">AG116</f>
        <v>15.62791</v>
      </c>
      <c r="AI116" s="28">
        <f t="shared" si="170"/>
        <v>15.62791</v>
      </c>
      <c r="AJ116" s="28">
        <f t="shared" si="170"/>
        <v>15.62791</v>
      </c>
      <c r="AK116" s="8">
        <v>24.590160000000001</v>
      </c>
      <c r="AL116" s="28">
        <f t="shared" si="170"/>
        <v>24.590160000000001</v>
      </c>
      <c r="AM116" s="7">
        <v>24.788620000000002</v>
      </c>
      <c r="AN116" s="28">
        <f t="shared" ref="AN116:AT117" si="171">AM116</f>
        <v>24.788620000000002</v>
      </c>
      <c r="AO116" s="28">
        <f t="shared" si="171"/>
        <v>24.788620000000002</v>
      </c>
      <c r="AP116" s="28">
        <f t="shared" si="171"/>
        <v>24.788620000000002</v>
      </c>
      <c r="AQ116" s="28">
        <f t="shared" si="171"/>
        <v>24.788620000000002</v>
      </c>
      <c r="AR116" s="28">
        <f t="shared" si="171"/>
        <v>24.788620000000002</v>
      </c>
      <c r="AS116" s="28">
        <f t="shared" si="171"/>
        <v>24.788620000000002</v>
      </c>
      <c r="AT116" s="28">
        <f t="shared" si="171"/>
        <v>24.788620000000002</v>
      </c>
      <c r="AU116" s="28">
        <f t="shared" si="168"/>
        <v>24.788620000000002</v>
      </c>
      <c r="AV116" s="28">
        <f t="shared" si="168"/>
        <v>24.788620000000002</v>
      </c>
      <c r="AW116" s="7">
        <v>37.942239999999998</v>
      </c>
      <c r="AX116" s="7">
        <v>32.553539999999998</v>
      </c>
    </row>
    <row r="117" spans="1:50" ht="13" x14ac:dyDescent="0.3">
      <c r="A117" s="6" t="s">
        <v>188</v>
      </c>
      <c r="B117" s="6" t="str">
        <f t="shared" si="96"/>
        <v xml:space="preserve">Mauritius </v>
      </c>
      <c r="C117" s="5" t="s">
        <v>53</v>
      </c>
      <c r="D117" s="30">
        <f>E117</f>
        <v>23.563220000000001</v>
      </c>
      <c r="E117" s="30">
        <f>F117</f>
        <v>23.563220000000001</v>
      </c>
      <c r="F117" s="8">
        <v>23.563220000000001</v>
      </c>
      <c r="G117" s="8">
        <v>18.46847</v>
      </c>
      <c r="H117" s="8">
        <v>4</v>
      </c>
      <c r="I117" s="8">
        <v>4.2105300000000003</v>
      </c>
      <c r="J117" s="8">
        <v>20.27027</v>
      </c>
      <c r="K117" s="8">
        <v>19.47195</v>
      </c>
      <c r="L117" s="8">
        <v>27.67624</v>
      </c>
      <c r="M117" s="8">
        <v>19.685040000000001</v>
      </c>
      <c r="N117" s="8">
        <v>31.84713</v>
      </c>
      <c r="O117" s="8">
        <v>30.379750000000001</v>
      </c>
      <c r="P117" s="8">
        <v>34.699449999999999</v>
      </c>
      <c r="Q117" s="8">
        <v>32.424239999999998</v>
      </c>
      <c r="R117" s="8">
        <f>Q117</f>
        <v>32.424239999999998</v>
      </c>
      <c r="S117" s="8">
        <v>34.85342</v>
      </c>
      <c r="T117" s="8">
        <f>S117</f>
        <v>34.85342</v>
      </c>
      <c r="U117" s="8">
        <f>T117</f>
        <v>34.85342</v>
      </c>
      <c r="V117" s="8">
        <v>32.842109999999998</v>
      </c>
      <c r="W117" s="8">
        <f>V117</f>
        <v>32.842109999999998</v>
      </c>
      <c r="X117" s="8">
        <f>W117</f>
        <v>32.842109999999998</v>
      </c>
      <c r="Y117" s="8">
        <v>31.772580000000001</v>
      </c>
      <c r="Z117" s="8">
        <v>39.965299999999999</v>
      </c>
      <c r="AA117" s="8">
        <f>Z117</f>
        <v>39.965299999999999</v>
      </c>
      <c r="AB117" s="8">
        <f>AA117</f>
        <v>39.965299999999999</v>
      </c>
      <c r="AC117" s="8">
        <f t="shared" si="169"/>
        <v>39.965299999999999</v>
      </c>
      <c r="AD117" s="8">
        <f t="shared" si="169"/>
        <v>39.965299999999999</v>
      </c>
      <c r="AE117" s="8">
        <f t="shared" si="169"/>
        <v>39.965299999999999</v>
      </c>
      <c r="AF117" s="8">
        <f t="shared" si="169"/>
        <v>39.965299999999999</v>
      </c>
      <c r="AG117" s="8">
        <f t="shared" si="169"/>
        <v>39.965299999999999</v>
      </c>
      <c r="AH117" s="28">
        <f t="shared" si="170"/>
        <v>39.965299999999999</v>
      </c>
      <c r="AI117" s="28">
        <f t="shared" si="170"/>
        <v>39.965299999999999</v>
      </c>
      <c r="AJ117" s="28">
        <f t="shared" si="170"/>
        <v>39.965299999999999</v>
      </c>
      <c r="AK117" s="8">
        <v>24.590160000000001</v>
      </c>
      <c r="AL117" s="28">
        <f t="shared" si="170"/>
        <v>24.590160000000001</v>
      </c>
      <c r="AM117" s="28">
        <f>AL117</f>
        <v>24.590160000000001</v>
      </c>
      <c r="AN117" s="28">
        <f t="shared" si="171"/>
        <v>24.590160000000001</v>
      </c>
      <c r="AO117" s="28">
        <f t="shared" si="171"/>
        <v>24.590160000000001</v>
      </c>
      <c r="AP117" s="28">
        <f t="shared" si="171"/>
        <v>24.590160000000001</v>
      </c>
      <c r="AQ117" s="28">
        <f t="shared" si="171"/>
        <v>24.590160000000001</v>
      </c>
      <c r="AR117" s="28">
        <f t="shared" si="171"/>
        <v>24.590160000000001</v>
      </c>
      <c r="AS117" s="28">
        <f t="shared" si="171"/>
        <v>24.590160000000001</v>
      </c>
      <c r="AT117" s="28">
        <f t="shared" si="171"/>
        <v>24.590160000000001</v>
      </c>
      <c r="AU117" s="28">
        <f t="shared" si="168"/>
        <v>24.590160000000001</v>
      </c>
      <c r="AV117" s="28">
        <f t="shared" si="168"/>
        <v>24.590160000000001</v>
      </c>
      <c r="AW117" s="8">
        <v>64.47645</v>
      </c>
      <c r="AX117" s="8">
        <f t="shared" ref="AX117:AX148" si="172">AW117</f>
        <v>64.47645</v>
      </c>
    </row>
    <row r="118" spans="1:50" ht="13" x14ac:dyDescent="0.3">
      <c r="A118" s="6" t="s">
        <v>190</v>
      </c>
      <c r="B118" s="6" t="str">
        <f t="shared" si="96"/>
        <v xml:space="preserve">Mexico </v>
      </c>
      <c r="C118" s="5" t="s">
        <v>53</v>
      </c>
      <c r="D118" s="23">
        <f>TREND(E118:$AW118,E$3:$AW$3,D$3)</f>
        <v>39.401128849624001</v>
      </c>
      <c r="E118" s="23">
        <f>TREND(F118:$AW118,F$3:$AW$3,E$3)</f>
        <v>39.728249360902282</v>
      </c>
      <c r="F118" s="23">
        <f>TREND(G118:$AW118,G$3:$AW$3,F$3)</f>
        <v>40.055369872180449</v>
      </c>
      <c r="G118" s="23">
        <f>TREND(H118:$AW118,H$3:$AW$3,G$3)</f>
        <v>40.382490383458617</v>
      </c>
      <c r="H118" s="23">
        <f>TREND(I118:$AW118,I$3:$AW$3,H$3)</f>
        <v>40.709610894736898</v>
      </c>
      <c r="I118" s="23">
        <f>TREND(J118:$AW118,J$3:$AW$3,I$3)</f>
        <v>41.036731406015065</v>
      </c>
      <c r="J118" s="23">
        <f>TREND(K118:$AW118,K$3:$AW$3,J$3)</f>
        <v>41.363851917293232</v>
      </c>
      <c r="K118" s="23">
        <f>TREND(L118:$AW118,L$3:$AW$3,K$3)</f>
        <v>41.690972428571513</v>
      </c>
      <c r="L118" s="23">
        <f>TREND(M118:$AW118,M$3:$AW$3,L$3)</f>
        <v>42.018092939849566</v>
      </c>
      <c r="M118" s="23">
        <f>TREND(N118:$AW118,N$3:$AW$3,M$3)</f>
        <v>42.345213451127847</v>
      </c>
      <c r="N118" s="23">
        <f>TREND(O118:$AW118,O$3:$AW$3,N$3)</f>
        <v>42.672333962406128</v>
      </c>
      <c r="O118" s="23">
        <f>TREND(P118:$AW118,P$3:$AW$3,O$3)</f>
        <v>42.999454473684182</v>
      </c>
      <c r="P118" s="23">
        <f>TREND(Q118:$AW118,Q$3:$AW$3,P$3)</f>
        <v>43.326574984962463</v>
      </c>
      <c r="Q118" s="23">
        <f>TREND(R118:$AW118,R$3:$AW$3,Q$3)</f>
        <v>43.65369549624063</v>
      </c>
      <c r="R118" s="23">
        <f>TREND(S118:$AW118,S$3:$AW$3,R$3)</f>
        <v>43.980816007518911</v>
      </c>
      <c r="S118" s="23">
        <f>TREND(T118:$AW118,T$3:$AW$3,S$3)</f>
        <v>44.307936518797078</v>
      </c>
      <c r="T118" s="23">
        <f>TREND(U118:$AW118,U$3:$AW$3,T$3)</f>
        <v>44.635057030075131</v>
      </c>
      <c r="U118" s="23">
        <f>TREND(V118:$AW118,V$3:$AW$3,U$3)</f>
        <v>44.962177541353412</v>
      </c>
      <c r="V118" s="23">
        <f>TREND(W118:$AW118,W$3:$AW$3,V$3)</f>
        <v>45.28929805263158</v>
      </c>
      <c r="W118" s="23">
        <f>TREND(X118:$AW118,X$3:$AW$3,W$3)</f>
        <v>45.616418563909747</v>
      </c>
      <c r="X118" s="23">
        <f>TREND(Y118:$AW118,Y$3:$AW$3,X$3)</f>
        <v>45.943539075188028</v>
      </c>
      <c r="Y118" s="23">
        <f>TREND(Z118:$AW118,Z$3:$AW$3,Y$3)</f>
        <v>46.270659586466195</v>
      </c>
      <c r="Z118" s="23">
        <f>TREND(AA118:$AW118,AA$3:$AW$3,Z$3)</f>
        <v>46.597780097744362</v>
      </c>
      <c r="AA118" s="23">
        <f>TREND(AB118:$AW118,AB$3:$AW$3,AA$3)</f>
        <v>46.924900609022643</v>
      </c>
      <c r="AB118" s="23">
        <f>TREND(AC118:$AW118,AC$3:$AW$3,AB$3)</f>
        <v>47.25202112030081</v>
      </c>
      <c r="AC118" s="23">
        <f>TREND(AD118:$AW118,AD$3:$AW$3,AC$3)</f>
        <v>47.579141631578977</v>
      </c>
      <c r="AD118" s="8">
        <v>49.06109</v>
      </c>
      <c r="AE118" s="8">
        <v>49.290149999999997</v>
      </c>
      <c r="AF118" s="8">
        <f t="shared" ref="AF118:AF124" si="173">AE118</f>
        <v>49.290149999999997</v>
      </c>
      <c r="AG118" s="8">
        <v>51.172409999999999</v>
      </c>
      <c r="AH118" s="8">
        <v>51.143590000000003</v>
      </c>
      <c r="AI118" s="8">
        <v>51.939010000000003</v>
      </c>
      <c r="AJ118" s="8">
        <v>52.159059999999997</v>
      </c>
      <c r="AK118" s="8">
        <v>24.590160000000001</v>
      </c>
      <c r="AL118" s="8">
        <v>50.888210000000001</v>
      </c>
      <c r="AM118" s="8">
        <v>54.609070000000003</v>
      </c>
      <c r="AN118" s="8">
        <v>53.71519</v>
      </c>
      <c r="AO118" s="8">
        <v>53.760300000000001</v>
      </c>
      <c r="AP118" s="8">
        <v>54.271909999999998</v>
      </c>
      <c r="AQ118" s="8">
        <v>54.273130000000002</v>
      </c>
      <c r="AR118" s="8">
        <v>54.422269999999997</v>
      </c>
      <c r="AS118" s="8">
        <v>53.826830000000001</v>
      </c>
      <c r="AT118" s="8">
        <v>53.46931</v>
      </c>
      <c r="AU118" s="8">
        <v>53.09064</v>
      </c>
      <c r="AV118" s="8">
        <v>52.652830000000002</v>
      </c>
      <c r="AW118" s="28">
        <f>AV118</f>
        <v>52.652830000000002</v>
      </c>
      <c r="AX118" s="8">
        <f t="shared" si="172"/>
        <v>52.652830000000002</v>
      </c>
    </row>
    <row r="119" spans="1:50" ht="50" x14ac:dyDescent="0.3">
      <c r="A119" s="6" t="s">
        <v>191</v>
      </c>
      <c r="B119" s="20" t="s">
        <v>516</v>
      </c>
      <c r="C119" s="5" t="s">
        <v>53</v>
      </c>
      <c r="D119" s="23">
        <f>TREND(E119:$AW119,E$3:$AW$3,D$3)</f>
        <v>61.045171207636258</v>
      </c>
      <c r="E119" s="23">
        <f>TREND(F119:$AW119,F$3:$AW$3,E$3)</f>
        <v>60.208690355641238</v>
      </c>
      <c r="F119" s="23">
        <f>TREND(G119:$AW119,G$3:$AW$3,F$3)</f>
        <v>59.372209503646218</v>
      </c>
      <c r="G119" s="23">
        <f>TREND(H119:$AW119,H$3:$AW$3,G$3)</f>
        <v>58.535728651651652</v>
      </c>
      <c r="H119" s="23">
        <f>TREND(I119:$AW119,I$3:$AW$3,H$3)</f>
        <v>57.699247799656632</v>
      </c>
      <c r="I119" s="23">
        <f>TREND(J119:$AW119,J$3:$AW$3,I$3)</f>
        <v>56.862766947662067</v>
      </c>
      <c r="J119" s="23">
        <f>TREND(K119:$AW119,K$3:$AW$3,J$3)</f>
        <v>56.026286095667047</v>
      </c>
      <c r="K119" s="23">
        <f>TREND(L119:$AW119,L$3:$AW$3,K$3)</f>
        <v>55.189805243672026</v>
      </c>
      <c r="L119" s="23">
        <f>TREND(M119:$AW119,M$3:$AW$3,L$3)</f>
        <v>54.353324391677461</v>
      </c>
      <c r="M119" s="23">
        <f>TREND(N119:$AW119,N$3:$AW$3,M$3)</f>
        <v>53.516843539682441</v>
      </c>
      <c r="N119" s="7">
        <v>20</v>
      </c>
      <c r="O119" s="7">
        <v>64.435149999999993</v>
      </c>
      <c r="P119" s="7">
        <f>O119</f>
        <v>64.435149999999993</v>
      </c>
      <c r="Q119" s="7">
        <v>45.967739999999999</v>
      </c>
      <c r="R119" s="7">
        <v>45</v>
      </c>
      <c r="S119" s="7">
        <f t="shared" ref="S119:AE119" si="174">R119</f>
        <v>45</v>
      </c>
      <c r="T119" s="7">
        <f t="shared" si="174"/>
        <v>45</v>
      </c>
      <c r="U119" s="7">
        <f t="shared" si="174"/>
        <v>45</v>
      </c>
      <c r="V119" s="7">
        <f t="shared" si="174"/>
        <v>45</v>
      </c>
      <c r="W119" s="7">
        <f t="shared" si="174"/>
        <v>45</v>
      </c>
      <c r="X119" s="7">
        <f t="shared" si="174"/>
        <v>45</v>
      </c>
      <c r="Y119" s="7">
        <f t="shared" si="174"/>
        <v>45</v>
      </c>
      <c r="Z119" s="7">
        <f t="shared" si="174"/>
        <v>45</v>
      </c>
      <c r="AA119" s="7">
        <f t="shared" si="174"/>
        <v>45</v>
      </c>
      <c r="AB119" s="7">
        <f t="shared" si="174"/>
        <v>45</v>
      </c>
      <c r="AC119" s="7">
        <f t="shared" si="174"/>
        <v>45</v>
      </c>
      <c r="AD119" s="7">
        <f t="shared" si="174"/>
        <v>45</v>
      </c>
      <c r="AE119" s="7">
        <f t="shared" si="174"/>
        <v>45</v>
      </c>
      <c r="AF119" s="7">
        <f t="shared" si="173"/>
        <v>45</v>
      </c>
      <c r="AG119" s="7">
        <f t="shared" ref="AG119:AV119" si="175">AF119</f>
        <v>45</v>
      </c>
      <c r="AH119" s="28">
        <f t="shared" si="175"/>
        <v>45</v>
      </c>
      <c r="AI119" s="28">
        <f t="shared" si="175"/>
        <v>45</v>
      </c>
      <c r="AJ119" s="28">
        <f t="shared" si="175"/>
        <v>45</v>
      </c>
      <c r="AK119" s="8">
        <v>24.590160000000001</v>
      </c>
      <c r="AL119" s="28">
        <f t="shared" si="175"/>
        <v>24.590160000000001</v>
      </c>
      <c r="AM119" s="28">
        <f t="shared" si="175"/>
        <v>24.590160000000001</v>
      </c>
      <c r="AN119" s="28">
        <f t="shared" si="175"/>
        <v>24.590160000000001</v>
      </c>
      <c r="AO119" s="28">
        <f t="shared" si="175"/>
        <v>24.590160000000001</v>
      </c>
      <c r="AP119" s="28">
        <f t="shared" si="175"/>
        <v>24.590160000000001</v>
      </c>
      <c r="AQ119" s="28">
        <f t="shared" si="175"/>
        <v>24.590160000000001</v>
      </c>
      <c r="AR119" s="28">
        <f t="shared" si="175"/>
        <v>24.590160000000001</v>
      </c>
      <c r="AS119" s="28">
        <f t="shared" si="175"/>
        <v>24.590160000000001</v>
      </c>
      <c r="AT119" s="28">
        <f t="shared" si="175"/>
        <v>24.590160000000001</v>
      </c>
      <c r="AU119" s="28">
        <f t="shared" si="175"/>
        <v>24.590160000000001</v>
      </c>
      <c r="AV119" s="28">
        <f t="shared" si="175"/>
        <v>24.590160000000001</v>
      </c>
      <c r="AW119" s="28">
        <f>AV119</f>
        <v>24.590160000000001</v>
      </c>
      <c r="AX119" s="7">
        <f t="shared" si="172"/>
        <v>24.590160000000001</v>
      </c>
    </row>
    <row r="120" spans="1:50" ht="13" x14ac:dyDescent="0.3">
      <c r="A120" s="6" t="s">
        <v>193</v>
      </c>
      <c r="B120" s="6" t="str">
        <f t="shared" si="96"/>
        <v xml:space="preserve">Mongolia </v>
      </c>
      <c r="C120" s="5" t="s">
        <v>53</v>
      </c>
      <c r="D120" s="31">
        <f t="shared" ref="D120:T120" si="176">E120-0.5</f>
        <v>56.474040000000002</v>
      </c>
      <c r="E120" s="31">
        <f t="shared" si="176"/>
        <v>56.974040000000002</v>
      </c>
      <c r="F120" s="31">
        <f t="shared" si="176"/>
        <v>57.474040000000002</v>
      </c>
      <c r="G120" s="31">
        <f t="shared" si="176"/>
        <v>57.974040000000002</v>
      </c>
      <c r="H120" s="31">
        <f t="shared" si="176"/>
        <v>58.474040000000002</v>
      </c>
      <c r="I120" s="31">
        <f t="shared" si="176"/>
        <v>58.974040000000002</v>
      </c>
      <c r="J120" s="31">
        <f t="shared" si="176"/>
        <v>59.474040000000002</v>
      </c>
      <c r="K120" s="31">
        <f t="shared" si="176"/>
        <v>59.974040000000002</v>
      </c>
      <c r="L120" s="31">
        <f t="shared" si="176"/>
        <v>60.474040000000002</v>
      </c>
      <c r="M120" s="31">
        <f t="shared" si="176"/>
        <v>60.974040000000002</v>
      </c>
      <c r="N120" s="31">
        <f t="shared" si="176"/>
        <v>61.474040000000002</v>
      </c>
      <c r="O120" s="31">
        <f t="shared" si="176"/>
        <v>61.974040000000002</v>
      </c>
      <c r="P120" s="31">
        <f t="shared" si="176"/>
        <v>62.474040000000002</v>
      </c>
      <c r="Q120" s="31">
        <f t="shared" si="176"/>
        <v>62.974040000000002</v>
      </c>
      <c r="R120" s="31">
        <f t="shared" si="176"/>
        <v>63.474040000000002</v>
      </c>
      <c r="S120" s="31">
        <f t="shared" si="176"/>
        <v>63.974040000000002</v>
      </c>
      <c r="T120" s="31">
        <f t="shared" si="176"/>
        <v>64.474040000000002</v>
      </c>
      <c r="U120" s="31">
        <f>V120-0.5</f>
        <v>64.974040000000002</v>
      </c>
      <c r="V120" s="7">
        <v>65.474040000000002</v>
      </c>
      <c r="W120" s="7">
        <f t="shared" ref="W120:AC120" si="177">V120</f>
        <v>65.474040000000002</v>
      </c>
      <c r="X120" s="7">
        <f t="shared" si="177"/>
        <v>65.474040000000002</v>
      </c>
      <c r="Y120" s="7">
        <f t="shared" si="177"/>
        <v>65.474040000000002</v>
      </c>
      <c r="Z120" s="7">
        <f t="shared" si="177"/>
        <v>65.474040000000002</v>
      </c>
      <c r="AA120" s="7">
        <f t="shared" si="177"/>
        <v>65.474040000000002</v>
      </c>
      <c r="AB120" s="7">
        <f t="shared" si="177"/>
        <v>65.474040000000002</v>
      </c>
      <c r="AC120" s="7">
        <f t="shared" si="177"/>
        <v>65.474040000000002</v>
      </c>
      <c r="AD120" s="7">
        <v>71.735399999999998</v>
      </c>
      <c r="AE120" s="7">
        <v>71.592209999999994</v>
      </c>
      <c r="AF120" s="7">
        <f t="shared" si="173"/>
        <v>71.592209999999994</v>
      </c>
      <c r="AG120" s="7">
        <v>69.684640000000002</v>
      </c>
      <c r="AH120" s="7">
        <v>66.021479999999997</v>
      </c>
      <c r="AI120" s="7">
        <v>65.597260000000006</v>
      </c>
      <c r="AJ120" s="7">
        <v>66.589330000000004</v>
      </c>
      <c r="AK120" s="8">
        <v>24.590160000000001</v>
      </c>
      <c r="AL120" s="7">
        <v>65.232839999999996</v>
      </c>
      <c r="AM120" s="7">
        <v>64.847970000000004</v>
      </c>
      <c r="AN120" s="7">
        <v>65.278480000000002</v>
      </c>
      <c r="AO120" s="7">
        <v>65.278739999999999</v>
      </c>
      <c r="AP120" s="7">
        <v>65.633970000000005</v>
      </c>
      <c r="AQ120" s="7">
        <v>63.762230000000002</v>
      </c>
      <c r="AR120" s="7">
        <v>64.710179999999994</v>
      </c>
      <c r="AS120" s="7">
        <v>63.849139999999998</v>
      </c>
      <c r="AT120" s="28">
        <f>AS120</f>
        <v>63.849139999999998</v>
      </c>
      <c r="AU120" s="7">
        <v>64.475880000000004</v>
      </c>
      <c r="AV120" s="7">
        <v>63.99409</v>
      </c>
      <c r="AW120" s="7">
        <v>62.127279999999999</v>
      </c>
      <c r="AX120" s="7">
        <f t="shared" si="172"/>
        <v>62.127279999999999</v>
      </c>
    </row>
    <row r="121" spans="1:50" ht="13" x14ac:dyDescent="0.3">
      <c r="A121" s="6" t="s">
        <v>196</v>
      </c>
      <c r="B121" s="6" t="str">
        <f t="shared" si="96"/>
        <v xml:space="preserve">Morocco </v>
      </c>
      <c r="C121" s="5" t="s">
        <v>53</v>
      </c>
      <c r="D121" s="30">
        <f>E121</f>
        <v>18.862939999999998</v>
      </c>
      <c r="E121" s="8">
        <v>18.862939999999998</v>
      </c>
      <c r="F121" s="8">
        <f>E121</f>
        <v>18.862939999999998</v>
      </c>
      <c r="G121" s="8">
        <f>F121</f>
        <v>18.862939999999998</v>
      </c>
      <c r="H121" s="8">
        <f>G121</f>
        <v>18.862939999999998</v>
      </c>
      <c r="I121" s="8">
        <f>H121</f>
        <v>18.862939999999998</v>
      </c>
      <c r="J121" s="8">
        <v>17.61281</v>
      </c>
      <c r="K121" s="8">
        <f>J121</f>
        <v>17.61281</v>
      </c>
      <c r="L121" s="8">
        <f>K121</f>
        <v>17.61281</v>
      </c>
      <c r="M121" s="8">
        <v>18.755500000000001</v>
      </c>
      <c r="N121" s="8">
        <f>M121</f>
        <v>18.755500000000001</v>
      </c>
      <c r="O121" s="8">
        <f>N121</f>
        <v>18.755500000000001</v>
      </c>
      <c r="P121" s="8">
        <f>O121</f>
        <v>18.755500000000001</v>
      </c>
      <c r="Q121" s="8">
        <f>P121</f>
        <v>18.755500000000001</v>
      </c>
      <c r="R121" s="8">
        <f>Q121</f>
        <v>18.755500000000001</v>
      </c>
      <c r="S121" s="8">
        <v>30.090009999999999</v>
      </c>
      <c r="T121" s="8">
        <f>S121</f>
        <v>30.090009999999999</v>
      </c>
      <c r="U121" s="8">
        <v>32.643970000000003</v>
      </c>
      <c r="V121" s="8">
        <f>U121</f>
        <v>32.643970000000003</v>
      </c>
      <c r="W121" s="8">
        <v>28.920480000000001</v>
      </c>
      <c r="X121" s="8">
        <f>W121</f>
        <v>28.920480000000001</v>
      </c>
      <c r="Y121" s="8">
        <f>X121</f>
        <v>28.920480000000001</v>
      </c>
      <c r="Z121" s="8">
        <v>33.615090000000002</v>
      </c>
      <c r="AA121" s="8">
        <v>40.155859999999997</v>
      </c>
      <c r="AB121" s="8">
        <v>39.616239999999998</v>
      </c>
      <c r="AC121" s="8">
        <v>39.149419999999999</v>
      </c>
      <c r="AD121" s="8">
        <f>AC121</f>
        <v>39.149419999999999</v>
      </c>
      <c r="AE121" s="8">
        <f>AD121</f>
        <v>39.149419999999999</v>
      </c>
      <c r="AF121" s="8">
        <f t="shared" si="173"/>
        <v>39.149419999999999</v>
      </c>
      <c r="AG121" s="8">
        <f t="shared" ref="AG121:AH124" si="178">AF121</f>
        <v>39.149419999999999</v>
      </c>
      <c r="AH121" s="28">
        <f t="shared" si="178"/>
        <v>39.149419999999999</v>
      </c>
      <c r="AI121" s="8">
        <v>43.662680000000002</v>
      </c>
      <c r="AJ121" s="28">
        <f>AI121</f>
        <v>43.662680000000002</v>
      </c>
      <c r="AK121" s="8">
        <v>24.590160000000001</v>
      </c>
      <c r="AL121" s="28">
        <f>AK121</f>
        <v>24.590160000000001</v>
      </c>
      <c r="AM121" s="8">
        <v>42.392339999999997</v>
      </c>
      <c r="AN121" s="8">
        <v>42.703629999999997</v>
      </c>
      <c r="AO121" s="8">
        <v>37.087719999999997</v>
      </c>
      <c r="AP121" s="8">
        <v>31.954339999999998</v>
      </c>
      <c r="AQ121" s="8">
        <v>46.284260000000003</v>
      </c>
      <c r="AR121" s="8">
        <v>47.311999999999998</v>
      </c>
      <c r="AS121" s="28">
        <f>AR121</f>
        <v>47.311999999999998</v>
      </c>
      <c r="AT121" s="28">
        <f>AS121</f>
        <v>47.311999999999998</v>
      </c>
      <c r="AU121" s="28">
        <f>AT121</f>
        <v>47.311999999999998</v>
      </c>
      <c r="AV121" s="8">
        <v>48.718060000000001</v>
      </c>
      <c r="AW121" s="8">
        <v>48.210380000000001</v>
      </c>
      <c r="AX121" s="8">
        <f t="shared" si="172"/>
        <v>48.210380000000001</v>
      </c>
    </row>
    <row r="122" spans="1:50" ht="20" x14ac:dyDescent="0.3">
      <c r="A122" s="6" t="s">
        <v>197</v>
      </c>
      <c r="B122" s="6" t="str">
        <f t="shared" si="96"/>
        <v xml:space="preserve">Mozambique </v>
      </c>
      <c r="C122" s="5" t="s">
        <v>53</v>
      </c>
      <c r="D122" s="30">
        <f>E122</f>
        <v>46.153849999999998</v>
      </c>
      <c r="E122" s="7">
        <v>46.153849999999998</v>
      </c>
      <c r="F122" s="7">
        <f>E122</f>
        <v>46.153849999999998</v>
      </c>
      <c r="G122" s="7">
        <f>F122</f>
        <v>46.153849999999998</v>
      </c>
      <c r="H122" s="7">
        <v>47.120420000000003</v>
      </c>
      <c r="I122" s="7">
        <f>H122</f>
        <v>47.120420000000003</v>
      </c>
      <c r="J122" s="7">
        <f>I122</f>
        <v>47.120420000000003</v>
      </c>
      <c r="K122" s="7">
        <f>J122</f>
        <v>47.120420000000003</v>
      </c>
      <c r="L122" s="7">
        <v>30.66667</v>
      </c>
      <c r="M122" s="7">
        <f>L122</f>
        <v>30.66667</v>
      </c>
      <c r="N122" s="7">
        <f>M122</f>
        <v>30.66667</v>
      </c>
      <c r="O122" s="7">
        <f>N122</f>
        <v>30.66667</v>
      </c>
      <c r="P122" s="7">
        <v>35.652169999999998</v>
      </c>
      <c r="Q122" s="7">
        <f>P122</f>
        <v>35.652169999999998</v>
      </c>
      <c r="R122" s="7">
        <f>Q122</f>
        <v>35.652169999999998</v>
      </c>
      <c r="S122" s="7">
        <f>R122</f>
        <v>35.652169999999998</v>
      </c>
      <c r="T122" s="7">
        <f>S122</f>
        <v>35.652169999999998</v>
      </c>
      <c r="U122" s="7">
        <f>T122</f>
        <v>35.652169999999998</v>
      </c>
      <c r="V122" s="7">
        <f>U122</f>
        <v>35.652169999999998</v>
      </c>
      <c r="W122" s="7">
        <f>V122</f>
        <v>35.652169999999998</v>
      </c>
      <c r="X122" s="7">
        <f>W122</f>
        <v>35.652169999999998</v>
      </c>
      <c r="Y122" s="7">
        <f>X122</f>
        <v>35.652169999999998</v>
      </c>
      <c r="Z122" s="7">
        <f>Y122</f>
        <v>35.652169999999998</v>
      </c>
      <c r="AA122" s="7">
        <v>22.619050000000001</v>
      </c>
      <c r="AB122" s="7">
        <v>32.530119999999997</v>
      </c>
      <c r="AC122" s="7">
        <v>39.333329999999997</v>
      </c>
      <c r="AD122" s="7">
        <v>33.944949999999999</v>
      </c>
      <c r="AE122" s="7">
        <f>AD122</f>
        <v>33.944949999999999</v>
      </c>
      <c r="AF122" s="7">
        <f t="shared" si="173"/>
        <v>33.944949999999999</v>
      </c>
      <c r="AG122" s="7">
        <f t="shared" si="178"/>
        <v>33.944949999999999</v>
      </c>
      <c r="AH122" s="28">
        <f t="shared" si="178"/>
        <v>33.944949999999999</v>
      </c>
      <c r="AI122" s="28">
        <f t="shared" ref="AI122:AJ123" si="179">AH122</f>
        <v>33.944949999999999</v>
      </c>
      <c r="AJ122" s="28">
        <f t="shared" si="179"/>
        <v>33.944949999999999</v>
      </c>
      <c r="AK122" s="8">
        <v>24.590160000000001</v>
      </c>
      <c r="AL122" s="7">
        <v>35.406529999999997</v>
      </c>
      <c r="AM122" s="7">
        <v>30.235130000000002</v>
      </c>
      <c r="AN122" s="28">
        <f>AM122</f>
        <v>30.235130000000002</v>
      </c>
      <c r="AO122" s="28">
        <f>AN122</f>
        <v>30.235130000000002</v>
      </c>
      <c r="AP122" s="7">
        <v>44.56738</v>
      </c>
      <c r="AQ122" s="7">
        <v>41.856529999999999</v>
      </c>
      <c r="AR122" s="7">
        <v>46.277970000000003</v>
      </c>
      <c r="AS122" s="7">
        <v>24.766629999999999</v>
      </c>
      <c r="AT122" s="7">
        <v>34.549959999999999</v>
      </c>
      <c r="AU122" s="7">
        <v>44.865920000000003</v>
      </c>
      <c r="AV122" s="7">
        <v>43.013779999999997</v>
      </c>
      <c r="AW122" s="28">
        <f t="shared" ref="AW122:AW131" si="180">AV122</f>
        <v>43.013779999999997</v>
      </c>
      <c r="AX122" s="7">
        <f t="shared" si="172"/>
        <v>43.013779999999997</v>
      </c>
    </row>
    <row r="123" spans="1:50" ht="13" x14ac:dyDescent="0.3">
      <c r="A123" s="6" t="s">
        <v>198</v>
      </c>
      <c r="B123" s="6" t="str">
        <f t="shared" si="96"/>
        <v xml:space="preserve">Myanmar </v>
      </c>
      <c r="C123" s="5" t="s">
        <v>53</v>
      </c>
      <c r="D123" s="31">
        <f t="shared" ref="D123:AS125" si="181">E123-0.5</f>
        <v>49.109310000000001</v>
      </c>
      <c r="E123" s="31">
        <f t="shared" si="181"/>
        <v>49.609310000000001</v>
      </c>
      <c r="F123" s="31">
        <f t="shared" si="181"/>
        <v>50.109310000000001</v>
      </c>
      <c r="G123" s="31">
        <f t="shared" si="181"/>
        <v>50.609310000000001</v>
      </c>
      <c r="H123" s="31">
        <f t="shared" si="181"/>
        <v>51.109310000000001</v>
      </c>
      <c r="I123" s="31">
        <f t="shared" si="181"/>
        <v>51.609310000000001</v>
      </c>
      <c r="J123" s="31">
        <f t="shared" si="181"/>
        <v>52.109310000000001</v>
      </c>
      <c r="K123" s="31">
        <f t="shared" si="181"/>
        <v>52.609310000000001</v>
      </c>
      <c r="L123" s="31">
        <f t="shared" si="181"/>
        <v>53.109310000000001</v>
      </c>
      <c r="M123" s="31">
        <f t="shared" si="181"/>
        <v>53.609310000000001</v>
      </c>
      <c r="N123" s="31">
        <f t="shared" si="181"/>
        <v>54.109310000000001</v>
      </c>
      <c r="O123" s="31">
        <f t="shared" si="181"/>
        <v>54.609310000000001</v>
      </c>
      <c r="P123" s="31">
        <f t="shared" si="181"/>
        <v>55.109310000000001</v>
      </c>
      <c r="Q123" s="31">
        <f t="shared" si="181"/>
        <v>55.609310000000001</v>
      </c>
      <c r="R123" s="31">
        <f t="shared" si="181"/>
        <v>56.109310000000001</v>
      </c>
      <c r="S123" s="31">
        <f t="shared" si="181"/>
        <v>56.609310000000001</v>
      </c>
      <c r="T123" s="31">
        <f t="shared" si="181"/>
        <v>57.109310000000001</v>
      </c>
      <c r="U123" s="31">
        <f t="shared" si="181"/>
        <v>57.609310000000001</v>
      </c>
      <c r="V123" s="31">
        <f t="shared" si="181"/>
        <v>58.109310000000001</v>
      </c>
      <c r="W123" s="31">
        <f t="shared" si="181"/>
        <v>58.609310000000001</v>
      </c>
      <c r="X123" s="31">
        <f t="shared" si="181"/>
        <v>59.109310000000001</v>
      </c>
      <c r="Y123" s="31">
        <f t="shared" si="181"/>
        <v>59.609310000000001</v>
      </c>
      <c r="Z123" s="31">
        <f t="shared" si="181"/>
        <v>60.109310000000001</v>
      </c>
      <c r="AA123" s="31">
        <f t="shared" si="181"/>
        <v>60.609310000000001</v>
      </c>
      <c r="AB123" s="31">
        <f t="shared" si="181"/>
        <v>61.109310000000001</v>
      </c>
      <c r="AC123" s="31">
        <f t="shared" si="181"/>
        <v>61.609310000000001</v>
      </c>
      <c r="AD123" s="8">
        <v>62.109310000000001</v>
      </c>
      <c r="AE123" s="8">
        <f>AD123</f>
        <v>62.109310000000001</v>
      </c>
      <c r="AF123" s="8">
        <f t="shared" si="173"/>
        <v>62.109310000000001</v>
      </c>
      <c r="AG123" s="8">
        <f t="shared" si="178"/>
        <v>62.109310000000001</v>
      </c>
      <c r="AH123" s="28">
        <f t="shared" si="178"/>
        <v>62.109310000000001</v>
      </c>
      <c r="AI123" s="28">
        <f t="shared" si="179"/>
        <v>62.109310000000001</v>
      </c>
      <c r="AJ123" s="28">
        <f t="shared" si="179"/>
        <v>62.109310000000001</v>
      </c>
      <c r="AK123" s="8">
        <v>24.590160000000001</v>
      </c>
      <c r="AL123" s="28">
        <f>AK123</f>
        <v>24.590160000000001</v>
      </c>
      <c r="AM123" s="28">
        <f>AL123</f>
        <v>24.590160000000001</v>
      </c>
      <c r="AN123" s="28">
        <f>AM123</f>
        <v>24.590160000000001</v>
      </c>
      <c r="AO123" s="8">
        <v>70.122380000000007</v>
      </c>
      <c r="AP123" s="28">
        <f>AO123</f>
        <v>70.122380000000007</v>
      </c>
      <c r="AQ123" s="28">
        <f>AP123</f>
        <v>70.122380000000007</v>
      </c>
      <c r="AR123" s="28">
        <f>AQ123</f>
        <v>70.122380000000007</v>
      </c>
      <c r="AS123" s="8">
        <v>65.422960000000003</v>
      </c>
      <c r="AT123" s="8">
        <v>64.591589999999997</v>
      </c>
      <c r="AU123" s="28">
        <f>AT123</f>
        <v>64.591589999999997</v>
      </c>
      <c r="AV123" s="28">
        <f>AU123</f>
        <v>64.591589999999997</v>
      </c>
      <c r="AW123" s="28">
        <f t="shared" si="180"/>
        <v>64.591589999999997</v>
      </c>
      <c r="AX123" s="8">
        <f t="shared" si="172"/>
        <v>64.591589999999997</v>
      </c>
    </row>
    <row r="124" spans="1:50" ht="13" x14ac:dyDescent="0.3">
      <c r="A124" s="6" t="s">
        <v>199</v>
      </c>
      <c r="B124" s="6" t="str">
        <f t="shared" si="96"/>
        <v xml:space="preserve">Namibia </v>
      </c>
      <c r="C124" s="5" t="s">
        <v>53</v>
      </c>
      <c r="D124" s="31">
        <f t="shared" si="181"/>
        <v>50.711860000000001</v>
      </c>
      <c r="E124" s="31">
        <f t="shared" si="181"/>
        <v>51.211860000000001</v>
      </c>
      <c r="F124" s="31">
        <f t="shared" si="181"/>
        <v>51.711860000000001</v>
      </c>
      <c r="G124" s="31">
        <f t="shared" si="181"/>
        <v>52.211860000000001</v>
      </c>
      <c r="H124" s="31">
        <f t="shared" si="181"/>
        <v>52.711860000000001</v>
      </c>
      <c r="I124" s="31">
        <f t="shared" si="181"/>
        <v>53.211860000000001</v>
      </c>
      <c r="J124" s="31">
        <f t="shared" si="181"/>
        <v>53.711860000000001</v>
      </c>
      <c r="K124" s="31">
        <f t="shared" si="181"/>
        <v>54.211860000000001</v>
      </c>
      <c r="L124" s="31">
        <f t="shared" si="181"/>
        <v>54.711860000000001</v>
      </c>
      <c r="M124" s="31">
        <f t="shared" si="181"/>
        <v>55.211860000000001</v>
      </c>
      <c r="N124" s="31">
        <f t="shared" si="181"/>
        <v>55.711860000000001</v>
      </c>
      <c r="O124" s="31">
        <f t="shared" si="181"/>
        <v>56.211860000000001</v>
      </c>
      <c r="P124" s="31">
        <f t="shared" si="181"/>
        <v>56.711860000000001</v>
      </c>
      <c r="Q124" s="31">
        <f t="shared" si="181"/>
        <v>57.211860000000001</v>
      </c>
      <c r="R124" s="31">
        <f t="shared" si="181"/>
        <v>57.711860000000001</v>
      </c>
      <c r="S124" s="31">
        <f t="shared" si="181"/>
        <v>58.211860000000001</v>
      </c>
      <c r="T124" s="31">
        <f t="shared" si="181"/>
        <v>58.711860000000001</v>
      </c>
      <c r="U124" s="31">
        <f t="shared" si="181"/>
        <v>59.211860000000001</v>
      </c>
      <c r="V124" s="31">
        <f t="shared" si="181"/>
        <v>59.711860000000001</v>
      </c>
      <c r="W124" s="31">
        <f t="shared" si="181"/>
        <v>60.211860000000001</v>
      </c>
      <c r="X124" s="31">
        <f t="shared" si="181"/>
        <v>60.711860000000001</v>
      </c>
      <c r="Y124" s="31">
        <f t="shared" si="181"/>
        <v>61.211860000000001</v>
      </c>
      <c r="Z124" s="31">
        <f t="shared" si="181"/>
        <v>61.711860000000001</v>
      </c>
      <c r="AA124" s="31">
        <f t="shared" si="181"/>
        <v>62.211860000000001</v>
      </c>
      <c r="AB124" s="7">
        <v>62.711860000000001</v>
      </c>
      <c r="AC124" s="7">
        <v>61.704549999999998</v>
      </c>
      <c r="AD124" s="7">
        <f>AC124</f>
        <v>61.704549999999998</v>
      </c>
      <c r="AE124" s="7">
        <f>AD124</f>
        <v>61.704549999999998</v>
      </c>
      <c r="AF124" s="7">
        <f t="shared" si="173"/>
        <v>61.704549999999998</v>
      </c>
      <c r="AG124" s="7">
        <f t="shared" si="178"/>
        <v>61.704549999999998</v>
      </c>
      <c r="AH124" s="28">
        <f t="shared" si="178"/>
        <v>61.704549999999998</v>
      </c>
      <c r="AI124" s="7">
        <v>46.028329999999997</v>
      </c>
      <c r="AJ124" s="28">
        <f>AI124</f>
        <v>46.028329999999997</v>
      </c>
      <c r="AK124" s="8">
        <v>24.590160000000001</v>
      </c>
      <c r="AL124" s="28">
        <f>AK124</f>
        <v>24.590160000000001</v>
      </c>
      <c r="AM124" s="7">
        <v>55.780110000000001</v>
      </c>
      <c r="AN124" s="7">
        <v>62.741309999999999</v>
      </c>
      <c r="AO124" s="28">
        <f>AN124</f>
        <v>62.741309999999999</v>
      </c>
      <c r="AP124" s="7">
        <v>58.352939999999997</v>
      </c>
      <c r="AQ124" s="28">
        <f>AP124</f>
        <v>58.352939999999997</v>
      </c>
      <c r="AR124" s="28">
        <f>AQ124</f>
        <v>58.352939999999997</v>
      </c>
      <c r="AS124" s="28">
        <f>AR124</f>
        <v>58.352939999999997</v>
      </c>
      <c r="AT124" s="7">
        <v>65.504689999999997</v>
      </c>
      <c r="AU124" s="7">
        <v>65.951830000000001</v>
      </c>
      <c r="AV124" s="7">
        <v>65.597300000000004</v>
      </c>
      <c r="AW124" s="28">
        <f t="shared" si="180"/>
        <v>65.597300000000004</v>
      </c>
      <c r="AX124" s="7">
        <f t="shared" si="172"/>
        <v>65.597300000000004</v>
      </c>
    </row>
    <row r="125" spans="1:50" ht="13" x14ac:dyDescent="0.3">
      <c r="A125" s="6" t="s">
        <v>201</v>
      </c>
      <c r="B125" s="6" t="str">
        <f t="shared" si="96"/>
        <v xml:space="preserve">Nepal </v>
      </c>
      <c r="C125" s="5" t="s">
        <v>53</v>
      </c>
      <c r="D125" s="31">
        <f t="shared" si="181"/>
        <v>8.0901600000000009</v>
      </c>
      <c r="E125" s="31">
        <f t="shared" si="181"/>
        <v>8.5901600000000009</v>
      </c>
      <c r="F125" s="31">
        <f t="shared" si="181"/>
        <v>9.0901600000000009</v>
      </c>
      <c r="G125" s="31">
        <f t="shared" si="181"/>
        <v>9.5901600000000009</v>
      </c>
      <c r="H125" s="31">
        <f t="shared" si="181"/>
        <v>10.090160000000001</v>
      </c>
      <c r="I125" s="31">
        <f t="shared" si="181"/>
        <v>10.590160000000001</v>
      </c>
      <c r="J125" s="31">
        <f t="shared" si="181"/>
        <v>11.090160000000001</v>
      </c>
      <c r="K125" s="31">
        <f t="shared" si="181"/>
        <v>11.590160000000001</v>
      </c>
      <c r="L125" s="31">
        <f t="shared" si="181"/>
        <v>12.090160000000001</v>
      </c>
      <c r="M125" s="31">
        <f t="shared" si="181"/>
        <v>12.590160000000001</v>
      </c>
      <c r="N125" s="31">
        <f t="shared" si="181"/>
        <v>13.090160000000001</v>
      </c>
      <c r="O125" s="31">
        <f t="shared" si="181"/>
        <v>13.590160000000001</v>
      </c>
      <c r="P125" s="31">
        <f t="shared" si="181"/>
        <v>14.090160000000001</v>
      </c>
      <c r="Q125" s="31">
        <f t="shared" si="181"/>
        <v>14.590160000000001</v>
      </c>
      <c r="R125" s="31">
        <f t="shared" si="181"/>
        <v>15.090160000000001</v>
      </c>
      <c r="S125" s="31">
        <f t="shared" si="181"/>
        <v>15.590160000000001</v>
      </c>
      <c r="T125" s="31">
        <f t="shared" si="181"/>
        <v>16.090160000000001</v>
      </c>
      <c r="U125" s="31">
        <f t="shared" si="181"/>
        <v>16.590160000000001</v>
      </c>
      <c r="V125" s="31">
        <f t="shared" si="181"/>
        <v>17.090160000000001</v>
      </c>
      <c r="W125" s="31">
        <f t="shared" si="181"/>
        <v>17.590160000000001</v>
      </c>
      <c r="X125" s="31">
        <f t="shared" si="181"/>
        <v>18.090160000000001</v>
      </c>
      <c r="Y125" s="31">
        <f t="shared" si="181"/>
        <v>18.590160000000001</v>
      </c>
      <c r="Z125" s="31">
        <f t="shared" si="181"/>
        <v>19.090160000000001</v>
      </c>
      <c r="AA125" s="31">
        <f t="shared" si="181"/>
        <v>19.590160000000001</v>
      </c>
      <c r="AB125" s="31">
        <f t="shared" si="181"/>
        <v>20.090160000000001</v>
      </c>
      <c r="AC125" s="31">
        <f t="shared" si="181"/>
        <v>20.590160000000001</v>
      </c>
      <c r="AD125" s="31">
        <f t="shared" si="181"/>
        <v>21.090160000000001</v>
      </c>
      <c r="AE125" s="31">
        <f t="shared" si="181"/>
        <v>21.590160000000001</v>
      </c>
      <c r="AF125" s="31">
        <f t="shared" si="181"/>
        <v>22.090160000000001</v>
      </c>
      <c r="AG125" s="31">
        <f t="shared" si="181"/>
        <v>22.590160000000001</v>
      </c>
      <c r="AH125" s="31">
        <f t="shared" si="181"/>
        <v>23.090160000000001</v>
      </c>
      <c r="AI125" s="31">
        <f t="shared" si="181"/>
        <v>23.590160000000001</v>
      </c>
      <c r="AJ125" s="31">
        <f t="shared" si="181"/>
        <v>24.090160000000001</v>
      </c>
      <c r="AK125" s="8">
        <v>24.590160000000001</v>
      </c>
      <c r="AL125" s="31">
        <f t="shared" si="181"/>
        <v>43.805349999999997</v>
      </c>
      <c r="AM125" s="31">
        <f t="shared" si="181"/>
        <v>44.305349999999997</v>
      </c>
      <c r="AN125" s="31">
        <f t="shared" si="181"/>
        <v>44.805349999999997</v>
      </c>
      <c r="AO125" s="31">
        <f t="shared" si="181"/>
        <v>45.305349999999997</v>
      </c>
      <c r="AP125" s="31">
        <f t="shared" si="181"/>
        <v>45.805349999999997</v>
      </c>
      <c r="AQ125" s="31">
        <f t="shared" si="181"/>
        <v>46.305349999999997</v>
      </c>
      <c r="AR125" s="31">
        <f t="shared" si="181"/>
        <v>46.805349999999997</v>
      </c>
      <c r="AS125" s="31">
        <f t="shared" si="181"/>
        <v>47.305349999999997</v>
      </c>
      <c r="AT125" s="31">
        <f>AU125-0.5</f>
        <v>47.805349999999997</v>
      </c>
      <c r="AU125" s="7">
        <v>48.305349999999997</v>
      </c>
      <c r="AV125" s="28">
        <f>AU125</f>
        <v>48.305349999999997</v>
      </c>
      <c r="AW125" s="28">
        <f t="shared" si="180"/>
        <v>48.305349999999997</v>
      </c>
      <c r="AX125" s="7">
        <f t="shared" si="172"/>
        <v>48.305349999999997</v>
      </c>
    </row>
    <row r="126" spans="1:50" ht="20" x14ac:dyDescent="0.3">
      <c r="A126" s="6" t="s">
        <v>202</v>
      </c>
      <c r="B126" s="6" t="str">
        <f t="shared" si="96"/>
        <v xml:space="preserve">Netherlands </v>
      </c>
      <c r="C126" s="5" t="s">
        <v>53</v>
      </c>
      <c r="D126" s="30">
        <f>E126</f>
        <v>31.655149999999999</v>
      </c>
      <c r="E126" s="30">
        <f>F126</f>
        <v>31.655149999999999</v>
      </c>
      <c r="F126" s="30">
        <f>G126</f>
        <v>31.655149999999999</v>
      </c>
      <c r="G126" s="8">
        <v>31.655149999999999</v>
      </c>
      <c r="H126" s="8">
        <f>G126</f>
        <v>31.655149999999999</v>
      </c>
      <c r="I126" s="8">
        <v>33.205950000000001</v>
      </c>
      <c r="J126" s="8">
        <v>34.970489999999998</v>
      </c>
      <c r="K126" s="8">
        <v>34.511800000000001</v>
      </c>
      <c r="L126" s="8">
        <v>35.376899999999999</v>
      </c>
      <c r="M126" s="8">
        <v>36.216059999999999</v>
      </c>
      <c r="N126" s="8">
        <v>37.128740000000001</v>
      </c>
      <c r="O126" s="8">
        <v>42.386490000000002</v>
      </c>
      <c r="P126" s="8">
        <v>45.922580000000004</v>
      </c>
      <c r="Q126" s="8">
        <v>47.976709999999997</v>
      </c>
      <c r="R126" s="8">
        <v>44.514899999999997</v>
      </c>
      <c r="S126" s="8">
        <v>48.313470000000002</v>
      </c>
      <c r="T126" s="8">
        <v>46.616599999999998</v>
      </c>
      <c r="U126" s="8">
        <v>44.521630000000002</v>
      </c>
      <c r="V126" s="8">
        <v>44.650230000000001</v>
      </c>
      <c r="W126" s="8">
        <v>43.29242</v>
      </c>
      <c r="X126" s="8">
        <v>44.321820000000002</v>
      </c>
      <c r="Y126" s="8">
        <v>45.337910000000001</v>
      </c>
      <c r="Z126" s="8">
        <v>43.209020000000002</v>
      </c>
      <c r="AA126" s="8">
        <v>46.565049999999999</v>
      </c>
      <c r="AB126" s="8">
        <v>47.147440000000003</v>
      </c>
      <c r="AC126" s="8">
        <v>48.425289999999997</v>
      </c>
      <c r="AD126" s="8">
        <v>49.483730000000001</v>
      </c>
      <c r="AE126" s="8">
        <v>50.469230000000003</v>
      </c>
      <c r="AF126" s="8">
        <f>AE126</f>
        <v>50.469230000000003</v>
      </c>
      <c r="AG126" s="8">
        <v>52.349580000000003</v>
      </c>
      <c r="AH126" s="8">
        <v>54.152819999999998</v>
      </c>
      <c r="AI126" s="8">
        <v>54.703870000000002</v>
      </c>
      <c r="AJ126" s="8">
        <v>55.391640000000002</v>
      </c>
      <c r="AK126" s="8">
        <v>24.590160000000001</v>
      </c>
      <c r="AL126" s="8">
        <v>56.149239999999999</v>
      </c>
      <c r="AM126" s="8">
        <v>56.467700000000001</v>
      </c>
      <c r="AN126" s="8">
        <v>55.903300000000002</v>
      </c>
      <c r="AO126" s="8">
        <v>56.480240000000002</v>
      </c>
      <c r="AP126" s="8">
        <v>56.735199999999999</v>
      </c>
      <c r="AQ126" s="8">
        <v>56.540170000000003</v>
      </c>
      <c r="AR126" s="8">
        <v>56.689349999999997</v>
      </c>
      <c r="AS126" s="8">
        <v>56.912779999999998</v>
      </c>
      <c r="AT126" s="8">
        <v>56.531120000000001</v>
      </c>
      <c r="AU126" s="8">
        <v>56.905889999999999</v>
      </c>
      <c r="AV126" s="8">
        <v>56.606499999999997</v>
      </c>
      <c r="AW126" s="28">
        <f t="shared" si="180"/>
        <v>56.606499999999997</v>
      </c>
      <c r="AX126" s="8">
        <f t="shared" si="172"/>
        <v>56.606499999999997</v>
      </c>
    </row>
    <row r="127" spans="1:50" ht="20" x14ac:dyDescent="0.3">
      <c r="A127" s="6" t="s">
        <v>205</v>
      </c>
      <c r="B127" s="6" t="str">
        <f t="shared" si="96"/>
        <v xml:space="preserve">New Zealand </v>
      </c>
      <c r="C127" s="5" t="s">
        <v>53</v>
      </c>
      <c r="D127" s="7">
        <v>27.396319999999999</v>
      </c>
      <c r="E127" s="7">
        <v>27.474150000000002</v>
      </c>
      <c r="F127" s="7">
        <v>28.547249999999998</v>
      </c>
      <c r="G127" s="7">
        <v>30.66779</v>
      </c>
      <c r="H127" s="7">
        <v>31.556799999999999</v>
      </c>
      <c r="I127" s="7">
        <f>H127</f>
        <v>31.556799999999999</v>
      </c>
      <c r="J127" s="7">
        <v>32.18486</v>
      </c>
      <c r="K127" s="7">
        <f>J127</f>
        <v>32.18486</v>
      </c>
      <c r="L127" s="7">
        <v>48.143560000000001</v>
      </c>
      <c r="M127" s="7">
        <v>44.144840000000002</v>
      </c>
      <c r="N127" s="7">
        <v>45.128740000000001</v>
      </c>
      <c r="O127" s="7">
        <v>45.141820000000003</v>
      </c>
      <c r="P127" s="7">
        <v>46.073160000000001</v>
      </c>
      <c r="Q127" s="7">
        <v>44.753839999999997</v>
      </c>
      <c r="R127" s="7">
        <v>44.538910000000001</v>
      </c>
      <c r="S127" s="7">
        <v>44.73124</v>
      </c>
      <c r="T127" s="7">
        <v>46.524830000000001</v>
      </c>
      <c r="U127" s="7">
        <v>47.939230000000002</v>
      </c>
      <c r="V127" s="7">
        <v>51.325299999999999</v>
      </c>
      <c r="W127" s="7">
        <v>50.980260000000001</v>
      </c>
      <c r="X127" s="7">
        <v>47.079659999999997</v>
      </c>
      <c r="Y127" s="7">
        <v>49.026339999999998</v>
      </c>
      <c r="Z127" s="7">
        <v>54.509349999999998</v>
      </c>
      <c r="AA127" s="7">
        <v>54.99971</v>
      </c>
      <c r="AB127" s="7">
        <v>55.286140000000003</v>
      </c>
      <c r="AC127" s="7">
        <v>57.594200000000001</v>
      </c>
      <c r="AD127" s="7">
        <v>58.091619999999999</v>
      </c>
      <c r="AE127" s="7">
        <v>58.86083</v>
      </c>
      <c r="AF127" s="7">
        <v>59.984070000000003</v>
      </c>
      <c r="AG127" s="7">
        <v>61.184699999999999</v>
      </c>
      <c r="AH127" s="7">
        <v>61.896189999999997</v>
      </c>
      <c r="AI127" s="7">
        <v>61.368569999999998</v>
      </c>
      <c r="AJ127" s="7">
        <v>60.777529999999999</v>
      </c>
      <c r="AK127" s="8">
        <v>24.590160000000001</v>
      </c>
      <c r="AL127" s="7">
        <v>60.702060000000003</v>
      </c>
      <c r="AM127" s="7">
        <v>60.618029999999997</v>
      </c>
      <c r="AN127" s="7">
        <v>60.753540000000001</v>
      </c>
      <c r="AO127" s="7">
        <v>61.017040000000001</v>
      </c>
      <c r="AP127" s="7">
        <v>60.859580000000001</v>
      </c>
      <c r="AQ127" s="7">
        <v>58.84404</v>
      </c>
      <c r="AR127" s="7">
        <v>59.273040000000002</v>
      </c>
      <c r="AS127" s="7">
        <v>59.23039</v>
      </c>
      <c r="AT127" s="7">
        <v>59.377740000000003</v>
      </c>
      <c r="AU127" s="7">
        <v>59.488579999999999</v>
      </c>
      <c r="AV127" s="7">
        <v>58.249090000000002</v>
      </c>
      <c r="AW127" s="28">
        <f t="shared" si="180"/>
        <v>58.249090000000002</v>
      </c>
      <c r="AX127" s="7">
        <f t="shared" si="172"/>
        <v>58.249090000000002</v>
      </c>
    </row>
    <row r="128" spans="1:50" ht="13" x14ac:dyDescent="0.3">
      <c r="A128" s="6" t="s">
        <v>206</v>
      </c>
      <c r="B128" s="6" t="str">
        <f t="shared" si="96"/>
        <v xml:space="preserve">Nicaragua </v>
      </c>
      <c r="C128" s="5" t="s">
        <v>53</v>
      </c>
      <c r="D128" s="23">
        <f>TREND(E128:$AW128,E$3:$AW$3,D$3)</f>
        <v>80.556711779188845</v>
      </c>
      <c r="E128" s="23">
        <f>TREND(F128:$AW128,F$3:$AW$3,E$3)</f>
        <v>79.299699763814715</v>
      </c>
      <c r="F128" s="23">
        <f>TREND(G128:$AW128,G$3:$AW$3,F$3)</f>
        <v>78.04268774844013</v>
      </c>
      <c r="G128" s="23">
        <f>TREND(H128:$AW128,H$3:$AW$3,G$3)</f>
        <v>76.785675733066</v>
      </c>
      <c r="H128" s="23">
        <f>TREND(I128:$AW128,I$3:$AW$3,H$3)</f>
        <v>75.528663717691416</v>
      </c>
      <c r="I128" s="23">
        <f>TREND(J128:$AW128,J$3:$AW$3,I$3)</f>
        <v>74.271651702317286</v>
      </c>
      <c r="J128" s="23">
        <f>TREND(K128:$AW128,K$3:$AW$3,J$3)</f>
        <v>73.014639686942701</v>
      </c>
      <c r="K128" s="23">
        <f>TREND(L128:$AW128,L$3:$AW$3,K$3)</f>
        <v>71.757627671568116</v>
      </c>
      <c r="L128" s="23">
        <f>TREND(M128:$AW128,M$3:$AW$3,L$3)</f>
        <v>70.500615656194441</v>
      </c>
      <c r="M128" s="23">
        <f>TREND(N128:$AW128,N$3:$AW$3,M$3)</f>
        <v>69.243603640819856</v>
      </c>
      <c r="N128" s="23">
        <f>TREND(O128:$AW128,O$3:$AW$3,N$3)</f>
        <v>67.986591625445726</v>
      </c>
      <c r="O128" s="23">
        <f>TREND(P128:$AW128,P$3:$AW$3,O$3)</f>
        <v>66.729579610071141</v>
      </c>
      <c r="P128" s="23">
        <f>TREND(Q128:$AW128,Q$3:$AW$3,P$3)</f>
        <v>65.472567594696557</v>
      </c>
      <c r="Q128" s="8">
        <v>42.681260000000002</v>
      </c>
      <c r="R128" s="8">
        <v>38.947369999999999</v>
      </c>
      <c r="S128" s="8">
        <v>49.511000000000003</v>
      </c>
      <c r="T128" s="8">
        <v>43.21705</v>
      </c>
      <c r="U128" s="8">
        <v>65.701880000000003</v>
      </c>
      <c r="V128" s="8">
        <f>U128</f>
        <v>65.701880000000003</v>
      </c>
      <c r="W128" s="8">
        <f>V128</f>
        <v>65.701880000000003</v>
      </c>
      <c r="X128" s="8">
        <v>58.267270000000003</v>
      </c>
      <c r="Y128" s="8">
        <v>60.977739999999997</v>
      </c>
      <c r="Z128" s="8">
        <v>59.893329999999999</v>
      </c>
      <c r="AA128" s="8">
        <f t="shared" ref="AA128:AB130" si="182">Z128</f>
        <v>59.893329999999999</v>
      </c>
      <c r="AB128" s="8">
        <f t="shared" si="182"/>
        <v>59.893329999999999</v>
      </c>
      <c r="AC128" s="8">
        <v>51.601059999999997</v>
      </c>
      <c r="AD128" s="8">
        <f>AC128</f>
        <v>51.601059999999997</v>
      </c>
      <c r="AE128" s="8">
        <v>60.15907</v>
      </c>
      <c r="AF128" s="8">
        <f>AE128</f>
        <v>60.15907</v>
      </c>
      <c r="AG128" s="8">
        <f>AF128</f>
        <v>60.15907</v>
      </c>
      <c r="AH128" s="28">
        <f>AG128</f>
        <v>60.15907</v>
      </c>
      <c r="AI128" s="28">
        <f>AH128</f>
        <v>60.15907</v>
      </c>
      <c r="AJ128" s="8">
        <v>61.354120000000002</v>
      </c>
      <c r="AK128" s="8">
        <v>24.590160000000001</v>
      </c>
      <c r="AL128" s="28">
        <f t="shared" ref="AL128:AV128" si="183">AK128</f>
        <v>24.590160000000001</v>
      </c>
      <c r="AM128" s="28">
        <f t="shared" si="183"/>
        <v>24.590160000000001</v>
      </c>
      <c r="AN128" s="28">
        <f t="shared" si="183"/>
        <v>24.590160000000001</v>
      </c>
      <c r="AO128" s="28">
        <f t="shared" si="183"/>
        <v>24.590160000000001</v>
      </c>
      <c r="AP128" s="28">
        <f t="shared" si="183"/>
        <v>24.590160000000001</v>
      </c>
      <c r="AQ128" s="28">
        <f t="shared" si="183"/>
        <v>24.590160000000001</v>
      </c>
      <c r="AR128" s="28">
        <f t="shared" si="183"/>
        <v>24.590160000000001</v>
      </c>
      <c r="AS128" s="28">
        <f t="shared" si="183"/>
        <v>24.590160000000001</v>
      </c>
      <c r="AT128" s="28">
        <f t="shared" si="183"/>
        <v>24.590160000000001</v>
      </c>
      <c r="AU128" s="28">
        <f t="shared" si="183"/>
        <v>24.590160000000001</v>
      </c>
      <c r="AV128" s="28">
        <f t="shared" si="183"/>
        <v>24.590160000000001</v>
      </c>
      <c r="AW128" s="28">
        <f t="shared" si="180"/>
        <v>24.590160000000001</v>
      </c>
      <c r="AX128" s="8">
        <f t="shared" si="172"/>
        <v>24.590160000000001</v>
      </c>
    </row>
    <row r="129" spans="1:50" ht="13" x14ac:dyDescent="0.3">
      <c r="A129" s="6" t="s">
        <v>207</v>
      </c>
      <c r="B129" s="6" t="str">
        <f t="shared" si="96"/>
        <v xml:space="preserve">Niger </v>
      </c>
      <c r="C129" s="5" t="s">
        <v>53</v>
      </c>
      <c r="D129" s="23">
        <f>TREND(E129:$AW129,E$3:$AW$3,D$3)</f>
        <v>7.8884261904762525</v>
      </c>
      <c r="E129" s="23">
        <f>TREND(F129:$AW129,F$3:$AW$3,E$3)</f>
        <v>8.3316882380952393</v>
      </c>
      <c r="F129" s="23">
        <f>TREND(G129:$AW129,G$3:$AW$3,F$3)</f>
        <v>8.7749502857143398</v>
      </c>
      <c r="G129" s="23">
        <f>TREND(H129:$AW129,H$3:$AW$3,G$3)</f>
        <v>9.2182123333333266</v>
      </c>
      <c r="H129" s="23">
        <f>TREND(I129:$AW129,I$3:$AW$3,H$3)</f>
        <v>9.6614743809524271</v>
      </c>
      <c r="I129" s="23">
        <f>TREND(J129:$AW129,J$3:$AW$3,I$3)</f>
        <v>10.104736428571414</v>
      </c>
      <c r="J129" s="23">
        <f>TREND(K129:$AW129,K$3:$AW$3,J$3)</f>
        <v>10.547998476190514</v>
      </c>
      <c r="K129" s="23">
        <f>TREND(L129:$AW129,L$3:$AW$3,K$3)</f>
        <v>10.991260523809501</v>
      </c>
      <c r="L129" s="23">
        <f>TREND(M129:$AW129,M$3:$AW$3,L$3)</f>
        <v>11.434522571428602</v>
      </c>
      <c r="M129" s="23">
        <f>TREND(N129:$AW129,N$3:$AW$3,M$3)</f>
        <v>11.877784619047702</v>
      </c>
      <c r="N129" s="7">
        <v>15</v>
      </c>
      <c r="O129" s="7">
        <v>19.736840000000001</v>
      </c>
      <c r="P129" s="7">
        <v>14.84848</v>
      </c>
      <c r="Q129" s="7">
        <v>15.86022</v>
      </c>
      <c r="R129" s="7">
        <v>10.599080000000001</v>
      </c>
      <c r="S129" s="7">
        <v>16.005870000000002</v>
      </c>
      <c r="T129" s="7">
        <v>19.316839999999999</v>
      </c>
      <c r="U129" s="7">
        <f>T129</f>
        <v>19.316839999999999</v>
      </c>
      <c r="V129" s="7">
        <v>18.518519999999999</v>
      </c>
      <c r="W129" s="7">
        <v>14.678900000000001</v>
      </c>
      <c r="X129" s="7">
        <f t="shared" ref="X129:Z130" si="184">W129</f>
        <v>14.678900000000001</v>
      </c>
      <c r="Y129" s="7">
        <f t="shared" si="184"/>
        <v>14.678900000000001</v>
      </c>
      <c r="Z129" s="7">
        <f t="shared" si="184"/>
        <v>14.678900000000001</v>
      </c>
      <c r="AA129" s="7">
        <f t="shared" si="182"/>
        <v>14.678900000000001</v>
      </c>
      <c r="AB129" s="7">
        <f t="shared" si="182"/>
        <v>14.678900000000001</v>
      </c>
      <c r="AC129" s="7">
        <f>AB129</f>
        <v>14.678900000000001</v>
      </c>
      <c r="AD129" s="7">
        <f>AC129</f>
        <v>14.678900000000001</v>
      </c>
      <c r="AE129" s="7">
        <f>AD129</f>
        <v>14.678900000000001</v>
      </c>
      <c r="AF129" s="7">
        <f>AE129</f>
        <v>14.678900000000001</v>
      </c>
      <c r="AG129" s="7">
        <f>AF129</f>
        <v>14.678900000000001</v>
      </c>
      <c r="AH129" s="28">
        <f>AG129</f>
        <v>14.678900000000001</v>
      </c>
      <c r="AI129" s="7">
        <v>27.283799999999999</v>
      </c>
      <c r="AJ129" s="28">
        <f t="shared" ref="AJ129:AQ130" si="185">AI129</f>
        <v>27.283799999999999</v>
      </c>
      <c r="AK129" s="8">
        <v>24.590160000000001</v>
      </c>
      <c r="AL129" s="28">
        <f t="shared" si="185"/>
        <v>24.590160000000001</v>
      </c>
      <c r="AM129" s="28">
        <f t="shared" si="185"/>
        <v>24.590160000000001</v>
      </c>
      <c r="AN129" s="28">
        <f t="shared" si="185"/>
        <v>24.590160000000001</v>
      </c>
      <c r="AO129" s="28">
        <f t="shared" si="185"/>
        <v>24.590160000000001</v>
      </c>
      <c r="AP129" s="28">
        <f t="shared" si="185"/>
        <v>24.590160000000001</v>
      </c>
      <c r="AQ129" s="28">
        <f t="shared" si="185"/>
        <v>24.590160000000001</v>
      </c>
      <c r="AR129" s="7">
        <v>28.460760000000001</v>
      </c>
      <c r="AS129" s="28">
        <f t="shared" ref="AS129:AV130" si="186">AR129</f>
        <v>28.460760000000001</v>
      </c>
      <c r="AT129" s="28">
        <f t="shared" si="186"/>
        <v>28.460760000000001</v>
      </c>
      <c r="AU129" s="28">
        <f t="shared" si="186"/>
        <v>28.460760000000001</v>
      </c>
      <c r="AV129" s="28">
        <f t="shared" si="186"/>
        <v>28.460760000000001</v>
      </c>
      <c r="AW129" s="28">
        <f t="shared" si="180"/>
        <v>28.460760000000001</v>
      </c>
      <c r="AX129" s="7">
        <f t="shared" si="172"/>
        <v>28.460760000000001</v>
      </c>
    </row>
    <row r="130" spans="1:50" ht="13" x14ac:dyDescent="0.3">
      <c r="A130" s="6" t="s">
        <v>208</v>
      </c>
      <c r="B130" s="6" t="str">
        <f t="shared" si="96"/>
        <v xml:space="preserve">Nigeria </v>
      </c>
      <c r="C130" s="5" t="s">
        <v>53</v>
      </c>
      <c r="D130" s="23">
        <f>TREND(E130:$AW130,E$3:$AW$3,D$3)</f>
        <v>30.384347229514248</v>
      </c>
      <c r="E130" s="23">
        <f>TREND(F130:$AW130,F$3:$AW$3,E$3)</f>
        <v>30.307446424174998</v>
      </c>
      <c r="F130" s="23">
        <f>TREND(G130:$AW130,G$3:$AW$3,F$3)</f>
        <v>30.23054561883572</v>
      </c>
      <c r="G130" s="23">
        <f>TREND(H130:$AW130,H$3:$AW$3,G$3)</f>
        <v>30.153644813496442</v>
      </c>
      <c r="H130" s="23">
        <f>TREND(I130:$AW130,I$3:$AW$3,H$3)</f>
        <v>30.076744008157192</v>
      </c>
      <c r="I130" s="23">
        <f>TREND(J130:$AW130,J$3:$AW$3,I$3)</f>
        <v>29.999843202817942</v>
      </c>
      <c r="J130" s="23">
        <f>TREND(K130:$AW130,K$3:$AW$3,J$3)</f>
        <v>29.922942397478664</v>
      </c>
      <c r="K130" s="23">
        <f>TREND(L130:$AW130,L$3:$AW$3,K$3)</f>
        <v>29.846041592139386</v>
      </c>
      <c r="L130" s="23">
        <f>TREND(M130:$AW130,M$3:$AW$3,L$3)</f>
        <v>29.769140786800136</v>
      </c>
      <c r="M130" s="23">
        <f>TREND(N130:$AW130,N$3:$AW$3,M$3)</f>
        <v>29.692239981460858</v>
      </c>
      <c r="N130" s="23">
        <f>TREND(O130:$AW130,O$3:$AW$3,N$3)</f>
        <v>29.615339176121608</v>
      </c>
      <c r="O130" s="23">
        <f>TREND(P130:$AW130,P$3:$AW$3,O$3)</f>
        <v>29.53843837078233</v>
      </c>
      <c r="P130" s="23">
        <f>TREND(Q130:$AW130,Q$3:$AW$3,P$3)</f>
        <v>29.461537565443052</v>
      </c>
      <c r="Q130" s="23">
        <f>TREND(R130:$AW130,R$3:$AW$3,Q$3)</f>
        <v>29.384636760103803</v>
      </c>
      <c r="R130" s="23">
        <f>TREND(S130:$AW130,S$3:$AW$3,R$3)</f>
        <v>29.307735954764553</v>
      </c>
      <c r="S130" s="23">
        <f>TREND(T130:$AW130,T$3:$AW$3,S$3)</f>
        <v>29.230835149425275</v>
      </c>
      <c r="T130" s="8">
        <v>22.174230000000001</v>
      </c>
      <c r="U130" s="8">
        <v>24.55968</v>
      </c>
      <c r="V130" s="8">
        <v>27.114730000000002</v>
      </c>
      <c r="W130" s="8">
        <f>V130</f>
        <v>27.114730000000002</v>
      </c>
      <c r="X130" s="8">
        <f t="shared" si="184"/>
        <v>27.114730000000002</v>
      </c>
      <c r="Y130" s="8">
        <f t="shared" si="184"/>
        <v>27.114730000000002</v>
      </c>
      <c r="Z130" s="8">
        <f t="shared" si="184"/>
        <v>27.114730000000002</v>
      </c>
      <c r="AA130" s="8">
        <f t="shared" si="182"/>
        <v>27.114730000000002</v>
      </c>
      <c r="AB130" s="8">
        <f t="shared" si="182"/>
        <v>27.114730000000002</v>
      </c>
      <c r="AC130" s="8">
        <f>AB130</f>
        <v>27.114730000000002</v>
      </c>
      <c r="AD130" s="8">
        <f>AC130</f>
        <v>27.114730000000002</v>
      </c>
      <c r="AE130" s="8">
        <f>AD130</f>
        <v>27.114730000000002</v>
      </c>
      <c r="AF130" s="8">
        <f>AE130</f>
        <v>27.114730000000002</v>
      </c>
      <c r="AG130" s="8">
        <v>44.124540000000003</v>
      </c>
      <c r="AH130" s="28">
        <f>AG130</f>
        <v>44.124540000000003</v>
      </c>
      <c r="AI130" s="28">
        <f>AH130</f>
        <v>44.124540000000003</v>
      </c>
      <c r="AJ130" s="28">
        <f t="shared" si="185"/>
        <v>44.124540000000003</v>
      </c>
      <c r="AK130" s="8">
        <v>24.590160000000001</v>
      </c>
      <c r="AL130" s="28">
        <f t="shared" si="185"/>
        <v>24.590160000000001</v>
      </c>
      <c r="AM130" s="28">
        <f t="shared" si="185"/>
        <v>24.590160000000001</v>
      </c>
      <c r="AN130" s="28">
        <f t="shared" si="185"/>
        <v>24.590160000000001</v>
      </c>
      <c r="AO130" s="28">
        <f t="shared" si="185"/>
        <v>24.590160000000001</v>
      </c>
      <c r="AP130" s="28">
        <f t="shared" si="185"/>
        <v>24.590160000000001</v>
      </c>
      <c r="AQ130" s="28">
        <f t="shared" si="185"/>
        <v>24.590160000000001</v>
      </c>
      <c r="AR130" s="28">
        <f>AQ130</f>
        <v>24.590160000000001</v>
      </c>
      <c r="AS130" s="28">
        <f t="shared" si="186"/>
        <v>24.590160000000001</v>
      </c>
      <c r="AT130" s="28">
        <f t="shared" si="186"/>
        <v>24.590160000000001</v>
      </c>
      <c r="AU130" s="28">
        <f t="shared" si="186"/>
        <v>24.590160000000001</v>
      </c>
      <c r="AV130" s="28">
        <f t="shared" si="186"/>
        <v>24.590160000000001</v>
      </c>
      <c r="AW130" s="28">
        <f t="shared" si="180"/>
        <v>24.590160000000001</v>
      </c>
      <c r="AX130" s="8">
        <f t="shared" si="172"/>
        <v>24.590160000000001</v>
      </c>
    </row>
    <row r="131" spans="1:50" ht="13" x14ac:dyDescent="0.3">
      <c r="A131" s="6" t="s">
        <v>212</v>
      </c>
      <c r="B131" s="6" t="str">
        <f t="shared" si="96"/>
        <v xml:space="preserve">Norway </v>
      </c>
      <c r="C131" s="5" t="s">
        <v>53</v>
      </c>
      <c r="D131" s="30">
        <f>E131</f>
        <v>17.71001</v>
      </c>
      <c r="E131" s="8">
        <v>17.71001</v>
      </c>
      <c r="F131" s="8">
        <f>E131</f>
        <v>17.71001</v>
      </c>
      <c r="G131" s="8">
        <v>33.91037</v>
      </c>
      <c r="H131" s="8">
        <v>39.279449999999997</v>
      </c>
      <c r="I131" s="8">
        <v>41.05733</v>
      </c>
      <c r="J131" s="8">
        <v>42.346310000000003</v>
      </c>
      <c r="K131" s="8">
        <v>47.41039</v>
      </c>
      <c r="L131" s="8">
        <f t="shared" ref="L131:S131" si="187">K131</f>
        <v>47.41039</v>
      </c>
      <c r="M131" s="8">
        <f t="shared" si="187"/>
        <v>47.41039</v>
      </c>
      <c r="N131" s="8">
        <f t="shared" si="187"/>
        <v>47.41039</v>
      </c>
      <c r="O131" s="8">
        <f t="shared" si="187"/>
        <v>47.41039</v>
      </c>
      <c r="P131" s="8">
        <f t="shared" si="187"/>
        <v>47.41039</v>
      </c>
      <c r="Q131" s="8">
        <f t="shared" si="187"/>
        <v>47.41039</v>
      </c>
      <c r="R131" s="8">
        <f t="shared" si="187"/>
        <v>47.41039</v>
      </c>
      <c r="S131" s="8">
        <f t="shared" si="187"/>
        <v>47.41039</v>
      </c>
      <c r="T131" s="8">
        <v>54.389699999999998</v>
      </c>
      <c r="U131" s="8">
        <v>55.146059999999999</v>
      </c>
      <c r="V131" s="8">
        <v>56.205460000000002</v>
      </c>
      <c r="W131" s="8">
        <v>55.178730000000002</v>
      </c>
      <c r="X131" s="8">
        <v>56.594760000000001</v>
      </c>
      <c r="Y131" s="8">
        <v>55.369599999999998</v>
      </c>
      <c r="Z131" s="8">
        <v>54.349980000000002</v>
      </c>
      <c r="AA131" s="8">
        <v>54.658909999999999</v>
      </c>
      <c r="AB131" s="8">
        <v>55.892629999999997</v>
      </c>
      <c r="AC131" s="8">
        <f>AB131</f>
        <v>55.892629999999997</v>
      </c>
      <c r="AD131" s="8">
        <v>54.379550000000002</v>
      </c>
      <c r="AE131" s="8">
        <v>57.788899999999998</v>
      </c>
      <c r="AF131" s="8">
        <f>AE131</f>
        <v>57.788899999999998</v>
      </c>
      <c r="AG131" s="8">
        <v>59.537210000000002</v>
      </c>
      <c r="AH131" s="8">
        <v>59.963250000000002</v>
      </c>
      <c r="AI131" s="8">
        <v>58.840209999999999</v>
      </c>
      <c r="AJ131" s="8">
        <v>60.275869999999998</v>
      </c>
      <c r="AK131" s="8">
        <v>24.590160000000001</v>
      </c>
      <c r="AL131" s="8">
        <v>60.337670000000003</v>
      </c>
      <c r="AM131" s="8">
        <v>61.834069999999997</v>
      </c>
      <c r="AN131" s="8">
        <v>61.370750000000001</v>
      </c>
      <c r="AO131" s="8">
        <v>61.804569999999998</v>
      </c>
      <c r="AP131" s="8">
        <v>60.632129999999997</v>
      </c>
      <c r="AQ131" s="8">
        <v>61.306420000000003</v>
      </c>
      <c r="AR131" s="8">
        <v>60.87359</v>
      </c>
      <c r="AS131" s="8">
        <v>60.997050000000002</v>
      </c>
      <c r="AT131" s="8">
        <v>60.970109999999998</v>
      </c>
      <c r="AU131" s="8">
        <v>58.909680000000002</v>
      </c>
      <c r="AV131" s="8">
        <v>58.560600000000001</v>
      </c>
      <c r="AW131" s="28">
        <f t="shared" si="180"/>
        <v>58.560600000000001</v>
      </c>
      <c r="AX131" s="8">
        <f t="shared" si="172"/>
        <v>58.560600000000001</v>
      </c>
    </row>
    <row r="132" spans="1:50" ht="13" x14ac:dyDescent="0.3">
      <c r="A132" s="6" t="s">
        <v>213</v>
      </c>
      <c r="B132" s="6" t="str">
        <f t="shared" si="96"/>
        <v xml:space="preserve">Oman </v>
      </c>
      <c r="C132" s="5" t="s">
        <v>53</v>
      </c>
      <c r="D132" s="23">
        <f>TREND(E132:$AW132,E$3:$AW$3,D$3)</f>
        <v>30.732978319088261</v>
      </c>
      <c r="E132" s="23">
        <f>TREND(F132:$AW132,F$3:$AW$3,E$3)</f>
        <v>31.423231438746598</v>
      </c>
      <c r="F132" s="23">
        <f>TREND(G132:$AW132,G$3:$AW$3,F$3)</f>
        <v>32.11348455840448</v>
      </c>
      <c r="G132" s="23">
        <f>TREND(H132:$AW132,H$3:$AW$3,G$3)</f>
        <v>32.803737678062816</v>
      </c>
      <c r="H132" s="23">
        <f>TREND(I132:$AW132,I$3:$AW$3,H$3)</f>
        <v>33.493990797720699</v>
      </c>
      <c r="I132" s="23">
        <f>TREND(J132:$AW132,J$3:$AW$3,I$3)</f>
        <v>34.184243917379035</v>
      </c>
      <c r="J132" s="23">
        <f>TREND(K132:$AW132,K$3:$AW$3,J$3)</f>
        <v>34.874497037036917</v>
      </c>
      <c r="K132" s="23">
        <f>TREND(L132:$AW132,L$3:$AW$3,K$3)</f>
        <v>35.564750156695254</v>
      </c>
      <c r="L132" s="23">
        <f>TREND(M132:$AW132,M$3:$AW$3,L$3)</f>
        <v>36.255003276353136</v>
      </c>
      <c r="M132" s="23">
        <f>TREND(N132:$AW132,N$3:$AW$3,M$3)</f>
        <v>36.945256396011473</v>
      </c>
      <c r="N132" s="23">
        <f>TREND(O132:$AW132,O$3:$AW$3,N$3)</f>
        <v>37.635509515669582</v>
      </c>
      <c r="O132" s="23">
        <f>TREND(P132:$AW132,P$3:$AW$3,O$3)</f>
        <v>38.325762635327692</v>
      </c>
      <c r="P132" s="23">
        <f>TREND(Q132:$AW132,Q$3:$AW$3,P$3)</f>
        <v>39.016015754985801</v>
      </c>
      <c r="Q132" s="23">
        <f>TREND(R132:$AW132,R$3:$AW$3,Q$3)</f>
        <v>39.706268874643911</v>
      </c>
      <c r="R132" s="23">
        <f>TREND(S132:$AW132,S$3:$AW$3,R$3)</f>
        <v>40.39652199430202</v>
      </c>
      <c r="S132" s="23">
        <f>TREND(T132:$AW132,T$3:$AW$3,S$3)</f>
        <v>41.08677511396013</v>
      </c>
      <c r="T132" s="23">
        <f>TREND(U132:$AW132,U$3:$AW$3,T$3)</f>
        <v>41.777028233618239</v>
      </c>
      <c r="U132" s="23">
        <f>TREND(V132:$AW132,V$3:$AW$3,U$3)</f>
        <v>42.467281353276348</v>
      </c>
      <c r="V132" s="23">
        <f>TREND(W132:$AW132,W$3:$AW$3,V$3)</f>
        <v>43.157534472934458</v>
      </c>
      <c r="W132" s="7">
        <v>36.272880000000001</v>
      </c>
      <c r="X132" s="7">
        <f t="shared" ref="X132:Z133" si="188">W132</f>
        <v>36.272880000000001</v>
      </c>
      <c r="Y132" s="7">
        <f t="shared" si="188"/>
        <v>36.272880000000001</v>
      </c>
      <c r="Z132" s="7">
        <f t="shared" si="188"/>
        <v>36.272880000000001</v>
      </c>
      <c r="AA132" s="7">
        <v>46.993079999999999</v>
      </c>
      <c r="AB132" s="7">
        <f>AA132</f>
        <v>46.993079999999999</v>
      </c>
      <c r="AC132" s="7">
        <v>53.112580000000001</v>
      </c>
      <c r="AD132" s="7">
        <v>58.935879999999997</v>
      </c>
      <c r="AE132" s="7">
        <f>AD132</f>
        <v>58.935879999999997</v>
      </c>
      <c r="AF132" s="7">
        <f>AE132</f>
        <v>58.935879999999997</v>
      </c>
      <c r="AG132" s="7">
        <f t="shared" ref="AG132:AJ133" si="189">AF132</f>
        <v>58.935879999999997</v>
      </c>
      <c r="AH132" s="28">
        <f t="shared" si="189"/>
        <v>58.935879999999997</v>
      </c>
      <c r="AI132" s="28">
        <f t="shared" si="189"/>
        <v>58.935879999999997</v>
      </c>
      <c r="AJ132" s="28">
        <f t="shared" si="189"/>
        <v>58.935879999999997</v>
      </c>
      <c r="AK132" s="8">
        <v>24.590160000000001</v>
      </c>
      <c r="AL132" s="7">
        <v>57.208669999999998</v>
      </c>
      <c r="AM132" s="7">
        <v>59.649760000000001</v>
      </c>
      <c r="AN132" s="28">
        <f>AM132</f>
        <v>59.649760000000001</v>
      </c>
      <c r="AO132" s="7">
        <v>59.327419999999996</v>
      </c>
      <c r="AP132" s="28">
        <f>AO132</f>
        <v>59.327419999999996</v>
      </c>
      <c r="AQ132" s="7">
        <v>58.665509999999998</v>
      </c>
      <c r="AR132" s="7">
        <v>58.664630000000002</v>
      </c>
      <c r="AS132" s="28">
        <f>AR132</f>
        <v>58.664630000000002</v>
      </c>
      <c r="AT132" s="28">
        <f>AS132</f>
        <v>58.664630000000002</v>
      </c>
      <c r="AU132" s="7">
        <v>56.12594</v>
      </c>
      <c r="AV132" s="7">
        <v>55.194450000000003</v>
      </c>
      <c r="AW132" s="7">
        <v>55.694710000000001</v>
      </c>
      <c r="AX132" s="7">
        <f t="shared" si="172"/>
        <v>55.694710000000001</v>
      </c>
    </row>
    <row r="133" spans="1:50" ht="13" x14ac:dyDescent="0.3">
      <c r="A133" s="6" t="s">
        <v>214</v>
      </c>
      <c r="B133" s="6" t="str">
        <f t="shared" ref="B133:B195" si="190">A133&amp;" "</f>
        <v xml:space="preserve">Pakistan </v>
      </c>
      <c r="C133" s="5" t="s">
        <v>53</v>
      </c>
      <c r="D133" s="30">
        <f>E133</f>
        <v>24.28613</v>
      </c>
      <c r="E133" s="8">
        <v>24.28613</v>
      </c>
      <c r="F133" s="8">
        <f>E133</f>
        <v>24.28613</v>
      </c>
      <c r="G133" s="8">
        <v>28.46857</v>
      </c>
      <c r="H133" s="8">
        <v>25.256150000000002</v>
      </c>
      <c r="I133" s="8">
        <v>25.947410000000001</v>
      </c>
      <c r="J133" s="8">
        <f>I133</f>
        <v>25.947410000000001</v>
      </c>
      <c r="K133" s="8">
        <f>J133</f>
        <v>25.947410000000001</v>
      </c>
      <c r="L133" s="8">
        <f>K133</f>
        <v>25.947410000000001</v>
      </c>
      <c r="M133" s="8">
        <v>30.405360000000002</v>
      </c>
      <c r="N133" s="8">
        <v>21.538519999999998</v>
      </c>
      <c r="O133" s="8">
        <f t="shared" ref="O133:W133" si="191">N133</f>
        <v>21.538519999999998</v>
      </c>
      <c r="P133" s="8">
        <f t="shared" si="191"/>
        <v>21.538519999999998</v>
      </c>
      <c r="Q133" s="8">
        <f t="shared" si="191"/>
        <v>21.538519999999998</v>
      </c>
      <c r="R133" s="8">
        <f t="shared" si="191"/>
        <v>21.538519999999998</v>
      </c>
      <c r="S133" s="8">
        <f t="shared" si="191"/>
        <v>21.538519999999998</v>
      </c>
      <c r="T133" s="8">
        <f t="shared" si="191"/>
        <v>21.538519999999998</v>
      </c>
      <c r="U133" s="8">
        <f t="shared" si="191"/>
        <v>21.538519999999998</v>
      </c>
      <c r="V133" s="8">
        <f t="shared" si="191"/>
        <v>21.538519999999998</v>
      </c>
      <c r="W133" s="8">
        <f t="shared" si="191"/>
        <v>21.538519999999998</v>
      </c>
      <c r="X133" s="8">
        <f t="shared" si="188"/>
        <v>21.538519999999998</v>
      </c>
      <c r="Y133" s="8">
        <f t="shared" si="188"/>
        <v>21.538519999999998</v>
      </c>
      <c r="Z133" s="8">
        <f t="shared" si="188"/>
        <v>21.538519999999998</v>
      </c>
      <c r="AA133" s="8">
        <f>Z133</f>
        <v>21.538519999999998</v>
      </c>
      <c r="AB133" s="8">
        <f>AA133</f>
        <v>21.538519999999998</v>
      </c>
      <c r="AC133" s="8">
        <f>AB133</f>
        <v>21.538519999999998</v>
      </c>
      <c r="AD133" s="8">
        <f>AC133</f>
        <v>21.538519999999998</v>
      </c>
      <c r="AE133" s="8">
        <f>AD133</f>
        <v>21.538519999999998</v>
      </c>
      <c r="AF133" s="8">
        <f>AE133</f>
        <v>21.538519999999998</v>
      </c>
      <c r="AG133" s="8">
        <f t="shared" si="189"/>
        <v>21.538519999999998</v>
      </c>
      <c r="AH133" s="28">
        <f t="shared" si="189"/>
        <v>21.538519999999998</v>
      </c>
      <c r="AI133" s="28">
        <f t="shared" si="189"/>
        <v>21.538519999999998</v>
      </c>
      <c r="AJ133" s="28">
        <f t="shared" si="189"/>
        <v>21.538519999999998</v>
      </c>
      <c r="AK133" s="8">
        <v>24.590160000000001</v>
      </c>
      <c r="AL133" s="28">
        <f>AK133</f>
        <v>24.590160000000001</v>
      </c>
      <c r="AM133" s="28">
        <f>AL133</f>
        <v>24.590160000000001</v>
      </c>
      <c r="AN133" s="28">
        <f>AM133</f>
        <v>24.590160000000001</v>
      </c>
      <c r="AO133" s="28">
        <f>AN133</f>
        <v>24.590160000000001</v>
      </c>
      <c r="AP133" s="28">
        <f>AO133</f>
        <v>24.590160000000001</v>
      </c>
      <c r="AQ133" s="28">
        <f>AP133</f>
        <v>24.590160000000001</v>
      </c>
      <c r="AR133" s="28">
        <f>AQ133</f>
        <v>24.590160000000001</v>
      </c>
      <c r="AS133" s="28">
        <f>AR133</f>
        <v>24.590160000000001</v>
      </c>
      <c r="AT133" s="28">
        <f>AS133</f>
        <v>24.590160000000001</v>
      </c>
      <c r="AU133" s="28">
        <f>AT133</f>
        <v>24.590160000000001</v>
      </c>
      <c r="AV133" s="28">
        <f>AU133</f>
        <v>24.590160000000001</v>
      </c>
      <c r="AW133" s="28">
        <f>AV133</f>
        <v>24.590160000000001</v>
      </c>
      <c r="AX133" s="8">
        <f t="shared" si="172"/>
        <v>24.590160000000001</v>
      </c>
    </row>
    <row r="134" spans="1:50" ht="13" x14ac:dyDescent="0.3">
      <c r="A134" s="6" t="s">
        <v>215</v>
      </c>
      <c r="B134" s="6" t="str">
        <f t="shared" si="190"/>
        <v xml:space="preserve">Palau </v>
      </c>
      <c r="C134" s="5" t="s">
        <v>53</v>
      </c>
      <c r="D134" s="31">
        <f t="shared" ref="D134:AT134" si="192">E134-0.5</f>
        <v>8.0901600000000009</v>
      </c>
      <c r="E134" s="31">
        <f t="shared" si="192"/>
        <v>8.5901600000000009</v>
      </c>
      <c r="F134" s="31">
        <f t="shared" si="192"/>
        <v>9.0901600000000009</v>
      </c>
      <c r="G134" s="31">
        <f t="shared" si="192"/>
        <v>9.5901600000000009</v>
      </c>
      <c r="H134" s="31">
        <f t="shared" si="192"/>
        <v>10.090160000000001</v>
      </c>
      <c r="I134" s="31">
        <f t="shared" si="192"/>
        <v>10.590160000000001</v>
      </c>
      <c r="J134" s="31">
        <f t="shared" si="192"/>
        <v>11.090160000000001</v>
      </c>
      <c r="K134" s="31">
        <f t="shared" si="192"/>
        <v>11.590160000000001</v>
      </c>
      <c r="L134" s="31">
        <f t="shared" si="192"/>
        <v>12.090160000000001</v>
      </c>
      <c r="M134" s="31">
        <f t="shared" si="192"/>
        <v>12.590160000000001</v>
      </c>
      <c r="N134" s="31">
        <f t="shared" si="192"/>
        <v>13.090160000000001</v>
      </c>
      <c r="O134" s="31">
        <f t="shared" si="192"/>
        <v>13.590160000000001</v>
      </c>
      <c r="P134" s="31">
        <f t="shared" si="192"/>
        <v>14.090160000000001</v>
      </c>
      <c r="Q134" s="31">
        <f t="shared" si="192"/>
        <v>14.590160000000001</v>
      </c>
      <c r="R134" s="31">
        <f t="shared" si="192"/>
        <v>15.090160000000001</v>
      </c>
      <c r="S134" s="31">
        <f t="shared" si="192"/>
        <v>15.590160000000001</v>
      </c>
      <c r="T134" s="31">
        <f t="shared" si="192"/>
        <v>16.090160000000001</v>
      </c>
      <c r="U134" s="31">
        <f t="shared" si="192"/>
        <v>16.590160000000001</v>
      </c>
      <c r="V134" s="31">
        <f t="shared" si="192"/>
        <v>17.090160000000001</v>
      </c>
      <c r="W134" s="31">
        <f t="shared" si="192"/>
        <v>17.590160000000001</v>
      </c>
      <c r="X134" s="31">
        <f t="shared" si="192"/>
        <v>18.090160000000001</v>
      </c>
      <c r="Y134" s="31">
        <f t="shared" si="192"/>
        <v>18.590160000000001</v>
      </c>
      <c r="Z134" s="31">
        <f t="shared" si="192"/>
        <v>19.090160000000001</v>
      </c>
      <c r="AA134" s="31">
        <f t="shared" si="192"/>
        <v>19.590160000000001</v>
      </c>
      <c r="AB134" s="31">
        <f t="shared" si="192"/>
        <v>20.090160000000001</v>
      </c>
      <c r="AC134" s="31">
        <f t="shared" si="192"/>
        <v>20.590160000000001</v>
      </c>
      <c r="AD134" s="31">
        <f t="shared" si="192"/>
        <v>21.090160000000001</v>
      </c>
      <c r="AE134" s="31">
        <f t="shared" si="192"/>
        <v>21.590160000000001</v>
      </c>
      <c r="AF134" s="31">
        <f t="shared" si="192"/>
        <v>22.090160000000001</v>
      </c>
      <c r="AG134" s="31">
        <f t="shared" si="192"/>
        <v>22.590160000000001</v>
      </c>
      <c r="AH134" s="31">
        <f t="shared" si="192"/>
        <v>23.090160000000001</v>
      </c>
      <c r="AI134" s="31">
        <f t="shared" si="192"/>
        <v>23.590160000000001</v>
      </c>
      <c r="AJ134" s="31">
        <f t="shared" si="192"/>
        <v>24.090160000000001</v>
      </c>
      <c r="AK134" s="8">
        <v>24.590160000000001</v>
      </c>
      <c r="AL134" s="31">
        <f t="shared" si="192"/>
        <v>52.946809999999999</v>
      </c>
      <c r="AM134" s="31">
        <f t="shared" si="192"/>
        <v>53.446809999999999</v>
      </c>
      <c r="AN134" s="31">
        <f t="shared" si="192"/>
        <v>53.946809999999999</v>
      </c>
      <c r="AO134" s="31">
        <f t="shared" si="192"/>
        <v>54.446809999999999</v>
      </c>
      <c r="AP134" s="31">
        <f t="shared" si="192"/>
        <v>54.946809999999999</v>
      </c>
      <c r="AQ134" s="31">
        <f t="shared" si="192"/>
        <v>55.446809999999999</v>
      </c>
      <c r="AR134" s="31">
        <f t="shared" si="192"/>
        <v>55.946809999999999</v>
      </c>
      <c r="AS134" s="31">
        <f t="shared" si="192"/>
        <v>56.446809999999999</v>
      </c>
      <c r="AT134" s="31">
        <f t="shared" si="192"/>
        <v>56.946809999999999</v>
      </c>
      <c r="AU134" s="7">
        <v>57.446809999999999</v>
      </c>
      <c r="AV134" s="28">
        <f>AU134</f>
        <v>57.446809999999999</v>
      </c>
      <c r="AW134" s="28">
        <f>AV134</f>
        <v>57.446809999999999</v>
      </c>
      <c r="AX134" s="7">
        <f t="shared" si="172"/>
        <v>57.446809999999999</v>
      </c>
    </row>
    <row r="135" spans="1:50" ht="13" x14ac:dyDescent="0.3">
      <c r="A135" s="6" t="s">
        <v>216</v>
      </c>
      <c r="B135" s="6" t="str">
        <f t="shared" si="190"/>
        <v xml:space="preserve">Palestine </v>
      </c>
      <c r="C135" s="5" t="s">
        <v>53</v>
      </c>
      <c r="D135" s="23">
        <f>TREND(E135:$AW135,E$3:$AW$3,D$3)</f>
        <v>26.978683932331023</v>
      </c>
      <c r="E135" s="23">
        <f>TREND(F135:$AW135,F$3:$AW$3,E$3)</f>
        <v>27.729960962406039</v>
      </c>
      <c r="F135" s="23">
        <f>TREND(G135:$AW135,G$3:$AW$3,F$3)</f>
        <v>28.481237992481283</v>
      </c>
      <c r="G135" s="23">
        <f>TREND(H135:$AW135,H$3:$AW$3,G$3)</f>
        <v>29.232515022556527</v>
      </c>
      <c r="H135" s="23">
        <f>TREND(I135:$AW135,I$3:$AW$3,H$3)</f>
        <v>29.983792052631543</v>
      </c>
      <c r="I135" s="23">
        <f>TREND(J135:$AW135,J$3:$AW$3,I$3)</f>
        <v>30.735069082706559</v>
      </c>
      <c r="J135" s="23">
        <f>TREND(K135:$AW135,K$3:$AW$3,J$3)</f>
        <v>31.48634611278203</v>
      </c>
      <c r="K135" s="23">
        <f>TREND(L135:$AW135,L$3:$AW$3,K$3)</f>
        <v>32.237623142857046</v>
      </c>
      <c r="L135" s="23">
        <f>TREND(M135:$AW135,M$3:$AW$3,L$3)</f>
        <v>32.988900172932517</v>
      </c>
      <c r="M135" s="23">
        <f>TREND(N135:$AW135,N$3:$AW$3,M$3)</f>
        <v>33.740177203007534</v>
      </c>
      <c r="N135" s="23">
        <f>TREND(O135:$AW135,O$3:$AW$3,N$3)</f>
        <v>34.49145423308255</v>
      </c>
      <c r="O135" s="23">
        <f>TREND(P135:$AW135,P$3:$AW$3,O$3)</f>
        <v>35.242731263158021</v>
      </c>
      <c r="P135" s="23">
        <f>TREND(Q135:$AW135,Q$3:$AW$3,P$3)</f>
        <v>35.994008293233264</v>
      </c>
      <c r="Q135" s="23">
        <f>TREND(R135:$AW135,R$3:$AW$3,Q$3)</f>
        <v>36.745285323308281</v>
      </c>
      <c r="R135" s="23">
        <f>TREND(S135:$AW135,S$3:$AW$3,R$3)</f>
        <v>37.496562353383524</v>
      </c>
      <c r="S135" s="23">
        <f>TREND(T135:$AW135,T$3:$AW$3,S$3)</f>
        <v>38.247839383458768</v>
      </c>
      <c r="T135" s="23">
        <f>TREND(U135:$AW135,U$3:$AW$3,T$3)</f>
        <v>38.999116413534011</v>
      </c>
      <c r="U135" s="23">
        <f>TREND(V135:$AW135,V$3:$AW$3,U$3)</f>
        <v>39.750393443609028</v>
      </c>
      <c r="V135" s="23">
        <f>TREND(W135:$AW135,W$3:$AW$3,V$3)</f>
        <v>40.501670473684271</v>
      </c>
      <c r="W135" s="23">
        <f>TREND(X135:$AW135,X$3:$AW$3,W$3)</f>
        <v>41.252947503759515</v>
      </c>
      <c r="X135" s="23">
        <f>TREND(Y135:$AW135,Y$3:$AW$3,X$3)</f>
        <v>42.004224533834531</v>
      </c>
      <c r="Y135" s="23">
        <f>TREND(Z135:$AW135,Z$3:$AW$3,Y$3)</f>
        <v>42.755501563909775</v>
      </c>
      <c r="Z135" s="23">
        <f>TREND(AA135:$AW135,AA$3:$AW$3,Z$3)</f>
        <v>43.506778593985018</v>
      </c>
      <c r="AA135" s="23">
        <f>TREND(AB135:$AW135,AB$3:$AW$3,AA$3)</f>
        <v>44.258055624060034</v>
      </c>
      <c r="AB135" s="23">
        <f>TREND(AC135:$AW135,AC$3:$AW$3,AB$3)</f>
        <v>45.009332654135278</v>
      </c>
      <c r="AC135" s="23">
        <f>TREND(AD135:$AW135,AD$3:$AW$3,AC$3)</f>
        <v>45.760609684210522</v>
      </c>
      <c r="AD135" s="8">
        <v>50.909089999999999</v>
      </c>
      <c r="AE135" s="8">
        <f t="shared" ref="AE135:AF138" si="193">AD135</f>
        <v>50.909089999999999</v>
      </c>
      <c r="AF135" s="8">
        <f t="shared" si="193"/>
        <v>50.909089999999999</v>
      </c>
      <c r="AG135" s="8">
        <v>50.258940000000003</v>
      </c>
      <c r="AH135" s="8">
        <v>49.104329999999997</v>
      </c>
      <c r="AI135" s="8">
        <v>50.422339999999998</v>
      </c>
      <c r="AJ135" s="28">
        <f>AI135</f>
        <v>50.422339999999998</v>
      </c>
      <c r="AK135" s="8">
        <v>24.590160000000001</v>
      </c>
      <c r="AL135" s="8">
        <v>54.921619999999997</v>
      </c>
      <c r="AM135" s="28">
        <f>AL135</f>
        <v>54.921619999999997</v>
      </c>
      <c r="AN135" s="28">
        <f>AM135</f>
        <v>54.921619999999997</v>
      </c>
      <c r="AO135" s="8">
        <v>57.100360000000002</v>
      </c>
      <c r="AP135" s="8">
        <v>57.705240000000003</v>
      </c>
      <c r="AQ135" s="8">
        <v>58.979289999999999</v>
      </c>
      <c r="AR135" s="8">
        <v>58.52149</v>
      </c>
      <c r="AS135" s="8">
        <v>58.567279999999997</v>
      </c>
      <c r="AT135" s="8">
        <v>59.633360000000003</v>
      </c>
      <c r="AU135" s="8">
        <v>59.48865</v>
      </c>
      <c r="AV135" s="8">
        <v>60.412489999999998</v>
      </c>
      <c r="AW135" s="8">
        <v>60.281970000000001</v>
      </c>
      <c r="AX135" s="8">
        <f t="shared" si="172"/>
        <v>60.281970000000001</v>
      </c>
    </row>
    <row r="136" spans="1:50" ht="13" x14ac:dyDescent="0.3">
      <c r="A136" s="6" t="s">
        <v>217</v>
      </c>
      <c r="B136" s="6" t="str">
        <f t="shared" si="190"/>
        <v xml:space="preserve">Panama </v>
      </c>
      <c r="C136" s="5" t="s">
        <v>53</v>
      </c>
      <c r="D136" s="30">
        <f t="shared" ref="D136:I136" si="194">E136</f>
        <v>58.213430000000002</v>
      </c>
      <c r="E136" s="30">
        <f t="shared" si="194"/>
        <v>58.213430000000002</v>
      </c>
      <c r="F136" s="30">
        <f t="shared" si="194"/>
        <v>58.213430000000002</v>
      </c>
      <c r="G136" s="30">
        <f t="shared" si="194"/>
        <v>58.213430000000002</v>
      </c>
      <c r="H136" s="30">
        <f t="shared" si="194"/>
        <v>58.213430000000002</v>
      </c>
      <c r="I136" s="30">
        <f t="shared" si="194"/>
        <v>58.213430000000002</v>
      </c>
      <c r="J136" s="7">
        <v>58.213430000000002</v>
      </c>
      <c r="K136" s="7">
        <v>54.898159999999997</v>
      </c>
      <c r="L136" s="7">
        <v>53.916449999999998</v>
      </c>
      <c r="M136" s="7">
        <v>58.578989999999997</v>
      </c>
      <c r="N136" s="7">
        <v>55.648699999999998</v>
      </c>
      <c r="O136" s="7">
        <v>55</v>
      </c>
      <c r="P136" s="7">
        <v>54.618119999999998</v>
      </c>
      <c r="Q136" s="7">
        <v>55.439540000000001</v>
      </c>
      <c r="R136" s="7">
        <v>56.05968</v>
      </c>
      <c r="S136" s="7">
        <v>60.335369999999998</v>
      </c>
      <c r="T136" s="7">
        <v>63.330640000000002</v>
      </c>
      <c r="U136" s="7">
        <f t="shared" ref="U136:AA137" si="195">T136</f>
        <v>63.330640000000002</v>
      </c>
      <c r="V136" s="7">
        <f t="shared" si="195"/>
        <v>63.330640000000002</v>
      </c>
      <c r="W136" s="7">
        <f t="shared" si="195"/>
        <v>63.330640000000002</v>
      </c>
      <c r="X136" s="7">
        <f t="shared" si="195"/>
        <v>63.330640000000002</v>
      </c>
      <c r="Y136" s="7">
        <f t="shared" si="195"/>
        <v>63.330640000000002</v>
      </c>
      <c r="Z136" s="7">
        <f t="shared" si="195"/>
        <v>63.330640000000002</v>
      </c>
      <c r="AA136" s="7">
        <f t="shared" si="195"/>
        <v>63.330640000000002</v>
      </c>
      <c r="AB136" s="7">
        <v>64.937330000000003</v>
      </c>
      <c r="AC136" s="7">
        <f t="shared" ref="AC136:AD139" si="196">AB136</f>
        <v>64.937330000000003</v>
      </c>
      <c r="AD136" s="7">
        <f t="shared" si="196"/>
        <v>64.937330000000003</v>
      </c>
      <c r="AE136" s="7">
        <f t="shared" si="193"/>
        <v>64.937330000000003</v>
      </c>
      <c r="AF136" s="7">
        <f t="shared" si="193"/>
        <v>64.937330000000003</v>
      </c>
      <c r="AG136" s="7">
        <f t="shared" ref="AG136:AG144" si="197">AF136</f>
        <v>64.937330000000003</v>
      </c>
      <c r="AH136" s="28">
        <f t="shared" ref="AH136:AI139" si="198">AG136</f>
        <v>64.937330000000003</v>
      </c>
      <c r="AI136" s="28">
        <f t="shared" si="198"/>
        <v>64.937330000000003</v>
      </c>
      <c r="AJ136" s="7">
        <v>66.413359999999997</v>
      </c>
      <c r="AK136" s="8">
        <v>24.590160000000001</v>
      </c>
      <c r="AL136" s="7">
        <v>70.008039999999994</v>
      </c>
      <c r="AM136" s="7">
        <v>67.919359999999998</v>
      </c>
      <c r="AN136" s="7">
        <v>66.878399999999999</v>
      </c>
      <c r="AO136" s="7">
        <v>66.58408</v>
      </c>
      <c r="AP136" s="7">
        <v>66.031999999999996</v>
      </c>
      <c r="AQ136" s="7">
        <v>65.848150000000004</v>
      </c>
      <c r="AR136" s="7">
        <v>64.364599999999996</v>
      </c>
      <c r="AS136" s="7">
        <v>63.607250000000001</v>
      </c>
      <c r="AT136" s="7">
        <v>65.382249999999999</v>
      </c>
      <c r="AU136" s="7">
        <v>64.714550000000003</v>
      </c>
      <c r="AV136" s="28">
        <f>AU136</f>
        <v>64.714550000000003</v>
      </c>
      <c r="AW136" s="28">
        <f t="shared" ref="AW136:AW143" si="199">AV136</f>
        <v>64.714550000000003</v>
      </c>
      <c r="AX136" s="7">
        <f t="shared" si="172"/>
        <v>64.714550000000003</v>
      </c>
    </row>
    <row r="137" spans="1:50" ht="30" x14ac:dyDescent="0.3">
      <c r="A137" s="6" t="s">
        <v>218</v>
      </c>
      <c r="B137" s="6" t="str">
        <f t="shared" si="190"/>
        <v xml:space="preserve">Papua New Guinea </v>
      </c>
      <c r="C137" s="5" t="s">
        <v>53</v>
      </c>
      <c r="D137" s="23">
        <f>TREND(E137:$AW137,E$3:$AW$3,D$3)</f>
        <v>11.583150831600847</v>
      </c>
      <c r="E137" s="23">
        <f>TREND(F137:$AW137,F$3:$AW$3,E$3)</f>
        <v>11.909651942225651</v>
      </c>
      <c r="F137" s="23">
        <f>TREND(G137:$AW137,G$3:$AW$3,F$3)</f>
        <v>12.236153052850341</v>
      </c>
      <c r="G137" s="23">
        <f>TREND(H137:$AW137,H$3:$AW$3,G$3)</f>
        <v>12.562654163475258</v>
      </c>
      <c r="H137" s="23">
        <f>TREND(I137:$AW137,I$3:$AW$3,H$3)</f>
        <v>12.889155274099949</v>
      </c>
      <c r="I137" s="23">
        <f>TREND(J137:$AW137,J$3:$AW$3,I$3)</f>
        <v>13.215656384724866</v>
      </c>
      <c r="J137" s="23">
        <f>TREND(K137:$AW137,K$3:$AW$3,J$3)</f>
        <v>13.54215749534967</v>
      </c>
      <c r="K137" s="23">
        <f>TREND(L137:$AW137,L$3:$AW$3,K$3)</f>
        <v>13.868658605974474</v>
      </c>
      <c r="L137" s="8">
        <v>6.5400799999999997</v>
      </c>
      <c r="M137" s="8">
        <v>8.5657399999999999</v>
      </c>
      <c r="N137" s="8">
        <v>11.347519999999999</v>
      </c>
      <c r="O137" s="8">
        <f>N137</f>
        <v>11.347519999999999</v>
      </c>
      <c r="P137" s="8">
        <v>13.17365</v>
      </c>
      <c r="Q137" s="8">
        <v>24.201219999999999</v>
      </c>
      <c r="R137" s="8">
        <f>Q137</f>
        <v>24.201219999999999</v>
      </c>
      <c r="S137" s="8">
        <v>19.438739999999999</v>
      </c>
      <c r="T137" s="8">
        <f>S137</f>
        <v>19.438739999999999</v>
      </c>
      <c r="U137" s="8">
        <f t="shared" si="195"/>
        <v>19.438739999999999</v>
      </c>
      <c r="V137" s="8">
        <f t="shared" si="195"/>
        <v>19.438739999999999</v>
      </c>
      <c r="W137" s="8">
        <f t="shared" si="195"/>
        <v>19.438739999999999</v>
      </c>
      <c r="X137" s="8">
        <f t="shared" si="195"/>
        <v>19.438739999999999</v>
      </c>
      <c r="Y137" s="8">
        <f t="shared" si="195"/>
        <v>19.438739999999999</v>
      </c>
      <c r="Z137" s="8">
        <f t="shared" si="195"/>
        <v>19.438739999999999</v>
      </c>
      <c r="AA137" s="8">
        <f t="shared" si="195"/>
        <v>19.438739999999999</v>
      </c>
      <c r="AB137" s="8">
        <f>AA137</f>
        <v>19.438739999999999</v>
      </c>
      <c r="AC137" s="8">
        <f t="shared" si="196"/>
        <v>19.438739999999999</v>
      </c>
      <c r="AD137" s="8">
        <f t="shared" si="196"/>
        <v>19.438739999999999</v>
      </c>
      <c r="AE137" s="8">
        <f t="shared" si="193"/>
        <v>19.438739999999999</v>
      </c>
      <c r="AF137" s="8">
        <f t="shared" si="193"/>
        <v>19.438739999999999</v>
      </c>
      <c r="AG137" s="8">
        <f t="shared" si="197"/>
        <v>19.438739999999999</v>
      </c>
      <c r="AH137" s="28">
        <f t="shared" si="198"/>
        <v>19.438739999999999</v>
      </c>
      <c r="AI137" s="28">
        <f t="shared" si="198"/>
        <v>19.438739999999999</v>
      </c>
      <c r="AJ137" s="28">
        <f t="shared" ref="AJ137:AU137" si="200">AI137</f>
        <v>19.438739999999999</v>
      </c>
      <c r="AK137" s="8">
        <v>24.590160000000001</v>
      </c>
      <c r="AL137" s="28">
        <f t="shared" si="200"/>
        <v>24.590160000000001</v>
      </c>
      <c r="AM137" s="28">
        <f t="shared" si="200"/>
        <v>24.590160000000001</v>
      </c>
      <c r="AN137" s="28">
        <f t="shared" si="200"/>
        <v>24.590160000000001</v>
      </c>
      <c r="AO137" s="28">
        <f t="shared" si="200"/>
        <v>24.590160000000001</v>
      </c>
      <c r="AP137" s="28">
        <f t="shared" si="200"/>
        <v>24.590160000000001</v>
      </c>
      <c r="AQ137" s="28">
        <f t="shared" si="200"/>
        <v>24.590160000000001</v>
      </c>
      <c r="AR137" s="28">
        <f t="shared" si="200"/>
        <v>24.590160000000001</v>
      </c>
      <c r="AS137" s="28">
        <f t="shared" si="200"/>
        <v>24.590160000000001</v>
      </c>
      <c r="AT137" s="28">
        <f t="shared" si="200"/>
        <v>24.590160000000001</v>
      </c>
      <c r="AU137" s="28">
        <f t="shared" si="200"/>
        <v>24.590160000000001</v>
      </c>
      <c r="AV137" s="28">
        <f>AU137</f>
        <v>24.590160000000001</v>
      </c>
      <c r="AW137" s="28">
        <f t="shared" si="199"/>
        <v>24.590160000000001</v>
      </c>
      <c r="AX137" s="8">
        <f t="shared" si="172"/>
        <v>24.590160000000001</v>
      </c>
    </row>
    <row r="138" spans="1:50" ht="13" x14ac:dyDescent="0.3">
      <c r="A138" s="6" t="s">
        <v>219</v>
      </c>
      <c r="B138" s="6" t="str">
        <f t="shared" si="190"/>
        <v xml:space="preserve">Paraguay </v>
      </c>
      <c r="C138" s="5" t="s">
        <v>53</v>
      </c>
      <c r="D138" s="31">
        <f t="shared" ref="D138:Y138" si="201">E138-0.5</f>
        <v>50.32461</v>
      </c>
      <c r="E138" s="31">
        <f t="shared" si="201"/>
        <v>50.82461</v>
      </c>
      <c r="F138" s="31">
        <f t="shared" si="201"/>
        <v>51.32461</v>
      </c>
      <c r="G138" s="31">
        <f t="shared" si="201"/>
        <v>51.82461</v>
      </c>
      <c r="H138" s="31">
        <f t="shared" si="201"/>
        <v>52.32461</v>
      </c>
      <c r="I138" s="31">
        <f t="shared" si="201"/>
        <v>52.82461</v>
      </c>
      <c r="J138" s="31">
        <f t="shared" si="201"/>
        <v>53.32461</v>
      </c>
      <c r="K138" s="31">
        <f t="shared" si="201"/>
        <v>53.82461</v>
      </c>
      <c r="L138" s="31">
        <f t="shared" si="201"/>
        <v>54.32461</v>
      </c>
      <c r="M138" s="31">
        <f t="shared" si="201"/>
        <v>54.82461</v>
      </c>
      <c r="N138" s="31">
        <f t="shared" si="201"/>
        <v>55.32461</v>
      </c>
      <c r="O138" s="31">
        <f t="shared" si="201"/>
        <v>55.82461</v>
      </c>
      <c r="P138" s="31">
        <f t="shared" si="201"/>
        <v>56.32461</v>
      </c>
      <c r="Q138" s="31">
        <f t="shared" si="201"/>
        <v>56.82461</v>
      </c>
      <c r="R138" s="31">
        <f t="shared" si="201"/>
        <v>57.32461</v>
      </c>
      <c r="S138" s="31">
        <f t="shared" si="201"/>
        <v>57.82461</v>
      </c>
      <c r="T138" s="31">
        <f t="shared" si="201"/>
        <v>58.32461</v>
      </c>
      <c r="U138" s="31">
        <f t="shared" si="201"/>
        <v>58.82461</v>
      </c>
      <c r="V138" s="31">
        <f t="shared" si="201"/>
        <v>59.32461</v>
      </c>
      <c r="W138" s="31">
        <f t="shared" si="201"/>
        <v>59.82461</v>
      </c>
      <c r="X138" s="31">
        <f t="shared" si="201"/>
        <v>60.32461</v>
      </c>
      <c r="Y138" s="31">
        <f t="shared" si="201"/>
        <v>60.82461</v>
      </c>
      <c r="Z138" s="7">
        <v>61.32461</v>
      </c>
      <c r="AA138" s="7">
        <f>Z138</f>
        <v>61.32461</v>
      </c>
      <c r="AB138" s="7">
        <f>AA138</f>
        <v>61.32461</v>
      </c>
      <c r="AC138" s="7">
        <f t="shared" si="196"/>
        <v>61.32461</v>
      </c>
      <c r="AD138" s="7">
        <f t="shared" si="196"/>
        <v>61.32461</v>
      </c>
      <c r="AE138" s="7">
        <f t="shared" si="193"/>
        <v>61.32461</v>
      </c>
      <c r="AF138" s="7">
        <f t="shared" si="193"/>
        <v>61.32461</v>
      </c>
      <c r="AG138" s="7">
        <f t="shared" si="197"/>
        <v>61.32461</v>
      </c>
      <c r="AH138" s="28">
        <f t="shared" si="198"/>
        <v>61.32461</v>
      </c>
      <c r="AI138" s="28">
        <f t="shared" si="198"/>
        <v>61.32461</v>
      </c>
      <c r="AJ138" s="28">
        <f t="shared" ref="AJ138:AU138" si="202">AI138</f>
        <v>61.32461</v>
      </c>
      <c r="AK138" s="8">
        <v>24.590160000000001</v>
      </c>
      <c r="AL138" s="28">
        <f t="shared" si="202"/>
        <v>24.590160000000001</v>
      </c>
      <c r="AM138" s="28">
        <f t="shared" si="202"/>
        <v>24.590160000000001</v>
      </c>
      <c r="AN138" s="28">
        <f t="shared" si="202"/>
        <v>24.590160000000001</v>
      </c>
      <c r="AO138" s="28">
        <f t="shared" si="202"/>
        <v>24.590160000000001</v>
      </c>
      <c r="AP138" s="28">
        <f t="shared" si="202"/>
        <v>24.590160000000001</v>
      </c>
      <c r="AQ138" s="28">
        <f t="shared" si="202"/>
        <v>24.590160000000001</v>
      </c>
      <c r="AR138" s="28">
        <f t="shared" si="202"/>
        <v>24.590160000000001</v>
      </c>
      <c r="AS138" s="28">
        <f t="shared" si="202"/>
        <v>24.590160000000001</v>
      </c>
      <c r="AT138" s="28">
        <f t="shared" si="202"/>
        <v>24.590160000000001</v>
      </c>
      <c r="AU138" s="28">
        <f t="shared" si="202"/>
        <v>24.590160000000001</v>
      </c>
      <c r="AV138" s="28">
        <f>AU138</f>
        <v>24.590160000000001</v>
      </c>
      <c r="AW138" s="28">
        <f t="shared" si="199"/>
        <v>24.590160000000001</v>
      </c>
      <c r="AX138" s="7">
        <f t="shared" si="172"/>
        <v>24.590160000000001</v>
      </c>
    </row>
    <row r="139" spans="1:50" ht="13" x14ac:dyDescent="0.3">
      <c r="A139" s="6" t="s">
        <v>220</v>
      </c>
      <c r="B139" s="6" t="str">
        <f t="shared" si="190"/>
        <v xml:space="preserve">Peru </v>
      </c>
      <c r="C139" s="5" t="s">
        <v>53</v>
      </c>
      <c r="D139" s="30">
        <f>E139</f>
        <v>30.262250000000002</v>
      </c>
      <c r="E139" s="8">
        <v>30.262250000000002</v>
      </c>
      <c r="F139" s="8">
        <f>E139</f>
        <v>30.262250000000002</v>
      </c>
      <c r="G139" s="8">
        <v>32.281999999999996</v>
      </c>
      <c r="H139" s="8">
        <f t="shared" ref="H139:K140" si="203">G139</f>
        <v>32.281999999999996</v>
      </c>
      <c r="I139" s="8">
        <f t="shared" si="203"/>
        <v>32.281999999999996</v>
      </c>
      <c r="J139" s="8">
        <f t="shared" si="203"/>
        <v>32.281999999999996</v>
      </c>
      <c r="K139" s="8">
        <f t="shared" si="203"/>
        <v>32.281999999999996</v>
      </c>
      <c r="L139" s="8">
        <v>32.170920000000002</v>
      </c>
      <c r="M139" s="8">
        <f>L139</f>
        <v>32.170920000000002</v>
      </c>
      <c r="N139" s="8">
        <f>M139</f>
        <v>32.170920000000002</v>
      </c>
      <c r="O139" s="8">
        <v>37.237090000000002</v>
      </c>
      <c r="P139" s="8">
        <v>40.166519999999998</v>
      </c>
      <c r="Q139" s="8">
        <f t="shared" ref="Q139:Z139" si="204">P139</f>
        <v>40.166519999999998</v>
      </c>
      <c r="R139" s="8">
        <f t="shared" si="204"/>
        <v>40.166519999999998</v>
      </c>
      <c r="S139" s="8">
        <f t="shared" si="204"/>
        <v>40.166519999999998</v>
      </c>
      <c r="T139" s="8">
        <f t="shared" si="204"/>
        <v>40.166519999999998</v>
      </c>
      <c r="U139" s="8">
        <f t="shared" si="204"/>
        <v>40.166519999999998</v>
      </c>
      <c r="V139" s="8">
        <f t="shared" si="204"/>
        <v>40.166519999999998</v>
      </c>
      <c r="W139" s="8">
        <f t="shared" si="204"/>
        <v>40.166519999999998</v>
      </c>
      <c r="X139" s="8">
        <f t="shared" si="204"/>
        <v>40.166519999999998</v>
      </c>
      <c r="Y139" s="8">
        <f t="shared" si="204"/>
        <v>40.166519999999998</v>
      </c>
      <c r="Z139" s="8">
        <f t="shared" si="204"/>
        <v>40.166519999999998</v>
      </c>
      <c r="AA139" s="8">
        <f>Z139</f>
        <v>40.166519999999998</v>
      </c>
      <c r="AB139" s="8">
        <f>AA139</f>
        <v>40.166519999999998</v>
      </c>
      <c r="AC139" s="8">
        <f t="shared" si="196"/>
        <v>40.166519999999998</v>
      </c>
      <c r="AD139" s="8">
        <f t="shared" si="196"/>
        <v>40.166519999999998</v>
      </c>
      <c r="AE139" s="8">
        <f>AD139</f>
        <v>40.166519999999998</v>
      </c>
      <c r="AF139" s="8">
        <v>18.93535</v>
      </c>
      <c r="AG139" s="8">
        <f t="shared" si="197"/>
        <v>18.93535</v>
      </c>
      <c r="AH139" s="28">
        <f t="shared" si="198"/>
        <v>18.93535</v>
      </c>
      <c r="AI139" s="28">
        <f t="shared" si="198"/>
        <v>18.93535</v>
      </c>
      <c r="AJ139" s="28">
        <f t="shared" ref="AJ139:AU139" si="205">AI139</f>
        <v>18.93535</v>
      </c>
      <c r="AK139" s="8">
        <v>24.590160000000001</v>
      </c>
      <c r="AL139" s="28">
        <f t="shared" si="205"/>
        <v>24.590160000000001</v>
      </c>
      <c r="AM139" s="28">
        <f t="shared" si="205"/>
        <v>24.590160000000001</v>
      </c>
      <c r="AN139" s="28">
        <f t="shared" si="205"/>
        <v>24.590160000000001</v>
      </c>
      <c r="AO139" s="28">
        <f t="shared" si="205"/>
        <v>24.590160000000001</v>
      </c>
      <c r="AP139" s="28">
        <f t="shared" si="205"/>
        <v>24.590160000000001</v>
      </c>
      <c r="AQ139" s="28">
        <f t="shared" si="205"/>
        <v>24.590160000000001</v>
      </c>
      <c r="AR139" s="28">
        <f t="shared" si="205"/>
        <v>24.590160000000001</v>
      </c>
      <c r="AS139" s="28">
        <f t="shared" si="205"/>
        <v>24.590160000000001</v>
      </c>
      <c r="AT139" s="28">
        <f t="shared" si="205"/>
        <v>24.590160000000001</v>
      </c>
      <c r="AU139" s="28">
        <f t="shared" si="205"/>
        <v>24.590160000000001</v>
      </c>
      <c r="AV139" s="28">
        <f>AU139</f>
        <v>24.590160000000001</v>
      </c>
      <c r="AW139" s="28">
        <f t="shared" si="199"/>
        <v>24.590160000000001</v>
      </c>
      <c r="AX139" s="8">
        <f t="shared" si="172"/>
        <v>24.590160000000001</v>
      </c>
    </row>
    <row r="140" spans="1:50" ht="20" x14ac:dyDescent="0.3">
      <c r="A140" s="6" t="s">
        <v>221</v>
      </c>
      <c r="B140" s="6" t="str">
        <f t="shared" si="190"/>
        <v xml:space="preserve">Philippines </v>
      </c>
      <c r="C140" s="5" t="s">
        <v>53</v>
      </c>
      <c r="D140" s="30">
        <f>E140</f>
        <v>65.915030000000002</v>
      </c>
      <c r="E140" s="7">
        <v>65.915030000000002</v>
      </c>
      <c r="F140" s="7">
        <f>E140</f>
        <v>65.915030000000002</v>
      </c>
      <c r="G140" s="7">
        <v>65.076779999999999</v>
      </c>
      <c r="H140" s="7">
        <f t="shared" si="203"/>
        <v>65.076779999999999</v>
      </c>
      <c r="I140" s="7">
        <f t="shared" si="203"/>
        <v>65.076779999999999</v>
      </c>
      <c r="J140" s="7">
        <f t="shared" si="203"/>
        <v>65.076779999999999</v>
      </c>
      <c r="K140" s="7">
        <f t="shared" si="203"/>
        <v>65.076779999999999</v>
      </c>
      <c r="L140" s="7">
        <f>K140</f>
        <v>65.076779999999999</v>
      </c>
      <c r="M140" s="7">
        <f>L140</f>
        <v>65.076779999999999</v>
      </c>
      <c r="N140" s="7">
        <f>M140</f>
        <v>65.076779999999999</v>
      </c>
      <c r="O140" s="7">
        <v>54.267150000000001</v>
      </c>
      <c r="P140" s="7">
        <v>57.50526</v>
      </c>
      <c r="Q140" s="7">
        <f>P140</f>
        <v>57.50526</v>
      </c>
      <c r="R140" s="7">
        <f>Q140</f>
        <v>57.50526</v>
      </c>
      <c r="S140" s="7">
        <v>33.163980000000002</v>
      </c>
      <c r="T140" s="7">
        <v>55.821719999999999</v>
      </c>
      <c r="U140" s="7">
        <f>T140</f>
        <v>55.821719999999999</v>
      </c>
      <c r="V140" s="7">
        <f>U140</f>
        <v>55.821719999999999</v>
      </c>
      <c r="W140" s="7">
        <f>V140</f>
        <v>55.821719999999999</v>
      </c>
      <c r="X140" s="7">
        <f>W140</f>
        <v>55.821719999999999</v>
      </c>
      <c r="Y140" s="7">
        <f>X140</f>
        <v>55.821719999999999</v>
      </c>
      <c r="Z140" s="7">
        <v>58.344810000000003</v>
      </c>
      <c r="AA140" s="7">
        <v>66.454449999999994</v>
      </c>
      <c r="AB140" s="7">
        <v>56.305300000000003</v>
      </c>
      <c r="AC140" s="7">
        <f>AB140</f>
        <v>56.305300000000003</v>
      </c>
      <c r="AD140" s="7">
        <v>61.86956</v>
      </c>
      <c r="AE140" s="7">
        <v>62.742330000000003</v>
      </c>
      <c r="AF140" s="7">
        <f>AE140</f>
        <v>62.742330000000003</v>
      </c>
      <c r="AG140" s="7">
        <f t="shared" si="197"/>
        <v>62.742330000000003</v>
      </c>
      <c r="AH140" s="28">
        <f>AG140</f>
        <v>62.742330000000003</v>
      </c>
      <c r="AI140" s="7">
        <v>60.648629999999997</v>
      </c>
      <c r="AJ140" s="7">
        <v>61.03481</v>
      </c>
      <c r="AK140" s="8">
        <v>24.590160000000001</v>
      </c>
      <c r="AL140" s="7">
        <v>59.309629999999999</v>
      </c>
      <c r="AM140" s="7">
        <v>60.714579999999998</v>
      </c>
      <c r="AN140" s="7">
        <v>60.752760000000002</v>
      </c>
      <c r="AO140" s="28">
        <f>AN140</f>
        <v>60.752760000000002</v>
      </c>
      <c r="AP140" s="28">
        <f>AO140</f>
        <v>60.752760000000002</v>
      </c>
      <c r="AQ140" s="7">
        <v>57.435470000000002</v>
      </c>
      <c r="AR140" s="7">
        <v>56.018830000000001</v>
      </c>
      <c r="AS140" s="7">
        <v>57.332639999999998</v>
      </c>
      <c r="AT140" s="7">
        <v>55.905050000000003</v>
      </c>
      <c r="AU140" s="7">
        <v>56.837040000000002</v>
      </c>
      <c r="AV140" s="7">
        <v>57.519889999999997</v>
      </c>
      <c r="AW140" s="28">
        <f t="shared" si="199"/>
        <v>57.519889999999997</v>
      </c>
      <c r="AX140" s="7">
        <f t="shared" si="172"/>
        <v>57.519889999999997</v>
      </c>
    </row>
    <row r="141" spans="1:50" ht="13" x14ac:dyDescent="0.3">
      <c r="A141" s="6" t="s">
        <v>223</v>
      </c>
      <c r="B141" s="6" t="str">
        <f t="shared" si="190"/>
        <v xml:space="preserve">Poland </v>
      </c>
      <c r="C141" s="5" t="s">
        <v>53</v>
      </c>
      <c r="D141" s="30">
        <f>E141</f>
        <v>57.039760000000001</v>
      </c>
      <c r="E141" s="7">
        <v>57.039760000000001</v>
      </c>
      <c r="F141" s="7">
        <f>E141</f>
        <v>57.039760000000001</v>
      </c>
      <c r="G141" s="7">
        <v>49.7331</v>
      </c>
      <c r="H141" s="7">
        <v>52.113549999999996</v>
      </c>
      <c r="I141" s="7">
        <v>55.21414</v>
      </c>
      <c r="J141" s="7">
        <v>57.639029999999998</v>
      </c>
      <c r="K141" s="7">
        <v>58.627279999999999</v>
      </c>
      <c r="L141" s="7">
        <v>63.11016</v>
      </c>
      <c r="M141" s="7">
        <v>61.744149999999998</v>
      </c>
      <c r="N141" s="7">
        <v>61.835659999999997</v>
      </c>
      <c r="O141" s="7">
        <v>60.961590000000001</v>
      </c>
      <c r="P141" s="7">
        <v>58.94115</v>
      </c>
      <c r="Q141" s="7">
        <v>62.141539999999999</v>
      </c>
      <c r="R141" s="7">
        <v>58.902329999999999</v>
      </c>
      <c r="S141" s="7">
        <v>60.891629999999999</v>
      </c>
      <c r="T141" s="7">
        <v>61.01155</v>
      </c>
      <c r="U141" s="7">
        <v>60.217320000000001</v>
      </c>
      <c r="V141" s="7">
        <v>60.205480000000001</v>
      </c>
      <c r="W141" s="7">
        <v>61.901470000000003</v>
      </c>
      <c r="X141" s="7">
        <v>61.09131</v>
      </c>
      <c r="Y141" s="7">
        <v>61.09131</v>
      </c>
      <c r="Z141" s="7">
        <v>62.745950000000001</v>
      </c>
      <c r="AA141" s="7">
        <v>63.003830000000001</v>
      </c>
      <c r="AB141" s="7">
        <v>64.873429999999999</v>
      </c>
      <c r="AC141" s="7">
        <v>61.843310000000002</v>
      </c>
      <c r="AD141" s="7">
        <f>AC141</f>
        <v>61.843310000000002</v>
      </c>
      <c r="AE141" s="7">
        <f>AD141</f>
        <v>61.843310000000002</v>
      </c>
      <c r="AF141" s="7">
        <f>AE141</f>
        <v>61.843310000000002</v>
      </c>
      <c r="AG141" s="7">
        <f t="shared" si="197"/>
        <v>61.843310000000002</v>
      </c>
      <c r="AH141" s="28">
        <f>AG141</f>
        <v>61.843310000000002</v>
      </c>
      <c r="AI141" s="7">
        <v>65.909149999999997</v>
      </c>
      <c r="AJ141" s="7">
        <v>64.909719999999993</v>
      </c>
      <c r="AK141" s="8">
        <v>24.590160000000001</v>
      </c>
      <c r="AL141" s="7">
        <v>65.499790000000004</v>
      </c>
      <c r="AM141" s="7">
        <v>65.914760000000001</v>
      </c>
      <c r="AN141" s="7">
        <v>65.555869999999999</v>
      </c>
      <c r="AO141" s="7">
        <v>65.180629999999994</v>
      </c>
      <c r="AP141" s="7">
        <v>65.834919999999997</v>
      </c>
      <c r="AQ141" s="7">
        <v>65.163520000000005</v>
      </c>
      <c r="AR141" s="7">
        <v>65.819249999999997</v>
      </c>
      <c r="AS141" s="7">
        <v>66.033990000000003</v>
      </c>
      <c r="AT141" s="7">
        <v>65.978930000000005</v>
      </c>
      <c r="AU141" s="7">
        <v>66.361660000000001</v>
      </c>
      <c r="AV141" s="7">
        <v>66.030559999999994</v>
      </c>
      <c r="AW141" s="28">
        <f t="shared" si="199"/>
        <v>66.030559999999994</v>
      </c>
      <c r="AX141" s="7">
        <f t="shared" si="172"/>
        <v>66.030559999999994</v>
      </c>
    </row>
    <row r="142" spans="1:50" ht="13" x14ac:dyDescent="0.3">
      <c r="A142" s="6" t="s">
        <v>224</v>
      </c>
      <c r="B142" s="6" t="str">
        <f t="shared" si="190"/>
        <v xml:space="preserve">Portugal </v>
      </c>
      <c r="C142" s="5" t="s">
        <v>53</v>
      </c>
      <c r="D142" s="30">
        <f>E142</f>
        <v>53.347360000000002</v>
      </c>
      <c r="E142" s="30">
        <f>F142</f>
        <v>53.347360000000002</v>
      </c>
      <c r="F142" s="30">
        <f>G142</f>
        <v>53.347360000000002</v>
      </c>
      <c r="G142" s="30">
        <f>H142</f>
        <v>53.347360000000002</v>
      </c>
      <c r="H142" s="30">
        <f>I142</f>
        <v>53.347360000000002</v>
      </c>
      <c r="I142" s="8">
        <v>53.347360000000002</v>
      </c>
      <c r="J142" s="8">
        <f>I142</f>
        <v>53.347360000000002</v>
      </c>
      <c r="K142" s="8">
        <v>52.140439999999998</v>
      </c>
      <c r="L142" s="8">
        <v>51.250520000000002</v>
      </c>
      <c r="M142" s="8">
        <v>46.947270000000003</v>
      </c>
      <c r="N142" s="8">
        <v>49.22533</v>
      </c>
      <c r="O142" s="8">
        <v>54.1661</v>
      </c>
      <c r="P142" s="8">
        <v>49.936030000000002</v>
      </c>
      <c r="Q142" s="8">
        <v>50.090809999999998</v>
      </c>
      <c r="R142" s="8">
        <v>58.095239999999997</v>
      </c>
      <c r="S142" s="8">
        <v>60.48368</v>
      </c>
      <c r="T142" s="8">
        <v>57.74241</v>
      </c>
      <c r="U142" s="8">
        <v>65.363259999999997</v>
      </c>
      <c r="V142" s="8">
        <v>52.327750000000002</v>
      </c>
      <c r="W142" s="8">
        <f>V142</f>
        <v>52.327750000000002</v>
      </c>
      <c r="X142" s="8">
        <f>W142</f>
        <v>52.327750000000002</v>
      </c>
      <c r="Y142" s="8">
        <v>58.32573</v>
      </c>
      <c r="Z142" s="8">
        <f t="shared" ref="Z142:AB143" si="206">Y142</f>
        <v>58.32573</v>
      </c>
      <c r="AA142" s="8">
        <f t="shared" si="206"/>
        <v>58.32573</v>
      </c>
      <c r="AB142" s="8">
        <f t="shared" si="206"/>
        <v>58.32573</v>
      </c>
      <c r="AC142" s="8">
        <v>63.04072</v>
      </c>
      <c r="AD142" s="8">
        <v>63.137540000000001</v>
      </c>
      <c r="AE142" s="8">
        <v>64.175780000000003</v>
      </c>
      <c r="AF142" s="8">
        <f>AE142</f>
        <v>64.175780000000003</v>
      </c>
      <c r="AG142" s="8">
        <f t="shared" si="197"/>
        <v>64.175780000000003</v>
      </c>
      <c r="AH142" s="8">
        <v>65.035240000000002</v>
      </c>
      <c r="AI142" s="28">
        <f>AH142</f>
        <v>65.035240000000002</v>
      </c>
      <c r="AJ142" s="8">
        <v>67.158100000000005</v>
      </c>
      <c r="AK142" s="8">
        <v>24.590160000000001</v>
      </c>
      <c r="AL142" s="8">
        <v>65.853089999999995</v>
      </c>
      <c r="AM142" s="8">
        <v>65.21857</v>
      </c>
      <c r="AN142" s="8">
        <v>65.417389999999997</v>
      </c>
      <c r="AO142" s="8">
        <v>61.417459999999998</v>
      </c>
      <c r="AP142" s="8">
        <v>59.647179999999999</v>
      </c>
      <c r="AQ142" s="8">
        <v>59.270969999999998</v>
      </c>
      <c r="AR142" s="8">
        <v>60.113979999999998</v>
      </c>
      <c r="AS142" s="8">
        <v>60.356479999999998</v>
      </c>
      <c r="AT142" s="8">
        <v>60.503480000000003</v>
      </c>
      <c r="AU142" s="8">
        <v>59.784750000000003</v>
      </c>
      <c r="AV142" s="8">
        <v>59.349400000000003</v>
      </c>
      <c r="AW142" s="28">
        <f t="shared" si="199"/>
        <v>59.349400000000003</v>
      </c>
      <c r="AX142" s="8">
        <f t="shared" si="172"/>
        <v>59.349400000000003</v>
      </c>
    </row>
    <row r="143" spans="1:50" ht="20" x14ac:dyDescent="0.3">
      <c r="A143" s="6" t="s">
        <v>225</v>
      </c>
      <c r="B143" s="6" t="str">
        <f t="shared" si="190"/>
        <v xml:space="preserve">Puerto Rico </v>
      </c>
      <c r="C143" s="5" t="s">
        <v>53</v>
      </c>
      <c r="D143" s="30">
        <f>E143</f>
        <v>55.875590000000003</v>
      </c>
      <c r="E143" s="7">
        <v>55.875590000000003</v>
      </c>
      <c r="F143" s="7">
        <f>E143</f>
        <v>55.875590000000003</v>
      </c>
      <c r="G143" s="7">
        <v>56.49689</v>
      </c>
      <c r="H143" s="7">
        <f>G143</f>
        <v>56.49689</v>
      </c>
      <c r="I143" s="7">
        <v>59.909739999999999</v>
      </c>
      <c r="J143" s="7">
        <v>60.72719</v>
      </c>
      <c r="K143" s="7">
        <v>60.041519999999998</v>
      </c>
      <c r="L143" s="7">
        <v>59.673110000000001</v>
      </c>
      <c r="M143" s="7">
        <f t="shared" ref="M143:V143" si="207">L143</f>
        <v>59.673110000000001</v>
      </c>
      <c r="N143" s="7">
        <f t="shared" si="207"/>
        <v>59.673110000000001</v>
      </c>
      <c r="O143" s="7">
        <f t="shared" si="207"/>
        <v>59.673110000000001</v>
      </c>
      <c r="P143" s="7">
        <f t="shared" si="207"/>
        <v>59.673110000000001</v>
      </c>
      <c r="Q143" s="7">
        <f t="shared" si="207"/>
        <v>59.673110000000001</v>
      </c>
      <c r="R143" s="7">
        <f t="shared" si="207"/>
        <v>59.673110000000001</v>
      </c>
      <c r="S143" s="7">
        <f t="shared" si="207"/>
        <v>59.673110000000001</v>
      </c>
      <c r="T143" s="7">
        <f t="shared" si="207"/>
        <v>59.673110000000001</v>
      </c>
      <c r="U143" s="7">
        <f t="shared" si="207"/>
        <v>59.673110000000001</v>
      </c>
      <c r="V143" s="7">
        <f t="shared" si="207"/>
        <v>59.673110000000001</v>
      </c>
      <c r="W143" s="7">
        <f>V143</f>
        <v>59.673110000000001</v>
      </c>
      <c r="X143" s="7">
        <f>W143</f>
        <v>59.673110000000001</v>
      </c>
      <c r="Y143" s="7">
        <f>X143</f>
        <v>59.673110000000001</v>
      </c>
      <c r="Z143" s="7">
        <f t="shared" si="206"/>
        <v>59.673110000000001</v>
      </c>
      <c r="AA143" s="7">
        <f t="shared" si="206"/>
        <v>59.673110000000001</v>
      </c>
      <c r="AB143" s="7">
        <f t="shared" si="206"/>
        <v>59.673110000000001</v>
      </c>
      <c r="AC143" s="7">
        <f>AB143</f>
        <v>59.673110000000001</v>
      </c>
      <c r="AD143" s="7">
        <f>AC143</f>
        <v>59.673110000000001</v>
      </c>
      <c r="AE143" s="7">
        <f>AD143</f>
        <v>59.673110000000001</v>
      </c>
      <c r="AF143" s="7">
        <f>AE143</f>
        <v>59.673110000000001</v>
      </c>
      <c r="AG143" s="7">
        <f t="shared" si="197"/>
        <v>59.673110000000001</v>
      </c>
      <c r="AH143" s="28">
        <f>AG143</f>
        <v>59.673110000000001</v>
      </c>
      <c r="AI143" s="28">
        <f>AH143</f>
        <v>59.673110000000001</v>
      </c>
      <c r="AJ143" s="28">
        <f t="shared" ref="AJ143:AO143" si="208">AI143</f>
        <v>59.673110000000001</v>
      </c>
      <c r="AK143" s="8">
        <v>24.590160000000001</v>
      </c>
      <c r="AL143" s="28">
        <f t="shared" si="208"/>
        <v>24.590160000000001</v>
      </c>
      <c r="AM143" s="28">
        <f t="shared" si="208"/>
        <v>24.590160000000001</v>
      </c>
      <c r="AN143" s="28">
        <f t="shared" si="208"/>
        <v>24.590160000000001</v>
      </c>
      <c r="AO143" s="28">
        <f t="shared" si="208"/>
        <v>24.590160000000001</v>
      </c>
      <c r="AP143" s="7">
        <v>63.231360000000002</v>
      </c>
      <c r="AQ143" s="7">
        <v>66.155609999999996</v>
      </c>
      <c r="AR143" s="28">
        <f>AQ143</f>
        <v>66.155609999999996</v>
      </c>
      <c r="AS143" s="7">
        <v>62.935639999999999</v>
      </c>
      <c r="AT143" s="7">
        <v>66.153030000000001</v>
      </c>
      <c r="AU143" s="7">
        <v>64.442700000000002</v>
      </c>
      <c r="AV143" s="7">
        <v>64.227379999999997</v>
      </c>
      <c r="AW143" s="28">
        <f t="shared" si="199"/>
        <v>64.227379999999997</v>
      </c>
      <c r="AX143" s="7">
        <f t="shared" si="172"/>
        <v>64.227379999999997</v>
      </c>
    </row>
    <row r="144" spans="1:50" ht="13" x14ac:dyDescent="0.3">
      <c r="A144" s="6" t="s">
        <v>226</v>
      </c>
      <c r="B144" s="6" t="str">
        <f t="shared" si="190"/>
        <v xml:space="preserve">Qatar </v>
      </c>
      <c r="C144" s="5" t="s">
        <v>53</v>
      </c>
      <c r="D144" s="23">
        <f>TREND(E144:$AW144,E$3:$AW$3,D$3)</f>
        <v>64.357930773607563</v>
      </c>
      <c r="E144" s="23">
        <f>TREND(F144:$AW144,F$3:$AW$3,E$3)</f>
        <v>64.218846096947118</v>
      </c>
      <c r="F144" s="23">
        <f>TREND(G144:$AW144,G$3:$AW$3,F$3)</f>
        <v>64.079761420286673</v>
      </c>
      <c r="G144" s="23">
        <f>TREND(H144:$AW144,H$3:$AW$3,G$3)</f>
        <v>63.94067674362617</v>
      </c>
      <c r="H144" s="23">
        <f>TREND(I144:$AW144,I$3:$AW$3,H$3)</f>
        <v>63.801592066965668</v>
      </c>
      <c r="I144" s="23">
        <f>TREND(J144:$AW144,J$3:$AW$3,I$3)</f>
        <v>63.662507390305223</v>
      </c>
      <c r="J144" s="23">
        <f>TREND(K144:$AW144,K$3:$AW$3,J$3)</f>
        <v>63.523422713644777</v>
      </c>
      <c r="K144" s="23">
        <f>TREND(L144:$AW144,L$3:$AW$3,K$3)</f>
        <v>63.384338036984332</v>
      </c>
      <c r="L144" s="8">
        <v>52.551020000000001</v>
      </c>
      <c r="M144" s="8">
        <f>L144</f>
        <v>52.551020000000001</v>
      </c>
      <c r="N144" s="8">
        <f>M144</f>
        <v>52.551020000000001</v>
      </c>
      <c r="O144" s="8">
        <v>65.217389999999995</v>
      </c>
      <c r="P144" s="8">
        <v>62.745100000000001</v>
      </c>
      <c r="Q144" s="8">
        <v>66.803280000000001</v>
      </c>
      <c r="R144" s="8">
        <v>59.552239999999998</v>
      </c>
      <c r="S144" s="8">
        <v>66.290319999999994</v>
      </c>
      <c r="T144" s="8">
        <v>60.07752</v>
      </c>
      <c r="U144" s="8">
        <v>53.690480000000001</v>
      </c>
      <c r="V144" s="8">
        <f>U144</f>
        <v>53.690480000000001</v>
      </c>
      <c r="W144" s="8">
        <f>V144</f>
        <v>53.690480000000001</v>
      </c>
      <c r="X144" s="8">
        <v>71.19914</v>
      </c>
      <c r="Y144" s="8">
        <v>69.52055</v>
      </c>
      <c r="Z144" s="8">
        <f>Y144</f>
        <v>69.52055</v>
      </c>
      <c r="AA144" s="8">
        <v>72.227490000000003</v>
      </c>
      <c r="AB144" s="8">
        <v>73.979590000000002</v>
      </c>
      <c r="AC144" s="8">
        <v>74.351590000000002</v>
      </c>
      <c r="AD144" s="8">
        <v>73.889880000000005</v>
      </c>
      <c r="AE144" s="8">
        <v>73.469390000000004</v>
      </c>
      <c r="AF144" s="8">
        <f>AE144</f>
        <v>73.469390000000004</v>
      </c>
      <c r="AG144" s="8">
        <f t="shared" si="197"/>
        <v>73.469390000000004</v>
      </c>
      <c r="AH144" s="8">
        <v>72.893770000000004</v>
      </c>
      <c r="AI144" s="8">
        <v>73.257580000000004</v>
      </c>
      <c r="AJ144" s="8">
        <v>75.468620000000001</v>
      </c>
      <c r="AK144" s="8">
        <v>24.590160000000001</v>
      </c>
      <c r="AL144" s="28">
        <f>AK144</f>
        <v>24.590160000000001</v>
      </c>
      <c r="AM144" s="28">
        <f>AL144</f>
        <v>24.590160000000001</v>
      </c>
      <c r="AN144" s="28">
        <f>AM144</f>
        <v>24.590160000000001</v>
      </c>
      <c r="AO144" s="8">
        <v>67.722369999999998</v>
      </c>
      <c r="AP144" s="8">
        <v>66.685299999999998</v>
      </c>
      <c r="AQ144" s="8">
        <v>62.308160000000001</v>
      </c>
      <c r="AR144" s="8">
        <v>63.474519999999998</v>
      </c>
      <c r="AS144" s="8">
        <v>58.809519999999999</v>
      </c>
      <c r="AT144" s="8">
        <v>60.233620000000002</v>
      </c>
      <c r="AU144" s="8">
        <v>60.770580000000002</v>
      </c>
      <c r="AV144" s="8">
        <v>62.826000000000001</v>
      </c>
      <c r="AW144" s="8">
        <v>58.225110000000001</v>
      </c>
      <c r="AX144" s="8">
        <f t="shared" si="172"/>
        <v>58.225110000000001</v>
      </c>
    </row>
    <row r="145" spans="1:50" ht="20" x14ac:dyDescent="0.3">
      <c r="A145" s="6" t="s">
        <v>227</v>
      </c>
      <c r="B145" s="21" t="s">
        <v>490</v>
      </c>
      <c r="C145" s="5" t="s">
        <v>53</v>
      </c>
      <c r="D145" s="30">
        <f>E145</f>
        <v>29.904489999999999</v>
      </c>
      <c r="E145" s="7">
        <v>29.904489999999999</v>
      </c>
      <c r="F145" s="7">
        <f>E145</f>
        <v>29.904489999999999</v>
      </c>
      <c r="G145" s="7">
        <v>30.529299999999999</v>
      </c>
      <c r="H145" s="7">
        <v>30.49437</v>
      </c>
      <c r="I145" s="7">
        <v>31.67512</v>
      </c>
      <c r="J145" s="7">
        <v>32.580350000000003</v>
      </c>
      <c r="K145" s="7">
        <v>33.064149999999998</v>
      </c>
      <c r="L145" s="7">
        <f>K145</f>
        <v>33.064149999999998</v>
      </c>
      <c r="M145" s="7">
        <v>32.183810000000001</v>
      </c>
      <c r="N145" s="7">
        <v>29.9636</v>
      </c>
      <c r="O145" s="7">
        <v>29.958410000000001</v>
      </c>
      <c r="P145" s="7">
        <v>29.99071</v>
      </c>
      <c r="Q145" s="7">
        <v>29.40607</v>
      </c>
      <c r="R145" s="7">
        <v>31.924610000000001</v>
      </c>
      <c r="S145" s="7">
        <v>31.250070000000001</v>
      </c>
      <c r="T145" s="7">
        <f>S145</f>
        <v>31.250070000000001</v>
      </c>
      <c r="U145" s="7">
        <v>37.644620000000003</v>
      </c>
      <c r="V145" s="7">
        <v>38.817079999999997</v>
      </c>
      <c r="W145" s="7">
        <v>40.240870000000001</v>
      </c>
      <c r="X145" s="7">
        <v>38.98592</v>
      </c>
      <c r="Y145" s="7">
        <v>39.659559999999999</v>
      </c>
      <c r="Z145" s="7">
        <v>39.732500000000002</v>
      </c>
      <c r="AA145" s="7">
        <v>40.146889999999999</v>
      </c>
      <c r="AB145" s="7">
        <v>41.879359999999998</v>
      </c>
      <c r="AC145" s="7">
        <v>42.603839999999998</v>
      </c>
      <c r="AD145" s="7">
        <v>44.591940000000001</v>
      </c>
      <c r="AE145" s="7">
        <v>42.747230000000002</v>
      </c>
      <c r="AF145" s="7">
        <v>46.599339999999998</v>
      </c>
      <c r="AG145" s="7">
        <v>46.338120000000004</v>
      </c>
      <c r="AH145" s="7">
        <v>48.573169999999998</v>
      </c>
      <c r="AI145" s="7">
        <v>48.63653</v>
      </c>
      <c r="AJ145" s="7">
        <v>49.748109999999997</v>
      </c>
      <c r="AK145" s="8">
        <v>24.590160000000001</v>
      </c>
      <c r="AL145" s="7">
        <v>49.316160000000004</v>
      </c>
      <c r="AM145" s="7">
        <v>49.430410000000002</v>
      </c>
      <c r="AN145" s="7">
        <v>49.040089999999999</v>
      </c>
      <c r="AO145" s="7">
        <v>48.556199999999997</v>
      </c>
      <c r="AP145" s="7">
        <v>49.043579999999999</v>
      </c>
      <c r="AQ145" s="7">
        <v>50.554220000000001</v>
      </c>
      <c r="AR145" s="28">
        <f>AQ145</f>
        <v>50.554220000000001</v>
      </c>
      <c r="AS145" s="7">
        <v>49.972529999999999</v>
      </c>
      <c r="AT145" s="7">
        <v>50.540289999999999</v>
      </c>
      <c r="AU145" s="7">
        <v>51.036929999999998</v>
      </c>
      <c r="AV145" s="7">
        <v>51.270130000000002</v>
      </c>
      <c r="AW145" s="28">
        <f>AV145</f>
        <v>51.270130000000002</v>
      </c>
      <c r="AX145" s="7">
        <f t="shared" si="172"/>
        <v>51.270130000000002</v>
      </c>
    </row>
    <row r="146" spans="1:50" ht="30" x14ac:dyDescent="0.3">
      <c r="A146" s="6" t="s">
        <v>228</v>
      </c>
      <c r="B146" s="19" t="s">
        <v>517</v>
      </c>
      <c r="C146" s="5" t="s">
        <v>53</v>
      </c>
      <c r="D146" s="23">
        <f>TREND(E146:$AW146,E$3:$AW$3,D$3)</f>
        <v>15.962604131868375</v>
      </c>
      <c r="E146" s="23">
        <f>TREND(F146:$AW146,F$3:$AW$3,E$3)</f>
        <v>17.005568681318891</v>
      </c>
      <c r="F146" s="23">
        <f>TREND(G146:$AW146,G$3:$AW$3,F$3)</f>
        <v>18.048533230769408</v>
      </c>
      <c r="G146" s="23">
        <f>TREND(H146:$AW146,H$3:$AW$3,G$3)</f>
        <v>19.091497780219925</v>
      </c>
      <c r="H146" s="23">
        <f>TREND(I146:$AW146,I$3:$AW$3,H$3)</f>
        <v>20.134462329670214</v>
      </c>
      <c r="I146" s="23">
        <f>TREND(J146:$AW146,J$3:$AW$3,I$3)</f>
        <v>21.177426879121185</v>
      </c>
      <c r="J146" s="23">
        <f>TREND(K146:$AW146,K$3:$AW$3,J$3)</f>
        <v>22.220391428571702</v>
      </c>
      <c r="K146" s="23">
        <f>TREND(L146:$AW146,L$3:$AW$3,K$3)</f>
        <v>23.263355978021764</v>
      </c>
      <c r="L146" s="23">
        <f>TREND(M146:$AW146,M$3:$AW$3,L$3)</f>
        <v>24.306320527472735</v>
      </c>
      <c r="M146" s="23">
        <f>TREND(N146:$AW146,N$3:$AW$3,M$3)</f>
        <v>25.349285076923252</v>
      </c>
      <c r="N146" s="23">
        <f>TREND(O146:$AW146,O$3:$AW$3,N$3)</f>
        <v>26.392249626373768</v>
      </c>
      <c r="O146" s="23">
        <f>TREND(P146:$AW146,P$3:$AW$3,O$3)</f>
        <v>27.435214175824285</v>
      </c>
      <c r="P146" s="23">
        <f>TREND(Q146:$AW146,Q$3:$AW$3,P$3)</f>
        <v>28.478178725274802</v>
      </c>
      <c r="Q146" s="23">
        <f>TREND(R146:$AW146,R$3:$AW$3,Q$3)</f>
        <v>29.521143274725318</v>
      </c>
      <c r="R146" s="23">
        <f>TREND(S146:$AW146,S$3:$AW$3,R$3)</f>
        <v>30.56410782417538</v>
      </c>
      <c r="S146" s="23">
        <f>TREND(T146:$AW146,T$3:$AW$3,S$3)</f>
        <v>31.607072373626352</v>
      </c>
      <c r="T146" s="23">
        <f>TREND(U146:$AW146,U$3:$AW$3,T$3)</f>
        <v>32.650036923076868</v>
      </c>
      <c r="U146" s="23">
        <f>TREND(V146:$AW146,V$3:$AW$3,U$3)</f>
        <v>33.693001472527612</v>
      </c>
      <c r="V146" s="23">
        <f>TREND(W146:$AW146,W$3:$AW$3,V$3)</f>
        <v>34.735966021978129</v>
      </c>
      <c r="W146" s="23">
        <f>TREND(X146:$AW146,X$3:$AW$3,W$3)</f>
        <v>35.778930571428646</v>
      </c>
      <c r="X146" s="23">
        <f>TREND(Y146:$AW146,Y$3:$AW$3,X$3)</f>
        <v>36.821895120879162</v>
      </c>
      <c r="Y146" s="23">
        <f>TREND(Z146:$AW146,Z$3:$AW$3,Y$3)</f>
        <v>37.864859670329679</v>
      </c>
      <c r="Z146" s="23">
        <f>TREND(AA146:$AW146,AA$3:$AW$3,Z$3)</f>
        <v>38.907824219780196</v>
      </c>
      <c r="AA146" s="23">
        <f>TREND(AB146:$AW146,AB$3:$AW$3,AA$3)</f>
        <v>39.950788769230712</v>
      </c>
      <c r="AB146" s="23">
        <f>TREND(AC146:$AW146,AC$3:$AW$3,AB$3)</f>
        <v>40.993753318681229</v>
      </c>
      <c r="AC146" s="23">
        <f>TREND(AD146:$AW146,AD$3:$AW$3,AC$3)</f>
        <v>42.036717868131745</v>
      </c>
      <c r="AD146" s="23">
        <f>TREND(AE146:$AW146,AE$3:$AW$3,AD$3)</f>
        <v>43.079682417582717</v>
      </c>
      <c r="AE146" s="23">
        <f>TREND(AF146:$AW146,AF$3:$AW$3,AE$3)</f>
        <v>44.122646967032779</v>
      </c>
      <c r="AF146" s="23">
        <f>TREND(AG146:$AW146,AG$3:$AW$3,AF$3)</f>
        <v>45.165611516483295</v>
      </c>
      <c r="AG146" s="23">
        <f>TREND(AH146:$AW146,AH$3:$AW$3,AG$3)</f>
        <v>46.208576065933812</v>
      </c>
      <c r="AH146" s="23">
        <f>TREND(AI146:$AW146,AI$3:$AW$3,AH$3)</f>
        <v>47.251540615384783</v>
      </c>
      <c r="AI146" s="23">
        <f>TREND(AJ146:$AW146,AJ$3:$AW$3,AI$3)</f>
        <v>48.2945051648353</v>
      </c>
      <c r="AJ146" s="8">
        <v>56.222700000000003</v>
      </c>
      <c r="AK146" s="8">
        <v>24.590160000000001</v>
      </c>
      <c r="AL146" s="8">
        <v>56.747459999999997</v>
      </c>
      <c r="AM146" s="8">
        <v>58.127420000000001</v>
      </c>
      <c r="AN146" s="8">
        <v>57.796329999999998</v>
      </c>
      <c r="AO146" s="8">
        <v>57.604370000000003</v>
      </c>
      <c r="AP146" s="8">
        <v>58.360439999999997</v>
      </c>
      <c r="AQ146" s="28">
        <f>AP146</f>
        <v>58.360439999999997</v>
      </c>
      <c r="AR146" s="8">
        <v>60.292059999999999</v>
      </c>
      <c r="AS146" s="8">
        <v>60.053849999999997</v>
      </c>
      <c r="AT146" s="8">
        <v>59.453530000000001</v>
      </c>
      <c r="AU146" s="8">
        <v>59.616160000000001</v>
      </c>
      <c r="AV146" s="8">
        <v>58.9193</v>
      </c>
      <c r="AW146" s="8">
        <v>59.490130000000001</v>
      </c>
      <c r="AX146" s="8">
        <f t="shared" si="172"/>
        <v>59.490130000000001</v>
      </c>
    </row>
    <row r="147" spans="1:50" ht="13" x14ac:dyDescent="0.3">
      <c r="A147" s="6" t="s">
        <v>230</v>
      </c>
      <c r="B147" s="6" t="str">
        <f t="shared" si="190"/>
        <v xml:space="preserve">Romania </v>
      </c>
      <c r="C147" s="5" t="s">
        <v>53</v>
      </c>
      <c r="D147" s="30">
        <f>E147</f>
        <v>44.497680000000003</v>
      </c>
      <c r="E147" s="8">
        <v>44.497680000000003</v>
      </c>
      <c r="F147" s="8">
        <f>E147</f>
        <v>44.497680000000003</v>
      </c>
      <c r="G147" s="8">
        <v>46.092750000000002</v>
      </c>
      <c r="H147" s="8">
        <v>45.289149999999999</v>
      </c>
      <c r="I147" s="8">
        <v>43.089970000000001</v>
      </c>
      <c r="J147" s="8">
        <v>41.618029999999997</v>
      </c>
      <c r="K147" s="8">
        <f t="shared" ref="K147:V147" si="209">J147</f>
        <v>41.618029999999997</v>
      </c>
      <c r="L147" s="8">
        <f t="shared" si="209"/>
        <v>41.618029999999997</v>
      </c>
      <c r="M147" s="8">
        <f t="shared" si="209"/>
        <v>41.618029999999997</v>
      </c>
      <c r="N147" s="8">
        <f t="shared" si="209"/>
        <v>41.618029999999997</v>
      </c>
      <c r="O147" s="8">
        <f t="shared" si="209"/>
        <v>41.618029999999997</v>
      </c>
      <c r="P147" s="8">
        <f t="shared" si="209"/>
        <v>41.618029999999997</v>
      </c>
      <c r="Q147" s="8">
        <f t="shared" si="209"/>
        <v>41.618029999999997</v>
      </c>
      <c r="R147" s="8">
        <f t="shared" si="209"/>
        <v>41.618029999999997</v>
      </c>
      <c r="S147" s="8">
        <f t="shared" si="209"/>
        <v>41.618029999999997</v>
      </c>
      <c r="T147" s="8">
        <f t="shared" si="209"/>
        <v>41.618029999999997</v>
      </c>
      <c r="U147" s="8">
        <f t="shared" si="209"/>
        <v>41.618029999999997</v>
      </c>
      <c r="V147" s="8">
        <f t="shared" si="209"/>
        <v>41.618029999999997</v>
      </c>
      <c r="W147" s="8">
        <v>45.521560000000001</v>
      </c>
      <c r="X147" s="8">
        <f>W147</f>
        <v>45.521560000000001</v>
      </c>
      <c r="Y147" s="8">
        <f>X147</f>
        <v>45.521560000000001</v>
      </c>
      <c r="Z147" s="8">
        <f>Y147</f>
        <v>45.521560000000001</v>
      </c>
      <c r="AA147" s="8">
        <v>48.082000000000001</v>
      </c>
      <c r="AB147" s="8">
        <f>AA147</f>
        <v>48.082000000000001</v>
      </c>
      <c r="AC147" s="8">
        <v>49.836449999999999</v>
      </c>
      <c r="AD147" s="8">
        <f>AC147</f>
        <v>49.836449999999999</v>
      </c>
      <c r="AE147" s="8">
        <v>53.579140000000002</v>
      </c>
      <c r="AF147" s="8">
        <f t="shared" ref="AF147:AF152" si="210">AE147</f>
        <v>53.579140000000002</v>
      </c>
      <c r="AG147" s="8">
        <v>52.290089999999999</v>
      </c>
      <c r="AH147" s="8">
        <v>52.502209999999998</v>
      </c>
      <c r="AI147" s="8">
        <v>54.81438</v>
      </c>
      <c r="AJ147" s="8">
        <v>57.372120000000002</v>
      </c>
      <c r="AK147" s="8">
        <v>24.590160000000001</v>
      </c>
      <c r="AL147" s="8">
        <v>57.287059999999997</v>
      </c>
      <c r="AM147" s="8">
        <v>57.14432</v>
      </c>
      <c r="AN147" s="8">
        <v>59.212569999999999</v>
      </c>
      <c r="AO147" s="8">
        <v>59.796120000000002</v>
      </c>
      <c r="AP147" s="8">
        <v>63.680230000000002</v>
      </c>
      <c r="AQ147" s="8">
        <v>59.930329999999998</v>
      </c>
      <c r="AR147" s="8">
        <v>63.215220000000002</v>
      </c>
      <c r="AS147" s="8">
        <v>61.591320000000003</v>
      </c>
      <c r="AT147" s="8">
        <v>59.771320000000003</v>
      </c>
      <c r="AU147" s="8">
        <v>59.71508</v>
      </c>
      <c r="AV147" s="8">
        <v>58.653550000000003</v>
      </c>
      <c r="AW147" s="28">
        <f>AV147</f>
        <v>58.653550000000003</v>
      </c>
      <c r="AX147" s="8">
        <f t="shared" si="172"/>
        <v>58.653550000000003</v>
      </c>
    </row>
    <row r="148" spans="1:50" ht="30" x14ac:dyDescent="0.3">
      <c r="A148" s="6" t="s">
        <v>231</v>
      </c>
      <c r="B148" s="19" t="s">
        <v>549</v>
      </c>
      <c r="C148" s="5" t="s">
        <v>53</v>
      </c>
      <c r="D148" s="23">
        <f>TREND(E148:$AW148,E$3:$AW$3,D$3)</f>
        <v>118.6047877922083</v>
      </c>
      <c r="E148" s="23">
        <f>TREND(F148:$AW148,F$3:$AW$3,E$3)</f>
        <v>116.29182503896027</v>
      </c>
      <c r="F148" s="23">
        <f>TREND(G148:$AW148,G$3:$AW$3,F$3)</f>
        <v>113.97886228571406</v>
      </c>
      <c r="G148" s="23">
        <f>TREND(H148:$AW148,H$3:$AW$3,G$3)</f>
        <v>111.66589953246694</v>
      </c>
      <c r="H148" s="23">
        <f>TREND(I148:$AW148,I$3:$AW$3,H$3)</f>
        <v>109.35293677922073</v>
      </c>
      <c r="I148" s="23">
        <f>TREND(J148:$AW148,J$3:$AW$3,I$3)</f>
        <v>107.03997402597452</v>
      </c>
      <c r="J148" s="23">
        <f>TREND(K148:$AW148,K$3:$AW$3,J$3)</f>
        <v>104.72701127272649</v>
      </c>
      <c r="K148" s="23">
        <f>TREND(L148:$AW148,L$3:$AW$3,K$3)</f>
        <v>102.41404851948027</v>
      </c>
      <c r="L148" s="23">
        <f>TREND(M148:$AW148,M$3:$AW$3,L$3)</f>
        <v>100.10108576623315</v>
      </c>
      <c r="M148" s="23">
        <f>TREND(N148:$AW148,N$3:$AW$3,M$3)</f>
        <v>97.788123012986944</v>
      </c>
      <c r="N148" s="23">
        <f>TREND(O148:$AW148,O$3:$AW$3,N$3)</f>
        <v>95.475160259740733</v>
      </c>
      <c r="O148" s="23">
        <f>TREND(P148:$AW148,P$3:$AW$3,O$3)</f>
        <v>93.162197506492703</v>
      </c>
      <c r="P148" s="23">
        <f>TREND(Q148:$AW148,Q$3:$AW$3,P$3)</f>
        <v>90.849234753246492</v>
      </c>
      <c r="Q148" s="23">
        <f>TREND(R148:$AW148,R$3:$AW$3,Q$3)</f>
        <v>88.536271999999371</v>
      </c>
      <c r="R148" s="23">
        <f>TREND(S148:$AW148,S$3:$AW$3,R$3)</f>
        <v>86.223309246753161</v>
      </c>
      <c r="S148" s="23">
        <f>TREND(T148:$AW148,T$3:$AW$3,S$3)</f>
        <v>83.91034649350604</v>
      </c>
      <c r="T148" s="23">
        <f>TREND(U148:$AW148,U$3:$AW$3,T$3)</f>
        <v>81.597383740259829</v>
      </c>
      <c r="U148" s="23">
        <f>TREND(V148:$AW148,V$3:$AW$3,U$3)</f>
        <v>79.284420987012709</v>
      </c>
      <c r="V148" s="23">
        <f>TREND(W148:$AW148,W$3:$AW$3,V$3)</f>
        <v>76.971458233765588</v>
      </c>
      <c r="W148" s="23">
        <f>TREND(X148:$AW148,X$3:$AW$3,W$3)</f>
        <v>74.658495480519377</v>
      </c>
      <c r="X148" s="23">
        <f>TREND(Y148:$AW148,Y$3:$AW$3,X$3)</f>
        <v>72.345532727273167</v>
      </c>
      <c r="Y148" s="23">
        <f>TREND(Z148:$AW148,Z$3:$AW$3,Y$3)</f>
        <v>70.032569974026046</v>
      </c>
      <c r="Z148" s="23">
        <f>TREND(AA148:$AW148,AA$3:$AW$3,Z$3)</f>
        <v>67.719607220778926</v>
      </c>
      <c r="AA148" s="23">
        <f>TREND(AB148:$AW148,AB$3:$AW$3,AA$3)</f>
        <v>65.406644467532715</v>
      </c>
      <c r="AB148" s="23">
        <f>TREND(AC148:$AW148,AC$3:$AW$3,AB$3)</f>
        <v>63.093681714285594</v>
      </c>
      <c r="AC148" s="7">
        <v>58.416150000000002</v>
      </c>
      <c r="AD148" s="7">
        <v>58.940669999999997</v>
      </c>
      <c r="AE148" s="7">
        <f>AD148</f>
        <v>58.940669999999997</v>
      </c>
      <c r="AF148" s="7">
        <f t="shared" si="210"/>
        <v>58.940669999999997</v>
      </c>
      <c r="AG148" s="7">
        <f t="shared" ref="AG148:AV148" si="211">AF148</f>
        <v>58.940669999999997</v>
      </c>
      <c r="AH148" s="28">
        <f t="shared" si="211"/>
        <v>58.940669999999997</v>
      </c>
      <c r="AI148" s="28">
        <f t="shared" si="211"/>
        <v>58.940669999999997</v>
      </c>
      <c r="AJ148" s="28">
        <f t="shared" si="211"/>
        <v>58.940669999999997</v>
      </c>
      <c r="AK148" s="8">
        <v>24.590160000000001</v>
      </c>
      <c r="AL148" s="28">
        <f t="shared" si="211"/>
        <v>24.590160000000001</v>
      </c>
      <c r="AM148" s="28">
        <f t="shared" si="211"/>
        <v>24.590160000000001</v>
      </c>
      <c r="AN148" s="28">
        <f t="shared" si="211"/>
        <v>24.590160000000001</v>
      </c>
      <c r="AO148" s="28">
        <f t="shared" si="211"/>
        <v>24.590160000000001</v>
      </c>
      <c r="AP148" s="28">
        <f t="shared" si="211"/>
        <v>24.590160000000001</v>
      </c>
      <c r="AQ148" s="28">
        <f t="shared" si="211"/>
        <v>24.590160000000001</v>
      </c>
      <c r="AR148" s="28">
        <f t="shared" si="211"/>
        <v>24.590160000000001</v>
      </c>
      <c r="AS148" s="28">
        <f t="shared" si="211"/>
        <v>24.590160000000001</v>
      </c>
      <c r="AT148" s="28">
        <f t="shared" si="211"/>
        <v>24.590160000000001</v>
      </c>
      <c r="AU148" s="28">
        <f t="shared" si="211"/>
        <v>24.590160000000001</v>
      </c>
      <c r="AV148" s="28">
        <f t="shared" si="211"/>
        <v>24.590160000000001</v>
      </c>
      <c r="AW148" s="28">
        <f>AV148</f>
        <v>24.590160000000001</v>
      </c>
      <c r="AX148" s="7">
        <f t="shared" si="172"/>
        <v>24.590160000000001</v>
      </c>
    </row>
    <row r="149" spans="1:50" ht="13" x14ac:dyDescent="0.3">
      <c r="A149" s="6" t="s">
        <v>232</v>
      </c>
      <c r="B149" s="6" t="str">
        <f t="shared" si="190"/>
        <v xml:space="preserve">Rwanda </v>
      </c>
      <c r="C149" s="5" t="s">
        <v>53</v>
      </c>
      <c r="D149" s="30">
        <f t="shared" ref="D149:I149" si="212">E149</f>
        <v>23.846150000000002</v>
      </c>
      <c r="E149" s="30">
        <f t="shared" si="212"/>
        <v>23.846150000000002</v>
      </c>
      <c r="F149" s="30">
        <f t="shared" si="212"/>
        <v>23.846150000000002</v>
      </c>
      <c r="G149" s="30">
        <f t="shared" si="212"/>
        <v>23.846150000000002</v>
      </c>
      <c r="H149" s="30">
        <f t="shared" si="212"/>
        <v>23.846150000000002</v>
      </c>
      <c r="I149" s="30">
        <f t="shared" si="212"/>
        <v>23.846150000000002</v>
      </c>
      <c r="J149" s="8">
        <v>23.846150000000002</v>
      </c>
      <c r="K149" s="8">
        <f>J149</f>
        <v>23.846150000000002</v>
      </c>
      <c r="L149" s="8">
        <v>17.19745</v>
      </c>
      <c r="M149" s="8">
        <v>8.8235299999999999</v>
      </c>
      <c r="N149" s="8">
        <f>M149</f>
        <v>8.8235299999999999</v>
      </c>
      <c r="O149" s="8">
        <f>N149</f>
        <v>8.8235299999999999</v>
      </c>
      <c r="P149" s="8">
        <f>O149</f>
        <v>8.8235299999999999</v>
      </c>
      <c r="Q149" s="8">
        <v>8.6419800000000002</v>
      </c>
      <c r="R149" s="8">
        <v>10.72664</v>
      </c>
      <c r="S149" s="8">
        <v>14.45783</v>
      </c>
      <c r="T149" s="8">
        <v>14.32039</v>
      </c>
      <c r="U149" s="8">
        <v>14.412419999999999</v>
      </c>
      <c r="V149" s="8">
        <v>18.531469999999999</v>
      </c>
      <c r="W149" s="8">
        <v>16.69866</v>
      </c>
      <c r="X149" s="8">
        <v>18.223759999999999</v>
      </c>
      <c r="Y149" s="8">
        <v>18.922650000000001</v>
      </c>
      <c r="Z149" s="8">
        <f>Y149</f>
        <v>18.922650000000001</v>
      </c>
      <c r="AA149" s="8">
        <f>Z149</f>
        <v>18.922650000000001</v>
      </c>
      <c r="AB149" s="8">
        <f>AA149</f>
        <v>18.922650000000001</v>
      </c>
      <c r="AC149" s="8">
        <f>AB149</f>
        <v>18.922650000000001</v>
      </c>
      <c r="AD149" s="8">
        <f>AC149</f>
        <v>18.922650000000001</v>
      </c>
      <c r="AE149" s="8">
        <f>AD149</f>
        <v>18.922650000000001</v>
      </c>
      <c r="AF149" s="8">
        <f t="shared" si="210"/>
        <v>18.922650000000001</v>
      </c>
      <c r="AG149" s="8">
        <f t="shared" ref="AG149:AJ152" si="213">AF149</f>
        <v>18.922650000000001</v>
      </c>
      <c r="AH149" s="28">
        <f t="shared" si="213"/>
        <v>18.922650000000001</v>
      </c>
      <c r="AI149" s="28">
        <f t="shared" si="213"/>
        <v>18.922650000000001</v>
      </c>
      <c r="AJ149" s="28">
        <f t="shared" si="213"/>
        <v>18.922650000000001</v>
      </c>
      <c r="AK149" s="8">
        <v>24.590160000000001</v>
      </c>
      <c r="AL149" s="8">
        <v>42.22531</v>
      </c>
      <c r="AM149" s="28">
        <f t="shared" ref="AM149:AQ153" si="214">AL149</f>
        <v>42.22531</v>
      </c>
      <c r="AN149" s="28">
        <f t="shared" si="214"/>
        <v>42.22531</v>
      </c>
      <c r="AO149" s="28">
        <f t="shared" si="214"/>
        <v>42.22531</v>
      </c>
      <c r="AP149" s="28">
        <f t="shared" si="214"/>
        <v>42.22531</v>
      </c>
      <c r="AQ149" s="28">
        <f t="shared" si="214"/>
        <v>42.22531</v>
      </c>
      <c r="AR149" s="8">
        <v>43.615859999999998</v>
      </c>
      <c r="AS149" s="28">
        <f>AR149</f>
        <v>43.615859999999998</v>
      </c>
      <c r="AT149" s="8">
        <v>42.703139999999998</v>
      </c>
      <c r="AU149" s="28">
        <f>AT149</f>
        <v>42.703139999999998</v>
      </c>
      <c r="AV149" s="28">
        <f>AU149</f>
        <v>42.703139999999998</v>
      </c>
      <c r="AW149" s="28">
        <f>AV149</f>
        <v>42.703139999999998</v>
      </c>
      <c r="AX149" s="8">
        <f t="shared" ref="AX149:AX172" si="215">AW149</f>
        <v>42.703139999999998</v>
      </c>
    </row>
    <row r="150" spans="1:50" ht="30" x14ac:dyDescent="0.3">
      <c r="A150" s="6" t="s">
        <v>234</v>
      </c>
      <c r="B150" s="20" t="s">
        <v>552</v>
      </c>
      <c r="C150" s="5" t="s">
        <v>53</v>
      </c>
      <c r="D150" s="23">
        <f>TREND(E150:$AW150,E$3:$AW$3,D$3)</f>
        <v>74.967809216748719</v>
      </c>
      <c r="E150" s="23">
        <f>TREND(F150:$AW150,F$3:$AW$3,E$3)</f>
        <v>73.787851822659832</v>
      </c>
      <c r="F150" s="23">
        <f>TREND(G150:$AW150,G$3:$AW$3,F$3)</f>
        <v>72.607894428571399</v>
      </c>
      <c r="G150" s="23">
        <f>TREND(H150:$AW150,H$3:$AW$3,G$3)</f>
        <v>71.427937034482511</v>
      </c>
      <c r="H150" s="23">
        <f>TREND(I150:$AW150,I$3:$AW$3,H$3)</f>
        <v>70.247979640394078</v>
      </c>
      <c r="I150" s="23">
        <f>TREND(J150:$AW150,J$3:$AW$3,I$3)</f>
        <v>69.06802224630519</v>
      </c>
      <c r="J150" s="23">
        <f>TREND(K150:$AW150,K$3:$AW$3,J$3)</f>
        <v>67.888064852216303</v>
      </c>
      <c r="K150" s="23">
        <f>TREND(L150:$AW150,L$3:$AW$3,K$3)</f>
        <v>66.70810745812787</v>
      </c>
      <c r="L150" s="23">
        <f>TREND(M150:$AW150,M$3:$AW$3,L$3)</f>
        <v>65.528150064039437</v>
      </c>
      <c r="M150" s="23">
        <f>TREND(N150:$AW150,N$3:$AW$3,M$3)</f>
        <v>64.348192669950549</v>
      </c>
      <c r="N150" s="23">
        <f>TREND(O150:$AW150,O$3:$AW$3,N$3)</f>
        <v>63.168235275861662</v>
      </c>
      <c r="O150" s="23">
        <f>TREND(P150:$AW150,P$3:$AW$3,O$3)</f>
        <v>61.988277881773229</v>
      </c>
      <c r="P150" s="23">
        <f>TREND(Q150:$AW150,Q$3:$AW$3,P$3)</f>
        <v>60.808320487684796</v>
      </c>
      <c r="Q150" s="23">
        <f>TREND(R150:$AW150,R$3:$AW$3,Q$3)</f>
        <v>59.628363093595908</v>
      </c>
      <c r="R150" s="23">
        <f>TREND(S150:$AW150,S$3:$AW$3,R$3)</f>
        <v>58.44840569950702</v>
      </c>
      <c r="S150" s="23">
        <f>TREND(T150:$AW150,T$3:$AW$3,S$3)</f>
        <v>57.268448305418588</v>
      </c>
      <c r="T150" s="23">
        <f>TREND(U150:$AW150,U$3:$AW$3,T$3)</f>
        <v>56.0884909113297</v>
      </c>
      <c r="U150" s="8">
        <v>45.925930000000001</v>
      </c>
      <c r="V150" s="8">
        <f t="shared" ref="V150:AA152" si="216">U150</f>
        <v>45.925930000000001</v>
      </c>
      <c r="W150" s="8">
        <f t="shared" si="216"/>
        <v>45.925930000000001</v>
      </c>
      <c r="X150" s="8">
        <f t="shared" si="216"/>
        <v>45.925930000000001</v>
      </c>
      <c r="Y150" s="8">
        <f t="shared" si="216"/>
        <v>45.925930000000001</v>
      </c>
      <c r="Z150" s="8">
        <f t="shared" si="216"/>
        <v>45.925930000000001</v>
      </c>
      <c r="AA150" s="8">
        <f t="shared" si="216"/>
        <v>45.925930000000001</v>
      </c>
      <c r="AB150" s="8">
        <v>52.459020000000002</v>
      </c>
      <c r="AC150" s="8">
        <f t="shared" ref="AC150:AD152" si="217">AB150</f>
        <v>52.459020000000002</v>
      </c>
      <c r="AD150" s="8">
        <f t="shared" si="217"/>
        <v>52.459020000000002</v>
      </c>
      <c r="AE150" s="8">
        <f>AD150</f>
        <v>52.459020000000002</v>
      </c>
      <c r="AF150" s="8">
        <f t="shared" si="210"/>
        <v>52.459020000000002</v>
      </c>
      <c r="AG150" s="8">
        <f t="shared" si="213"/>
        <v>52.459020000000002</v>
      </c>
      <c r="AH150" s="28">
        <f t="shared" si="213"/>
        <v>52.459020000000002</v>
      </c>
      <c r="AI150" s="28">
        <f t="shared" si="213"/>
        <v>52.459020000000002</v>
      </c>
      <c r="AJ150" s="28">
        <f t="shared" si="213"/>
        <v>52.459020000000002</v>
      </c>
      <c r="AK150" s="8">
        <v>24.590160000000001</v>
      </c>
      <c r="AL150" s="28">
        <f>AK150</f>
        <v>24.590160000000001</v>
      </c>
      <c r="AM150" s="28">
        <f t="shared" si="214"/>
        <v>24.590160000000001</v>
      </c>
      <c r="AN150" s="28">
        <f t="shared" si="214"/>
        <v>24.590160000000001</v>
      </c>
      <c r="AO150" s="28">
        <f t="shared" si="214"/>
        <v>24.590160000000001</v>
      </c>
      <c r="AP150" s="28">
        <f t="shared" si="214"/>
        <v>24.590160000000001</v>
      </c>
      <c r="AQ150" s="28">
        <f t="shared" si="214"/>
        <v>24.590160000000001</v>
      </c>
      <c r="AR150" s="28">
        <f>AQ150</f>
        <v>24.590160000000001</v>
      </c>
      <c r="AS150" s="28">
        <f>AR150</f>
        <v>24.590160000000001</v>
      </c>
      <c r="AT150" s="28">
        <f>AS150</f>
        <v>24.590160000000001</v>
      </c>
      <c r="AU150" s="28">
        <f>AT150</f>
        <v>24.590160000000001</v>
      </c>
      <c r="AV150" s="28">
        <f>AU150</f>
        <v>24.590160000000001</v>
      </c>
      <c r="AW150" s="28">
        <f>AV150</f>
        <v>24.590160000000001</v>
      </c>
      <c r="AX150" s="8">
        <f t="shared" si="215"/>
        <v>24.590160000000001</v>
      </c>
    </row>
    <row r="151" spans="1:50" ht="20" x14ac:dyDescent="0.3">
      <c r="A151" s="6" t="s">
        <v>235</v>
      </c>
      <c r="B151" s="6" t="str">
        <f t="shared" si="190"/>
        <v xml:space="preserve">Saint Lucia </v>
      </c>
      <c r="C151" s="5" t="s">
        <v>53</v>
      </c>
      <c r="D151" s="23">
        <f>TREND(E151:$AW151,E$3:$AW$3,D$3)</f>
        <v>59.242839461898484</v>
      </c>
      <c r="E151" s="23">
        <f>TREND(F151:$AW151,F$3:$AW$3,E$3)</f>
        <v>58.599322740641583</v>
      </c>
      <c r="F151" s="23">
        <f>TREND(G151:$AW151,G$3:$AW$3,F$3)</f>
        <v>57.955806019384909</v>
      </c>
      <c r="G151" s="23">
        <f>TREND(H151:$AW151,H$3:$AW$3,G$3)</f>
        <v>57.312289298128235</v>
      </c>
      <c r="H151" s="23">
        <f>TREND(I151:$AW151,I$3:$AW$3,H$3)</f>
        <v>56.668772576871561</v>
      </c>
      <c r="I151" s="23">
        <f>TREND(J151:$AW151,J$3:$AW$3,I$3)</f>
        <v>56.025255855614887</v>
      </c>
      <c r="J151" s="23">
        <f>TREND(K151:$AW151,K$3:$AW$3,J$3)</f>
        <v>55.381739134358213</v>
      </c>
      <c r="K151" s="23">
        <f>TREND(L151:$AW151,L$3:$AW$3,K$3)</f>
        <v>54.738222413101539</v>
      </c>
      <c r="L151" s="23">
        <f>TREND(M151:$AW151,M$3:$AW$3,L$3)</f>
        <v>54.094705691844865</v>
      </c>
      <c r="M151" s="23">
        <f>TREND(N151:$AW151,N$3:$AW$3,M$3)</f>
        <v>53.451188970588191</v>
      </c>
      <c r="N151" s="23">
        <f>TREND(O151:$AW151,O$3:$AW$3,N$3)</f>
        <v>52.807672249331517</v>
      </c>
      <c r="O151" s="23">
        <f>TREND(P151:$AW151,P$3:$AW$3,O$3)</f>
        <v>52.164155528074843</v>
      </c>
      <c r="P151" s="23">
        <f>TREND(Q151:$AW151,Q$3:$AW$3,P$3)</f>
        <v>51.52063880681817</v>
      </c>
      <c r="Q151" s="7">
        <v>57.894739999999999</v>
      </c>
      <c r="R151" s="7">
        <v>56.194690000000001</v>
      </c>
      <c r="S151" s="7">
        <v>56.481479999999998</v>
      </c>
      <c r="T151" s="7">
        <v>45.360819999999997</v>
      </c>
      <c r="U151" s="7">
        <f>T151</f>
        <v>45.360819999999997</v>
      </c>
      <c r="V151" s="7">
        <f t="shared" si="216"/>
        <v>45.360819999999997</v>
      </c>
      <c r="W151" s="7">
        <f t="shared" si="216"/>
        <v>45.360819999999997</v>
      </c>
      <c r="X151" s="7">
        <f t="shared" si="216"/>
        <v>45.360819999999997</v>
      </c>
      <c r="Y151" s="7">
        <f t="shared" si="216"/>
        <v>45.360819999999997</v>
      </c>
      <c r="Z151" s="7">
        <f t="shared" si="216"/>
        <v>45.360819999999997</v>
      </c>
      <c r="AA151" s="7">
        <f t="shared" si="216"/>
        <v>45.360819999999997</v>
      </c>
      <c r="AB151" s="7">
        <f>AA151</f>
        <v>45.360819999999997</v>
      </c>
      <c r="AC151" s="7">
        <f t="shared" si="217"/>
        <v>45.360819999999997</v>
      </c>
      <c r="AD151" s="7">
        <f t="shared" si="217"/>
        <v>45.360819999999997</v>
      </c>
      <c r="AE151" s="7">
        <v>44.408949999999997</v>
      </c>
      <c r="AF151" s="7">
        <f t="shared" si="210"/>
        <v>44.408949999999997</v>
      </c>
      <c r="AG151" s="7">
        <f t="shared" si="213"/>
        <v>44.408949999999997</v>
      </c>
      <c r="AH151" s="28">
        <f t="shared" si="213"/>
        <v>44.408949999999997</v>
      </c>
      <c r="AI151" s="28">
        <f t="shared" si="213"/>
        <v>44.408949999999997</v>
      </c>
      <c r="AJ151" s="28">
        <f t="shared" si="213"/>
        <v>44.408949999999997</v>
      </c>
      <c r="AK151" s="8">
        <v>24.590160000000001</v>
      </c>
      <c r="AL151" s="28">
        <f>AK151</f>
        <v>24.590160000000001</v>
      </c>
      <c r="AM151" s="28">
        <f t="shared" si="214"/>
        <v>24.590160000000001</v>
      </c>
      <c r="AN151" s="28">
        <f t="shared" si="214"/>
        <v>24.590160000000001</v>
      </c>
      <c r="AO151" s="28">
        <f t="shared" si="214"/>
        <v>24.590160000000001</v>
      </c>
      <c r="AP151" s="28">
        <f t="shared" si="214"/>
        <v>24.590160000000001</v>
      </c>
      <c r="AQ151" s="28">
        <f t="shared" si="214"/>
        <v>24.590160000000001</v>
      </c>
      <c r="AR151" s="28">
        <f>AQ151</f>
        <v>24.590160000000001</v>
      </c>
      <c r="AS151" s="28">
        <f>AR151</f>
        <v>24.590160000000001</v>
      </c>
      <c r="AT151" s="28">
        <f>AS151</f>
        <v>24.590160000000001</v>
      </c>
      <c r="AU151" s="28">
        <f>AT151</f>
        <v>24.590160000000001</v>
      </c>
      <c r="AV151" s="7">
        <v>64.250609999999995</v>
      </c>
      <c r="AW151" s="7">
        <v>68.432199999999995</v>
      </c>
      <c r="AX151" s="7">
        <f t="shared" si="215"/>
        <v>68.432199999999995</v>
      </c>
    </row>
    <row r="152" spans="1:50" ht="50" x14ac:dyDescent="0.3">
      <c r="A152" s="6" t="s">
        <v>237</v>
      </c>
      <c r="B152" s="6" t="str">
        <f t="shared" si="190"/>
        <v xml:space="preserve">Saint Vincent and the Grenadines </v>
      </c>
      <c r="C152" s="5" t="s">
        <v>53</v>
      </c>
      <c r="D152" s="23">
        <f>TREND(E152:$AW152,E$3:$AW$3,D$3)</f>
        <v>102.93461956302508</v>
      </c>
      <c r="E152" s="23">
        <f>TREND(F152:$AW152,F$3:$AW$3,E$3)</f>
        <v>101.14152453781526</v>
      </c>
      <c r="F152" s="23">
        <f>TREND(G152:$AW152,G$3:$AW$3,F$3)</f>
        <v>99.348429512605435</v>
      </c>
      <c r="G152" s="23">
        <f>TREND(H152:$AW152,H$3:$AW$3,G$3)</f>
        <v>97.555334487395157</v>
      </c>
      <c r="H152" s="23">
        <f>TREND(I152:$AW152,I$3:$AW$3,H$3)</f>
        <v>95.76223946218488</v>
      </c>
      <c r="I152" s="23">
        <f>TREND(J152:$AW152,J$3:$AW$3,I$3)</f>
        <v>93.969144436974602</v>
      </c>
      <c r="J152" s="23">
        <f>TREND(K152:$AW152,K$3:$AW$3,J$3)</f>
        <v>92.17604941176478</v>
      </c>
      <c r="K152" s="23">
        <f>TREND(L152:$AW152,L$3:$AW$3,K$3)</f>
        <v>90.382954386554957</v>
      </c>
      <c r="L152" s="23">
        <f>TREND(M152:$AW152,M$3:$AW$3,L$3)</f>
        <v>88.589859361344679</v>
      </c>
      <c r="M152" s="23">
        <f>TREND(N152:$AW152,N$3:$AW$3,M$3)</f>
        <v>86.796764336134402</v>
      </c>
      <c r="N152" s="23">
        <f>TREND(O152:$AW152,O$3:$AW$3,N$3)</f>
        <v>85.003669310924124</v>
      </c>
      <c r="O152" s="7">
        <v>69.354839999999996</v>
      </c>
      <c r="P152" s="7">
        <f>O152</f>
        <v>69.354839999999996</v>
      </c>
      <c r="Q152" s="7">
        <f>P152</f>
        <v>69.354839999999996</v>
      </c>
      <c r="R152" s="7">
        <f>Q152</f>
        <v>69.354839999999996</v>
      </c>
      <c r="S152" s="7">
        <f>R152</f>
        <v>69.354839999999996</v>
      </c>
      <c r="T152" s="7">
        <f>S152</f>
        <v>69.354839999999996</v>
      </c>
      <c r="U152" s="7">
        <f>T152</f>
        <v>69.354839999999996</v>
      </c>
      <c r="V152" s="7">
        <f t="shared" si="216"/>
        <v>69.354839999999996</v>
      </c>
      <c r="W152" s="7">
        <f t="shared" si="216"/>
        <v>69.354839999999996</v>
      </c>
      <c r="X152" s="7">
        <f t="shared" si="216"/>
        <v>69.354839999999996</v>
      </c>
      <c r="Y152" s="7">
        <f t="shared" si="216"/>
        <v>69.354839999999996</v>
      </c>
      <c r="Z152" s="7">
        <f t="shared" si="216"/>
        <v>69.354839999999996</v>
      </c>
      <c r="AA152" s="7">
        <f t="shared" si="216"/>
        <v>69.354839999999996</v>
      </c>
      <c r="AB152" s="7">
        <f>AA152</f>
        <v>69.354839999999996</v>
      </c>
      <c r="AC152" s="7">
        <f t="shared" si="217"/>
        <v>69.354839999999996</v>
      </c>
      <c r="AD152" s="7">
        <f t="shared" si="217"/>
        <v>69.354839999999996</v>
      </c>
      <c r="AE152" s="7">
        <f>AD152</f>
        <v>69.354839999999996</v>
      </c>
      <c r="AF152" s="7">
        <f t="shared" si="210"/>
        <v>69.354839999999996</v>
      </c>
      <c r="AG152" s="7">
        <f t="shared" si="213"/>
        <v>69.354839999999996</v>
      </c>
      <c r="AH152" s="28">
        <f t="shared" si="213"/>
        <v>69.354839999999996</v>
      </c>
      <c r="AI152" s="28">
        <f t="shared" si="213"/>
        <v>69.354839999999996</v>
      </c>
      <c r="AJ152" s="28">
        <f t="shared" si="213"/>
        <v>69.354839999999996</v>
      </c>
      <c r="AK152" s="8">
        <v>24.590160000000001</v>
      </c>
      <c r="AL152" s="28">
        <f>AK152</f>
        <v>24.590160000000001</v>
      </c>
      <c r="AM152" s="28">
        <f t="shared" si="214"/>
        <v>24.590160000000001</v>
      </c>
      <c r="AN152" s="28">
        <f t="shared" si="214"/>
        <v>24.590160000000001</v>
      </c>
      <c r="AO152" s="28">
        <f t="shared" si="214"/>
        <v>24.590160000000001</v>
      </c>
      <c r="AP152" s="28">
        <f t="shared" si="214"/>
        <v>24.590160000000001</v>
      </c>
      <c r="AQ152" s="28">
        <f t="shared" si="214"/>
        <v>24.590160000000001</v>
      </c>
      <c r="AR152" s="28">
        <f>AQ152</f>
        <v>24.590160000000001</v>
      </c>
      <c r="AS152" s="28">
        <f>AR152</f>
        <v>24.590160000000001</v>
      </c>
      <c r="AT152" s="28">
        <f>AS152</f>
        <v>24.590160000000001</v>
      </c>
      <c r="AU152" s="28">
        <f>AT152</f>
        <v>24.590160000000001</v>
      </c>
      <c r="AV152" s="28">
        <f>AU152</f>
        <v>24.590160000000001</v>
      </c>
      <c r="AW152" s="28">
        <f>AV152</f>
        <v>24.590160000000001</v>
      </c>
      <c r="AX152" s="7">
        <f t="shared" si="215"/>
        <v>24.590160000000001</v>
      </c>
    </row>
    <row r="153" spans="1:50" ht="13" x14ac:dyDescent="0.3">
      <c r="A153" s="6" t="s">
        <v>240</v>
      </c>
      <c r="B153" s="6" t="str">
        <f t="shared" si="190"/>
        <v xml:space="preserve">Samoa </v>
      </c>
      <c r="C153" s="5" t="s">
        <v>53</v>
      </c>
      <c r="D153" s="23">
        <f>TREND(E153:$AW153,E$3:$AW$3,D$3)</f>
        <v>78.273498665290845</v>
      </c>
      <c r="E153" s="23">
        <f>TREND(F153:$AW153,F$3:$AW$3,E$3)</f>
        <v>76.951144485724399</v>
      </c>
      <c r="F153" s="23">
        <f>TREND(G153:$AW153,G$3:$AW$3,F$3)</f>
        <v>75.628790306157043</v>
      </c>
      <c r="G153" s="23">
        <f>TREND(H153:$AW153,H$3:$AW$3,G$3)</f>
        <v>74.306436126591052</v>
      </c>
      <c r="H153" s="23">
        <f>TREND(I153:$AW153,I$3:$AW$3,H$3)</f>
        <v>72.984081947024606</v>
      </c>
      <c r="I153" s="23">
        <f>TREND(J153:$AW153,J$3:$AW$3,I$3)</f>
        <v>71.661727767457705</v>
      </c>
      <c r="J153" s="23">
        <f>TREND(K153:$AW153,K$3:$AW$3,J$3)</f>
        <v>70.339373587891259</v>
      </c>
      <c r="K153" s="23">
        <f>TREND(L153:$AW153,L$3:$AW$3,K$3)</f>
        <v>69.017019408324813</v>
      </c>
      <c r="L153" s="23">
        <f>TREND(M153:$AW153,M$3:$AW$3,L$3)</f>
        <v>67.694665228758367</v>
      </c>
      <c r="M153" s="23">
        <f>TREND(N153:$AW153,N$3:$AW$3,M$3)</f>
        <v>66.372311049191467</v>
      </c>
      <c r="N153" s="23">
        <f>TREND(O153:$AW153,O$3:$AW$3,N$3)</f>
        <v>65.049956869624566</v>
      </c>
      <c r="O153" s="23">
        <f>TREND(P153:$AW153,P$3:$AW$3,O$3)</f>
        <v>63.727602690058575</v>
      </c>
      <c r="P153" s="23">
        <f>TREND(Q153:$AW153,Q$3:$AW$3,P$3)</f>
        <v>62.405248510491674</v>
      </c>
      <c r="Q153" s="23">
        <f>TREND(R153:$AW153,R$3:$AW$3,Q$3)</f>
        <v>61.082894330925228</v>
      </c>
      <c r="R153" s="23">
        <f>TREND(S153:$AW153,S$3:$AW$3,R$3)</f>
        <v>59.760540151358782</v>
      </c>
      <c r="S153" s="23">
        <f>TREND(T153:$AW153,T$3:$AW$3,S$3)</f>
        <v>58.438185971791881</v>
      </c>
      <c r="T153" s="23">
        <f>TREND(U153:$AW153,U$3:$AW$3,T$3)</f>
        <v>57.11583179222589</v>
      </c>
      <c r="U153" s="23">
        <f>TREND(V153:$AW153,V$3:$AW$3,U$3)</f>
        <v>55.79347761265899</v>
      </c>
      <c r="V153" s="23">
        <f>TREND(W153:$AW153,W$3:$AW$3,V$3)</f>
        <v>54.471123433092544</v>
      </c>
      <c r="W153" s="23">
        <f>TREND(X153:$AW153,X$3:$AW$3,W$3)</f>
        <v>53.148769253526098</v>
      </c>
      <c r="X153" s="23">
        <f>TREND(Y153:$AW153,Y$3:$AW$3,X$3)</f>
        <v>51.826415073959197</v>
      </c>
      <c r="Y153" s="23">
        <f>TREND(Z153:$AW153,Z$3:$AW$3,Y$3)</f>
        <v>50.504060894392751</v>
      </c>
      <c r="Z153" s="23">
        <f>TREND(AA153:$AW153,AA$3:$AW$3,Z$3)</f>
        <v>49.181706714826305</v>
      </c>
      <c r="AA153" s="23">
        <f>TREND(AB153:$AW153,AB$3:$AW$3,AA$3)</f>
        <v>47.859352535259859</v>
      </c>
      <c r="AB153" s="23">
        <f>TREND(AC153:$AW153,AC$3:$AW$3,AB$3)</f>
        <v>46.536998355693413</v>
      </c>
      <c r="AC153" s="23">
        <f>TREND(AD153:$AW153,AD$3:$AW$3,AC$3)</f>
        <v>45.214644176126512</v>
      </c>
      <c r="AD153" s="23">
        <f>TREND(AE153:$AW153,AE$3:$AW$3,AD$3)</f>
        <v>43.892289996560066</v>
      </c>
      <c r="AE153" s="23">
        <f>TREND(AF153:$AW153,AF$3:$AW$3,AE$3)</f>
        <v>42.56993581699362</v>
      </c>
      <c r="AF153" s="8">
        <v>45</v>
      </c>
      <c r="AG153" s="8">
        <v>46.153849999999998</v>
      </c>
      <c r="AH153" s="8">
        <v>43.103450000000002</v>
      </c>
      <c r="AI153" s="28">
        <f>AH153</f>
        <v>43.103450000000002</v>
      </c>
      <c r="AJ153" s="28">
        <f>AI153</f>
        <v>43.103450000000002</v>
      </c>
      <c r="AK153" s="8">
        <v>24.590160000000001</v>
      </c>
      <c r="AL153" s="28">
        <f>AK153</f>
        <v>24.590160000000001</v>
      </c>
      <c r="AM153" s="28">
        <f t="shared" si="214"/>
        <v>24.590160000000001</v>
      </c>
      <c r="AN153" s="28">
        <f t="shared" si="214"/>
        <v>24.590160000000001</v>
      </c>
      <c r="AO153" s="28">
        <f t="shared" si="214"/>
        <v>24.590160000000001</v>
      </c>
      <c r="AP153" s="28">
        <f t="shared" si="214"/>
        <v>24.590160000000001</v>
      </c>
      <c r="AQ153" s="28">
        <f t="shared" si="214"/>
        <v>24.590160000000001</v>
      </c>
      <c r="AR153" s="28">
        <f>AQ153</f>
        <v>24.590160000000001</v>
      </c>
      <c r="AS153" s="28">
        <f>AR153</f>
        <v>24.590160000000001</v>
      </c>
      <c r="AT153" s="28">
        <f>AS153</f>
        <v>24.590160000000001</v>
      </c>
      <c r="AU153" s="28">
        <f>AT153</f>
        <v>24.590160000000001</v>
      </c>
      <c r="AV153" s="28">
        <f>AU153</f>
        <v>24.590160000000001</v>
      </c>
      <c r="AW153" s="28">
        <f>AV153</f>
        <v>24.590160000000001</v>
      </c>
      <c r="AX153" s="8">
        <f t="shared" si="215"/>
        <v>24.590160000000001</v>
      </c>
    </row>
    <row r="154" spans="1:50" ht="20" x14ac:dyDescent="0.3">
      <c r="A154" s="6" t="s">
        <v>243</v>
      </c>
      <c r="B154" s="6" t="str">
        <f t="shared" si="190"/>
        <v xml:space="preserve">Saudi Arabia </v>
      </c>
      <c r="C154" s="5" t="s">
        <v>53</v>
      </c>
      <c r="D154" s="30">
        <f>E154</f>
        <v>3.2412999999999998</v>
      </c>
      <c r="E154" s="7">
        <v>3.2412999999999998</v>
      </c>
      <c r="F154" s="7">
        <f>E154</f>
        <v>3.2412999999999998</v>
      </c>
      <c r="G154" s="7">
        <v>3.40611</v>
      </c>
      <c r="H154" s="7">
        <v>6.25495</v>
      </c>
      <c r="I154" s="7">
        <f>H154</f>
        <v>6.25495</v>
      </c>
      <c r="J154" s="7">
        <v>9.4451499999999999</v>
      </c>
      <c r="K154" s="7">
        <v>8.7476099999999999</v>
      </c>
      <c r="L154" s="7">
        <v>13.406739999999999</v>
      </c>
      <c r="M154" s="7">
        <f>L154</f>
        <v>13.406739999999999</v>
      </c>
      <c r="N154" s="7">
        <v>19.40775</v>
      </c>
      <c r="O154" s="7">
        <v>20.11307</v>
      </c>
      <c r="P154" s="7">
        <v>22.471910000000001</v>
      </c>
      <c r="Q154" s="7">
        <v>24.11223</v>
      </c>
      <c r="R154" s="7">
        <f>Q154</f>
        <v>24.11223</v>
      </c>
      <c r="S154" s="7">
        <f>R154</f>
        <v>24.11223</v>
      </c>
      <c r="T154" s="7">
        <v>34.508499999999998</v>
      </c>
      <c r="U154" s="7">
        <v>46.582050000000002</v>
      </c>
      <c r="V154" s="7">
        <f>U154</f>
        <v>46.582050000000002</v>
      </c>
      <c r="W154" s="7">
        <v>34.873240000000003</v>
      </c>
      <c r="X154" s="7">
        <f>W154</f>
        <v>34.873240000000003</v>
      </c>
      <c r="Y154" s="7">
        <v>45.90466</v>
      </c>
      <c r="Z154" s="7">
        <f>Y154</f>
        <v>45.90466</v>
      </c>
      <c r="AA154" s="7">
        <f>Z154</f>
        <v>45.90466</v>
      </c>
      <c r="AB154" s="7">
        <v>32.088160000000002</v>
      </c>
      <c r="AC154" s="7">
        <v>42.316859999999998</v>
      </c>
      <c r="AD154" s="7">
        <v>44.179200000000002</v>
      </c>
      <c r="AE154" s="7">
        <v>49.76914</v>
      </c>
      <c r="AF154" s="7">
        <v>54.633209999999998</v>
      </c>
      <c r="AG154" s="7">
        <v>54.130549999999999</v>
      </c>
      <c r="AH154" s="7">
        <v>58.280349999999999</v>
      </c>
      <c r="AI154" s="7">
        <v>56.80744</v>
      </c>
      <c r="AJ154" s="7">
        <v>57.675890000000003</v>
      </c>
      <c r="AK154" s="8">
        <v>24.590160000000001</v>
      </c>
      <c r="AL154" s="7">
        <v>52.628869999999999</v>
      </c>
      <c r="AM154" s="7">
        <v>52.329450000000001</v>
      </c>
      <c r="AN154" s="7">
        <v>57.867710000000002</v>
      </c>
      <c r="AO154" s="7">
        <v>56.8673</v>
      </c>
      <c r="AP154" s="7">
        <v>57.373449999999998</v>
      </c>
      <c r="AQ154" s="7">
        <v>56.989379999999997</v>
      </c>
      <c r="AR154" s="7">
        <v>51.773040000000002</v>
      </c>
      <c r="AS154" s="7">
        <v>54.980130000000003</v>
      </c>
      <c r="AT154" s="7">
        <v>52.94088</v>
      </c>
      <c r="AU154" s="7">
        <v>51.054560000000002</v>
      </c>
      <c r="AV154" s="7">
        <v>49.54616</v>
      </c>
      <c r="AW154" s="7">
        <v>49.628889999999998</v>
      </c>
      <c r="AX154" s="7">
        <f t="shared" si="215"/>
        <v>49.628889999999998</v>
      </c>
    </row>
    <row r="155" spans="1:50" ht="13" x14ac:dyDescent="0.3">
      <c r="A155" s="6" t="s">
        <v>244</v>
      </c>
      <c r="B155" s="6" t="str">
        <f t="shared" si="190"/>
        <v xml:space="preserve">Senegal </v>
      </c>
      <c r="C155" s="5" t="s">
        <v>53</v>
      </c>
      <c r="D155" s="30">
        <f>E155</f>
        <v>10.204079999999999</v>
      </c>
      <c r="E155" s="30">
        <f>F155</f>
        <v>10.204079999999999</v>
      </c>
      <c r="F155" s="30">
        <f>G155</f>
        <v>10.204079999999999</v>
      </c>
      <c r="G155" s="30">
        <f>H155</f>
        <v>10.204079999999999</v>
      </c>
      <c r="H155" s="30">
        <f>I155</f>
        <v>10.204079999999999</v>
      </c>
      <c r="I155" s="8">
        <v>10.204079999999999</v>
      </c>
      <c r="J155" s="8">
        <v>15.30715</v>
      </c>
      <c r="K155" s="8">
        <f>J155</f>
        <v>15.30715</v>
      </c>
      <c r="L155" s="8">
        <f>K155</f>
        <v>15.30715</v>
      </c>
      <c r="M155" s="8">
        <f>L155</f>
        <v>15.30715</v>
      </c>
      <c r="N155" s="8">
        <v>16.849450000000001</v>
      </c>
      <c r="O155" s="8">
        <v>14.34389</v>
      </c>
      <c r="P155" s="8">
        <f>O155</f>
        <v>14.34389</v>
      </c>
      <c r="Q155" s="8">
        <f>P155</f>
        <v>14.34389</v>
      </c>
      <c r="R155" s="8">
        <f>Q155</f>
        <v>14.34389</v>
      </c>
      <c r="S155" s="8">
        <f>R155</f>
        <v>14.34389</v>
      </c>
      <c r="T155" s="8">
        <f>S155</f>
        <v>14.34389</v>
      </c>
      <c r="U155" s="8">
        <f>T155</f>
        <v>14.34389</v>
      </c>
      <c r="V155" s="8">
        <f>U155</f>
        <v>14.34389</v>
      </c>
      <c r="W155" s="8">
        <f>V155</f>
        <v>14.34389</v>
      </c>
      <c r="X155" s="8">
        <f>W155</f>
        <v>14.34389</v>
      </c>
      <c r="Y155" s="8">
        <f>X155</f>
        <v>14.34389</v>
      </c>
      <c r="Z155" s="8">
        <f>Y155</f>
        <v>14.34389</v>
      </c>
      <c r="AA155" s="8">
        <f>Z155</f>
        <v>14.34389</v>
      </c>
      <c r="AB155" s="8">
        <f t="shared" ref="AB155:AG155" si="218">AA155</f>
        <v>14.34389</v>
      </c>
      <c r="AC155" s="8">
        <f t="shared" si="218"/>
        <v>14.34389</v>
      </c>
      <c r="AD155" s="8">
        <f t="shared" si="218"/>
        <v>14.34389</v>
      </c>
      <c r="AE155" s="8">
        <f t="shared" si="218"/>
        <v>14.34389</v>
      </c>
      <c r="AF155" s="8">
        <f t="shared" si="218"/>
        <v>14.34389</v>
      </c>
      <c r="AG155" s="8">
        <f t="shared" si="218"/>
        <v>14.34389</v>
      </c>
      <c r="AH155" s="28">
        <f t="shared" ref="AH155:AS155" si="219">AG155</f>
        <v>14.34389</v>
      </c>
      <c r="AI155" s="28">
        <f t="shared" si="219"/>
        <v>14.34389</v>
      </c>
      <c r="AJ155" s="28">
        <f t="shared" si="219"/>
        <v>14.34389</v>
      </c>
      <c r="AK155" s="8">
        <v>24.590160000000001</v>
      </c>
      <c r="AL155" s="28">
        <f t="shared" si="219"/>
        <v>24.590160000000001</v>
      </c>
      <c r="AM155" s="28">
        <f t="shared" si="219"/>
        <v>24.590160000000001</v>
      </c>
      <c r="AN155" s="28">
        <f t="shared" si="219"/>
        <v>24.590160000000001</v>
      </c>
      <c r="AO155" s="28">
        <f t="shared" si="219"/>
        <v>24.590160000000001</v>
      </c>
      <c r="AP155" s="28">
        <f t="shared" si="219"/>
        <v>24.590160000000001</v>
      </c>
      <c r="AQ155" s="28">
        <f t="shared" si="219"/>
        <v>24.590160000000001</v>
      </c>
      <c r="AR155" s="28">
        <f t="shared" si="219"/>
        <v>24.590160000000001</v>
      </c>
      <c r="AS155" s="28">
        <f t="shared" si="219"/>
        <v>24.590160000000001</v>
      </c>
      <c r="AT155" s="8">
        <v>33.422629999999998</v>
      </c>
      <c r="AU155" s="28">
        <f>AT155</f>
        <v>33.422629999999998</v>
      </c>
      <c r="AV155" s="28">
        <f>AU155</f>
        <v>33.422629999999998</v>
      </c>
      <c r="AW155" s="28">
        <f>AV155</f>
        <v>33.422629999999998</v>
      </c>
      <c r="AX155" s="8">
        <f t="shared" si="215"/>
        <v>33.422629999999998</v>
      </c>
    </row>
    <row r="156" spans="1:50" ht="13" x14ac:dyDescent="0.3">
      <c r="A156" s="6" t="s">
        <v>245</v>
      </c>
      <c r="B156" s="6" t="str">
        <f t="shared" si="190"/>
        <v xml:space="preserve">Serbia </v>
      </c>
      <c r="C156" s="5" t="s">
        <v>53</v>
      </c>
      <c r="D156" s="31">
        <f t="shared" ref="D156:AM156" si="220">E156-0.5</f>
        <v>8.0901600000000009</v>
      </c>
      <c r="E156" s="31">
        <f t="shared" si="220"/>
        <v>8.5901600000000009</v>
      </c>
      <c r="F156" s="31">
        <f t="shared" si="220"/>
        <v>9.0901600000000009</v>
      </c>
      <c r="G156" s="31">
        <f t="shared" si="220"/>
        <v>9.5901600000000009</v>
      </c>
      <c r="H156" s="31">
        <f t="shared" si="220"/>
        <v>10.090160000000001</v>
      </c>
      <c r="I156" s="31">
        <f t="shared" si="220"/>
        <v>10.590160000000001</v>
      </c>
      <c r="J156" s="31">
        <f t="shared" si="220"/>
        <v>11.090160000000001</v>
      </c>
      <c r="K156" s="31">
        <f t="shared" si="220"/>
        <v>11.590160000000001</v>
      </c>
      <c r="L156" s="31">
        <f t="shared" si="220"/>
        <v>12.090160000000001</v>
      </c>
      <c r="M156" s="31">
        <f t="shared" si="220"/>
        <v>12.590160000000001</v>
      </c>
      <c r="N156" s="31">
        <f t="shared" si="220"/>
        <v>13.090160000000001</v>
      </c>
      <c r="O156" s="31">
        <f t="shared" si="220"/>
        <v>13.590160000000001</v>
      </c>
      <c r="P156" s="31">
        <f t="shared" si="220"/>
        <v>14.090160000000001</v>
      </c>
      <c r="Q156" s="31">
        <f t="shared" si="220"/>
        <v>14.590160000000001</v>
      </c>
      <c r="R156" s="31">
        <f t="shared" si="220"/>
        <v>15.090160000000001</v>
      </c>
      <c r="S156" s="31">
        <f t="shared" si="220"/>
        <v>15.590160000000001</v>
      </c>
      <c r="T156" s="31">
        <f t="shared" si="220"/>
        <v>16.090160000000001</v>
      </c>
      <c r="U156" s="31">
        <f t="shared" si="220"/>
        <v>16.590160000000001</v>
      </c>
      <c r="V156" s="31">
        <f t="shared" si="220"/>
        <v>17.090160000000001</v>
      </c>
      <c r="W156" s="31">
        <f t="shared" si="220"/>
        <v>17.590160000000001</v>
      </c>
      <c r="X156" s="31">
        <f t="shared" si="220"/>
        <v>18.090160000000001</v>
      </c>
      <c r="Y156" s="31">
        <f t="shared" si="220"/>
        <v>18.590160000000001</v>
      </c>
      <c r="Z156" s="31">
        <f t="shared" si="220"/>
        <v>19.090160000000001</v>
      </c>
      <c r="AA156" s="31">
        <f t="shared" si="220"/>
        <v>19.590160000000001</v>
      </c>
      <c r="AB156" s="31">
        <f t="shared" si="220"/>
        <v>20.090160000000001</v>
      </c>
      <c r="AC156" s="31">
        <f t="shared" si="220"/>
        <v>20.590160000000001</v>
      </c>
      <c r="AD156" s="31">
        <f t="shared" si="220"/>
        <v>21.090160000000001</v>
      </c>
      <c r="AE156" s="31">
        <f t="shared" si="220"/>
        <v>21.590160000000001</v>
      </c>
      <c r="AF156" s="31">
        <f t="shared" si="220"/>
        <v>22.090160000000001</v>
      </c>
      <c r="AG156" s="31">
        <f t="shared" si="220"/>
        <v>22.590160000000001</v>
      </c>
      <c r="AH156" s="31">
        <f t="shared" si="220"/>
        <v>23.090160000000001</v>
      </c>
      <c r="AI156" s="31">
        <f t="shared" si="220"/>
        <v>23.590160000000001</v>
      </c>
      <c r="AJ156" s="31">
        <f t="shared" si="220"/>
        <v>24.090160000000001</v>
      </c>
      <c r="AK156" s="8">
        <v>24.590160000000001</v>
      </c>
      <c r="AL156" s="31">
        <f t="shared" si="220"/>
        <v>57.636400000000002</v>
      </c>
      <c r="AM156" s="31">
        <f t="shared" si="220"/>
        <v>58.136400000000002</v>
      </c>
      <c r="AN156" s="31">
        <f>AO156-0.5</f>
        <v>58.636400000000002</v>
      </c>
      <c r="AO156" s="7">
        <v>59.136400000000002</v>
      </c>
      <c r="AP156" s="7">
        <v>60.371589999999998</v>
      </c>
      <c r="AQ156" s="7">
        <v>60.32443</v>
      </c>
      <c r="AR156" s="7">
        <v>60.505220000000001</v>
      </c>
      <c r="AS156" s="7">
        <v>59.332349999999998</v>
      </c>
      <c r="AT156" s="7">
        <v>58.683160000000001</v>
      </c>
      <c r="AU156" s="7">
        <v>58.434629999999999</v>
      </c>
      <c r="AV156" s="7">
        <v>57.837879999999998</v>
      </c>
      <c r="AW156" s="7">
        <v>58.563200000000002</v>
      </c>
      <c r="AX156" s="7">
        <f t="shared" si="215"/>
        <v>58.563200000000002</v>
      </c>
    </row>
    <row r="157" spans="1:50" ht="20" x14ac:dyDescent="0.3">
      <c r="A157" s="6" t="s">
        <v>246</v>
      </c>
      <c r="B157" s="6" t="str">
        <f t="shared" si="190"/>
        <v xml:space="preserve">Seychelles </v>
      </c>
      <c r="C157" s="5" t="s">
        <v>53</v>
      </c>
      <c r="D157" s="30">
        <f t="shared" ref="D157:H158" si="221">E157</f>
        <v>97.777780000000007</v>
      </c>
      <c r="E157" s="30">
        <f t="shared" si="221"/>
        <v>97.777780000000007</v>
      </c>
      <c r="F157" s="30">
        <f t="shared" si="221"/>
        <v>97.777780000000007</v>
      </c>
      <c r="G157" s="30">
        <f t="shared" si="221"/>
        <v>97.777780000000007</v>
      </c>
      <c r="H157" s="8">
        <v>97.777780000000007</v>
      </c>
      <c r="I157" s="8">
        <v>98.245609999999999</v>
      </c>
      <c r="J157" s="8">
        <f>I157</f>
        <v>98.245609999999999</v>
      </c>
      <c r="K157" s="8">
        <v>92.105260000000001</v>
      </c>
      <c r="L157" s="8">
        <v>94.285709999999995</v>
      </c>
      <c r="M157" s="8">
        <f>L157</f>
        <v>94.285709999999995</v>
      </c>
      <c r="N157" s="8">
        <f>M157</f>
        <v>94.285709999999995</v>
      </c>
      <c r="O157" s="8">
        <v>82.608699999999999</v>
      </c>
      <c r="P157" s="8">
        <f t="shared" ref="P157:AG157" si="222">O157</f>
        <v>82.608699999999999</v>
      </c>
      <c r="Q157" s="8">
        <f t="shared" si="222"/>
        <v>82.608699999999999</v>
      </c>
      <c r="R157" s="8">
        <f t="shared" si="222"/>
        <v>82.608699999999999</v>
      </c>
      <c r="S157" s="8">
        <f t="shared" si="222"/>
        <v>82.608699999999999</v>
      </c>
      <c r="T157" s="8">
        <f t="shared" si="222"/>
        <v>82.608699999999999</v>
      </c>
      <c r="U157" s="8">
        <f t="shared" si="222"/>
        <v>82.608699999999999</v>
      </c>
      <c r="V157" s="8">
        <f t="shared" si="222"/>
        <v>82.608699999999999</v>
      </c>
      <c r="W157" s="8">
        <f t="shared" si="222"/>
        <v>82.608699999999999</v>
      </c>
      <c r="X157" s="8">
        <f t="shared" si="222"/>
        <v>82.608699999999999</v>
      </c>
      <c r="Y157" s="8">
        <f t="shared" si="222"/>
        <v>82.608699999999999</v>
      </c>
      <c r="Z157" s="8">
        <f t="shared" si="222"/>
        <v>82.608699999999999</v>
      </c>
      <c r="AA157" s="8">
        <f t="shared" si="222"/>
        <v>82.608699999999999</v>
      </c>
      <c r="AB157" s="8">
        <f t="shared" si="222"/>
        <v>82.608699999999999</v>
      </c>
      <c r="AC157" s="8">
        <f t="shared" si="222"/>
        <v>82.608699999999999</v>
      </c>
      <c r="AD157" s="8">
        <f t="shared" si="222"/>
        <v>82.608699999999999</v>
      </c>
      <c r="AE157" s="8">
        <f t="shared" si="222"/>
        <v>82.608699999999999</v>
      </c>
      <c r="AF157" s="8">
        <f t="shared" si="222"/>
        <v>82.608699999999999</v>
      </c>
      <c r="AG157" s="8">
        <f t="shared" si="222"/>
        <v>82.608699999999999</v>
      </c>
      <c r="AH157" s="28">
        <f t="shared" ref="AH157:AR157" si="223">AG157</f>
        <v>82.608699999999999</v>
      </c>
      <c r="AI157" s="28">
        <f t="shared" si="223"/>
        <v>82.608699999999999</v>
      </c>
      <c r="AJ157" s="28">
        <f t="shared" si="223"/>
        <v>82.608699999999999</v>
      </c>
      <c r="AK157" s="8">
        <v>24.590160000000001</v>
      </c>
      <c r="AL157" s="28">
        <f t="shared" si="223"/>
        <v>24.590160000000001</v>
      </c>
      <c r="AM157" s="28">
        <f t="shared" si="223"/>
        <v>24.590160000000001</v>
      </c>
      <c r="AN157" s="28">
        <f t="shared" si="223"/>
        <v>24.590160000000001</v>
      </c>
      <c r="AO157" s="28">
        <f t="shared" si="223"/>
        <v>24.590160000000001</v>
      </c>
      <c r="AP157" s="28">
        <f t="shared" si="223"/>
        <v>24.590160000000001</v>
      </c>
      <c r="AQ157" s="28">
        <f t="shared" si="223"/>
        <v>24.590160000000001</v>
      </c>
      <c r="AR157" s="28">
        <f t="shared" si="223"/>
        <v>24.590160000000001</v>
      </c>
      <c r="AS157" s="8">
        <v>58.333329999999997</v>
      </c>
      <c r="AT157" s="8">
        <v>89.147289999999998</v>
      </c>
      <c r="AU157" s="8">
        <v>85.897440000000003</v>
      </c>
      <c r="AV157" s="8">
        <v>77.284599999999998</v>
      </c>
      <c r="AW157" s="8">
        <v>73.086420000000004</v>
      </c>
      <c r="AX157" s="8">
        <f t="shared" si="215"/>
        <v>73.086420000000004</v>
      </c>
    </row>
    <row r="158" spans="1:50" ht="20" x14ac:dyDescent="0.3">
      <c r="A158" s="6" t="s">
        <v>247</v>
      </c>
      <c r="B158" s="6" t="str">
        <f t="shared" si="190"/>
        <v xml:space="preserve">Sierra Leone </v>
      </c>
      <c r="C158" s="5" t="s">
        <v>53</v>
      </c>
      <c r="D158" s="30">
        <f t="shared" si="221"/>
        <v>17.09845</v>
      </c>
      <c r="E158" s="30">
        <f t="shared" si="221"/>
        <v>17.09845</v>
      </c>
      <c r="F158" s="30">
        <f t="shared" si="221"/>
        <v>17.09845</v>
      </c>
      <c r="G158" s="30">
        <f t="shared" si="221"/>
        <v>17.09845</v>
      </c>
      <c r="H158" s="30">
        <f t="shared" si="221"/>
        <v>17.09845</v>
      </c>
      <c r="I158" s="7">
        <v>17.09845</v>
      </c>
      <c r="J158" s="7">
        <v>17.142859999999999</v>
      </c>
      <c r="K158" s="7">
        <v>14.55847</v>
      </c>
      <c r="L158" s="7">
        <f>K158</f>
        <v>14.55847</v>
      </c>
      <c r="M158" s="7">
        <f>L158</f>
        <v>14.55847</v>
      </c>
      <c r="N158" s="7">
        <f>M158</f>
        <v>14.55847</v>
      </c>
      <c r="O158" s="7">
        <f>N158</f>
        <v>14.55847</v>
      </c>
      <c r="P158" s="7">
        <f t="shared" ref="P158:AG158" si="224">O158</f>
        <v>14.55847</v>
      </c>
      <c r="Q158" s="7">
        <f t="shared" si="224"/>
        <v>14.55847</v>
      </c>
      <c r="R158" s="7">
        <f t="shared" si="224"/>
        <v>14.55847</v>
      </c>
      <c r="S158" s="7">
        <f t="shared" si="224"/>
        <v>14.55847</v>
      </c>
      <c r="T158" s="7">
        <f t="shared" si="224"/>
        <v>14.55847</v>
      </c>
      <c r="U158" s="7">
        <f t="shared" si="224"/>
        <v>14.55847</v>
      </c>
      <c r="V158" s="7">
        <f t="shared" si="224"/>
        <v>14.55847</v>
      </c>
      <c r="W158" s="7">
        <f t="shared" si="224"/>
        <v>14.55847</v>
      </c>
      <c r="X158" s="7">
        <f t="shared" si="224"/>
        <v>14.55847</v>
      </c>
      <c r="Y158" s="7">
        <f t="shared" si="224"/>
        <v>14.55847</v>
      </c>
      <c r="Z158" s="7">
        <f t="shared" si="224"/>
        <v>14.55847</v>
      </c>
      <c r="AA158" s="7">
        <f t="shared" si="224"/>
        <v>14.55847</v>
      </c>
      <c r="AB158" s="7">
        <f t="shared" si="224"/>
        <v>14.55847</v>
      </c>
      <c r="AC158" s="7">
        <f t="shared" si="224"/>
        <v>14.55847</v>
      </c>
      <c r="AD158" s="7">
        <f t="shared" si="224"/>
        <v>14.55847</v>
      </c>
      <c r="AE158" s="7">
        <f t="shared" si="224"/>
        <v>14.55847</v>
      </c>
      <c r="AF158" s="7">
        <f t="shared" si="224"/>
        <v>14.55847</v>
      </c>
      <c r="AG158" s="7">
        <f t="shared" si="224"/>
        <v>14.55847</v>
      </c>
      <c r="AH158" s="7">
        <v>43.7941</v>
      </c>
      <c r="AI158" s="28">
        <f t="shared" ref="AI158:AW158" si="225">AH158</f>
        <v>43.7941</v>
      </c>
      <c r="AJ158" s="28">
        <f t="shared" si="225"/>
        <v>43.7941</v>
      </c>
      <c r="AK158" s="8">
        <v>24.590160000000001</v>
      </c>
      <c r="AL158" s="28">
        <f t="shared" si="225"/>
        <v>24.590160000000001</v>
      </c>
      <c r="AM158" s="28">
        <f t="shared" si="225"/>
        <v>24.590160000000001</v>
      </c>
      <c r="AN158" s="28">
        <f t="shared" si="225"/>
        <v>24.590160000000001</v>
      </c>
      <c r="AO158" s="28">
        <f t="shared" si="225"/>
        <v>24.590160000000001</v>
      </c>
      <c r="AP158" s="28">
        <f t="shared" si="225"/>
        <v>24.590160000000001</v>
      </c>
      <c r="AQ158" s="28">
        <f t="shared" si="225"/>
        <v>24.590160000000001</v>
      </c>
      <c r="AR158" s="28">
        <f t="shared" si="225"/>
        <v>24.590160000000001</v>
      </c>
      <c r="AS158" s="28">
        <f t="shared" si="225"/>
        <v>24.590160000000001</v>
      </c>
      <c r="AT158" s="28">
        <f t="shared" si="225"/>
        <v>24.590160000000001</v>
      </c>
      <c r="AU158" s="28">
        <f t="shared" si="225"/>
        <v>24.590160000000001</v>
      </c>
      <c r="AV158" s="28">
        <f t="shared" si="225"/>
        <v>24.590160000000001</v>
      </c>
      <c r="AW158" s="28">
        <f t="shared" si="225"/>
        <v>24.590160000000001</v>
      </c>
      <c r="AX158" s="7">
        <f t="shared" si="215"/>
        <v>24.590160000000001</v>
      </c>
    </row>
    <row r="159" spans="1:50" ht="13" x14ac:dyDescent="0.3">
      <c r="A159" s="6" t="s">
        <v>248</v>
      </c>
      <c r="B159" s="6" t="str">
        <f t="shared" si="190"/>
        <v xml:space="preserve">Singapore </v>
      </c>
      <c r="C159" s="5" t="s">
        <v>53</v>
      </c>
      <c r="D159" s="8">
        <v>35.024030000000003</v>
      </c>
      <c r="E159" s="8">
        <f>D159</f>
        <v>35.024030000000003</v>
      </c>
      <c r="F159" s="8">
        <v>36.83831</v>
      </c>
      <c r="G159" s="8">
        <v>36.840800000000002</v>
      </c>
      <c r="H159" s="8">
        <v>29.039760000000001</v>
      </c>
      <c r="I159" s="8">
        <v>30.311720000000001</v>
      </c>
      <c r="J159" s="8">
        <v>34.677239999999998</v>
      </c>
      <c r="K159" s="8">
        <v>35.668909999999997</v>
      </c>
      <c r="L159" s="8">
        <v>32.869439999999997</v>
      </c>
      <c r="M159" s="8">
        <v>35.048400000000001</v>
      </c>
      <c r="N159" s="8">
        <v>40.528359999999999</v>
      </c>
      <c r="O159" s="8">
        <v>39.98901</v>
      </c>
      <c r="P159" s="8">
        <v>45.825449999999996</v>
      </c>
      <c r="Q159" s="8">
        <v>38.456519999999998</v>
      </c>
      <c r="R159" s="8">
        <v>40.97766</v>
      </c>
      <c r="S159" s="8">
        <v>42.601900000000001</v>
      </c>
      <c r="T159" s="8">
        <v>44.067959999999999</v>
      </c>
      <c r="U159" s="8">
        <v>39.242579999999997</v>
      </c>
      <c r="V159" s="8">
        <v>41.607059999999997</v>
      </c>
      <c r="W159" s="8">
        <v>42.208350000000003</v>
      </c>
      <c r="X159" s="8">
        <v>44.32208</v>
      </c>
      <c r="Y159" s="8">
        <v>45.03848</v>
      </c>
      <c r="Z159" s="8">
        <v>46.597949999999997</v>
      </c>
      <c r="AA159" s="8">
        <v>46.937440000000002</v>
      </c>
      <c r="AB159" s="8">
        <v>45.784730000000003</v>
      </c>
      <c r="AC159" s="8">
        <f t="shared" ref="AC159:AH159" si="226">AB159</f>
        <v>45.784730000000003</v>
      </c>
      <c r="AD159" s="8">
        <f t="shared" si="226"/>
        <v>45.784730000000003</v>
      </c>
      <c r="AE159" s="8">
        <f t="shared" si="226"/>
        <v>45.784730000000003</v>
      </c>
      <c r="AF159" s="8">
        <f t="shared" si="226"/>
        <v>45.784730000000003</v>
      </c>
      <c r="AG159" s="8">
        <f t="shared" si="226"/>
        <v>45.784730000000003</v>
      </c>
      <c r="AH159" s="28">
        <f t="shared" si="226"/>
        <v>45.784730000000003</v>
      </c>
      <c r="AI159" s="28">
        <f t="shared" ref="AI159:AW159" si="227">AH159</f>
        <v>45.784730000000003</v>
      </c>
      <c r="AJ159" s="28">
        <f t="shared" si="227"/>
        <v>45.784730000000003</v>
      </c>
      <c r="AK159" s="8">
        <v>24.590160000000001</v>
      </c>
      <c r="AL159" s="28">
        <f t="shared" si="227"/>
        <v>24.590160000000001</v>
      </c>
      <c r="AM159" s="28">
        <f t="shared" si="227"/>
        <v>24.590160000000001</v>
      </c>
      <c r="AN159" s="28">
        <f t="shared" si="227"/>
        <v>24.590160000000001</v>
      </c>
      <c r="AO159" s="28">
        <f t="shared" si="227"/>
        <v>24.590160000000001</v>
      </c>
      <c r="AP159" s="28">
        <f t="shared" si="227"/>
        <v>24.590160000000001</v>
      </c>
      <c r="AQ159" s="28">
        <f t="shared" si="227"/>
        <v>24.590160000000001</v>
      </c>
      <c r="AR159" s="28">
        <f t="shared" si="227"/>
        <v>24.590160000000001</v>
      </c>
      <c r="AS159" s="28">
        <f t="shared" si="227"/>
        <v>24.590160000000001</v>
      </c>
      <c r="AT159" s="28">
        <f t="shared" si="227"/>
        <v>24.590160000000001</v>
      </c>
      <c r="AU159" s="28">
        <f t="shared" si="227"/>
        <v>24.590160000000001</v>
      </c>
      <c r="AV159" s="28">
        <f t="shared" si="227"/>
        <v>24.590160000000001</v>
      </c>
      <c r="AW159" s="28">
        <f t="shared" si="227"/>
        <v>24.590160000000001</v>
      </c>
      <c r="AX159" s="8">
        <f t="shared" si="215"/>
        <v>24.590160000000001</v>
      </c>
    </row>
    <row r="160" spans="1:50" ht="40" x14ac:dyDescent="0.3">
      <c r="A160" s="6" t="s">
        <v>249</v>
      </c>
      <c r="B160" s="6" t="str">
        <f t="shared" si="190"/>
        <v xml:space="preserve">Sint Maarten (Dutch part) </v>
      </c>
      <c r="C160" s="5" t="s">
        <v>53</v>
      </c>
      <c r="D160" s="31">
        <f t="shared" ref="D160:AR160" si="228">E160-0.5</f>
        <v>8.0901600000000009</v>
      </c>
      <c r="E160" s="31">
        <f t="shared" si="228"/>
        <v>8.5901600000000009</v>
      </c>
      <c r="F160" s="31">
        <f t="shared" si="228"/>
        <v>9.0901600000000009</v>
      </c>
      <c r="G160" s="31">
        <f t="shared" si="228"/>
        <v>9.5901600000000009</v>
      </c>
      <c r="H160" s="31">
        <f t="shared" si="228"/>
        <v>10.090160000000001</v>
      </c>
      <c r="I160" s="31">
        <f t="shared" si="228"/>
        <v>10.590160000000001</v>
      </c>
      <c r="J160" s="31">
        <f t="shared" si="228"/>
        <v>11.090160000000001</v>
      </c>
      <c r="K160" s="31">
        <f t="shared" si="228"/>
        <v>11.590160000000001</v>
      </c>
      <c r="L160" s="31">
        <f t="shared" si="228"/>
        <v>12.090160000000001</v>
      </c>
      <c r="M160" s="31">
        <f t="shared" si="228"/>
        <v>12.590160000000001</v>
      </c>
      <c r="N160" s="31">
        <f t="shared" si="228"/>
        <v>13.090160000000001</v>
      </c>
      <c r="O160" s="31">
        <f t="shared" si="228"/>
        <v>13.590160000000001</v>
      </c>
      <c r="P160" s="31">
        <f t="shared" si="228"/>
        <v>14.090160000000001</v>
      </c>
      <c r="Q160" s="31">
        <f t="shared" si="228"/>
        <v>14.590160000000001</v>
      </c>
      <c r="R160" s="31">
        <f t="shared" si="228"/>
        <v>15.090160000000001</v>
      </c>
      <c r="S160" s="31">
        <f t="shared" si="228"/>
        <v>15.590160000000001</v>
      </c>
      <c r="T160" s="31">
        <f t="shared" si="228"/>
        <v>16.090160000000001</v>
      </c>
      <c r="U160" s="31">
        <f t="shared" si="228"/>
        <v>16.590160000000001</v>
      </c>
      <c r="V160" s="31">
        <f t="shared" si="228"/>
        <v>17.090160000000001</v>
      </c>
      <c r="W160" s="31">
        <f t="shared" si="228"/>
        <v>17.590160000000001</v>
      </c>
      <c r="X160" s="31">
        <f t="shared" si="228"/>
        <v>18.090160000000001</v>
      </c>
      <c r="Y160" s="31">
        <f t="shared" si="228"/>
        <v>18.590160000000001</v>
      </c>
      <c r="Z160" s="31">
        <f t="shared" si="228"/>
        <v>19.090160000000001</v>
      </c>
      <c r="AA160" s="31">
        <f t="shared" si="228"/>
        <v>19.590160000000001</v>
      </c>
      <c r="AB160" s="31">
        <f t="shared" si="228"/>
        <v>20.090160000000001</v>
      </c>
      <c r="AC160" s="31">
        <f t="shared" si="228"/>
        <v>20.590160000000001</v>
      </c>
      <c r="AD160" s="31">
        <f t="shared" si="228"/>
        <v>21.090160000000001</v>
      </c>
      <c r="AE160" s="31">
        <f t="shared" si="228"/>
        <v>21.590160000000001</v>
      </c>
      <c r="AF160" s="31">
        <f t="shared" si="228"/>
        <v>22.090160000000001</v>
      </c>
      <c r="AG160" s="31">
        <f t="shared" si="228"/>
        <v>22.590160000000001</v>
      </c>
      <c r="AH160" s="31">
        <f t="shared" si="228"/>
        <v>23.090160000000001</v>
      </c>
      <c r="AI160" s="31">
        <f t="shared" si="228"/>
        <v>23.590160000000001</v>
      </c>
      <c r="AJ160" s="31">
        <f t="shared" si="228"/>
        <v>24.090160000000001</v>
      </c>
      <c r="AK160" s="8">
        <v>24.590160000000001</v>
      </c>
      <c r="AL160" s="31">
        <f t="shared" si="228"/>
        <v>69.469390000000004</v>
      </c>
      <c r="AM160" s="31">
        <f t="shared" si="228"/>
        <v>69.969390000000004</v>
      </c>
      <c r="AN160" s="31">
        <f t="shared" si="228"/>
        <v>70.469390000000004</v>
      </c>
      <c r="AO160" s="31">
        <f t="shared" si="228"/>
        <v>70.969390000000004</v>
      </c>
      <c r="AP160" s="31">
        <f t="shared" si="228"/>
        <v>71.469390000000004</v>
      </c>
      <c r="AQ160" s="31">
        <f t="shared" si="228"/>
        <v>71.969390000000004</v>
      </c>
      <c r="AR160" s="31">
        <f t="shared" si="228"/>
        <v>72.469390000000004</v>
      </c>
      <c r="AS160" s="31">
        <f>AT160-0.5</f>
        <v>72.969390000000004</v>
      </c>
      <c r="AT160" s="7">
        <v>73.469390000000004</v>
      </c>
      <c r="AU160" s="28">
        <f>AT160</f>
        <v>73.469390000000004</v>
      </c>
      <c r="AV160" s="7">
        <v>73.333330000000004</v>
      </c>
      <c r="AW160" s="7">
        <v>89.361699999999999</v>
      </c>
      <c r="AX160" s="7">
        <f t="shared" si="215"/>
        <v>89.361699999999999</v>
      </c>
    </row>
    <row r="161" spans="1:50" ht="13" x14ac:dyDescent="0.3">
      <c r="A161" s="6" t="s">
        <v>250</v>
      </c>
      <c r="B161" s="6" t="str">
        <f t="shared" si="190"/>
        <v xml:space="preserve">Slovakia </v>
      </c>
      <c r="C161" s="5" t="s">
        <v>53</v>
      </c>
      <c r="D161" s="23">
        <f>TREND(E161:$AW161,E$3:$AW$3,D$3)</f>
        <v>31.188882905138371</v>
      </c>
      <c r="E161" s="23">
        <f>TREND(F161:$AW161,F$3:$AW$3,E$3)</f>
        <v>31.937087934782539</v>
      </c>
      <c r="F161" s="23">
        <f>TREND(G161:$AW161,G$3:$AW$3,F$3)</f>
        <v>32.685292964426708</v>
      </c>
      <c r="G161" s="23">
        <f>TREND(H161:$AW161,H$3:$AW$3,G$3)</f>
        <v>33.433497994071104</v>
      </c>
      <c r="H161" s="23">
        <f>TREND(I161:$AW161,I$3:$AW$3,H$3)</f>
        <v>34.181703023715272</v>
      </c>
      <c r="I161" s="23">
        <f>TREND(J161:$AW161,J$3:$AW$3,I$3)</f>
        <v>34.929908053359441</v>
      </c>
      <c r="J161" s="23">
        <f>TREND(K161:$AW161,K$3:$AW$3,J$3)</f>
        <v>35.678113083003836</v>
      </c>
      <c r="K161" s="23">
        <f>TREND(L161:$AW161,L$3:$AW$3,K$3)</f>
        <v>36.426318112648232</v>
      </c>
      <c r="L161" s="23">
        <f>TREND(M161:$AW161,M$3:$AW$3,L$3)</f>
        <v>37.174523142292628</v>
      </c>
      <c r="M161" s="23">
        <f>TREND(N161:$AW161,N$3:$AW$3,M$3)</f>
        <v>37.922728171936569</v>
      </c>
      <c r="N161" s="23">
        <f>TREND(O161:$AW161,O$3:$AW$3,N$3)</f>
        <v>38.670933201580965</v>
      </c>
      <c r="O161" s="23">
        <f>TREND(P161:$AW161,P$3:$AW$3,O$3)</f>
        <v>39.419138231225133</v>
      </c>
      <c r="P161" s="23">
        <f>TREND(Q161:$AW161,Q$3:$AW$3,P$3)</f>
        <v>40.167343260869302</v>
      </c>
      <c r="Q161" s="23">
        <f>TREND(R161:$AW161,R$3:$AW$3,Q$3)</f>
        <v>40.915548290513698</v>
      </c>
      <c r="R161" s="23">
        <f>TREND(S161:$AW161,S$3:$AW$3,R$3)</f>
        <v>41.663753320158094</v>
      </c>
      <c r="S161" s="23">
        <f>TREND(T161:$AW161,T$3:$AW$3,S$3)</f>
        <v>42.411958349802262</v>
      </c>
      <c r="T161" s="23">
        <f>TREND(U161:$AW161,U$3:$AW$3,T$3)</f>
        <v>43.160163379446431</v>
      </c>
      <c r="U161" s="23">
        <f>TREND(V161:$AW161,V$3:$AW$3,U$3)</f>
        <v>43.908368409090826</v>
      </c>
      <c r="V161" s="23">
        <f>TREND(W161:$AW161,W$3:$AW$3,V$3)</f>
        <v>44.656573438735222</v>
      </c>
      <c r="W161" s="23">
        <f>TREND(X161:$AW161,X$3:$AW$3,W$3)</f>
        <v>45.404778468379391</v>
      </c>
      <c r="X161" s="23">
        <f>TREND(Y161:$AW161,Y$3:$AW$3,X$3)</f>
        <v>46.152983498023559</v>
      </c>
      <c r="Y161" s="23">
        <f>TREND(Z161:$AW161,Z$3:$AW$3,Y$3)</f>
        <v>46.901188527667955</v>
      </c>
      <c r="Z161" s="23">
        <f>TREND(AA161:$AW161,AA$3:$AW$3,Z$3)</f>
        <v>47.649393557312123</v>
      </c>
      <c r="AA161" s="8">
        <v>48.589109999999998</v>
      </c>
      <c r="AB161" s="8">
        <v>49.381839999999997</v>
      </c>
      <c r="AC161" s="8">
        <v>51.27657</v>
      </c>
      <c r="AD161" s="8">
        <v>54.982149999999997</v>
      </c>
      <c r="AE161" s="8">
        <v>53.558869999999999</v>
      </c>
      <c r="AF161" s="8">
        <f t="shared" ref="AF161:AF166" si="229">AE161</f>
        <v>53.558869999999999</v>
      </c>
      <c r="AG161" s="8">
        <v>56.566600000000001</v>
      </c>
      <c r="AH161" s="8">
        <v>54.923119999999997</v>
      </c>
      <c r="AI161" s="8">
        <v>54.15652</v>
      </c>
      <c r="AJ161" s="8">
        <v>55.319220000000001</v>
      </c>
      <c r="AK161" s="8">
        <v>24.590160000000001</v>
      </c>
      <c r="AL161" s="8">
        <v>56.653759999999998</v>
      </c>
      <c r="AM161" s="8">
        <v>57.079560000000001</v>
      </c>
      <c r="AN161" s="8">
        <v>59.497390000000003</v>
      </c>
      <c r="AO161" s="8">
        <v>61.741309999999999</v>
      </c>
      <c r="AP161" s="8">
        <v>64.243530000000007</v>
      </c>
      <c r="AQ161" s="8">
        <v>64.19511</v>
      </c>
      <c r="AR161" s="8">
        <v>64.259609999999995</v>
      </c>
      <c r="AS161" s="8">
        <v>63.921080000000003</v>
      </c>
      <c r="AT161" s="8">
        <v>63.999499999999998</v>
      </c>
      <c r="AU161" s="8">
        <v>63.58184</v>
      </c>
      <c r="AV161" s="8">
        <v>63.182459999999999</v>
      </c>
      <c r="AW161" s="28">
        <f>AV161</f>
        <v>63.182459999999999</v>
      </c>
      <c r="AX161" s="8">
        <f t="shared" si="215"/>
        <v>63.182459999999999</v>
      </c>
    </row>
    <row r="162" spans="1:50" ht="13" x14ac:dyDescent="0.3">
      <c r="A162" s="6" t="s">
        <v>251</v>
      </c>
      <c r="B162" s="6" t="str">
        <f t="shared" si="190"/>
        <v xml:space="preserve">Slovenia </v>
      </c>
      <c r="C162" s="5" t="s">
        <v>53</v>
      </c>
      <c r="D162" s="23">
        <f>TREND(E162:$AW162,E$3:$AW$3,D$3)</f>
        <v>50.453639411764698</v>
      </c>
      <c r="E162" s="23">
        <f>TREND(F162:$AW162,F$3:$AW$3,E$3)</f>
        <v>50.684806932773029</v>
      </c>
      <c r="F162" s="23">
        <f>TREND(G162:$AW162,G$3:$AW$3,F$3)</f>
        <v>50.915974453781473</v>
      </c>
      <c r="G162" s="23">
        <f>TREND(H162:$AW162,H$3:$AW$3,G$3)</f>
        <v>51.147141974789918</v>
      </c>
      <c r="H162" s="23">
        <f>TREND(I162:$AW162,I$3:$AW$3,H$3)</f>
        <v>51.378309495798305</v>
      </c>
      <c r="I162" s="23">
        <f>TREND(J162:$AW162,J$3:$AW$3,I$3)</f>
        <v>51.609477016806693</v>
      </c>
      <c r="J162" s="23">
        <f>TREND(K162:$AW162,K$3:$AW$3,J$3)</f>
        <v>51.840644537815137</v>
      </c>
      <c r="K162" s="23">
        <f>TREND(L162:$AW162,L$3:$AW$3,K$3)</f>
        <v>52.071812058823468</v>
      </c>
      <c r="L162" s="23">
        <f>TREND(M162:$AW162,M$3:$AW$3,L$3)</f>
        <v>52.302979579831913</v>
      </c>
      <c r="M162" s="23">
        <f>TREND(N162:$AW162,N$3:$AW$3,M$3)</f>
        <v>52.5341471008403</v>
      </c>
      <c r="N162" s="23">
        <f>TREND(O162:$AW162,O$3:$AW$3,N$3)</f>
        <v>52.765314621848745</v>
      </c>
      <c r="O162" s="7">
        <v>48.566369999999999</v>
      </c>
      <c r="P162" s="7">
        <v>50.695680000000003</v>
      </c>
      <c r="Q162" s="7">
        <v>52.116720000000001</v>
      </c>
      <c r="R162" s="7">
        <v>54.783000000000001</v>
      </c>
      <c r="S162" s="7">
        <v>53.026400000000002</v>
      </c>
      <c r="T162" s="7">
        <v>56.884120000000003</v>
      </c>
      <c r="U162" s="7">
        <v>55.507669999999997</v>
      </c>
      <c r="V162" s="7">
        <v>54.105939999999997</v>
      </c>
      <c r="W162" s="7">
        <v>57.345649999999999</v>
      </c>
      <c r="X162" s="7">
        <v>56.856999999999999</v>
      </c>
      <c r="Y162" s="7">
        <v>57.173450000000003</v>
      </c>
      <c r="Z162" s="7">
        <v>56.930689999999998</v>
      </c>
      <c r="AA162" s="7">
        <v>56.930689999999998</v>
      </c>
      <c r="AB162" s="7">
        <v>57.89714</v>
      </c>
      <c r="AC162" s="7">
        <v>59.927109999999999</v>
      </c>
      <c r="AD162" s="7">
        <v>57.703470000000003</v>
      </c>
      <c r="AE162" s="7">
        <v>57.954230000000003</v>
      </c>
      <c r="AF162" s="7">
        <f t="shared" si="229"/>
        <v>57.954230000000003</v>
      </c>
      <c r="AG162" s="7">
        <v>56.900149999999996</v>
      </c>
      <c r="AH162" s="28">
        <f>AG162</f>
        <v>56.900149999999996</v>
      </c>
      <c r="AI162" s="7">
        <v>59.361190000000001</v>
      </c>
      <c r="AJ162" s="7">
        <v>59.350050000000003</v>
      </c>
      <c r="AK162" s="8">
        <v>24.590160000000001</v>
      </c>
      <c r="AL162" s="7">
        <v>60.424500000000002</v>
      </c>
      <c r="AM162" s="7">
        <v>61.759680000000003</v>
      </c>
      <c r="AN162" s="7">
        <v>61.907260000000001</v>
      </c>
      <c r="AO162" s="7">
        <v>61.768590000000003</v>
      </c>
      <c r="AP162" s="7">
        <v>62.760579999999997</v>
      </c>
      <c r="AQ162" s="7">
        <v>61.180700000000002</v>
      </c>
      <c r="AR162" s="7">
        <v>61.759929999999997</v>
      </c>
      <c r="AS162" s="7">
        <v>60.339179999999999</v>
      </c>
      <c r="AT162" s="7">
        <v>60.268979999999999</v>
      </c>
      <c r="AU162" s="7">
        <v>61.084330000000001</v>
      </c>
      <c r="AV162" s="7">
        <v>59.853279999999998</v>
      </c>
      <c r="AW162" s="28">
        <f>AV162</f>
        <v>59.853279999999998</v>
      </c>
      <c r="AX162" s="7">
        <f t="shared" si="215"/>
        <v>59.853279999999998</v>
      </c>
    </row>
    <row r="163" spans="1:50" ht="13" x14ac:dyDescent="0.3">
      <c r="A163" s="6" t="s">
        <v>253</v>
      </c>
      <c r="B163" s="6" t="str">
        <f t="shared" si="190"/>
        <v xml:space="preserve">Somalia </v>
      </c>
      <c r="C163" s="5" t="s">
        <v>53</v>
      </c>
      <c r="D163" s="23">
        <f>TREND(E163:$AW163,E$3:$AW$3,D$3)</f>
        <v>6.2680043333333515</v>
      </c>
      <c r="E163" s="23">
        <f>TREND(F163:$AW163,F$3:$AW$3,E$3)</f>
        <v>6.694220833333361</v>
      </c>
      <c r="F163" s="23">
        <f>TREND(G163:$AW163,G$3:$AW$3,F$3)</f>
        <v>7.1204373333332569</v>
      </c>
      <c r="G163" s="23">
        <f>TREND(H163:$AW163,H$3:$AW$3,G$3)</f>
        <v>7.5466538333332664</v>
      </c>
      <c r="H163" s="23">
        <f>TREND(I163:$AW163,I$3:$AW$3,H$3)</f>
        <v>7.972870333333276</v>
      </c>
      <c r="I163" s="23">
        <f>TREND(J163:$AW163,J$3:$AW$3,I$3)</f>
        <v>8.3990868333333992</v>
      </c>
      <c r="J163" s="23">
        <f>TREND(K163:$AW163,K$3:$AW$3,J$3)</f>
        <v>8.8253033333334088</v>
      </c>
      <c r="K163" s="7">
        <v>11.65217</v>
      </c>
      <c r="L163" s="7">
        <f t="shared" ref="L163:T163" si="230">K163</f>
        <v>11.65217</v>
      </c>
      <c r="M163" s="7">
        <f t="shared" si="230"/>
        <v>11.65217</v>
      </c>
      <c r="N163" s="7">
        <f t="shared" si="230"/>
        <v>11.65217</v>
      </c>
      <c r="O163" s="7">
        <f t="shared" si="230"/>
        <v>11.65217</v>
      </c>
      <c r="P163" s="7">
        <f t="shared" si="230"/>
        <v>11.65217</v>
      </c>
      <c r="Q163" s="7">
        <f t="shared" si="230"/>
        <v>11.65217</v>
      </c>
      <c r="R163" s="7">
        <f t="shared" si="230"/>
        <v>11.65217</v>
      </c>
      <c r="S163" s="7">
        <f t="shared" si="230"/>
        <v>11.65217</v>
      </c>
      <c r="T163" s="7">
        <f t="shared" si="230"/>
        <v>11.65217</v>
      </c>
      <c r="U163" s="7">
        <v>15.027620000000001</v>
      </c>
      <c r="V163" s="7">
        <f t="shared" ref="V163:AE163" si="231">U163</f>
        <v>15.027620000000001</v>
      </c>
      <c r="W163" s="7">
        <f t="shared" si="231"/>
        <v>15.027620000000001</v>
      </c>
      <c r="X163" s="7">
        <f t="shared" si="231"/>
        <v>15.027620000000001</v>
      </c>
      <c r="Y163" s="7">
        <f t="shared" si="231"/>
        <v>15.027620000000001</v>
      </c>
      <c r="Z163" s="7">
        <f t="shared" si="231"/>
        <v>15.027620000000001</v>
      </c>
      <c r="AA163" s="7">
        <f t="shared" si="231"/>
        <v>15.027620000000001</v>
      </c>
      <c r="AB163" s="7">
        <f t="shared" si="231"/>
        <v>15.027620000000001</v>
      </c>
      <c r="AC163" s="7">
        <f t="shared" si="231"/>
        <v>15.027620000000001</v>
      </c>
      <c r="AD163" s="7">
        <f t="shared" si="231"/>
        <v>15.027620000000001</v>
      </c>
      <c r="AE163" s="7">
        <f t="shared" si="231"/>
        <v>15.027620000000001</v>
      </c>
      <c r="AF163" s="7">
        <f t="shared" si="229"/>
        <v>15.027620000000001</v>
      </c>
      <c r="AG163" s="7">
        <f>AF163</f>
        <v>15.027620000000001</v>
      </c>
      <c r="AH163" s="28">
        <f>AG163</f>
        <v>15.027620000000001</v>
      </c>
      <c r="AI163" s="28">
        <f t="shared" ref="AI163:AV163" si="232">AH163</f>
        <v>15.027620000000001</v>
      </c>
      <c r="AJ163" s="28">
        <f t="shared" si="232"/>
        <v>15.027620000000001</v>
      </c>
      <c r="AK163" s="8">
        <v>24.590160000000001</v>
      </c>
      <c r="AL163" s="28">
        <f t="shared" si="232"/>
        <v>24.590160000000001</v>
      </c>
      <c r="AM163" s="28">
        <f t="shared" si="232"/>
        <v>24.590160000000001</v>
      </c>
      <c r="AN163" s="28">
        <f t="shared" si="232"/>
        <v>24.590160000000001</v>
      </c>
      <c r="AO163" s="28">
        <f t="shared" si="232"/>
        <v>24.590160000000001</v>
      </c>
      <c r="AP163" s="28">
        <f t="shared" si="232"/>
        <v>24.590160000000001</v>
      </c>
      <c r="AQ163" s="28">
        <f t="shared" si="232"/>
        <v>24.590160000000001</v>
      </c>
      <c r="AR163" s="28">
        <f t="shared" si="232"/>
        <v>24.590160000000001</v>
      </c>
      <c r="AS163" s="28">
        <f t="shared" si="232"/>
        <v>24.590160000000001</v>
      </c>
      <c r="AT163" s="28">
        <f t="shared" si="232"/>
        <v>24.590160000000001</v>
      </c>
      <c r="AU163" s="28">
        <f t="shared" si="232"/>
        <v>24.590160000000001</v>
      </c>
      <c r="AV163" s="28">
        <f t="shared" si="232"/>
        <v>24.590160000000001</v>
      </c>
      <c r="AW163" s="28">
        <f>AV163</f>
        <v>24.590160000000001</v>
      </c>
      <c r="AX163" s="7">
        <f t="shared" si="215"/>
        <v>24.590160000000001</v>
      </c>
    </row>
    <row r="164" spans="1:50" ht="20" x14ac:dyDescent="0.3">
      <c r="A164" s="6" t="s">
        <v>254</v>
      </c>
      <c r="B164" s="6" t="str">
        <f t="shared" si="190"/>
        <v xml:space="preserve">South Africa </v>
      </c>
      <c r="C164" s="5" t="s">
        <v>53</v>
      </c>
      <c r="D164" s="23">
        <f>TREND(E164:$AW164,E$3:$AW$3,D$3)</f>
        <v>59.536679236453324</v>
      </c>
      <c r="E164" s="23">
        <f>TREND(F164:$AW164,F$3:$AW$3,E$3)</f>
        <v>59.060126732348067</v>
      </c>
      <c r="F164" s="23">
        <f>TREND(G164:$AW164,G$3:$AW$3,F$3)</f>
        <v>58.583574228243037</v>
      </c>
      <c r="G164" s="23">
        <f>TREND(H164:$AW164,H$3:$AW$3,G$3)</f>
        <v>58.107021724137894</v>
      </c>
      <c r="H164" s="23">
        <f>TREND(I164:$AW164,I$3:$AW$3,H$3)</f>
        <v>57.630469220032865</v>
      </c>
      <c r="I164" s="23">
        <f>TREND(J164:$AW164,J$3:$AW$3,I$3)</f>
        <v>57.153916715927835</v>
      </c>
      <c r="J164" s="23">
        <f>TREND(K164:$AW164,K$3:$AW$3,J$3)</f>
        <v>56.677364211822692</v>
      </c>
      <c r="K164" s="23">
        <f>TREND(L164:$AW164,L$3:$AW$3,K$3)</f>
        <v>56.200811707717548</v>
      </c>
      <c r="L164" s="23">
        <f>TREND(M164:$AW164,M$3:$AW$3,L$3)</f>
        <v>55.724259203612519</v>
      </c>
      <c r="M164" s="23">
        <f>TREND(N164:$AW164,N$3:$AW$3,M$3)</f>
        <v>55.247706699507376</v>
      </c>
      <c r="N164" s="23">
        <f>TREND(O164:$AW164,O$3:$AW$3,N$3)</f>
        <v>54.771154195402232</v>
      </c>
      <c r="O164" s="23">
        <f>TREND(P164:$AW164,P$3:$AW$3,O$3)</f>
        <v>54.294601691297316</v>
      </c>
      <c r="P164" s="23">
        <f>TREND(Q164:$AW164,Q$3:$AW$3,P$3)</f>
        <v>53.818049187192059</v>
      </c>
      <c r="Q164" s="23">
        <f>TREND(R164:$AW164,R$3:$AW$3,Q$3)</f>
        <v>53.34149668308703</v>
      </c>
      <c r="R164" s="23">
        <f>TREND(S164:$AW164,S$3:$AW$3,R$3)</f>
        <v>52.864944178981887</v>
      </c>
      <c r="S164" s="23">
        <f>TREND(T164:$AW164,T$3:$AW$3,S$3)</f>
        <v>52.388391674876971</v>
      </c>
      <c r="T164" s="23">
        <f>TREND(U164:$AW164,U$3:$AW$3,T$3)</f>
        <v>51.911839170771714</v>
      </c>
      <c r="U164" s="23">
        <f>TREND(V164:$AW164,V$3:$AW$3,U$3)</f>
        <v>51.435286666666684</v>
      </c>
      <c r="V164" s="8">
        <v>49.225560000000002</v>
      </c>
      <c r="W164" s="8">
        <v>49.401670000000003</v>
      </c>
      <c r="X164" s="8">
        <v>49.239040000000003</v>
      </c>
      <c r="Y164" s="8">
        <f>X164</f>
        <v>49.239040000000003</v>
      </c>
      <c r="Z164" s="8">
        <f>Y164</f>
        <v>49.239040000000003</v>
      </c>
      <c r="AA164" s="8">
        <v>53.332169999999998</v>
      </c>
      <c r="AB164" s="8">
        <v>53.841819999999998</v>
      </c>
      <c r="AC164" s="8">
        <f>AB164</f>
        <v>53.841819999999998</v>
      </c>
      <c r="AD164" s="8">
        <f>AC164</f>
        <v>53.841819999999998</v>
      </c>
      <c r="AE164" s="8">
        <f>AD164</f>
        <v>53.841819999999998</v>
      </c>
      <c r="AF164" s="8">
        <f t="shared" si="229"/>
        <v>53.841819999999998</v>
      </c>
      <c r="AG164" s="8">
        <f>AF164</f>
        <v>53.841819999999998</v>
      </c>
      <c r="AH164" s="28">
        <f>AG164</f>
        <v>53.841819999999998</v>
      </c>
      <c r="AI164" s="28">
        <f t="shared" ref="AI164:AS164" si="233">AH164</f>
        <v>53.841819999999998</v>
      </c>
      <c r="AJ164" s="28">
        <f t="shared" si="233"/>
        <v>53.841819999999998</v>
      </c>
      <c r="AK164" s="8">
        <v>24.590160000000001</v>
      </c>
      <c r="AL164" s="28">
        <f t="shared" si="233"/>
        <v>24.590160000000001</v>
      </c>
      <c r="AM164" s="28">
        <f t="shared" si="233"/>
        <v>24.590160000000001</v>
      </c>
      <c r="AN164" s="28">
        <f t="shared" si="233"/>
        <v>24.590160000000001</v>
      </c>
      <c r="AO164" s="28">
        <f t="shared" si="233"/>
        <v>24.590160000000001</v>
      </c>
      <c r="AP164" s="28">
        <f t="shared" si="233"/>
        <v>24.590160000000001</v>
      </c>
      <c r="AQ164" s="28">
        <f t="shared" si="233"/>
        <v>24.590160000000001</v>
      </c>
      <c r="AR164" s="28">
        <f t="shared" si="233"/>
        <v>24.590160000000001</v>
      </c>
      <c r="AS164" s="28">
        <f t="shared" si="233"/>
        <v>24.590160000000001</v>
      </c>
      <c r="AT164" s="8">
        <v>59.83934</v>
      </c>
      <c r="AU164" s="8">
        <v>60.468890000000002</v>
      </c>
      <c r="AV164" s="8">
        <v>60.417569999999998</v>
      </c>
      <c r="AW164" s="28">
        <f>AV164</f>
        <v>60.417569999999998</v>
      </c>
      <c r="AX164" s="8">
        <f t="shared" si="215"/>
        <v>60.417569999999998</v>
      </c>
    </row>
    <row r="165" spans="1:50" ht="13" x14ac:dyDescent="0.3">
      <c r="A165" s="6" t="s">
        <v>256</v>
      </c>
      <c r="B165" s="6" t="str">
        <f t="shared" si="190"/>
        <v xml:space="preserve">Spain </v>
      </c>
      <c r="C165" s="5" t="s">
        <v>53</v>
      </c>
      <c r="D165" s="30">
        <f>E165</f>
        <v>28.724889999999998</v>
      </c>
      <c r="E165" s="30">
        <f>F165</f>
        <v>28.724889999999998</v>
      </c>
      <c r="F165" s="30">
        <f>G165</f>
        <v>28.724889999999998</v>
      </c>
      <c r="G165" s="8">
        <v>28.724889999999998</v>
      </c>
      <c r="H165" s="8">
        <v>28.235199999999999</v>
      </c>
      <c r="I165" s="8">
        <v>28.807559999999999</v>
      </c>
      <c r="J165" s="8">
        <v>38.133609999999997</v>
      </c>
      <c r="K165" s="8">
        <v>37.804400000000001</v>
      </c>
      <c r="L165" s="8">
        <v>42.941659999999999</v>
      </c>
      <c r="M165" s="8">
        <v>43.317599999999999</v>
      </c>
      <c r="N165" s="8">
        <v>45.790489999999998</v>
      </c>
      <c r="O165" s="8">
        <v>47.86103</v>
      </c>
      <c r="P165" s="8">
        <v>47.64875</v>
      </c>
      <c r="Q165" s="8">
        <v>52.106079999999999</v>
      </c>
      <c r="R165" s="8">
        <v>52.860979999999998</v>
      </c>
      <c r="S165" s="8">
        <v>53.397219999999997</v>
      </c>
      <c r="T165" s="8">
        <v>52.703020000000002</v>
      </c>
      <c r="U165" s="8">
        <v>54.146659999999997</v>
      </c>
      <c r="V165" s="8">
        <v>55.931399999999996</v>
      </c>
      <c r="W165" s="8">
        <v>56.713299999999997</v>
      </c>
      <c r="X165" s="8">
        <v>56.976219999999998</v>
      </c>
      <c r="Y165" s="8">
        <v>57.257910000000003</v>
      </c>
      <c r="Z165" s="8">
        <v>56.555120000000002</v>
      </c>
      <c r="AA165" s="8">
        <v>56.401870000000002</v>
      </c>
      <c r="AB165" s="8">
        <v>55.111719999999998</v>
      </c>
      <c r="AC165" s="8">
        <v>56.51173</v>
      </c>
      <c r="AD165" s="8">
        <v>56.999949999999998</v>
      </c>
      <c r="AE165" s="8">
        <f>AD165</f>
        <v>56.999949999999998</v>
      </c>
      <c r="AF165" s="8">
        <f t="shared" si="229"/>
        <v>56.999949999999998</v>
      </c>
      <c r="AG165" s="8">
        <v>58.064529999999998</v>
      </c>
      <c r="AH165" s="8">
        <v>57.32808</v>
      </c>
      <c r="AI165" s="8">
        <v>57.222340000000003</v>
      </c>
      <c r="AJ165" s="8">
        <v>57.1509</v>
      </c>
      <c r="AK165" s="8">
        <v>24.590160000000001</v>
      </c>
      <c r="AL165" s="8">
        <v>57.715580000000003</v>
      </c>
      <c r="AM165" s="8">
        <v>58.006019999999999</v>
      </c>
      <c r="AN165" s="8">
        <v>58.338140000000003</v>
      </c>
      <c r="AO165" s="8">
        <v>58.393340000000002</v>
      </c>
      <c r="AP165" s="8">
        <v>58.357729999999997</v>
      </c>
      <c r="AQ165" s="8">
        <v>58.238950000000003</v>
      </c>
      <c r="AR165" s="8">
        <v>57.82696</v>
      </c>
      <c r="AS165" s="8">
        <v>57.398820000000001</v>
      </c>
      <c r="AT165" s="8">
        <v>56.15401</v>
      </c>
      <c r="AU165" s="8">
        <v>55.787199999999999</v>
      </c>
      <c r="AV165" s="8">
        <v>56.091639999999998</v>
      </c>
      <c r="AW165" s="28">
        <f>AV165</f>
        <v>56.091639999999998</v>
      </c>
      <c r="AX165" s="8">
        <f t="shared" si="215"/>
        <v>56.091639999999998</v>
      </c>
    </row>
    <row r="166" spans="1:50" ht="13" x14ac:dyDescent="0.3">
      <c r="A166" s="6" t="s">
        <v>257</v>
      </c>
      <c r="B166" s="6" t="str">
        <f t="shared" si="190"/>
        <v xml:space="preserve">Sri Lanka </v>
      </c>
      <c r="C166" s="5" t="s">
        <v>53</v>
      </c>
      <c r="D166" s="30">
        <f>E166</f>
        <v>44.2057</v>
      </c>
      <c r="E166" s="7">
        <v>44.2057</v>
      </c>
      <c r="F166" s="7">
        <v>42.778790000000001</v>
      </c>
      <c r="G166" s="7">
        <f>F166</f>
        <v>42.778790000000001</v>
      </c>
      <c r="H166" s="7">
        <v>40.413730000000001</v>
      </c>
      <c r="I166" s="7">
        <v>33.684730000000002</v>
      </c>
      <c r="J166" s="7">
        <f>I166</f>
        <v>33.684730000000002</v>
      </c>
      <c r="K166" s="7">
        <f>J166</f>
        <v>33.684730000000002</v>
      </c>
      <c r="L166" s="7">
        <f>K166</f>
        <v>33.684730000000002</v>
      </c>
      <c r="M166" s="7">
        <v>40</v>
      </c>
      <c r="N166" s="7">
        <f>M166</f>
        <v>40</v>
      </c>
      <c r="O166" s="7">
        <f>N166</f>
        <v>40</v>
      </c>
      <c r="P166" s="7">
        <f>O166</f>
        <v>40</v>
      </c>
      <c r="Q166" s="7">
        <f>P166</f>
        <v>40</v>
      </c>
      <c r="R166" s="7">
        <v>48.060960000000001</v>
      </c>
      <c r="S166" s="7">
        <f t="shared" ref="S166:Z166" si="234">R166</f>
        <v>48.060960000000001</v>
      </c>
      <c r="T166" s="7">
        <f t="shared" si="234"/>
        <v>48.060960000000001</v>
      </c>
      <c r="U166" s="7">
        <f t="shared" si="234"/>
        <v>48.060960000000001</v>
      </c>
      <c r="V166" s="7">
        <f t="shared" si="234"/>
        <v>48.060960000000001</v>
      </c>
      <c r="W166" s="7">
        <f t="shared" si="234"/>
        <v>48.060960000000001</v>
      </c>
      <c r="X166" s="7">
        <f t="shared" si="234"/>
        <v>48.060960000000001</v>
      </c>
      <c r="Y166" s="7">
        <f t="shared" si="234"/>
        <v>48.060960000000001</v>
      </c>
      <c r="Z166" s="7">
        <f t="shared" si="234"/>
        <v>48.060960000000001</v>
      </c>
      <c r="AA166" s="7">
        <v>42.867789999999999</v>
      </c>
      <c r="AB166" s="7">
        <v>43.964979999999997</v>
      </c>
      <c r="AC166" s="7">
        <f>AB166</f>
        <v>43.964979999999997</v>
      </c>
      <c r="AD166" s="7">
        <f>AC166</f>
        <v>43.964979999999997</v>
      </c>
      <c r="AE166" s="7">
        <f>AD166</f>
        <v>43.964979999999997</v>
      </c>
      <c r="AF166" s="7">
        <f t="shared" si="229"/>
        <v>43.964979999999997</v>
      </c>
      <c r="AG166" s="7">
        <f t="shared" ref="AG166:AQ166" si="235">AF166</f>
        <v>43.964979999999997</v>
      </c>
      <c r="AH166" s="28">
        <f t="shared" si="235"/>
        <v>43.964979999999997</v>
      </c>
      <c r="AI166" s="28">
        <f t="shared" si="235"/>
        <v>43.964979999999997</v>
      </c>
      <c r="AJ166" s="28">
        <f t="shared" si="235"/>
        <v>43.964979999999997</v>
      </c>
      <c r="AK166" s="8">
        <v>24.590160000000001</v>
      </c>
      <c r="AL166" s="28">
        <f t="shared" si="235"/>
        <v>24.590160000000001</v>
      </c>
      <c r="AM166" s="28">
        <f t="shared" si="235"/>
        <v>24.590160000000001</v>
      </c>
      <c r="AN166" s="28">
        <f t="shared" si="235"/>
        <v>24.590160000000001</v>
      </c>
      <c r="AO166" s="28">
        <f t="shared" si="235"/>
        <v>24.590160000000001</v>
      </c>
      <c r="AP166" s="28">
        <f t="shared" si="235"/>
        <v>24.590160000000001</v>
      </c>
      <c r="AQ166" s="28">
        <f t="shared" si="235"/>
        <v>24.590160000000001</v>
      </c>
      <c r="AR166" s="7">
        <v>58.467379999999999</v>
      </c>
      <c r="AS166" s="7">
        <v>60.6081</v>
      </c>
      <c r="AT166" s="7">
        <v>56.55453</v>
      </c>
      <c r="AU166" s="7">
        <v>57.6096</v>
      </c>
      <c r="AV166" s="7">
        <v>60.302190000000003</v>
      </c>
      <c r="AW166" s="7">
        <v>62.511600000000001</v>
      </c>
      <c r="AX166" s="7">
        <f t="shared" si="215"/>
        <v>62.511600000000001</v>
      </c>
    </row>
    <row r="167" spans="1:50" ht="13" x14ac:dyDescent="0.3">
      <c r="A167" s="6" t="s">
        <v>258</v>
      </c>
      <c r="B167" s="6" t="str">
        <f t="shared" si="190"/>
        <v xml:space="preserve">Sudan </v>
      </c>
      <c r="C167" s="5" t="s">
        <v>53</v>
      </c>
      <c r="D167" s="31">
        <f t="shared" ref="D167:AS167" si="236">E167-0.5</f>
        <v>8.0901600000000009</v>
      </c>
      <c r="E167" s="31">
        <f t="shared" si="236"/>
        <v>8.5901600000000009</v>
      </c>
      <c r="F167" s="31">
        <f t="shared" si="236"/>
        <v>9.0901600000000009</v>
      </c>
      <c r="G167" s="31">
        <f t="shared" si="236"/>
        <v>9.5901600000000009</v>
      </c>
      <c r="H167" s="31">
        <f t="shared" si="236"/>
        <v>10.090160000000001</v>
      </c>
      <c r="I167" s="31">
        <f t="shared" si="236"/>
        <v>10.590160000000001</v>
      </c>
      <c r="J167" s="31">
        <f t="shared" si="236"/>
        <v>11.090160000000001</v>
      </c>
      <c r="K167" s="31">
        <f t="shared" si="236"/>
        <v>11.590160000000001</v>
      </c>
      <c r="L167" s="31">
        <f t="shared" si="236"/>
        <v>12.090160000000001</v>
      </c>
      <c r="M167" s="31">
        <f t="shared" si="236"/>
        <v>12.590160000000001</v>
      </c>
      <c r="N167" s="31">
        <f t="shared" si="236"/>
        <v>13.090160000000001</v>
      </c>
      <c r="O167" s="31">
        <f t="shared" si="236"/>
        <v>13.590160000000001</v>
      </c>
      <c r="P167" s="31">
        <f t="shared" si="236"/>
        <v>14.090160000000001</v>
      </c>
      <c r="Q167" s="31">
        <f t="shared" si="236"/>
        <v>14.590160000000001</v>
      </c>
      <c r="R167" s="31">
        <f t="shared" si="236"/>
        <v>15.090160000000001</v>
      </c>
      <c r="S167" s="31">
        <f t="shared" si="236"/>
        <v>15.590160000000001</v>
      </c>
      <c r="T167" s="31">
        <f t="shared" si="236"/>
        <v>16.090160000000001</v>
      </c>
      <c r="U167" s="31">
        <f t="shared" si="236"/>
        <v>16.590160000000001</v>
      </c>
      <c r="V167" s="31">
        <f t="shared" si="236"/>
        <v>17.090160000000001</v>
      </c>
      <c r="W167" s="31">
        <f t="shared" si="236"/>
        <v>17.590160000000001</v>
      </c>
      <c r="X167" s="31">
        <f t="shared" si="236"/>
        <v>18.090160000000001</v>
      </c>
      <c r="Y167" s="31">
        <f t="shared" si="236"/>
        <v>18.590160000000001</v>
      </c>
      <c r="Z167" s="31">
        <f t="shared" si="236"/>
        <v>19.090160000000001</v>
      </c>
      <c r="AA167" s="31">
        <f t="shared" si="236"/>
        <v>19.590160000000001</v>
      </c>
      <c r="AB167" s="31">
        <f t="shared" si="236"/>
        <v>20.090160000000001</v>
      </c>
      <c r="AC167" s="31">
        <f t="shared" si="236"/>
        <v>20.590160000000001</v>
      </c>
      <c r="AD167" s="31">
        <f t="shared" si="236"/>
        <v>21.090160000000001</v>
      </c>
      <c r="AE167" s="31">
        <f t="shared" si="236"/>
        <v>21.590160000000001</v>
      </c>
      <c r="AF167" s="31">
        <f t="shared" si="236"/>
        <v>22.090160000000001</v>
      </c>
      <c r="AG167" s="31">
        <f t="shared" si="236"/>
        <v>22.590160000000001</v>
      </c>
      <c r="AH167" s="31">
        <f t="shared" si="236"/>
        <v>23.090160000000001</v>
      </c>
      <c r="AI167" s="31">
        <f t="shared" si="236"/>
        <v>23.590160000000001</v>
      </c>
      <c r="AJ167" s="31">
        <f t="shared" si="236"/>
        <v>24.090160000000001</v>
      </c>
      <c r="AK167" s="8">
        <v>24.590160000000001</v>
      </c>
      <c r="AL167" s="31">
        <f t="shared" si="236"/>
        <v>49.109160000000003</v>
      </c>
      <c r="AM167" s="31">
        <f t="shared" si="236"/>
        <v>49.609160000000003</v>
      </c>
      <c r="AN167" s="31">
        <f t="shared" si="236"/>
        <v>50.109160000000003</v>
      </c>
      <c r="AO167" s="31">
        <f t="shared" si="236"/>
        <v>50.609160000000003</v>
      </c>
      <c r="AP167" s="31">
        <f t="shared" si="236"/>
        <v>51.109160000000003</v>
      </c>
      <c r="AQ167" s="31">
        <f t="shared" si="236"/>
        <v>51.609160000000003</v>
      </c>
      <c r="AR167" s="31">
        <f t="shared" si="236"/>
        <v>52.109160000000003</v>
      </c>
      <c r="AS167" s="31">
        <f t="shared" si="236"/>
        <v>52.609160000000003</v>
      </c>
      <c r="AT167" s="8">
        <v>53.109160000000003</v>
      </c>
      <c r="AU167" s="8">
        <v>51.236199999999997</v>
      </c>
      <c r="AV167" s="8">
        <v>55.284880000000001</v>
      </c>
      <c r="AW167" s="28">
        <f>AV167</f>
        <v>55.284880000000001</v>
      </c>
      <c r="AX167" s="8">
        <f t="shared" si="215"/>
        <v>55.284880000000001</v>
      </c>
    </row>
    <row r="168" spans="1:50" ht="40" x14ac:dyDescent="0.3">
      <c r="A168" s="6" t="s">
        <v>259</v>
      </c>
      <c r="B168" s="19" t="s">
        <v>607</v>
      </c>
      <c r="C168" s="5" t="s">
        <v>53</v>
      </c>
      <c r="D168" s="30">
        <f>E168</f>
        <v>20.455559999999998</v>
      </c>
      <c r="E168" s="30">
        <f>F168</f>
        <v>20.455559999999998</v>
      </c>
      <c r="F168" s="30">
        <f>G168</f>
        <v>20.455559999999998</v>
      </c>
      <c r="G168" s="7">
        <v>20.455559999999998</v>
      </c>
      <c r="H168" s="7">
        <f>G168</f>
        <v>20.455559999999998</v>
      </c>
      <c r="I168" s="7">
        <v>21.136649999999999</v>
      </c>
      <c r="J168" s="7">
        <v>17.601489999999998</v>
      </c>
      <c r="K168" s="7">
        <f>J168</f>
        <v>17.601489999999998</v>
      </c>
      <c r="L168" s="7">
        <f>K168</f>
        <v>17.601489999999998</v>
      </c>
      <c r="M168" s="7">
        <f>L168</f>
        <v>17.601489999999998</v>
      </c>
      <c r="N168" s="7">
        <v>23.159549999999999</v>
      </c>
      <c r="O168" s="7">
        <f>N168</f>
        <v>23.159549999999999</v>
      </c>
      <c r="P168" s="7">
        <f>O168</f>
        <v>23.159549999999999</v>
      </c>
      <c r="Q168" s="7">
        <f>P168</f>
        <v>23.159549999999999</v>
      </c>
      <c r="R168" s="7">
        <f>Q168</f>
        <v>23.159549999999999</v>
      </c>
      <c r="S168" s="7">
        <v>27.57246</v>
      </c>
      <c r="T168" s="7">
        <v>27.540870000000002</v>
      </c>
      <c r="U168" s="7">
        <v>35.724310000000003</v>
      </c>
      <c r="V168" s="7">
        <v>33.248080000000002</v>
      </c>
      <c r="W168" s="7">
        <f>V168</f>
        <v>33.248080000000002</v>
      </c>
      <c r="X168" s="7">
        <f>W168</f>
        <v>33.248080000000002</v>
      </c>
      <c r="Y168" s="7">
        <v>37.730060000000002</v>
      </c>
      <c r="Z168" s="7">
        <v>42.277279999999998</v>
      </c>
      <c r="AA168" s="7">
        <f t="shared" ref="AA168:AG168" si="237">Z168</f>
        <v>42.277279999999998</v>
      </c>
      <c r="AB168" s="7">
        <f t="shared" si="237"/>
        <v>42.277279999999998</v>
      </c>
      <c r="AC168" s="7">
        <f t="shared" si="237"/>
        <v>42.277279999999998</v>
      </c>
      <c r="AD168" s="7">
        <f t="shared" si="237"/>
        <v>42.277279999999998</v>
      </c>
      <c r="AE168" s="7">
        <f t="shared" si="237"/>
        <v>42.277279999999998</v>
      </c>
      <c r="AF168" s="7">
        <f t="shared" si="237"/>
        <v>42.277279999999998</v>
      </c>
      <c r="AG168" s="7">
        <f t="shared" si="237"/>
        <v>42.277279999999998</v>
      </c>
      <c r="AH168" s="28">
        <f t="shared" ref="AH168:AV168" si="238">AG168</f>
        <v>42.277279999999998</v>
      </c>
      <c r="AI168" s="28">
        <f t="shared" si="238"/>
        <v>42.277279999999998</v>
      </c>
      <c r="AJ168" s="28">
        <f t="shared" si="238"/>
        <v>42.277279999999998</v>
      </c>
      <c r="AK168" s="8">
        <v>24.590160000000001</v>
      </c>
      <c r="AL168" s="28">
        <f t="shared" si="238"/>
        <v>24.590160000000001</v>
      </c>
      <c r="AM168" s="28">
        <f t="shared" si="238"/>
        <v>24.590160000000001</v>
      </c>
      <c r="AN168" s="28">
        <f t="shared" si="238"/>
        <v>24.590160000000001</v>
      </c>
      <c r="AO168" s="28">
        <f t="shared" si="238"/>
        <v>24.590160000000001</v>
      </c>
      <c r="AP168" s="28">
        <f t="shared" si="238"/>
        <v>24.590160000000001</v>
      </c>
      <c r="AQ168" s="28">
        <f t="shared" si="238"/>
        <v>24.590160000000001</v>
      </c>
      <c r="AR168" s="28">
        <f t="shared" si="238"/>
        <v>24.590160000000001</v>
      </c>
      <c r="AS168" s="28">
        <f t="shared" si="238"/>
        <v>24.590160000000001</v>
      </c>
      <c r="AT168" s="28">
        <f t="shared" si="238"/>
        <v>24.590160000000001</v>
      </c>
      <c r="AU168" s="28">
        <f t="shared" si="238"/>
        <v>24.590160000000001</v>
      </c>
      <c r="AV168" s="28">
        <f t="shared" si="238"/>
        <v>24.590160000000001</v>
      </c>
      <c r="AW168" s="28">
        <f>AV168</f>
        <v>24.590160000000001</v>
      </c>
      <c r="AX168" s="7">
        <f t="shared" si="215"/>
        <v>24.590160000000001</v>
      </c>
    </row>
    <row r="169" spans="1:50" ht="13" x14ac:dyDescent="0.3">
      <c r="A169" s="6" t="s">
        <v>262</v>
      </c>
      <c r="B169" s="6" t="str">
        <f t="shared" si="190"/>
        <v xml:space="preserve">Swaziland </v>
      </c>
      <c r="C169" s="5" t="s">
        <v>53</v>
      </c>
      <c r="D169" s="23">
        <f>TREND(E169:$AW169,E$3:$AW$3,D$3)</f>
        <v>43.192380095238093</v>
      </c>
      <c r="E169" s="23">
        <f>TREND(F169:$AW169,F$3:$AW$3,E$3)</f>
        <v>43.181099142857136</v>
      </c>
      <c r="F169" s="23">
        <f>TREND(G169:$AW169,G$3:$AW$3,F$3)</f>
        <v>43.169818190476185</v>
      </c>
      <c r="G169" s="23">
        <f>TREND(H169:$AW169,H$3:$AW$3,G$3)</f>
        <v>43.158537238095235</v>
      </c>
      <c r="H169" s="23">
        <f>TREND(I169:$AW169,I$3:$AW$3,H$3)</f>
        <v>43.147256285714271</v>
      </c>
      <c r="I169" s="23">
        <f>TREND(J169:$AW169,J$3:$AW$3,I$3)</f>
        <v>43.13597533333332</v>
      </c>
      <c r="J169" s="23">
        <f>TREND(K169:$AW169,K$3:$AW$3,J$3)</f>
        <v>43.12469438095237</v>
      </c>
      <c r="K169" s="23">
        <f>TREND(L169:$AW169,L$3:$AW$3,K$3)</f>
        <v>43.113413428571427</v>
      </c>
      <c r="L169" s="23">
        <f>TREND(M169:$AW169,M$3:$AW$3,L$3)</f>
        <v>43.102132476190462</v>
      </c>
      <c r="M169" s="23">
        <f>TREND(N169:$AW169,N$3:$AW$3,M$3)</f>
        <v>43.090851523809519</v>
      </c>
      <c r="N169" s="23">
        <f>TREND(O169:$AW169,O$3:$AW$3,N$3)</f>
        <v>43.079570571428562</v>
      </c>
      <c r="O169" s="8">
        <v>43.570540000000001</v>
      </c>
      <c r="P169" s="8">
        <f>O169</f>
        <v>43.570540000000001</v>
      </c>
      <c r="Q169" s="8">
        <v>39.5</v>
      </c>
      <c r="R169" s="8">
        <f t="shared" ref="R169:U170" si="239">Q169</f>
        <v>39.5</v>
      </c>
      <c r="S169" s="8">
        <f t="shared" si="239"/>
        <v>39.5</v>
      </c>
      <c r="T169" s="8">
        <f t="shared" si="239"/>
        <v>39.5</v>
      </c>
      <c r="U169" s="8">
        <f t="shared" si="239"/>
        <v>39.5</v>
      </c>
      <c r="V169" s="8">
        <v>44.923079999999999</v>
      </c>
      <c r="W169" s="8">
        <f>V169</f>
        <v>44.923079999999999</v>
      </c>
      <c r="X169" s="8">
        <f>W169</f>
        <v>44.923079999999999</v>
      </c>
      <c r="Y169" s="8">
        <v>51.144159999999999</v>
      </c>
      <c r="Z169" s="8">
        <v>40.296500000000002</v>
      </c>
      <c r="AA169" s="8">
        <v>42.675159999999998</v>
      </c>
      <c r="AB169" s="8">
        <f>AA169</f>
        <v>42.675159999999998</v>
      </c>
      <c r="AC169" s="8">
        <v>36.538460000000001</v>
      </c>
      <c r="AD169" s="8">
        <f>AC169</f>
        <v>36.538460000000001</v>
      </c>
      <c r="AE169" s="8">
        <f>AD169</f>
        <v>36.538460000000001</v>
      </c>
      <c r="AF169" s="8">
        <f>AE169</f>
        <v>36.538460000000001</v>
      </c>
      <c r="AG169" s="8">
        <v>54.562919999999998</v>
      </c>
      <c r="AH169" s="8">
        <v>51.451450000000001</v>
      </c>
      <c r="AI169" s="8">
        <v>48.330240000000003</v>
      </c>
      <c r="AJ169" s="8">
        <v>47.353760000000001</v>
      </c>
      <c r="AK169" s="8">
        <v>24.590160000000001</v>
      </c>
      <c r="AL169" s="8">
        <v>54.191029999999998</v>
      </c>
      <c r="AM169" s="8">
        <v>54.589370000000002</v>
      </c>
      <c r="AN169" s="8">
        <v>54.042319999999997</v>
      </c>
      <c r="AO169" s="28">
        <f>AN169</f>
        <v>54.042319999999997</v>
      </c>
      <c r="AP169" s="28">
        <f>AO169</f>
        <v>54.042319999999997</v>
      </c>
      <c r="AQ169" s="28">
        <f>AP169</f>
        <v>54.042319999999997</v>
      </c>
      <c r="AR169" s="28">
        <f>AQ169</f>
        <v>54.042319999999997</v>
      </c>
      <c r="AS169" s="8">
        <v>18.362729999999999</v>
      </c>
      <c r="AT169" s="28">
        <f>AS169</f>
        <v>18.362729999999999</v>
      </c>
      <c r="AU169" s="8">
        <v>38.772280000000002</v>
      </c>
      <c r="AV169" s="28">
        <f>AU169</f>
        <v>38.772280000000002</v>
      </c>
      <c r="AW169" s="28">
        <f>AV169</f>
        <v>38.772280000000002</v>
      </c>
      <c r="AX169" s="8">
        <f t="shared" si="215"/>
        <v>38.772280000000002</v>
      </c>
    </row>
    <row r="170" spans="1:50" ht="13" x14ac:dyDescent="0.3">
      <c r="A170" s="6" t="s">
        <v>263</v>
      </c>
      <c r="B170" s="6" t="str">
        <f t="shared" si="190"/>
        <v xml:space="preserve">Sweden </v>
      </c>
      <c r="C170" s="5" t="s">
        <v>53</v>
      </c>
      <c r="D170" s="30">
        <f>E170</f>
        <v>46.653680000000001</v>
      </c>
      <c r="E170" s="7">
        <v>46.653680000000001</v>
      </c>
      <c r="F170" s="7">
        <f>E170</f>
        <v>46.653680000000001</v>
      </c>
      <c r="G170" s="7">
        <v>52.077910000000003</v>
      </c>
      <c r="H170" s="7">
        <v>51.709209999999999</v>
      </c>
      <c r="I170" s="7">
        <f>H170</f>
        <v>51.709209999999999</v>
      </c>
      <c r="J170" s="7">
        <v>40.807549999999999</v>
      </c>
      <c r="K170" s="7">
        <v>39.631340000000002</v>
      </c>
      <c r="L170" s="7">
        <v>50.537149999999997</v>
      </c>
      <c r="M170" s="7">
        <v>52.042839999999998</v>
      </c>
      <c r="N170" s="7">
        <v>54.352359999999997</v>
      </c>
      <c r="O170" s="7">
        <v>53.994210000000002</v>
      </c>
      <c r="P170" s="7">
        <f>O170</f>
        <v>53.994210000000002</v>
      </c>
      <c r="Q170" s="7">
        <f>P170</f>
        <v>53.994210000000002</v>
      </c>
      <c r="R170" s="7">
        <f t="shared" si="239"/>
        <v>53.994210000000002</v>
      </c>
      <c r="S170" s="7">
        <f t="shared" si="239"/>
        <v>53.994210000000002</v>
      </c>
      <c r="T170" s="7">
        <f t="shared" si="239"/>
        <v>53.994210000000002</v>
      </c>
      <c r="U170" s="7">
        <f t="shared" si="239"/>
        <v>53.994210000000002</v>
      </c>
      <c r="V170" s="7">
        <f>U170</f>
        <v>53.994210000000002</v>
      </c>
      <c r="W170" s="7">
        <v>53.251130000000003</v>
      </c>
      <c r="X170" s="7">
        <f>W170</f>
        <v>53.251130000000003</v>
      </c>
      <c r="Y170" s="7">
        <v>54.551020000000001</v>
      </c>
      <c r="Z170" s="7">
        <v>54.998629999999999</v>
      </c>
      <c r="AA170" s="7">
        <v>57.69979</v>
      </c>
      <c r="AB170" s="7">
        <v>61.622369999999997</v>
      </c>
      <c r="AC170" s="7">
        <v>61.396979999999999</v>
      </c>
      <c r="AD170" s="7">
        <v>57.332340000000002</v>
      </c>
      <c r="AE170" s="7">
        <v>56.39864</v>
      </c>
      <c r="AF170" s="7">
        <f t="shared" ref="AF170:AF175" si="240">AE170</f>
        <v>56.39864</v>
      </c>
      <c r="AG170" s="7">
        <v>58.235489999999999</v>
      </c>
      <c r="AH170" s="7">
        <v>58.360460000000003</v>
      </c>
      <c r="AI170" s="7">
        <v>58.545659999999998</v>
      </c>
      <c r="AJ170" s="7">
        <v>59.990780000000001</v>
      </c>
      <c r="AK170" s="8">
        <v>24.590160000000001</v>
      </c>
      <c r="AL170" s="7">
        <v>61.463299999999997</v>
      </c>
      <c r="AM170" s="7">
        <v>63.333390000000001</v>
      </c>
      <c r="AN170" s="7">
        <v>63.542230000000004</v>
      </c>
      <c r="AO170" s="7">
        <v>63.67877</v>
      </c>
      <c r="AP170" s="7">
        <v>63.545360000000002</v>
      </c>
      <c r="AQ170" s="7">
        <v>63.363120000000002</v>
      </c>
      <c r="AR170" s="7">
        <v>63.157290000000003</v>
      </c>
      <c r="AS170" s="7">
        <v>62.889130000000002</v>
      </c>
      <c r="AT170" s="7">
        <v>61.580849999999998</v>
      </c>
      <c r="AU170" s="7">
        <v>61.689700000000002</v>
      </c>
      <c r="AV170" s="28">
        <f>AU170</f>
        <v>61.689700000000002</v>
      </c>
      <c r="AW170" s="28">
        <f>AV170</f>
        <v>61.689700000000002</v>
      </c>
      <c r="AX170" s="7">
        <f t="shared" si="215"/>
        <v>61.689700000000002</v>
      </c>
    </row>
    <row r="171" spans="1:50" ht="20" x14ac:dyDescent="0.3">
      <c r="A171" s="6" t="s">
        <v>264</v>
      </c>
      <c r="B171" s="6" t="str">
        <f t="shared" si="190"/>
        <v xml:space="preserve">Switzerland </v>
      </c>
      <c r="C171" s="5" t="s">
        <v>53</v>
      </c>
      <c r="D171" s="30">
        <f>E171</f>
        <v>18.28875</v>
      </c>
      <c r="E171" s="30">
        <f>F171</f>
        <v>18.28875</v>
      </c>
      <c r="F171" s="30">
        <f>G171</f>
        <v>18.28875</v>
      </c>
      <c r="G171" s="30">
        <f>H171</f>
        <v>18.28875</v>
      </c>
      <c r="H171" s="8">
        <v>18.28875</v>
      </c>
      <c r="I171" s="8">
        <f>H171</f>
        <v>18.28875</v>
      </c>
      <c r="J171" s="8">
        <f>I171</f>
        <v>18.28875</v>
      </c>
      <c r="K171" s="8">
        <v>20.314250000000001</v>
      </c>
      <c r="L171" s="8">
        <v>21.361940000000001</v>
      </c>
      <c r="M171" s="8">
        <v>24.247489999999999</v>
      </c>
      <c r="N171" s="8">
        <v>24.62294</v>
      </c>
      <c r="O171" s="8">
        <v>26.2529</v>
      </c>
      <c r="P171" s="8">
        <f>O171</f>
        <v>26.2529</v>
      </c>
      <c r="Q171" s="8">
        <f>P171</f>
        <v>26.2529</v>
      </c>
      <c r="R171" s="8">
        <f>Q171</f>
        <v>26.2529</v>
      </c>
      <c r="S171" s="8">
        <f>R171</f>
        <v>26.2529</v>
      </c>
      <c r="T171" s="8">
        <v>30.532250000000001</v>
      </c>
      <c r="U171" s="8">
        <v>31.644069999999999</v>
      </c>
      <c r="V171" s="8">
        <v>32.315550000000002</v>
      </c>
      <c r="W171" s="8">
        <v>33.01972</v>
      </c>
      <c r="X171" s="8">
        <v>33.575629999999997</v>
      </c>
      <c r="Y171" s="8">
        <v>35.106560000000002</v>
      </c>
      <c r="Z171" s="8">
        <v>33.723689999999998</v>
      </c>
      <c r="AA171" s="8">
        <v>35.231000000000002</v>
      </c>
      <c r="AB171" s="8">
        <v>36.009599999999999</v>
      </c>
      <c r="AC171" s="8">
        <v>35.166150000000002</v>
      </c>
      <c r="AD171" s="8">
        <v>34.325449999999996</v>
      </c>
      <c r="AE171" s="8">
        <v>34.221980000000002</v>
      </c>
      <c r="AF171" s="8">
        <f t="shared" si="240"/>
        <v>34.221980000000002</v>
      </c>
      <c r="AG171" s="8">
        <v>40.020420000000001</v>
      </c>
      <c r="AH171" s="8">
        <v>40.862960000000001</v>
      </c>
      <c r="AI171" s="8">
        <v>40.999070000000003</v>
      </c>
      <c r="AJ171" s="8">
        <v>43.168860000000002</v>
      </c>
      <c r="AK171" s="8">
        <v>24.590160000000001</v>
      </c>
      <c r="AL171" s="8">
        <v>44.13344</v>
      </c>
      <c r="AM171" s="8">
        <v>42.57085</v>
      </c>
      <c r="AN171" s="8">
        <v>45.97927</v>
      </c>
      <c r="AO171" s="8">
        <v>47.710509999999999</v>
      </c>
      <c r="AP171" s="8">
        <v>48.626249999999999</v>
      </c>
      <c r="AQ171" s="8">
        <v>48.534460000000003</v>
      </c>
      <c r="AR171" s="8">
        <v>49.381509999999999</v>
      </c>
      <c r="AS171" s="8">
        <v>47.77617</v>
      </c>
      <c r="AT171" s="28">
        <f>AS171</f>
        <v>47.77617</v>
      </c>
      <c r="AU171" s="8">
        <v>48.252330000000001</v>
      </c>
      <c r="AV171" s="8">
        <v>48.257730000000002</v>
      </c>
      <c r="AW171" s="28">
        <f>AV171</f>
        <v>48.257730000000002</v>
      </c>
      <c r="AX171" s="8">
        <f t="shared" si="215"/>
        <v>48.257730000000002</v>
      </c>
    </row>
    <row r="172" spans="1:50" ht="30" x14ac:dyDescent="0.3">
      <c r="A172" s="6" t="s">
        <v>265</v>
      </c>
      <c r="B172" s="6" t="s">
        <v>577</v>
      </c>
      <c r="C172" s="5" t="s">
        <v>53</v>
      </c>
      <c r="D172" s="30">
        <f>E172</f>
        <v>24.500589999999999</v>
      </c>
      <c r="E172" s="7">
        <v>24.500589999999999</v>
      </c>
      <c r="F172" s="7">
        <f>E172</f>
        <v>24.500589999999999</v>
      </c>
      <c r="G172" s="7">
        <v>19.975390000000001</v>
      </c>
      <c r="H172" s="7">
        <f>G172</f>
        <v>19.975390000000001</v>
      </c>
      <c r="I172" s="7">
        <f>H172</f>
        <v>19.975390000000001</v>
      </c>
      <c r="J172" s="7">
        <v>19.693020000000001</v>
      </c>
      <c r="K172" s="7">
        <v>23.09478</v>
      </c>
      <c r="L172" s="7">
        <v>20.074480000000001</v>
      </c>
      <c r="M172" s="7">
        <v>21.1692</v>
      </c>
      <c r="N172" s="7">
        <v>22.883179999999999</v>
      </c>
      <c r="O172" s="7">
        <v>22.70346</v>
      </c>
      <c r="P172" s="7">
        <v>23.169920000000001</v>
      </c>
      <c r="Q172" s="7">
        <v>26.415089999999999</v>
      </c>
      <c r="R172" s="7">
        <v>28.882110000000001</v>
      </c>
      <c r="S172" s="7">
        <v>41.907240000000002</v>
      </c>
      <c r="T172" s="7">
        <v>44.001040000000003</v>
      </c>
      <c r="U172" s="7">
        <v>43.821249999999999</v>
      </c>
      <c r="V172" s="7">
        <v>42.459769999999999</v>
      </c>
      <c r="W172" s="7">
        <v>41.3872</v>
      </c>
      <c r="X172" s="7">
        <v>45.957349999999998</v>
      </c>
      <c r="Y172" s="7">
        <v>41.072650000000003</v>
      </c>
      <c r="Z172" s="7">
        <v>42.641640000000002</v>
      </c>
      <c r="AA172" s="7">
        <v>38.546590000000002</v>
      </c>
      <c r="AB172" s="7">
        <v>40.993259999999999</v>
      </c>
      <c r="AC172" s="7">
        <v>40.14273</v>
      </c>
      <c r="AD172" s="7">
        <v>43.289810000000003</v>
      </c>
      <c r="AE172" s="7">
        <f>AD172</f>
        <v>43.289810000000003</v>
      </c>
      <c r="AF172" s="7">
        <f t="shared" si="240"/>
        <v>43.289810000000003</v>
      </c>
      <c r="AG172" s="7">
        <f t="shared" ref="AG172:AI173" si="241">AF172</f>
        <v>43.289810000000003</v>
      </c>
      <c r="AH172" s="28">
        <f t="shared" si="241"/>
        <v>43.289810000000003</v>
      </c>
      <c r="AI172" s="28">
        <f t="shared" si="241"/>
        <v>43.289810000000003</v>
      </c>
      <c r="AJ172" s="7">
        <v>47.012340000000002</v>
      </c>
      <c r="AK172" s="8">
        <v>24.590160000000001</v>
      </c>
      <c r="AL172" s="7">
        <v>48.2744</v>
      </c>
      <c r="AM172" s="7">
        <v>49.092790000000001</v>
      </c>
      <c r="AN172" s="7">
        <v>50.737070000000003</v>
      </c>
      <c r="AO172" s="7">
        <v>50.69896</v>
      </c>
      <c r="AP172" s="7">
        <v>51.472110000000001</v>
      </c>
      <c r="AQ172" s="7">
        <v>51.415590000000002</v>
      </c>
      <c r="AR172" s="7">
        <v>50.376489999999997</v>
      </c>
      <c r="AS172" s="7">
        <v>51.667099999999998</v>
      </c>
      <c r="AT172" s="7">
        <v>53.683399999999999</v>
      </c>
      <c r="AU172" s="7">
        <v>56.152250000000002</v>
      </c>
      <c r="AV172" s="7">
        <v>55.959249999999997</v>
      </c>
      <c r="AW172" s="7">
        <v>54.7669</v>
      </c>
      <c r="AX172" s="7">
        <f t="shared" si="215"/>
        <v>54.7669</v>
      </c>
    </row>
    <row r="173" spans="1:50" ht="13" x14ac:dyDescent="0.3">
      <c r="A173" s="6" t="s">
        <v>266</v>
      </c>
      <c r="B173" s="6" t="str">
        <f t="shared" si="190"/>
        <v xml:space="preserve">Tajikistan </v>
      </c>
      <c r="C173" s="5" t="s">
        <v>53</v>
      </c>
      <c r="D173" s="23">
        <f>TREND(E173:$AW173,E$3:$AW$3,D$3)</f>
        <v>22.949332225563921</v>
      </c>
      <c r="E173" s="23">
        <f>TREND(F173:$AW173,F$3:$AW$3,E$3)</f>
        <v>23.142320458646623</v>
      </c>
      <c r="F173" s="23">
        <f>TREND(G173:$AW173,G$3:$AW$3,F$3)</f>
        <v>23.335308691729324</v>
      </c>
      <c r="G173" s="23">
        <f>TREND(H173:$AW173,H$3:$AW$3,G$3)</f>
        <v>23.528296924812025</v>
      </c>
      <c r="H173" s="23">
        <f>TREND(I173:$AW173,I$3:$AW$3,H$3)</f>
        <v>23.72128515789467</v>
      </c>
      <c r="I173" s="23">
        <f>TREND(J173:$AW173,J$3:$AW$3,I$3)</f>
        <v>23.914273390977428</v>
      </c>
      <c r="J173" s="23">
        <f>TREND(K173:$AW173,K$3:$AW$3,J$3)</f>
        <v>24.107261624060129</v>
      </c>
      <c r="K173" s="23">
        <f>TREND(L173:$AW173,L$3:$AW$3,K$3)</f>
        <v>24.30024985714283</v>
      </c>
      <c r="L173" s="23">
        <f>TREND(M173:$AW173,M$3:$AW$3,L$3)</f>
        <v>24.493238090225532</v>
      </c>
      <c r="M173" s="23">
        <f>TREND(N173:$AW173,N$3:$AW$3,M$3)</f>
        <v>24.686226323308233</v>
      </c>
      <c r="N173" s="23">
        <f>TREND(O173:$AW173,O$3:$AW$3,N$3)</f>
        <v>24.879214556390991</v>
      </c>
      <c r="O173" s="23">
        <f>TREND(P173:$AW173,P$3:$AW$3,O$3)</f>
        <v>25.072202789473693</v>
      </c>
      <c r="P173" s="23">
        <f>TREND(Q173:$AW173,Q$3:$AW$3,P$3)</f>
        <v>25.265191022556337</v>
      </c>
      <c r="Q173" s="23">
        <f>TREND(R173:$AW173,R$3:$AW$3,Q$3)</f>
        <v>25.458179255639095</v>
      </c>
      <c r="R173" s="23">
        <f>TREND(S173:$AW173,S$3:$AW$3,R$3)</f>
        <v>25.651167488721853</v>
      </c>
      <c r="S173" s="23">
        <f>TREND(T173:$AW173,T$3:$AW$3,S$3)</f>
        <v>25.844155721804498</v>
      </c>
      <c r="T173" s="23">
        <f>TREND(U173:$AW173,U$3:$AW$3,T$3)</f>
        <v>26.037143954887256</v>
      </c>
      <c r="U173" s="23">
        <f>TREND(V173:$AW173,V$3:$AW$3,U$3)</f>
        <v>26.230132187969957</v>
      </c>
      <c r="V173" s="23">
        <f>TREND(W173:$AW173,W$3:$AW$3,V$3)</f>
        <v>26.423120421052602</v>
      </c>
      <c r="W173" s="23">
        <f>TREND(X173:$AW173,X$3:$AW$3,W$3)</f>
        <v>26.61610865413536</v>
      </c>
      <c r="X173" s="23">
        <f>TREND(Y173:$AW173,Y$3:$AW$3,X$3)</f>
        <v>26.809096887218061</v>
      </c>
      <c r="Y173" s="23">
        <f>TREND(Z173:$AW173,Z$3:$AW$3,Y$3)</f>
        <v>27.002085120300762</v>
      </c>
      <c r="Z173" s="23">
        <f>TREND(AA173:$AW173,AA$3:$AW$3,Z$3)</f>
        <v>27.195073353383464</v>
      </c>
      <c r="AA173" s="23">
        <f>TREND(AB173:$AW173,AB$3:$AW$3,AA$3)</f>
        <v>27.388061586466108</v>
      </c>
      <c r="AB173" s="23">
        <f>TREND(AC173:$AW173,AC$3:$AW$3,AB$3)</f>
        <v>27.581049819548866</v>
      </c>
      <c r="AC173" s="23">
        <f>TREND(AD173:$AW173,AD$3:$AW$3,AC$3)</f>
        <v>27.774038052631568</v>
      </c>
      <c r="AD173" s="8">
        <v>31.555209999999999</v>
      </c>
      <c r="AE173" s="8">
        <f>AD173</f>
        <v>31.555209999999999</v>
      </c>
      <c r="AF173" s="8">
        <f t="shared" si="240"/>
        <v>31.555209999999999</v>
      </c>
      <c r="AG173" s="8">
        <f t="shared" si="241"/>
        <v>31.555209999999999</v>
      </c>
      <c r="AH173" s="28">
        <f t="shared" si="241"/>
        <v>31.555209999999999</v>
      </c>
      <c r="AI173" s="28">
        <f t="shared" si="241"/>
        <v>31.555209999999999</v>
      </c>
      <c r="AJ173" s="28">
        <f t="shared" ref="AJ173:AS173" si="242">AI173</f>
        <v>31.555209999999999</v>
      </c>
      <c r="AK173" s="8">
        <v>24.590160000000001</v>
      </c>
      <c r="AL173" s="28">
        <f t="shared" si="242"/>
        <v>24.590160000000001</v>
      </c>
      <c r="AM173" s="28">
        <f t="shared" si="242"/>
        <v>24.590160000000001</v>
      </c>
      <c r="AN173" s="28">
        <f t="shared" si="242"/>
        <v>24.590160000000001</v>
      </c>
      <c r="AO173" s="28">
        <f t="shared" si="242"/>
        <v>24.590160000000001</v>
      </c>
      <c r="AP173" s="28">
        <f t="shared" si="242"/>
        <v>24.590160000000001</v>
      </c>
      <c r="AQ173" s="28">
        <f t="shared" si="242"/>
        <v>24.590160000000001</v>
      </c>
      <c r="AR173" s="28">
        <f t="shared" si="242"/>
        <v>24.590160000000001</v>
      </c>
      <c r="AS173" s="28">
        <f t="shared" si="242"/>
        <v>24.590160000000001</v>
      </c>
      <c r="AT173" s="8">
        <v>38.433860000000003</v>
      </c>
      <c r="AU173" s="8">
        <v>37.865679999999998</v>
      </c>
      <c r="AV173" s="8">
        <v>38.0336</v>
      </c>
      <c r="AW173" s="8">
        <v>39.477240000000002</v>
      </c>
      <c r="AX173" s="8">
        <v>39.029069999999997</v>
      </c>
    </row>
    <row r="174" spans="1:50" ht="13" x14ac:dyDescent="0.3">
      <c r="A174" s="6" t="s">
        <v>267</v>
      </c>
      <c r="B174" s="6" t="str">
        <f t="shared" si="190"/>
        <v xml:space="preserve">Thailand </v>
      </c>
      <c r="C174" s="5" t="s">
        <v>53</v>
      </c>
      <c r="D174" s="30">
        <f>E174</f>
        <v>45.336419999999997</v>
      </c>
      <c r="E174" s="7">
        <v>45.336419999999997</v>
      </c>
      <c r="F174" s="7">
        <f>E174</f>
        <v>45.336419999999997</v>
      </c>
      <c r="G174" s="7">
        <v>45.154730000000001</v>
      </c>
      <c r="H174" s="7">
        <v>47.853560000000002</v>
      </c>
      <c r="I174" s="7">
        <v>45.855849999999997</v>
      </c>
      <c r="J174" s="7">
        <v>44.685650000000003</v>
      </c>
      <c r="K174" s="7">
        <v>45.140349999999998</v>
      </c>
      <c r="L174" s="7">
        <v>43.502049999999997</v>
      </c>
      <c r="M174" s="7">
        <f t="shared" ref="M174:AA174" si="243">L174</f>
        <v>43.502049999999997</v>
      </c>
      <c r="N174" s="7">
        <f t="shared" si="243"/>
        <v>43.502049999999997</v>
      </c>
      <c r="O174" s="7">
        <f t="shared" si="243"/>
        <v>43.502049999999997</v>
      </c>
      <c r="P174" s="7">
        <f t="shared" si="243"/>
        <v>43.502049999999997</v>
      </c>
      <c r="Q174" s="7">
        <f t="shared" si="243"/>
        <v>43.502049999999997</v>
      </c>
      <c r="R174" s="7">
        <f t="shared" si="243"/>
        <v>43.502049999999997</v>
      </c>
      <c r="S174" s="7">
        <f t="shared" si="243"/>
        <v>43.502049999999997</v>
      </c>
      <c r="T174" s="7">
        <f t="shared" si="243"/>
        <v>43.502049999999997</v>
      </c>
      <c r="U174" s="7">
        <f t="shared" si="243"/>
        <v>43.502049999999997</v>
      </c>
      <c r="V174" s="7">
        <f t="shared" si="243"/>
        <v>43.502049999999997</v>
      </c>
      <c r="W174" s="7">
        <f t="shared" si="243"/>
        <v>43.502049999999997</v>
      </c>
      <c r="X174" s="7">
        <f t="shared" si="243"/>
        <v>43.502049999999997</v>
      </c>
      <c r="Y174" s="7">
        <f t="shared" si="243"/>
        <v>43.502049999999997</v>
      </c>
      <c r="Z174" s="7">
        <f t="shared" si="243"/>
        <v>43.502049999999997</v>
      </c>
      <c r="AA174" s="7">
        <f t="shared" si="243"/>
        <v>43.502049999999997</v>
      </c>
      <c r="AB174" s="7">
        <v>56.068019999999997</v>
      </c>
      <c r="AC174" s="7">
        <f>AB174</f>
        <v>56.068019999999997</v>
      </c>
      <c r="AD174" s="7">
        <f>AC174</f>
        <v>56.068019999999997</v>
      </c>
      <c r="AE174" s="7">
        <f>AD174</f>
        <v>56.068019999999997</v>
      </c>
      <c r="AF174" s="7">
        <f t="shared" si="240"/>
        <v>56.068019999999997</v>
      </c>
      <c r="AG174" s="7">
        <v>53.645150000000001</v>
      </c>
      <c r="AH174" s="7">
        <v>54.41724</v>
      </c>
      <c r="AI174" s="7">
        <v>55.738520000000001</v>
      </c>
      <c r="AJ174" s="7">
        <v>54.302759999999999</v>
      </c>
      <c r="AK174" s="8">
        <v>24.590160000000001</v>
      </c>
      <c r="AL174" s="7">
        <v>50.162790000000001</v>
      </c>
      <c r="AM174" s="7">
        <v>51.089820000000003</v>
      </c>
      <c r="AN174" s="7">
        <v>49.1447</v>
      </c>
      <c r="AO174" s="7">
        <v>55.030940000000001</v>
      </c>
      <c r="AP174" s="7">
        <v>54.962110000000003</v>
      </c>
      <c r="AQ174" s="7">
        <v>56.349229999999999</v>
      </c>
      <c r="AR174" s="7">
        <v>56.851790000000001</v>
      </c>
      <c r="AS174" s="28">
        <f>AR174</f>
        <v>56.851790000000001</v>
      </c>
      <c r="AT174" s="7">
        <v>57.083089999999999</v>
      </c>
      <c r="AU174" s="28">
        <f>AT174</f>
        <v>57.083089999999999</v>
      </c>
      <c r="AV174" s="7">
        <v>54.360959999999999</v>
      </c>
      <c r="AW174" s="7">
        <v>56.389940000000003</v>
      </c>
      <c r="AX174" s="7">
        <f t="shared" ref="AX174:AX188" si="244">AW174</f>
        <v>56.389940000000003</v>
      </c>
    </row>
    <row r="175" spans="1:50" ht="70" x14ac:dyDescent="0.3">
      <c r="A175" s="6" t="s">
        <v>268</v>
      </c>
      <c r="B175" s="6" t="s">
        <v>503</v>
      </c>
      <c r="C175" s="5" t="s">
        <v>53</v>
      </c>
      <c r="D175" s="23">
        <f>TREND(E175:$AW175,E$3:$AW$3,D$3)</f>
        <v>52.937772312252946</v>
      </c>
      <c r="E175" s="23">
        <f>TREND(F175:$AW175,F$3:$AW$3,E$3)</f>
        <v>53.04898184782607</v>
      </c>
      <c r="F175" s="23">
        <f>TREND(G175:$AW175,G$3:$AW$3,F$3)</f>
        <v>53.160191383399194</v>
      </c>
      <c r="G175" s="23">
        <f>TREND(H175:$AW175,H$3:$AW$3,G$3)</f>
        <v>53.271400918972319</v>
      </c>
      <c r="H175" s="23">
        <f>TREND(I175:$AW175,I$3:$AW$3,H$3)</f>
        <v>53.382610454545443</v>
      </c>
      <c r="I175" s="23">
        <f>TREND(J175:$AW175,J$3:$AW$3,I$3)</f>
        <v>53.493819990118567</v>
      </c>
      <c r="J175" s="23">
        <f>TREND(K175:$AW175,K$3:$AW$3,J$3)</f>
        <v>53.605029525691691</v>
      </c>
      <c r="K175" s="23">
        <f>TREND(L175:$AW175,L$3:$AW$3,K$3)</f>
        <v>53.716239061264815</v>
      </c>
      <c r="L175" s="23">
        <f>TREND(M175:$AW175,M$3:$AW$3,L$3)</f>
        <v>53.827448596837939</v>
      </c>
      <c r="M175" s="23">
        <f>TREND(N175:$AW175,N$3:$AW$3,M$3)</f>
        <v>53.938658132411035</v>
      </c>
      <c r="N175" s="23">
        <f>TREND(O175:$AW175,O$3:$AW$3,N$3)</f>
        <v>54.049867667984188</v>
      </c>
      <c r="O175" s="23">
        <f>TREND(P175:$AW175,P$3:$AW$3,O$3)</f>
        <v>54.161077203557312</v>
      </c>
      <c r="P175" s="23">
        <f>TREND(Q175:$AW175,Q$3:$AW$3,P$3)</f>
        <v>54.272286739130436</v>
      </c>
      <c r="Q175" s="23">
        <f>TREND(R175:$AW175,R$3:$AW$3,Q$3)</f>
        <v>54.383496274703589</v>
      </c>
      <c r="R175" s="23">
        <f>TREND(S175:$AW175,S$3:$AW$3,R$3)</f>
        <v>54.494705810276685</v>
      </c>
      <c r="S175" s="23">
        <f>TREND(T175:$AW175,T$3:$AW$3,S$3)</f>
        <v>54.605915345849809</v>
      </c>
      <c r="T175" s="23">
        <f>TREND(U175:$AW175,U$3:$AW$3,T$3)</f>
        <v>54.717124881422933</v>
      </c>
      <c r="U175" s="23">
        <f>TREND(V175:$AW175,V$3:$AW$3,U$3)</f>
        <v>54.828334416996029</v>
      </c>
      <c r="V175" s="23">
        <f>TREND(W175:$AW175,W$3:$AW$3,V$3)</f>
        <v>54.939543952569181</v>
      </c>
      <c r="W175" s="23">
        <f>TREND(X175:$AW175,X$3:$AW$3,W$3)</f>
        <v>55.050753488142277</v>
      </c>
      <c r="X175" s="23">
        <f>TREND(Y175:$AW175,Y$3:$AW$3,X$3)</f>
        <v>55.161963023715401</v>
      </c>
      <c r="Y175" s="23">
        <f>TREND(Z175:$AW175,Z$3:$AW$3,Y$3)</f>
        <v>55.273172559288525</v>
      </c>
      <c r="Z175" s="23">
        <f>TREND(AA175:$AW175,AA$3:$AW$3,Z$3)</f>
        <v>55.384382094861678</v>
      </c>
      <c r="AA175" s="8">
        <v>52.240499999999997</v>
      </c>
      <c r="AB175" s="8">
        <f>AA175</f>
        <v>52.240499999999997</v>
      </c>
      <c r="AC175" s="8">
        <v>56.123869999999997</v>
      </c>
      <c r="AD175" s="8">
        <v>55.323740000000001</v>
      </c>
      <c r="AE175" s="8">
        <v>57.181939999999997</v>
      </c>
      <c r="AF175" s="8">
        <f t="shared" si="240"/>
        <v>57.181939999999997</v>
      </c>
      <c r="AG175" s="8">
        <v>57.659100000000002</v>
      </c>
      <c r="AH175" s="8">
        <v>60.103230000000003</v>
      </c>
      <c r="AI175" s="8">
        <v>61.825049999999997</v>
      </c>
      <c r="AJ175" s="8">
        <v>61.673310000000001</v>
      </c>
      <c r="AK175" s="8">
        <v>24.590160000000001</v>
      </c>
      <c r="AL175" s="8">
        <v>63.543469999999999</v>
      </c>
      <c r="AM175" s="8">
        <v>65.500259999999997</v>
      </c>
      <c r="AN175" s="8">
        <v>64.467010000000002</v>
      </c>
      <c r="AO175" s="8">
        <v>61.394660000000002</v>
      </c>
      <c r="AP175" s="8">
        <v>59.703490000000002</v>
      </c>
      <c r="AQ175" s="8">
        <v>57.665179999999999</v>
      </c>
      <c r="AR175" s="8">
        <v>56.27317</v>
      </c>
      <c r="AS175" s="8">
        <v>55.999290000000002</v>
      </c>
      <c r="AT175" s="8">
        <v>55.423380000000002</v>
      </c>
      <c r="AU175" s="8">
        <v>56.279150000000001</v>
      </c>
      <c r="AV175" s="8">
        <v>56.071109999999997</v>
      </c>
      <c r="AW175" s="28">
        <f>AV175</f>
        <v>56.071109999999997</v>
      </c>
      <c r="AX175" s="8">
        <f t="shared" si="244"/>
        <v>56.071109999999997</v>
      </c>
    </row>
    <row r="176" spans="1:50" ht="20" x14ac:dyDescent="0.3">
      <c r="A176" s="6" t="s">
        <v>269</v>
      </c>
      <c r="B176" s="6" t="str">
        <f t="shared" si="190"/>
        <v xml:space="preserve">Timor-Leste </v>
      </c>
      <c r="C176" s="5" t="s">
        <v>53</v>
      </c>
      <c r="D176" s="23">
        <f>TREND(E176:$AW176,E$3:$AW$3,D$3)</f>
        <v>20.542981978021771</v>
      </c>
      <c r="E176" s="23">
        <f>TREND(F176:$AW176,F$3:$AW$3,E$3)</f>
        <v>20.910907252747052</v>
      </c>
      <c r="F176" s="23">
        <f>TREND(G176:$AW176,G$3:$AW$3,F$3)</f>
        <v>21.278832527472332</v>
      </c>
      <c r="G176" s="23">
        <f>TREND(H176:$AW176,H$3:$AW$3,G$3)</f>
        <v>21.646757802197499</v>
      </c>
      <c r="H176" s="23">
        <f>TREND(I176:$AW176,I$3:$AW$3,H$3)</f>
        <v>22.014683076922893</v>
      </c>
      <c r="I176" s="23">
        <f>TREND(J176:$AW176,J$3:$AW$3,I$3)</f>
        <v>22.382608351648173</v>
      </c>
      <c r="J176" s="23">
        <f>TREND(K176:$AW176,K$3:$AW$3,J$3)</f>
        <v>22.750533626373453</v>
      </c>
      <c r="K176" s="23">
        <f>TREND(L176:$AW176,L$3:$AW$3,K$3)</f>
        <v>23.118458901098734</v>
      </c>
      <c r="L176" s="23">
        <f>TREND(M176:$AW176,M$3:$AW$3,L$3)</f>
        <v>23.486384175824014</v>
      </c>
      <c r="M176" s="23">
        <f>TREND(N176:$AW176,N$3:$AW$3,M$3)</f>
        <v>23.854309450549181</v>
      </c>
      <c r="N176" s="23">
        <f>TREND(O176:$AW176,O$3:$AW$3,N$3)</f>
        <v>24.222234725274575</v>
      </c>
      <c r="O176" s="23">
        <f>TREND(P176:$AW176,P$3:$AW$3,O$3)</f>
        <v>24.590159999999855</v>
      </c>
      <c r="P176" s="23">
        <f>TREND(Q176:$AW176,Q$3:$AW$3,P$3)</f>
        <v>24.958085274725136</v>
      </c>
      <c r="Q176" s="23">
        <f>TREND(R176:$AW176,R$3:$AW$3,Q$3)</f>
        <v>25.326010549450416</v>
      </c>
      <c r="R176" s="23">
        <f>TREND(S176:$AW176,S$3:$AW$3,R$3)</f>
        <v>25.693935824175696</v>
      </c>
      <c r="S176" s="23">
        <f>TREND(T176:$AW176,T$3:$AW$3,S$3)</f>
        <v>26.061861098900863</v>
      </c>
      <c r="T176" s="23">
        <f>TREND(U176:$AW176,U$3:$AW$3,T$3)</f>
        <v>26.429786373626257</v>
      </c>
      <c r="U176" s="23">
        <f>TREND(V176:$AW176,V$3:$AW$3,U$3)</f>
        <v>26.797711648351537</v>
      </c>
      <c r="V176" s="23">
        <f>TREND(W176:$AW176,W$3:$AW$3,V$3)</f>
        <v>27.165636923076818</v>
      </c>
      <c r="W176" s="23">
        <f>TREND(X176:$AW176,X$3:$AW$3,W$3)</f>
        <v>27.533562197802098</v>
      </c>
      <c r="X176" s="23">
        <f>TREND(Y176:$AW176,Y$3:$AW$3,X$3)</f>
        <v>27.901487472527378</v>
      </c>
      <c r="Y176" s="23">
        <f>TREND(Z176:$AW176,Z$3:$AW$3,Y$3)</f>
        <v>28.269412747252545</v>
      </c>
      <c r="Z176" s="23">
        <f>TREND(AA176:$AW176,AA$3:$AW$3,Z$3)</f>
        <v>28.637338021977939</v>
      </c>
      <c r="AA176" s="23">
        <f>TREND(AB176:$AW176,AB$3:$AW$3,AA$3)</f>
        <v>29.00526329670322</v>
      </c>
      <c r="AB176" s="23">
        <f>TREND(AC176:$AW176,AC$3:$AW$3,AB$3)</f>
        <v>29.3731885714285</v>
      </c>
      <c r="AC176" s="23">
        <f>TREND(AD176:$AW176,AD$3:$AW$3,AC$3)</f>
        <v>29.741113846153667</v>
      </c>
      <c r="AD176" s="23">
        <f>TREND(AE176:$AW176,AE$3:$AW$3,AD$3)</f>
        <v>30.109039120879061</v>
      </c>
      <c r="AE176" s="23">
        <f>TREND(AF176:$AW176,AF$3:$AW$3,AE$3)</f>
        <v>30.476964395604227</v>
      </c>
      <c r="AF176" s="23">
        <f>TREND(AG176:$AW176,AG$3:$AW$3,AF$3)</f>
        <v>30.844889670329621</v>
      </c>
      <c r="AG176" s="23">
        <f>TREND(AH176:$AW176,AH$3:$AW$3,AG$3)</f>
        <v>31.212814945054902</v>
      </c>
      <c r="AH176" s="23">
        <f>TREND(AI176:$AW176,AI$3:$AW$3,AH$3)</f>
        <v>31.580740219780182</v>
      </c>
      <c r="AI176" s="23">
        <f>TREND(AJ176:$AW176,AJ$3:$AW$3,AI$3)</f>
        <v>31.948665494505462</v>
      </c>
      <c r="AJ176" s="23">
        <f>TREND(AK176:$AW176,AK$3:$AW$3,AJ$3)</f>
        <v>32.316590769230743</v>
      </c>
      <c r="AK176" s="8">
        <v>24.590160000000001</v>
      </c>
      <c r="AL176" s="23">
        <f>TREND(AM176:$AW176,AM$3:$AW$3,AL$3)</f>
        <v>35.75056</v>
      </c>
      <c r="AM176" s="23">
        <f>TREND(AN176:$AW176,AN$3:$AW$3,AM$3)</f>
        <v>35.75056</v>
      </c>
      <c r="AN176" s="23">
        <f>TREND(AO176:$AW176,AO$3:$AW$3,AN$3)</f>
        <v>35.75056</v>
      </c>
      <c r="AO176" s="23">
        <f>TREND(AP176:$AW176,AP$3:$AW$3,AO$3)</f>
        <v>35.75056</v>
      </c>
      <c r="AP176" s="23">
        <f>TREND(AQ176:$AW176,AQ$3:$AW$3,AP$3)</f>
        <v>35.75056</v>
      </c>
      <c r="AQ176" s="7">
        <v>35.75056</v>
      </c>
      <c r="AR176" s="28">
        <f t="shared" ref="AR176:AV179" si="245">AQ176</f>
        <v>35.75056</v>
      </c>
      <c r="AS176" s="28">
        <f t="shared" si="245"/>
        <v>35.75056</v>
      </c>
      <c r="AT176" s="28">
        <f t="shared" si="245"/>
        <v>35.75056</v>
      </c>
      <c r="AU176" s="28">
        <f t="shared" si="245"/>
        <v>35.75056</v>
      </c>
      <c r="AV176" s="28">
        <f t="shared" si="245"/>
        <v>35.75056</v>
      </c>
      <c r="AW176" s="28">
        <f>AV176</f>
        <v>35.75056</v>
      </c>
      <c r="AX176" s="7">
        <f t="shared" si="244"/>
        <v>35.75056</v>
      </c>
    </row>
    <row r="177" spans="1:50" ht="13" x14ac:dyDescent="0.3">
      <c r="A177" s="6" t="s">
        <v>270</v>
      </c>
      <c r="B177" s="6" t="str">
        <f t="shared" si="190"/>
        <v xml:space="preserve">Togo </v>
      </c>
      <c r="C177" s="5" t="s">
        <v>53</v>
      </c>
      <c r="D177" s="30">
        <f>E177</f>
        <v>8.9385499999999993</v>
      </c>
      <c r="E177" s="8">
        <v>8.9385499999999993</v>
      </c>
      <c r="F177" s="8">
        <f>E177</f>
        <v>8.9385499999999993</v>
      </c>
      <c r="G177" s="8">
        <v>11.620799999999999</v>
      </c>
      <c r="H177" s="8">
        <v>15.181520000000001</v>
      </c>
      <c r="I177" s="8">
        <f>H177</f>
        <v>15.181520000000001</v>
      </c>
      <c r="J177" s="8">
        <f>I177</f>
        <v>15.181520000000001</v>
      </c>
      <c r="K177" s="8">
        <f>J177</f>
        <v>15.181520000000001</v>
      </c>
      <c r="L177" s="8">
        <f>K177</f>
        <v>15.181520000000001</v>
      </c>
      <c r="M177" s="8">
        <v>16.803280000000001</v>
      </c>
      <c r="N177" s="8">
        <v>16.190480000000001</v>
      </c>
      <c r="O177" s="8">
        <v>17.70833</v>
      </c>
      <c r="P177" s="8">
        <f t="shared" ref="P177:AC177" si="246">O177</f>
        <v>17.70833</v>
      </c>
      <c r="Q177" s="8">
        <f t="shared" si="246"/>
        <v>17.70833</v>
      </c>
      <c r="R177" s="8">
        <f t="shared" si="246"/>
        <v>17.70833</v>
      </c>
      <c r="S177" s="8">
        <f t="shared" si="246"/>
        <v>17.70833</v>
      </c>
      <c r="T177" s="8">
        <f t="shared" si="246"/>
        <v>17.70833</v>
      </c>
      <c r="U177" s="8">
        <f t="shared" si="246"/>
        <v>17.70833</v>
      </c>
      <c r="V177" s="8">
        <f t="shared" si="246"/>
        <v>17.70833</v>
      </c>
      <c r="W177" s="8">
        <f t="shared" si="246"/>
        <v>17.70833</v>
      </c>
      <c r="X177" s="8">
        <f t="shared" si="246"/>
        <v>17.70833</v>
      </c>
      <c r="Y177" s="8">
        <f t="shared" si="246"/>
        <v>17.70833</v>
      </c>
      <c r="Z177" s="8">
        <f t="shared" si="246"/>
        <v>17.70833</v>
      </c>
      <c r="AA177" s="8">
        <f t="shared" si="246"/>
        <v>17.70833</v>
      </c>
      <c r="AB177" s="8">
        <f t="shared" si="246"/>
        <v>17.70833</v>
      </c>
      <c r="AC177" s="8">
        <f t="shared" si="246"/>
        <v>17.70833</v>
      </c>
      <c r="AD177" s="8">
        <v>15.01713</v>
      </c>
      <c r="AE177" s="8">
        <f t="shared" ref="AE177:AG178" si="247">AD177</f>
        <v>15.01713</v>
      </c>
      <c r="AF177" s="8">
        <f t="shared" si="247"/>
        <v>15.01713</v>
      </c>
      <c r="AG177" s="8">
        <f t="shared" si="247"/>
        <v>15.01713</v>
      </c>
      <c r="AH177" s="28">
        <f t="shared" ref="AH177:AQ177" si="248">AG177</f>
        <v>15.01713</v>
      </c>
      <c r="AI177" s="28">
        <f t="shared" si="248"/>
        <v>15.01713</v>
      </c>
      <c r="AJ177" s="28">
        <f t="shared" si="248"/>
        <v>15.01713</v>
      </c>
      <c r="AK177" s="8">
        <v>24.590160000000001</v>
      </c>
      <c r="AL177" s="28">
        <f t="shared" si="248"/>
        <v>24.590160000000001</v>
      </c>
      <c r="AM177" s="28">
        <f t="shared" si="248"/>
        <v>24.590160000000001</v>
      </c>
      <c r="AN177" s="28">
        <f t="shared" si="248"/>
        <v>24.590160000000001</v>
      </c>
      <c r="AO177" s="28">
        <f t="shared" si="248"/>
        <v>24.590160000000001</v>
      </c>
      <c r="AP177" s="28">
        <f t="shared" si="248"/>
        <v>24.590160000000001</v>
      </c>
      <c r="AQ177" s="28">
        <f t="shared" si="248"/>
        <v>24.590160000000001</v>
      </c>
      <c r="AR177" s="28">
        <f t="shared" si="245"/>
        <v>24.590160000000001</v>
      </c>
      <c r="AS177" s="28">
        <f t="shared" si="245"/>
        <v>24.590160000000001</v>
      </c>
      <c r="AT177" s="28">
        <f t="shared" si="245"/>
        <v>24.590160000000001</v>
      </c>
      <c r="AU177" s="28">
        <f t="shared" si="245"/>
        <v>24.590160000000001</v>
      </c>
      <c r="AV177" s="28">
        <f t="shared" si="245"/>
        <v>24.590160000000001</v>
      </c>
      <c r="AW177" s="28">
        <f>AV177</f>
        <v>24.590160000000001</v>
      </c>
      <c r="AX177" s="8">
        <f t="shared" si="244"/>
        <v>24.590160000000001</v>
      </c>
    </row>
    <row r="178" spans="1:50" ht="13" x14ac:dyDescent="0.3">
      <c r="A178" s="6" t="s">
        <v>272</v>
      </c>
      <c r="B178" s="6" t="str">
        <f t="shared" si="190"/>
        <v xml:space="preserve">Tonga </v>
      </c>
      <c r="C178" s="5" t="s">
        <v>53</v>
      </c>
      <c r="D178" s="23">
        <f>TREND(E178:$AW178,E$3:$AW$3,D$3)</f>
        <v>34.641511865546192</v>
      </c>
      <c r="E178" s="23">
        <f>TREND(F178:$AW178,F$3:$AW$3,E$3)</f>
        <v>34.411463319327709</v>
      </c>
      <c r="F178" s="23">
        <f>TREND(G178:$AW178,G$3:$AW$3,F$3)</f>
        <v>34.181414773109225</v>
      </c>
      <c r="G178" s="23">
        <f>TREND(H178:$AW178,H$3:$AW$3,G$3)</f>
        <v>33.951366226890741</v>
      </c>
      <c r="H178" s="23">
        <f>TREND(I178:$AW178,I$3:$AW$3,H$3)</f>
        <v>33.721317680672257</v>
      </c>
      <c r="I178" s="23">
        <f>TREND(J178:$AW178,J$3:$AW$3,I$3)</f>
        <v>33.491269134453717</v>
      </c>
      <c r="J178" s="23">
        <f>TREND(K178:$AW178,K$3:$AW$3,J$3)</f>
        <v>33.26122058823529</v>
      </c>
      <c r="K178" s="23">
        <f>TREND(L178:$AW178,L$3:$AW$3,K$3)</f>
        <v>33.031172042016806</v>
      </c>
      <c r="L178" s="23">
        <f>TREND(M178:$AW178,M$3:$AW$3,L$3)</f>
        <v>32.801123495798322</v>
      </c>
      <c r="M178" s="23">
        <f>TREND(N178:$AW178,N$3:$AW$3,M$3)</f>
        <v>32.571074949579781</v>
      </c>
      <c r="N178" s="23">
        <f>TREND(O178:$AW178,O$3:$AW$3,N$3)</f>
        <v>32.341026403361354</v>
      </c>
      <c r="O178" s="8">
        <v>30.33333</v>
      </c>
      <c r="P178" s="8">
        <f t="shared" ref="P178:AC178" si="249">O178</f>
        <v>30.33333</v>
      </c>
      <c r="Q178" s="8">
        <f t="shared" si="249"/>
        <v>30.33333</v>
      </c>
      <c r="R178" s="8">
        <f t="shared" si="249"/>
        <v>30.33333</v>
      </c>
      <c r="S178" s="8">
        <f t="shared" si="249"/>
        <v>30.33333</v>
      </c>
      <c r="T178" s="8">
        <f t="shared" si="249"/>
        <v>30.33333</v>
      </c>
      <c r="U178" s="8">
        <f t="shared" si="249"/>
        <v>30.33333</v>
      </c>
      <c r="V178" s="8">
        <f t="shared" si="249"/>
        <v>30.33333</v>
      </c>
      <c r="W178" s="8">
        <f t="shared" si="249"/>
        <v>30.33333</v>
      </c>
      <c r="X178" s="8">
        <f t="shared" si="249"/>
        <v>30.33333</v>
      </c>
      <c r="Y178" s="8">
        <f t="shared" si="249"/>
        <v>30.33333</v>
      </c>
      <c r="Z178" s="8">
        <f t="shared" si="249"/>
        <v>30.33333</v>
      </c>
      <c r="AA178" s="8">
        <f t="shared" si="249"/>
        <v>30.33333</v>
      </c>
      <c r="AB178" s="8">
        <f t="shared" si="249"/>
        <v>30.33333</v>
      </c>
      <c r="AC178" s="8">
        <f t="shared" si="249"/>
        <v>30.33333</v>
      </c>
      <c r="AD178" s="8">
        <f>AC178</f>
        <v>30.33333</v>
      </c>
      <c r="AE178" s="8">
        <f t="shared" si="247"/>
        <v>30.33333</v>
      </c>
      <c r="AF178" s="8">
        <f t="shared" si="247"/>
        <v>30.33333</v>
      </c>
      <c r="AG178" s="8">
        <f t="shared" si="247"/>
        <v>30.33333</v>
      </c>
      <c r="AH178" s="28">
        <f t="shared" ref="AH178:AQ178" si="250">AG178</f>
        <v>30.33333</v>
      </c>
      <c r="AI178" s="28">
        <f t="shared" si="250"/>
        <v>30.33333</v>
      </c>
      <c r="AJ178" s="28">
        <f t="shared" si="250"/>
        <v>30.33333</v>
      </c>
      <c r="AK178" s="8">
        <v>24.590160000000001</v>
      </c>
      <c r="AL178" s="28">
        <f t="shared" si="250"/>
        <v>24.590160000000001</v>
      </c>
      <c r="AM178" s="28">
        <f t="shared" si="250"/>
        <v>24.590160000000001</v>
      </c>
      <c r="AN178" s="28">
        <f t="shared" si="250"/>
        <v>24.590160000000001</v>
      </c>
      <c r="AO178" s="28">
        <f t="shared" si="250"/>
        <v>24.590160000000001</v>
      </c>
      <c r="AP178" s="28">
        <f t="shared" si="250"/>
        <v>24.590160000000001</v>
      </c>
      <c r="AQ178" s="28">
        <f t="shared" si="250"/>
        <v>24.590160000000001</v>
      </c>
      <c r="AR178" s="28">
        <f t="shared" si="245"/>
        <v>24.590160000000001</v>
      </c>
      <c r="AS178" s="28">
        <f t="shared" si="245"/>
        <v>24.590160000000001</v>
      </c>
      <c r="AT178" s="28">
        <f t="shared" si="245"/>
        <v>24.590160000000001</v>
      </c>
      <c r="AU178" s="28">
        <f t="shared" si="245"/>
        <v>24.590160000000001</v>
      </c>
      <c r="AV178" s="28">
        <f t="shared" si="245"/>
        <v>24.590160000000001</v>
      </c>
      <c r="AW178" s="28">
        <f>AV178</f>
        <v>24.590160000000001</v>
      </c>
      <c r="AX178" s="8">
        <f t="shared" si="244"/>
        <v>24.590160000000001</v>
      </c>
    </row>
    <row r="179" spans="1:50" ht="30" x14ac:dyDescent="0.3">
      <c r="A179" s="6" t="s">
        <v>273</v>
      </c>
      <c r="B179" s="20" t="s">
        <v>584</v>
      </c>
      <c r="C179" s="5" t="s">
        <v>53</v>
      </c>
      <c r="D179" s="23">
        <f>TREND(E179:$AW179,E$3:$AW$3,D$3)</f>
        <v>39.392002063279847</v>
      </c>
      <c r="E179" s="23">
        <f>TREND(F179:$AW179,F$3:$AW$3,E$3)</f>
        <v>39.899476809269231</v>
      </c>
      <c r="F179" s="23">
        <f>TREND(G179:$AW179,G$3:$AW$3,F$3)</f>
        <v>40.406951555258388</v>
      </c>
      <c r="G179" s="23">
        <f>TREND(H179:$AW179,H$3:$AW$3,G$3)</f>
        <v>40.914426301247772</v>
      </c>
      <c r="H179" s="23">
        <f>TREND(I179:$AW179,I$3:$AW$3,H$3)</f>
        <v>41.421901047237156</v>
      </c>
      <c r="I179" s="23">
        <f>TREND(J179:$AW179,J$3:$AW$3,I$3)</f>
        <v>41.929375793226313</v>
      </c>
      <c r="J179" s="23">
        <f>TREND(K179:$AW179,K$3:$AW$3,J$3)</f>
        <v>42.436850539215698</v>
      </c>
      <c r="K179" s="23">
        <f>TREND(L179:$AW179,L$3:$AW$3,K$3)</f>
        <v>42.944325285205082</v>
      </c>
      <c r="L179" s="23">
        <f>TREND(M179:$AW179,M$3:$AW$3,L$3)</f>
        <v>43.451800031194239</v>
      </c>
      <c r="M179" s="23">
        <f>TREND(N179:$AW179,N$3:$AW$3,M$3)</f>
        <v>43.959274777183623</v>
      </c>
      <c r="N179" s="23">
        <f>TREND(O179:$AW179,O$3:$AW$3,N$3)</f>
        <v>44.466749523172894</v>
      </c>
      <c r="O179" s="23">
        <f>TREND(P179:$AW179,P$3:$AW$3,O$3)</f>
        <v>44.974224269162164</v>
      </c>
      <c r="P179" s="23">
        <f>TREND(Q179:$AW179,Q$3:$AW$3,P$3)</f>
        <v>45.481699015151548</v>
      </c>
      <c r="Q179" s="7">
        <v>49.49239</v>
      </c>
      <c r="R179" s="7">
        <v>50</v>
      </c>
      <c r="S179" s="7">
        <f>R179</f>
        <v>50</v>
      </c>
      <c r="T179" s="7">
        <v>46.059930000000001</v>
      </c>
      <c r="U179" s="7">
        <f>T179</f>
        <v>46.059930000000001</v>
      </c>
      <c r="V179" s="7">
        <v>35.483870000000003</v>
      </c>
      <c r="W179" s="7">
        <v>50.700279999999999</v>
      </c>
      <c r="X179" s="7">
        <f>W179</f>
        <v>50.700279999999999</v>
      </c>
      <c r="Y179" s="7">
        <v>50.9009</v>
      </c>
      <c r="Z179" s="7">
        <f>Y179</f>
        <v>50.9009</v>
      </c>
      <c r="AA179" s="7">
        <f>Z179</f>
        <v>50.9009</v>
      </c>
      <c r="AB179" s="7">
        <f>AA179</f>
        <v>50.9009</v>
      </c>
      <c r="AC179" s="7">
        <f>AB179</f>
        <v>50.9009</v>
      </c>
      <c r="AD179" s="7">
        <f>AC179</f>
        <v>50.9009</v>
      </c>
      <c r="AE179" s="7">
        <f>AD179</f>
        <v>50.9009</v>
      </c>
      <c r="AF179" s="7">
        <f>AE179</f>
        <v>50.9009</v>
      </c>
      <c r="AG179" s="7">
        <v>60.81382</v>
      </c>
      <c r="AH179" s="7">
        <v>59.322029999999998</v>
      </c>
      <c r="AI179" s="7">
        <v>63.331879999999998</v>
      </c>
      <c r="AJ179" s="7">
        <v>66.764709999999994</v>
      </c>
      <c r="AK179" s="8">
        <v>24.590160000000001</v>
      </c>
      <c r="AL179" s="7">
        <v>60.421909999999997</v>
      </c>
      <c r="AM179" s="28">
        <f>AL179</f>
        <v>60.421909999999997</v>
      </c>
      <c r="AN179" s="28">
        <f>AM179</f>
        <v>60.421909999999997</v>
      </c>
      <c r="AO179" s="28">
        <f>AN179</f>
        <v>60.421909999999997</v>
      </c>
      <c r="AP179" s="28">
        <f>AO179</f>
        <v>60.421909999999997</v>
      </c>
      <c r="AQ179" s="28">
        <f>AP179</f>
        <v>60.421909999999997</v>
      </c>
      <c r="AR179" s="28">
        <f t="shared" si="245"/>
        <v>60.421909999999997</v>
      </c>
      <c r="AS179" s="28">
        <f t="shared" si="245"/>
        <v>60.421909999999997</v>
      </c>
      <c r="AT179" s="28">
        <f t="shared" si="245"/>
        <v>60.421909999999997</v>
      </c>
      <c r="AU179" s="28">
        <f t="shared" si="245"/>
        <v>60.421909999999997</v>
      </c>
      <c r="AV179" s="28">
        <f t="shared" si="245"/>
        <v>60.421909999999997</v>
      </c>
      <c r="AW179" s="28">
        <f>AV179</f>
        <v>60.421909999999997</v>
      </c>
      <c r="AX179" s="7">
        <f t="shared" si="244"/>
        <v>60.421909999999997</v>
      </c>
    </row>
    <row r="180" spans="1:50" ht="13" x14ac:dyDescent="0.3">
      <c r="A180" s="6" t="s">
        <v>274</v>
      </c>
      <c r="B180" s="6" t="str">
        <f t="shared" si="190"/>
        <v xml:space="preserve">Tunisia </v>
      </c>
      <c r="C180" s="5" t="s">
        <v>53</v>
      </c>
      <c r="D180" s="30">
        <f t="shared" ref="D180:I180" si="251">E180</f>
        <v>21.031020000000002</v>
      </c>
      <c r="E180" s="30">
        <f t="shared" si="251"/>
        <v>21.031020000000002</v>
      </c>
      <c r="F180" s="30">
        <f t="shared" si="251"/>
        <v>21.031020000000002</v>
      </c>
      <c r="G180" s="30">
        <f t="shared" si="251"/>
        <v>21.031020000000002</v>
      </c>
      <c r="H180" s="30">
        <f t="shared" si="251"/>
        <v>21.031020000000002</v>
      </c>
      <c r="I180" s="30">
        <f t="shared" si="251"/>
        <v>21.031020000000002</v>
      </c>
      <c r="J180" s="8">
        <v>21.031020000000002</v>
      </c>
      <c r="K180" s="8">
        <f>J180</f>
        <v>21.031020000000002</v>
      </c>
      <c r="L180" s="8">
        <v>24.53614</v>
      </c>
      <c r="M180" s="8">
        <v>24.207100000000001</v>
      </c>
      <c r="N180" s="8">
        <v>27.368639999999999</v>
      </c>
      <c r="O180" s="8">
        <v>24.570589999999999</v>
      </c>
      <c r="P180" s="8">
        <f>O180</f>
        <v>24.570589999999999</v>
      </c>
      <c r="Q180" s="8">
        <f>P180</f>
        <v>24.570589999999999</v>
      </c>
      <c r="R180" s="8">
        <f>Q180</f>
        <v>24.570589999999999</v>
      </c>
      <c r="S180" s="8">
        <f>R180</f>
        <v>24.570589999999999</v>
      </c>
      <c r="T180" s="8">
        <v>34.053519999999999</v>
      </c>
      <c r="U180" s="8">
        <v>31.066369999999999</v>
      </c>
      <c r="V180" s="8">
        <v>37.976889999999997</v>
      </c>
      <c r="W180" s="8">
        <v>39.142969999999998</v>
      </c>
      <c r="X180" s="8">
        <v>38.00432</v>
      </c>
      <c r="Y180" s="8">
        <v>39.696309999999997</v>
      </c>
      <c r="Z180" s="8">
        <f>Y180</f>
        <v>39.696309999999997</v>
      </c>
      <c r="AA180" s="8">
        <v>42.714640000000003</v>
      </c>
      <c r="AB180" s="8">
        <v>41.987769999999998</v>
      </c>
      <c r="AC180" s="8">
        <v>42.76643</v>
      </c>
      <c r="AD180" s="8">
        <v>43.136090000000003</v>
      </c>
      <c r="AE180" s="8">
        <v>43.494680000000002</v>
      </c>
      <c r="AF180" s="8">
        <f>AE180</f>
        <v>43.494680000000002</v>
      </c>
      <c r="AG180" s="8">
        <f>AF180</f>
        <v>43.494680000000002</v>
      </c>
      <c r="AH180" s="28">
        <f>AG180</f>
        <v>43.494680000000002</v>
      </c>
      <c r="AI180" s="28">
        <f>AH180</f>
        <v>43.494680000000002</v>
      </c>
      <c r="AJ180" s="28">
        <f>AI180</f>
        <v>43.494680000000002</v>
      </c>
      <c r="AK180" s="8">
        <v>24.590160000000001</v>
      </c>
      <c r="AL180" s="8">
        <v>50.705590000000001</v>
      </c>
      <c r="AM180" s="28">
        <f>AL180</f>
        <v>50.705590000000001</v>
      </c>
      <c r="AN180" s="8">
        <v>58.968510000000002</v>
      </c>
      <c r="AO180" s="28">
        <f>AN180</f>
        <v>58.968510000000002</v>
      </c>
      <c r="AP180" s="28">
        <f>AO180</f>
        <v>58.968510000000002</v>
      </c>
      <c r="AQ180" s="28">
        <f>AP180</f>
        <v>58.968510000000002</v>
      </c>
      <c r="AR180" s="28">
        <f>AQ180</f>
        <v>58.968510000000002</v>
      </c>
      <c r="AS180" s="8">
        <v>64.322580000000002</v>
      </c>
      <c r="AT180" s="8">
        <v>55.833919999999999</v>
      </c>
      <c r="AU180" s="8">
        <v>65.900859999999994</v>
      </c>
      <c r="AV180" s="8">
        <v>65.505420000000001</v>
      </c>
      <c r="AW180" s="8">
        <v>63.528449999999999</v>
      </c>
      <c r="AX180" s="8">
        <f t="shared" si="244"/>
        <v>63.528449999999999</v>
      </c>
    </row>
    <row r="181" spans="1:50" ht="13" x14ac:dyDescent="0.3">
      <c r="A181" s="6" t="s">
        <v>275</v>
      </c>
      <c r="B181" s="6" t="str">
        <f t="shared" si="190"/>
        <v xml:space="preserve">Turkey </v>
      </c>
      <c r="C181" s="5" t="s">
        <v>53</v>
      </c>
      <c r="D181" s="30">
        <f>E181</f>
        <v>19.320969999999999</v>
      </c>
      <c r="E181" s="7">
        <v>19.320969999999999</v>
      </c>
      <c r="F181" s="7">
        <f>E181</f>
        <v>19.320969999999999</v>
      </c>
      <c r="G181" s="7">
        <v>19.869710000000001</v>
      </c>
      <c r="H181" s="7">
        <v>21.450410000000002</v>
      </c>
      <c r="I181" s="7">
        <v>23.028580000000002</v>
      </c>
      <c r="J181" s="7">
        <v>22.76857</v>
      </c>
      <c r="K181" s="7">
        <v>25.210419999999999</v>
      </c>
      <c r="L181" s="7">
        <v>24.095189999999999</v>
      </c>
      <c r="M181" s="7">
        <v>25.165030000000002</v>
      </c>
      <c r="N181" s="7">
        <v>25.823640000000001</v>
      </c>
      <c r="O181" s="7">
        <v>22.406400000000001</v>
      </c>
      <c r="P181" s="7">
        <v>26.776319999999998</v>
      </c>
      <c r="Q181" s="7">
        <v>27.79175</v>
      </c>
      <c r="R181" s="7">
        <v>31.37968</v>
      </c>
      <c r="S181" s="7">
        <v>31.93281</v>
      </c>
      <c r="T181" s="7">
        <v>33.34404</v>
      </c>
      <c r="U181" s="7">
        <v>34.81456</v>
      </c>
      <c r="V181" s="7">
        <v>34.674979999999998</v>
      </c>
      <c r="W181" s="7">
        <v>35.21123</v>
      </c>
      <c r="X181" s="7">
        <v>36.118819999999999</v>
      </c>
      <c r="Y181" s="7">
        <v>35.233669999999996</v>
      </c>
      <c r="Z181" s="7">
        <v>35.019770000000001</v>
      </c>
      <c r="AA181" s="7">
        <v>35.517449999999997</v>
      </c>
      <c r="AB181" s="7">
        <v>38.780740000000002</v>
      </c>
      <c r="AC181" s="7">
        <v>41.050449999999998</v>
      </c>
      <c r="AD181" s="7">
        <f>AC181</f>
        <v>41.050449999999998</v>
      </c>
      <c r="AE181" s="7">
        <f>AD181</f>
        <v>41.050449999999998</v>
      </c>
      <c r="AF181" s="7">
        <f>AE181</f>
        <v>41.050449999999998</v>
      </c>
      <c r="AG181" s="7">
        <v>42.061050000000002</v>
      </c>
      <c r="AH181" s="7">
        <v>41.749789999999997</v>
      </c>
      <c r="AI181" s="7">
        <v>42.801409999999997</v>
      </c>
      <c r="AJ181" s="7">
        <v>42.37209</v>
      </c>
      <c r="AK181" s="8">
        <v>24.590160000000001</v>
      </c>
      <c r="AL181" s="7">
        <v>43.984349999999999</v>
      </c>
      <c r="AM181" s="7">
        <v>43.715260000000001</v>
      </c>
      <c r="AN181" s="7">
        <v>44.651090000000003</v>
      </c>
      <c r="AO181" s="7">
        <v>45.49239</v>
      </c>
      <c r="AP181" s="7">
        <v>45.969270000000002</v>
      </c>
      <c r="AQ181" s="7">
        <v>46.023859999999999</v>
      </c>
      <c r="AR181" s="7">
        <v>46.014629999999997</v>
      </c>
      <c r="AS181" s="7">
        <v>45.730119999999999</v>
      </c>
      <c r="AT181" s="7">
        <v>47.143250000000002</v>
      </c>
      <c r="AU181" s="28">
        <f>AT181</f>
        <v>47.143250000000002</v>
      </c>
      <c r="AV181" s="7">
        <v>49.239600000000003</v>
      </c>
      <c r="AW181" s="28">
        <f>AV181</f>
        <v>49.239600000000003</v>
      </c>
      <c r="AX181" s="7">
        <f t="shared" si="244"/>
        <v>49.239600000000003</v>
      </c>
    </row>
    <row r="182" spans="1:50" ht="13" x14ac:dyDescent="0.3">
      <c r="A182" s="6" t="s">
        <v>279</v>
      </c>
      <c r="B182" s="6" t="str">
        <f t="shared" si="190"/>
        <v xml:space="preserve">Uganda </v>
      </c>
      <c r="C182" s="5" t="s">
        <v>53</v>
      </c>
      <c r="D182" s="30">
        <f>E182</f>
        <v>20.56203</v>
      </c>
      <c r="E182" s="30">
        <f>F182</f>
        <v>20.56203</v>
      </c>
      <c r="F182" s="30">
        <f>G182</f>
        <v>20.56203</v>
      </c>
      <c r="G182" s="30">
        <f>H182</f>
        <v>20.56203</v>
      </c>
      <c r="H182" s="30">
        <f>I182</f>
        <v>20.56203</v>
      </c>
      <c r="I182" s="7">
        <v>20.56203</v>
      </c>
      <c r="J182" s="7">
        <f t="shared" ref="J182:O182" si="252">I182</f>
        <v>20.56203</v>
      </c>
      <c r="K182" s="7">
        <f t="shared" si="252"/>
        <v>20.56203</v>
      </c>
      <c r="L182" s="7">
        <f t="shared" si="252"/>
        <v>20.56203</v>
      </c>
      <c r="M182" s="7">
        <f t="shared" si="252"/>
        <v>20.56203</v>
      </c>
      <c r="N182" s="7">
        <f t="shared" si="252"/>
        <v>20.56203</v>
      </c>
      <c r="O182" s="7">
        <f t="shared" si="252"/>
        <v>20.56203</v>
      </c>
      <c r="P182" s="7">
        <v>16.544119999999999</v>
      </c>
      <c r="Q182" s="7">
        <v>25.245259999999998</v>
      </c>
      <c r="R182" s="7">
        <f>Q182</f>
        <v>25.245259999999998</v>
      </c>
      <c r="S182" s="7">
        <v>23.770040000000002</v>
      </c>
      <c r="T182" s="7">
        <v>21.58155</v>
      </c>
      <c r="U182" s="7">
        <v>24.505649999999999</v>
      </c>
      <c r="V182" s="7">
        <v>25.435320000000001</v>
      </c>
      <c r="W182" s="7">
        <v>26.44303</v>
      </c>
      <c r="X182" s="7">
        <f>W182</f>
        <v>26.44303</v>
      </c>
      <c r="Y182" s="7">
        <v>26.515689999999999</v>
      </c>
      <c r="Z182" s="7">
        <f>Y182</f>
        <v>26.515689999999999</v>
      </c>
      <c r="AA182" s="7">
        <v>27.984290000000001</v>
      </c>
      <c r="AB182" s="7">
        <v>23.434629999999999</v>
      </c>
      <c r="AC182" s="7">
        <f>AB182</f>
        <v>23.434629999999999</v>
      </c>
      <c r="AD182" s="7">
        <v>31.06738</v>
      </c>
      <c r="AE182" s="7">
        <f>AD182</f>
        <v>31.06738</v>
      </c>
      <c r="AF182" s="7">
        <f>AE182</f>
        <v>31.06738</v>
      </c>
      <c r="AG182" s="7">
        <v>35.475830000000002</v>
      </c>
      <c r="AH182" s="7">
        <v>30.275480000000002</v>
      </c>
      <c r="AI182" s="28">
        <f>AH182</f>
        <v>30.275480000000002</v>
      </c>
      <c r="AJ182" s="28">
        <f>AI182</f>
        <v>30.275480000000002</v>
      </c>
      <c r="AK182" s="8">
        <v>24.590160000000001</v>
      </c>
      <c r="AL182" s="7">
        <v>37.847290000000001</v>
      </c>
      <c r="AM182" s="28">
        <f t="shared" ref="AM182:AT182" si="253">AL182</f>
        <v>37.847290000000001</v>
      </c>
      <c r="AN182" s="28">
        <f t="shared" si="253"/>
        <v>37.847290000000001</v>
      </c>
      <c r="AO182" s="28">
        <f t="shared" si="253"/>
        <v>37.847290000000001</v>
      </c>
      <c r="AP182" s="28">
        <f t="shared" si="253"/>
        <v>37.847290000000001</v>
      </c>
      <c r="AQ182" s="28">
        <f t="shared" si="253"/>
        <v>37.847290000000001</v>
      </c>
      <c r="AR182" s="28">
        <f t="shared" si="253"/>
        <v>37.847290000000001</v>
      </c>
      <c r="AS182" s="28">
        <f t="shared" si="253"/>
        <v>37.847290000000001</v>
      </c>
      <c r="AT182" s="28">
        <f t="shared" si="253"/>
        <v>37.847290000000001</v>
      </c>
      <c r="AU182" s="28">
        <f>AT182</f>
        <v>37.847290000000001</v>
      </c>
      <c r="AV182" s="28">
        <f>AU182</f>
        <v>37.847290000000001</v>
      </c>
      <c r="AW182" s="28">
        <f>AV182</f>
        <v>37.847290000000001</v>
      </c>
      <c r="AX182" s="7">
        <f t="shared" si="244"/>
        <v>37.847290000000001</v>
      </c>
    </row>
    <row r="183" spans="1:50" ht="13" x14ac:dyDescent="0.3">
      <c r="A183" s="6" t="s">
        <v>280</v>
      </c>
      <c r="B183" s="6" t="str">
        <f t="shared" si="190"/>
        <v xml:space="preserve">Ukraine </v>
      </c>
      <c r="C183" s="5" t="s">
        <v>53</v>
      </c>
      <c r="D183" s="23">
        <f>TREND(E183:$AW183,E$3:$AW$3,D$3)</f>
        <v>23.508195890109619</v>
      </c>
      <c r="E183" s="23">
        <f>TREND(F183:$AW183,F$3:$AW$3,E$3)</f>
        <v>24.27402426373601</v>
      </c>
      <c r="F183" s="23">
        <f>TREND(G183:$AW183,G$3:$AW$3,F$3)</f>
        <v>25.039852637362401</v>
      </c>
      <c r="G183" s="23">
        <f>TREND(H183:$AW183,H$3:$AW$3,G$3)</f>
        <v>25.805681010988792</v>
      </c>
      <c r="H183" s="23">
        <f>TREND(I183:$AW183,I$3:$AW$3,H$3)</f>
        <v>26.571509384615183</v>
      </c>
      <c r="I183" s="23">
        <f>TREND(J183:$AW183,J$3:$AW$3,I$3)</f>
        <v>27.337337758241574</v>
      </c>
      <c r="J183" s="23">
        <f>TREND(K183:$AW183,K$3:$AW$3,J$3)</f>
        <v>28.103166131867965</v>
      </c>
      <c r="K183" s="23">
        <f>TREND(L183:$AW183,L$3:$AW$3,K$3)</f>
        <v>28.868994505494356</v>
      </c>
      <c r="L183" s="23">
        <f>TREND(M183:$AW183,M$3:$AW$3,L$3)</f>
        <v>29.634822879120748</v>
      </c>
      <c r="M183" s="23">
        <f>TREND(N183:$AW183,N$3:$AW$3,M$3)</f>
        <v>30.400651252747139</v>
      </c>
      <c r="N183" s="23">
        <f>TREND(O183:$AW183,O$3:$AW$3,N$3)</f>
        <v>31.16647962637353</v>
      </c>
      <c r="O183" s="23">
        <f>TREND(P183:$AW183,P$3:$AW$3,O$3)</f>
        <v>31.932307999999921</v>
      </c>
      <c r="P183" s="23">
        <f>TREND(Q183:$AW183,Q$3:$AW$3,P$3)</f>
        <v>32.698136373626312</v>
      </c>
      <c r="Q183" s="23">
        <f>TREND(R183:$AW183,R$3:$AW$3,Q$3)</f>
        <v>33.463964747252476</v>
      </c>
      <c r="R183" s="23">
        <f>TREND(S183:$AW183,S$3:$AW$3,R$3)</f>
        <v>34.229793120878867</v>
      </c>
      <c r="S183" s="23">
        <f>TREND(T183:$AW183,T$3:$AW$3,S$3)</f>
        <v>34.995621494505485</v>
      </c>
      <c r="T183" s="23">
        <f>TREND(U183:$AW183,U$3:$AW$3,T$3)</f>
        <v>35.761449868131876</v>
      </c>
      <c r="U183" s="23">
        <f>TREND(V183:$AW183,V$3:$AW$3,U$3)</f>
        <v>36.52727824175804</v>
      </c>
      <c r="V183" s="23">
        <f>TREND(W183:$AW183,W$3:$AW$3,V$3)</f>
        <v>37.293106615384431</v>
      </c>
      <c r="W183" s="23">
        <f>TREND(X183:$AW183,X$3:$AW$3,W$3)</f>
        <v>38.058934989010822</v>
      </c>
      <c r="X183" s="23">
        <f>TREND(Y183:$AW183,Y$3:$AW$3,X$3)</f>
        <v>38.824763362637214</v>
      </c>
      <c r="Y183" s="23">
        <f>TREND(Z183:$AW183,Z$3:$AW$3,Y$3)</f>
        <v>39.590591736263605</v>
      </c>
      <c r="Z183" s="23">
        <f>TREND(AA183:$AW183,AA$3:$AW$3,Z$3)</f>
        <v>40.356420109889996</v>
      </c>
      <c r="AA183" s="23">
        <f>TREND(AB183:$AW183,AB$3:$AW$3,AA$3)</f>
        <v>41.122248483516159</v>
      </c>
      <c r="AB183" s="23">
        <f>TREND(AC183:$AW183,AC$3:$AW$3,AB$3)</f>
        <v>41.888076857142778</v>
      </c>
      <c r="AC183" s="23">
        <f>TREND(AD183:$AW183,AD$3:$AW$3,AC$3)</f>
        <v>42.653905230769169</v>
      </c>
      <c r="AD183" s="23">
        <f>TREND(AE183:$AW183,AE$3:$AW$3,AD$3)</f>
        <v>43.41973360439556</v>
      </c>
      <c r="AE183" s="23">
        <f>TREND(AF183:$AW183,AF$3:$AW$3,AE$3)</f>
        <v>44.185561978021951</v>
      </c>
      <c r="AF183" s="23">
        <f>TREND(AG183:$AW183,AG$3:$AW$3,AF$3)</f>
        <v>44.951390351648115</v>
      </c>
      <c r="AG183" s="23">
        <f>TREND(AH183:$AW183,AH$3:$AW$3,AG$3)</f>
        <v>45.717218725274506</v>
      </c>
      <c r="AH183" s="23">
        <f>TREND(AI183:$AW183,AI$3:$AW$3,AH$3)</f>
        <v>46.483047098901125</v>
      </c>
      <c r="AI183" s="23">
        <f>TREND(AJ183:$AW183,AJ$3:$AW$3,AI$3)</f>
        <v>47.248875472527516</v>
      </c>
      <c r="AJ183" s="23">
        <f>TREND(AK183:$AW183,AK$3:$AW$3,AJ$3)</f>
        <v>48.014703846153907</v>
      </c>
      <c r="AK183" s="8">
        <v>24.590160000000001</v>
      </c>
      <c r="AL183" s="23">
        <f>TREND(AM183:$AW183,AM$3:$AW$3,AL$3)</f>
        <v>57.609817999999905</v>
      </c>
      <c r="AM183" s="23">
        <f>TREND(AN183:$AW183,AN$3:$AW$3,AM$3)</f>
        <v>57.276084000000083</v>
      </c>
      <c r="AN183" s="23">
        <f>TREND(AO183:$AW183,AO$3:$AW$3,AN$3)</f>
        <v>56.942350000000033</v>
      </c>
      <c r="AO183" s="23">
        <f>TREND(AP183:$AW183,AP$3:$AW$3,AO$3)</f>
        <v>56.608615999999984</v>
      </c>
      <c r="AP183" s="23">
        <f>TREND(AQ183:$AW183,AQ$3:$AW$3,AP$3)</f>
        <v>56.274881999999934</v>
      </c>
      <c r="AQ183" s="23">
        <f>TREND(AR183:$AW183,AR$3:$AW$3,AQ$3)</f>
        <v>55.941147999999998</v>
      </c>
      <c r="AR183" s="23">
        <f>TREND(AS183:$AW183,AS$3:$AW$3,AR$3)</f>
        <v>55.607413999999949</v>
      </c>
      <c r="AS183" s="23">
        <f>TREND(AT183:$AW183,AT$3:$AW$3,AS$3)</f>
        <v>55.273680000000013</v>
      </c>
      <c r="AT183" s="8">
        <v>54.685099999999998</v>
      </c>
      <c r="AU183" s="8">
        <v>54.97531</v>
      </c>
      <c r="AV183" s="8">
        <v>54.298819999999999</v>
      </c>
      <c r="AW183" s="8">
        <v>53.79815</v>
      </c>
      <c r="AX183" s="8">
        <f t="shared" si="244"/>
        <v>53.79815</v>
      </c>
    </row>
    <row r="184" spans="1:50" ht="30" x14ac:dyDescent="0.3">
      <c r="A184" s="6" t="s">
        <v>281</v>
      </c>
      <c r="B184" s="6" t="str">
        <f t="shared" si="190"/>
        <v xml:space="preserve">United Arab Emirates </v>
      </c>
      <c r="C184" s="5" t="s">
        <v>53</v>
      </c>
      <c r="D184" s="23">
        <f>TREND(E184:$AW184,E$3:$AW$3,D$3)</f>
        <v>67.827016304048811</v>
      </c>
      <c r="E184" s="23">
        <f>TREND(F184:$AW184,F$3:$AW$3,E$3)</f>
        <v>67.464499663865581</v>
      </c>
      <c r="F184" s="23">
        <f>TREND(G184:$AW184,G$3:$AW$3,F$3)</f>
        <v>67.101983023682124</v>
      </c>
      <c r="G184" s="23">
        <f>TREND(H184:$AW184,H$3:$AW$3,G$3)</f>
        <v>66.739466383498893</v>
      </c>
      <c r="H184" s="23">
        <f>TREND(I184:$AW184,I$3:$AW$3,H$3)</f>
        <v>66.376949743315436</v>
      </c>
      <c r="I184" s="23">
        <f>TREND(J184:$AW184,J$3:$AW$3,I$3)</f>
        <v>66.014433103132205</v>
      </c>
      <c r="J184" s="23">
        <f>TREND(K184:$AW184,K$3:$AW$3,J$3)</f>
        <v>65.651916462948748</v>
      </c>
      <c r="K184" s="23">
        <f>TREND(L184:$AW184,L$3:$AW$3,K$3)</f>
        <v>65.289399822765517</v>
      </c>
      <c r="L184" s="23">
        <f>TREND(M184:$AW184,M$3:$AW$3,L$3)</f>
        <v>64.92688318258206</v>
      </c>
      <c r="M184" s="23">
        <f>TREND(N184:$AW184,N$3:$AW$3,M$3)</f>
        <v>64.56436654239883</v>
      </c>
      <c r="N184" s="23">
        <f>TREND(O184:$AW184,O$3:$AW$3,N$3)</f>
        <v>64.201849902215372</v>
      </c>
      <c r="O184" s="23">
        <f>TREND(P184:$AW184,P$3:$AW$3,O$3)</f>
        <v>63.839333262032142</v>
      </c>
      <c r="P184" s="7">
        <v>54.533839999999998</v>
      </c>
      <c r="Q184" s="7">
        <v>56.965519999999998</v>
      </c>
      <c r="R184" s="7">
        <v>59.407220000000002</v>
      </c>
      <c r="S184" s="7">
        <v>68.341710000000006</v>
      </c>
      <c r="T184" s="7">
        <v>58.989780000000003</v>
      </c>
      <c r="U184" s="7">
        <v>47.667949999999998</v>
      </c>
      <c r="V184" s="7">
        <f>U184</f>
        <v>47.667949999999998</v>
      </c>
      <c r="W184" s="7">
        <v>66.897149999999996</v>
      </c>
      <c r="X184" s="7">
        <f>W184</f>
        <v>66.897149999999996</v>
      </c>
      <c r="Y184" s="7">
        <f>X184</f>
        <v>66.897149999999996</v>
      </c>
      <c r="Z184" s="7">
        <v>71.14846</v>
      </c>
      <c r="AA184" s="7">
        <v>67.25018</v>
      </c>
      <c r="AB184" s="7">
        <f t="shared" ref="AB184:AG184" si="254">AA184</f>
        <v>67.25018</v>
      </c>
      <c r="AC184" s="7">
        <f t="shared" si="254"/>
        <v>67.25018</v>
      </c>
      <c r="AD184" s="7">
        <f t="shared" si="254"/>
        <v>67.25018</v>
      </c>
      <c r="AE184" s="7">
        <f t="shared" si="254"/>
        <v>67.25018</v>
      </c>
      <c r="AF184" s="7">
        <f t="shared" si="254"/>
        <v>67.25018</v>
      </c>
      <c r="AG184" s="7">
        <f t="shared" si="254"/>
        <v>67.25018</v>
      </c>
      <c r="AH184" s="28">
        <f t="shared" ref="AH184:AN184" si="255">AG184</f>
        <v>67.25018</v>
      </c>
      <c r="AI184" s="28">
        <f t="shared" si="255"/>
        <v>67.25018</v>
      </c>
      <c r="AJ184" s="28">
        <f t="shared" si="255"/>
        <v>67.25018</v>
      </c>
      <c r="AK184" s="8">
        <v>24.590160000000001</v>
      </c>
      <c r="AL184" s="28">
        <f t="shared" si="255"/>
        <v>24.590160000000001</v>
      </c>
      <c r="AM184" s="28">
        <f t="shared" si="255"/>
        <v>24.590160000000001</v>
      </c>
      <c r="AN184" s="28">
        <f t="shared" si="255"/>
        <v>24.590160000000001</v>
      </c>
      <c r="AO184" s="7">
        <v>62.251150000000003</v>
      </c>
      <c r="AP184" s="7">
        <v>60.839500000000001</v>
      </c>
      <c r="AQ184" s="7">
        <v>58.473669999999998</v>
      </c>
      <c r="AR184" s="7">
        <v>59.414439999999999</v>
      </c>
      <c r="AS184" s="7">
        <v>57.513170000000002</v>
      </c>
      <c r="AT184" s="7">
        <v>58.197800000000001</v>
      </c>
      <c r="AU184" s="7">
        <v>55.564210000000003</v>
      </c>
      <c r="AV184" s="7">
        <v>51.521729999999998</v>
      </c>
      <c r="AW184" s="7">
        <v>54.787939999999999</v>
      </c>
      <c r="AX184" s="7">
        <f t="shared" si="244"/>
        <v>54.787939999999999</v>
      </c>
    </row>
    <row r="185" spans="1:50" ht="70" x14ac:dyDescent="0.3">
      <c r="A185" s="6" t="s">
        <v>282</v>
      </c>
      <c r="B185" s="21" t="s">
        <v>593</v>
      </c>
      <c r="C185" s="5" t="s">
        <v>53</v>
      </c>
      <c r="D185" s="30">
        <f>E185</f>
        <v>29.275639999999999</v>
      </c>
      <c r="E185" s="8">
        <v>29.275639999999999</v>
      </c>
      <c r="F185" s="8">
        <f>E185</f>
        <v>29.275639999999999</v>
      </c>
      <c r="G185" s="8">
        <v>30.153700000000001</v>
      </c>
      <c r="H185" s="8">
        <v>31.177119999999999</v>
      </c>
      <c r="I185" s="8">
        <v>31.670809999999999</v>
      </c>
      <c r="J185" s="8">
        <f t="shared" ref="J185:Q185" si="256">I185</f>
        <v>31.670809999999999</v>
      </c>
      <c r="K185" s="8">
        <f t="shared" si="256"/>
        <v>31.670809999999999</v>
      </c>
      <c r="L185" s="8">
        <f t="shared" si="256"/>
        <v>31.670809999999999</v>
      </c>
      <c r="M185" s="8">
        <f t="shared" si="256"/>
        <v>31.670809999999999</v>
      </c>
      <c r="N185" s="8">
        <f t="shared" si="256"/>
        <v>31.670809999999999</v>
      </c>
      <c r="O185" s="8">
        <f t="shared" si="256"/>
        <v>31.670809999999999</v>
      </c>
      <c r="P185" s="8">
        <f t="shared" si="256"/>
        <v>31.670809999999999</v>
      </c>
      <c r="Q185" s="8">
        <f t="shared" si="256"/>
        <v>31.670809999999999</v>
      </c>
      <c r="R185" s="8">
        <v>41.427750000000003</v>
      </c>
      <c r="S185" s="8">
        <v>45.457610000000003</v>
      </c>
      <c r="T185" s="8">
        <v>45.310789999999997</v>
      </c>
      <c r="U185" s="8">
        <v>44.975549999999998</v>
      </c>
      <c r="V185" s="8">
        <v>47.179479999999998</v>
      </c>
      <c r="W185" s="8">
        <v>46.746769999999998</v>
      </c>
      <c r="X185" s="8">
        <v>47.829419999999999</v>
      </c>
      <c r="Y185" s="8">
        <v>48.29045</v>
      </c>
      <c r="Z185" s="8">
        <v>49.262810000000002</v>
      </c>
      <c r="AA185" s="8">
        <v>48.487740000000002</v>
      </c>
      <c r="AB185" s="8">
        <f>AA185</f>
        <v>48.487740000000002</v>
      </c>
      <c r="AC185" s="8">
        <v>51.200760000000002</v>
      </c>
      <c r="AD185" s="8">
        <v>53.558999999999997</v>
      </c>
      <c r="AE185" s="8">
        <f>AD185</f>
        <v>53.558999999999997</v>
      </c>
      <c r="AF185" s="8">
        <v>53.208770000000001</v>
      </c>
      <c r="AG185" s="8">
        <v>54.5657</v>
      </c>
      <c r="AH185" s="8">
        <v>54.911940000000001</v>
      </c>
      <c r="AI185" s="8">
        <v>55.917450000000002</v>
      </c>
      <c r="AJ185" s="8">
        <v>56.424729999999997</v>
      </c>
      <c r="AK185" s="8">
        <v>24.590160000000001</v>
      </c>
      <c r="AL185" s="8">
        <v>57.743839999999999</v>
      </c>
      <c r="AM185" s="8">
        <v>58.047020000000003</v>
      </c>
      <c r="AN185" s="8">
        <v>58.094079999999998</v>
      </c>
      <c r="AO185" s="8">
        <v>58.10472</v>
      </c>
      <c r="AP185" s="8">
        <v>57.877989999999997</v>
      </c>
      <c r="AQ185" s="8">
        <v>57.338920000000002</v>
      </c>
      <c r="AR185" s="8">
        <v>56.454189999999997</v>
      </c>
      <c r="AS185" s="8">
        <v>56.316099999999999</v>
      </c>
      <c r="AT185" s="8">
        <v>56.626010000000001</v>
      </c>
      <c r="AU185" s="8">
        <v>57.0503</v>
      </c>
      <c r="AV185" s="8">
        <v>57.117780000000003</v>
      </c>
      <c r="AW185" s="28">
        <f>AV185</f>
        <v>57.117780000000003</v>
      </c>
      <c r="AX185" s="8">
        <f t="shared" si="244"/>
        <v>57.117780000000003</v>
      </c>
    </row>
    <row r="186" spans="1:50" ht="40" x14ac:dyDescent="0.3">
      <c r="A186" s="6" t="s">
        <v>283</v>
      </c>
      <c r="B186" s="6" t="s">
        <v>580</v>
      </c>
      <c r="C186" s="5" t="s">
        <v>53</v>
      </c>
      <c r="D186" s="30">
        <f t="shared" ref="D186:I186" si="257">E186</f>
        <v>11.71875</v>
      </c>
      <c r="E186" s="30">
        <f t="shared" si="257"/>
        <v>11.71875</v>
      </c>
      <c r="F186" s="30">
        <f t="shared" si="257"/>
        <v>11.71875</v>
      </c>
      <c r="G186" s="30">
        <f t="shared" si="257"/>
        <v>11.71875</v>
      </c>
      <c r="H186" s="30">
        <f t="shared" si="257"/>
        <v>11.71875</v>
      </c>
      <c r="I186" s="30">
        <f t="shared" si="257"/>
        <v>11.71875</v>
      </c>
      <c r="J186" s="7">
        <v>11.71875</v>
      </c>
      <c r="K186" s="7">
        <v>12.186120000000001</v>
      </c>
      <c r="L186" s="7">
        <v>12.186120000000001</v>
      </c>
      <c r="M186" s="7">
        <f>L186</f>
        <v>12.186120000000001</v>
      </c>
      <c r="N186" s="7">
        <v>23.915590000000002</v>
      </c>
      <c r="O186" s="7">
        <f>N186</f>
        <v>23.915590000000002</v>
      </c>
      <c r="P186" s="7">
        <f>O186</f>
        <v>23.915590000000002</v>
      </c>
      <c r="Q186" s="7">
        <v>22.22222</v>
      </c>
      <c r="R186" s="7">
        <v>20.469080000000002</v>
      </c>
      <c r="S186" s="7">
        <f>R186</f>
        <v>20.469080000000002</v>
      </c>
      <c r="T186" s="7">
        <f>S186</f>
        <v>20.469080000000002</v>
      </c>
      <c r="U186" s="7">
        <f>T186</f>
        <v>20.469080000000002</v>
      </c>
      <c r="V186" s="7">
        <v>14.02985</v>
      </c>
      <c r="W186" s="7">
        <f>V186</f>
        <v>14.02985</v>
      </c>
      <c r="X186" s="7">
        <f>W186</f>
        <v>14.02985</v>
      </c>
      <c r="Y186" s="7">
        <f>X186</f>
        <v>14.02985</v>
      </c>
      <c r="Z186" s="7">
        <f>Y186</f>
        <v>14.02985</v>
      </c>
      <c r="AA186" s="7">
        <f>Z186</f>
        <v>14.02985</v>
      </c>
      <c r="AB186" s="7">
        <f>AA186</f>
        <v>14.02985</v>
      </c>
      <c r="AC186" s="7">
        <f>AB186</f>
        <v>14.02985</v>
      </c>
      <c r="AD186" s="7">
        <v>17.612929999999999</v>
      </c>
      <c r="AE186" s="7">
        <f>AD186</f>
        <v>17.612929999999999</v>
      </c>
      <c r="AF186" s="7">
        <f>AE186</f>
        <v>17.612929999999999</v>
      </c>
      <c r="AG186" s="7">
        <v>22.253309999999999</v>
      </c>
      <c r="AH186" s="28">
        <f t="shared" ref="AH186:AV186" si="258">AG186</f>
        <v>22.253309999999999</v>
      </c>
      <c r="AI186" s="28">
        <f t="shared" si="258"/>
        <v>22.253309999999999</v>
      </c>
      <c r="AJ186" s="28">
        <f t="shared" si="258"/>
        <v>22.253309999999999</v>
      </c>
      <c r="AK186" s="8">
        <v>24.590160000000001</v>
      </c>
      <c r="AL186" s="28">
        <f t="shared" si="258"/>
        <v>24.590160000000001</v>
      </c>
      <c r="AM186" s="28">
        <f t="shared" si="258"/>
        <v>24.590160000000001</v>
      </c>
      <c r="AN186" s="28">
        <f t="shared" si="258"/>
        <v>24.590160000000001</v>
      </c>
      <c r="AO186" s="28">
        <f t="shared" si="258"/>
        <v>24.590160000000001</v>
      </c>
      <c r="AP186" s="28">
        <f t="shared" si="258"/>
        <v>24.590160000000001</v>
      </c>
      <c r="AQ186" s="28">
        <f t="shared" si="258"/>
        <v>24.590160000000001</v>
      </c>
      <c r="AR186" s="28">
        <f t="shared" si="258"/>
        <v>24.590160000000001</v>
      </c>
      <c r="AS186" s="28">
        <f t="shared" si="258"/>
        <v>24.590160000000001</v>
      </c>
      <c r="AT186" s="28">
        <f t="shared" si="258"/>
        <v>24.590160000000001</v>
      </c>
      <c r="AU186" s="28">
        <f t="shared" si="258"/>
        <v>24.590160000000001</v>
      </c>
      <c r="AV186" s="28">
        <f t="shared" si="258"/>
        <v>24.590160000000001</v>
      </c>
      <c r="AW186" s="28">
        <f>AV186</f>
        <v>24.590160000000001</v>
      </c>
      <c r="AX186" s="7">
        <f t="shared" si="244"/>
        <v>24.590160000000001</v>
      </c>
    </row>
    <row r="187" spans="1:50" ht="30" x14ac:dyDescent="0.3">
      <c r="A187" s="6" t="s">
        <v>284</v>
      </c>
      <c r="B187" s="21" t="s">
        <v>594</v>
      </c>
      <c r="C187" s="5" t="s">
        <v>53</v>
      </c>
      <c r="D187" s="30">
        <f>E187</f>
        <v>40.89716</v>
      </c>
      <c r="E187" s="8">
        <v>40.89716</v>
      </c>
      <c r="F187" s="8">
        <f>E187</f>
        <v>40.89716</v>
      </c>
      <c r="G187" s="8">
        <v>41.287269999999999</v>
      </c>
      <c r="H187" s="8">
        <f>G187</f>
        <v>41.287269999999999</v>
      </c>
      <c r="I187" s="8">
        <v>45.711709999999997</v>
      </c>
      <c r="J187" s="8">
        <v>44.345149999999997</v>
      </c>
      <c r="K187" s="8">
        <v>44.66187</v>
      </c>
      <c r="L187" s="8">
        <v>45.634889999999999</v>
      </c>
      <c r="M187" s="8">
        <f>L187</f>
        <v>45.634889999999999</v>
      </c>
      <c r="N187" s="8">
        <f>M187</f>
        <v>45.634889999999999</v>
      </c>
      <c r="O187" s="8">
        <v>49.083750000000002</v>
      </c>
      <c r="P187" s="8">
        <v>49.663629999999998</v>
      </c>
      <c r="Q187" s="8">
        <v>50.20232</v>
      </c>
      <c r="R187" s="8">
        <v>50.339750000000002</v>
      </c>
      <c r="S187" s="8">
        <v>50.44641</v>
      </c>
      <c r="T187" s="8">
        <f>S187</f>
        <v>50.44641</v>
      </c>
      <c r="U187" s="8">
        <v>50.752290000000002</v>
      </c>
      <c r="V187" s="8">
        <f>U187</f>
        <v>50.752290000000002</v>
      </c>
      <c r="W187" s="8">
        <v>52.817309999999999</v>
      </c>
      <c r="X187" s="8">
        <v>53.528129999999997</v>
      </c>
      <c r="Y187" s="8">
        <v>54.203099999999999</v>
      </c>
      <c r="Z187" s="8">
        <v>54.177030000000002</v>
      </c>
      <c r="AA187" s="8">
        <f>Z187</f>
        <v>54.177030000000002</v>
      </c>
      <c r="AB187" s="8">
        <v>54.66583</v>
      </c>
      <c r="AC187" s="8">
        <v>54.98048</v>
      </c>
      <c r="AD187" s="8">
        <v>55.186860000000003</v>
      </c>
      <c r="AE187" s="8">
        <f>AD187</f>
        <v>55.186860000000003</v>
      </c>
      <c r="AF187" s="8">
        <f>AE187</f>
        <v>55.186860000000003</v>
      </c>
      <c r="AG187" s="8">
        <v>56.34395</v>
      </c>
      <c r="AH187" s="8">
        <v>56.996940000000002</v>
      </c>
      <c r="AI187" s="8">
        <v>57.099029999999999</v>
      </c>
      <c r="AJ187" s="8">
        <v>57.30012</v>
      </c>
      <c r="AK187" s="8">
        <v>24.590160000000001</v>
      </c>
      <c r="AL187" s="8">
        <v>57.70879</v>
      </c>
      <c r="AM187" s="8">
        <v>57.964449999999999</v>
      </c>
      <c r="AN187" s="8">
        <v>58.343519999999998</v>
      </c>
      <c r="AO187" s="8">
        <v>58.47204</v>
      </c>
      <c r="AP187" s="8">
        <v>58.451619999999998</v>
      </c>
      <c r="AQ187" s="8">
        <v>58.447220000000002</v>
      </c>
      <c r="AR187" s="8">
        <v>58.51784</v>
      </c>
      <c r="AS187" s="8">
        <v>58.437710000000003</v>
      </c>
      <c r="AT187" s="8">
        <v>58.380009999999999</v>
      </c>
      <c r="AU187" s="8">
        <v>58.568530000000003</v>
      </c>
      <c r="AV187" s="8">
        <v>58.430750000000003</v>
      </c>
      <c r="AW187" s="28">
        <f>AV187</f>
        <v>58.430750000000003</v>
      </c>
      <c r="AX187" s="8">
        <f t="shared" si="244"/>
        <v>58.430750000000003</v>
      </c>
    </row>
    <row r="188" spans="1:50" ht="13" x14ac:dyDescent="0.3">
      <c r="A188" s="6" t="s">
        <v>286</v>
      </c>
      <c r="B188" s="6" t="str">
        <f t="shared" si="190"/>
        <v xml:space="preserve">Uruguay </v>
      </c>
      <c r="C188" s="5" t="s">
        <v>53</v>
      </c>
      <c r="D188" s="23">
        <f>TREND(E188:$AW188,E$3:$AW$3,D$3)</f>
        <v>38.572150597439531</v>
      </c>
      <c r="E188" s="23">
        <f>TREND(F188:$AW188,F$3:$AW$3,E$3)</f>
        <v>39.14190108582261</v>
      </c>
      <c r="F188" s="23">
        <f>TREND(G188:$AW188,G$3:$AW$3,F$3)</f>
        <v>39.711651574205689</v>
      </c>
      <c r="G188" s="23">
        <f>TREND(H188:$AW188,H$3:$AW$3,G$3)</f>
        <v>40.281402062588995</v>
      </c>
      <c r="H188" s="23">
        <f>TREND(I188:$AW188,I$3:$AW$3,H$3)</f>
        <v>40.851152550972301</v>
      </c>
      <c r="I188" s="23">
        <f>TREND(J188:$AW188,J$3:$AW$3,I$3)</f>
        <v>41.420903039355153</v>
      </c>
      <c r="J188" s="23">
        <f>TREND(K188:$AW188,K$3:$AW$3,J$3)</f>
        <v>41.990653527738459</v>
      </c>
      <c r="K188" s="23">
        <f>TREND(L188:$AW188,L$3:$AW$3,K$3)</f>
        <v>42.560404016121311</v>
      </c>
      <c r="L188" s="23">
        <f>TREND(M188:$AW188,M$3:$AW$3,L$3)</f>
        <v>43.130154504504389</v>
      </c>
      <c r="M188" s="8">
        <v>52.390540000000001</v>
      </c>
      <c r="N188" s="8">
        <v>49.411760000000001</v>
      </c>
      <c r="O188" s="8">
        <v>34.65211</v>
      </c>
      <c r="P188" s="8">
        <v>54.427349999999997</v>
      </c>
      <c r="Q188" s="8">
        <v>54.318049999999999</v>
      </c>
      <c r="R188" s="8">
        <v>56.27854</v>
      </c>
      <c r="S188" s="8">
        <v>57.560789999999997</v>
      </c>
      <c r="T188" s="8">
        <v>60.808489999999999</v>
      </c>
      <c r="U188" s="8">
        <v>59.258000000000003</v>
      </c>
      <c r="V188" s="8">
        <v>56.373019999999997</v>
      </c>
      <c r="W188" s="8">
        <v>38.416420000000002</v>
      </c>
      <c r="X188" s="8">
        <f>W188</f>
        <v>38.416420000000002</v>
      </c>
      <c r="Y188" s="8">
        <f>X188</f>
        <v>38.416420000000002</v>
      </c>
      <c r="Z188" s="8">
        <f>Y188</f>
        <v>38.416420000000002</v>
      </c>
      <c r="AA188" s="8">
        <f>Z188</f>
        <v>38.416420000000002</v>
      </c>
      <c r="AB188" s="8">
        <f>AA188</f>
        <v>38.416420000000002</v>
      </c>
      <c r="AC188" s="8">
        <f>AB188</f>
        <v>38.416420000000002</v>
      </c>
      <c r="AD188" s="8">
        <f>AC188</f>
        <v>38.416420000000002</v>
      </c>
      <c r="AE188" s="8">
        <f>AD188</f>
        <v>38.416420000000002</v>
      </c>
      <c r="AF188" s="8">
        <f>AE188</f>
        <v>38.416420000000002</v>
      </c>
      <c r="AG188" s="8">
        <v>64.359620000000007</v>
      </c>
      <c r="AH188" s="28">
        <f>AG188</f>
        <v>64.359620000000007</v>
      </c>
      <c r="AI188" s="8">
        <v>70.986220000000003</v>
      </c>
      <c r="AJ188" s="8">
        <v>66.787049999999994</v>
      </c>
      <c r="AK188" s="8">
        <v>24.590160000000001</v>
      </c>
      <c r="AL188" s="8">
        <v>66.702169999999995</v>
      </c>
      <c r="AM188" s="8">
        <v>68.585589999999996</v>
      </c>
      <c r="AN188" s="8">
        <v>65.833820000000003</v>
      </c>
      <c r="AO188" s="8">
        <v>68.782300000000006</v>
      </c>
      <c r="AP188" s="8">
        <v>65.110879999999995</v>
      </c>
      <c r="AQ188" s="8">
        <v>65.86627</v>
      </c>
      <c r="AR188" s="8">
        <v>64.123959999999997</v>
      </c>
      <c r="AS188" s="28">
        <f>AR188</f>
        <v>64.123959999999997</v>
      </c>
      <c r="AT188" s="28">
        <f>AS188</f>
        <v>64.123959999999997</v>
      </c>
      <c r="AU188" s="28">
        <f>AT188</f>
        <v>64.123959999999997</v>
      </c>
      <c r="AV188" s="28">
        <f>AU188</f>
        <v>64.123959999999997</v>
      </c>
      <c r="AW188" s="28">
        <f>AV188</f>
        <v>64.123959999999997</v>
      </c>
      <c r="AX188" s="8">
        <f t="shared" si="244"/>
        <v>64.123959999999997</v>
      </c>
    </row>
    <row r="189" spans="1:50" ht="20" x14ac:dyDescent="0.3">
      <c r="A189" s="6" t="s">
        <v>287</v>
      </c>
      <c r="B189" s="6" t="str">
        <f t="shared" si="190"/>
        <v xml:space="preserve">Uzbekistan </v>
      </c>
      <c r="C189" s="5" t="s">
        <v>53</v>
      </c>
      <c r="D189" s="29">
        <f>AVERAGE(E189:$AW189)</f>
        <v>38.645869846153829</v>
      </c>
      <c r="E189" s="29">
        <f>AVERAGE(F189:$AW189)</f>
        <v>38.645869846153829</v>
      </c>
      <c r="F189" s="29">
        <f>AVERAGE(G189:$AW189)</f>
        <v>38.645869846153829</v>
      </c>
      <c r="G189" s="29">
        <f>AVERAGE(H189:$AW189)</f>
        <v>38.645869846153829</v>
      </c>
      <c r="H189" s="29">
        <f>AVERAGE(I189:$AW189)</f>
        <v>38.645869846153829</v>
      </c>
      <c r="I189" s="29">
        <f>AVERAGE(J189:$AW189)</f>
        <v>38.645869846153829</v>
      </c>
      <c r="J189" s="29">
        <f>AVERAGE(K189:$AW189)</f>
        <v>38.645869846153829</v>
      </c>
      <c r="K189" s="29">
        <f>AVERAGE(L189:$AW189)</f>
        <v>38.645869846153822</v>
      </c>
      <c r="L189" s="29">
        <f>AVERAGE(M189:$AW189)</f>
        <v>38.645869846153829</v>
      </c>
      <c r="M189" s="29">
        <f>AVERAGE(N189:$AW189)</f>
        <v>38.645869846153829</v>
      </c>
      <c r="N189" s="29">
        <f>AVERAGE(O189:$AW189)</f>
        <v>38.645869846153836</v>
      </c>
      <c r="O189" s="29">
        <f>AVERAGE(P189:$AW189)</f>
        <v>38.645869846153836</v>
      </c>
      <c r="P189" s="29">
        <f>AVERAGE(Q189:$AW189)</f>
        <v>38.645869846153843</v>
      </c>
      <c r="Q189" s="29">
        <f>AVERAGE(R189:$AW189)</f>
        <v>38.645869846153836</v>
      </c>
      <c r="R189" s="29">
        <f>AVERAGE(S189:$AW189)</f>
        <v>38.645869846153843</v>
      </c>
      <c r="S189" s="29">
        <f>AVERAGE(T189:$AW189)</f>
        <v>38.64586984615385</v>
      </c>
      <c r="T189" s="29">
        <f>AVERAGE(U189:$AW189)</f>
        <v>38.645869846153857</v>
      </c>
      <c r="U189" s="29">
        <f>AVERAGE(V189:$AW189)</f>
        <v>38.645869846153857</v>
      </c>
      <c r="V189" s="29">
        <f>AVERAGE(W189:$AW189)</f>
        <v>38.645869846153857</v>
      </c>
      <c r="W189" s="29">
        <f>AVERAGE(X189:$AW189)</f>
        <v>38.645869846153865</v>
      </c>
      <c r="X189" s="29">
        <f>AVERAGE(Y189:$AW189)</f>
        <v>38.645869846153857</v>
      </c>
      <c r="Y189" s="29">
        <f>AVERAGE(Z189:$AW189)</f>
        <v>38.645869846153865</v>
      </c>
      <c r="Z189" s="29">
        <f>AVERAGE(AA189:$AW189)</f>
        <v>38.645869846153857</v>
      </c>
      <c r="AA189" s="29">
        <f>AVERAGE(AB189:$AW189)</f>
        <v>38.645869846153857</v>
      </c>
      <c r="AB189" s="29">
        <f>AVERAGE(AC189:$AW189)</f>
        <v>38.645869846153857</v>
      </c>
      <c r="AC189" s="29">
        <f>AVERAGE(AD189:$AW189)</f>
        <v>38.645869846153857</v>
      </c>
      <c r="AD189" s="29">
        <f>AVERAGE(AE189:$AW189)</f>
        <v>38.645869846153857</v>
      </c>
      <c r="AE189" s="29">
        <f>AVERAGE(AF189:$AW189)</f>
        <v>38.64586984615385</v>
      </c>
      <c r="AF189" s="29">
        <f>AVERAGE(AG189:$AW189)</f>
        <v>38.64586984615385</v>
      </c>
      <c r="AG189" s="29">
        <f>AVERAGE(AH189:$AW189)</f>
        <v>38.64586984615385</v>
      </c>
      <c r="AH189" s="29">
        <f>AVERAGE(AI189:$AW189)</f>
        <v>38.645869846153843</v>
      </c>
      <c r="AI189" s="29">
        <f>AVERAGE(AJ189:$AW189)</f>
        <v>38.645869846153843</v>
      </c>
      <c r="AJ189" s="29">
        <f>AVERAGE(AK189:$AW189)</f>
        <v>38.645869846153843</v>
      </c>
      <c r="AK189" s="8">
        <v>24.590160000000001</v>
      </c>
      <c r="AL189" s="29">
        <f>AVERAGE(AM189:$AW189)</f>
        <v>39.817178999999996</v>
      </c>
      <c r="AM189" s="29">
        <f>AVERAGE(AN189:$AW189)</f>
        <v>39.817178999999996</v>
      </c>
      <c r="AN189" s="7">
        <v>41.371789999999997</v>
      </c>
      <c r="AO189" s="7">
        <v>39.162869999999998</v>
      </c>
      <c r="AP189" s="7">
        <v>38.732080000000003</v>
      </c>
      <c r="AQ189" s="7">
        <v>42.624679999999998</v>
      </c>
      <c r="AR189" s="7">
        <v>42.387050000000002</v>
      </c>
      <c r="AS189" s="7">
        <v>44.282989999999998</v>
      </c>
      <c r="AT189" s="7">
        <v>42.098439999999997</v>
      </c>
      <c r="AU189" s="7">
        <v>38.124040000000001</v>
      </c>
      <c r="AV189" s="7">
        <v>33.481879999999997</v>
      </c>
      <c r="AW189" s="7">
        <v>35.905970000000003</v>
      </c>
      <c r="AX189" s="7">
        <v>36.880659999999999</v>
      </c>
    </row>
    <row r="190" spans="1:50" ht="13" x14ac:dyDescent="0.3">
      <c r="A190" s="6" t="s">
        <v>288</v>
      </c>
      <c r="B190" s="6" t="str">
        <f t="shared" si="190"/>
        <v xml:space="preserve">Vanuatu </v>
      </c>
      <c r="C190" s="5" t="s">
        <v>53</v>
      </c>
      <c r="D190" s="23">
        <f>TREND(E190:$AW190,E$3:$AW$3,D$3)</f>
        <v>24.590160000000004</v>
      </c>
      <c r="E190" s="7">
        <f>TREND(F190:$AW190,F$3:$AW$3,E$3)</f>
        <v>24.590160000000004</v>
      </c>
      <c r="F190" s="7">
        <f>TREND(G190:$AW190,G$3:$AW$3,F$3)</f>
        <v>24.590160000000008</v>
      </c>
      <c r="G190" s="7">
        <f>TREND(H190:$AW190,H$3:$AW$3,G$3)</f>
        <v>24.590160000000012</v>
      </c>
      <c r="H190" s="7">
        <f>TREND(I190:$AW190,I$3:$AW$3,H$3)</f>
        <v>24.590160000000012</v>
      </c>
      <c r="I190" s="7">
        <f>TREND(J190:$AW190,J$3:$AW$3,I$3)</f>
        <v>24.590160000000012</v>
      </c>
      <c r="J190" s="7">
        <f>TREND(K190:$AW190,K$3:$AW$3,J$3)</f>
        <v>24.590160000000015</v>
      </c>
      <c r="K190" s="7">
        <f>TREND(L190:$AW190,L$3:$AW$3,K$3)</f>
        <v>24.590160000000015</v>
      </c>
      <c r="L190" s="7">
        <f>TREND(M190:$AW190,M$3:$AW$3,L$3)</f>
        <v>24.590160000000019</v>
      </c>
      <c r="M190" s="7">
        <f>TREND(N190:$AW190,N$3:$AW$3,M$3)</f>
        <v>24.590160000000019</v>
      </c>
      <c r="N190" s="7">
        <f>TREND(O190:$AW190,O$3:$AW$3,N$3)</f>
        <v>24.590160000000022</v>
      </c>
      <c r="O190" s="7">
        <f>TREND(P190:$AW190,P$3:$AW$3,O$3)</f>
        <v>24.590160000000022</v>
      </c>
      <c r="P190" s="7">
        <f>TREND(Q190:$AW190,Q$3:$AW$3,P$3)</f>
        <v>24.590160000000022</v>
      </c>
      <c r="Q190" s="7">
        <f>TREND(R190:$AW190,R$3:$AW$3,Q$3)</f>
        <v>24.590160000000022</v>
      </c>
      <c r="R190" s="7">
        <f>TREND(S190:$AW190,S$3:$AW$3,R$3)</f>
        <v>24.590160000000026</v>
      </c>
      <c r="S190" s="7">
        <f>TREND(T190:$AW190,T$3:$AW$3,S$3)</f>
        <v>24.590160000000026</v>
      </c>
      <c r="T190" s="7">
        <f>TREND(U190:$AW190,U$3:$AW$3,T$3)</f>
        <v>24.590160000000026</v>
      </c>
      <c r="U190" s="7">
        <f>TREND(V190:$AW190,V$3:$AW$3,U$3)</f>
        <v>24.590160000000026</v>
      </c>
      <c r="V190" s="7">
        <f>TREND(W190:$AW190,W$3:$AW$3,V$3)</f>
        <v>24.590160000000029</v>
      </c>
      <c r="W190" s="7">
        <f>TREND(X190:$AW190,X$3:$AW$3,W$3)</f>
        <v>24.590160000000029</v>
      </c>
      <c r="X190" s="7">
        <f>TREND(Y190:$AW190,Y$3:$AW$3,X$3)</f>
        <v>24.590160000000029</v>
      </c>
      <c r="Y190" s="7">
        <f>TREND(Z190:$AW190,Z$3:$AW$3,Y$3)</f>
        <v>24.590160000000026</v>
      </c>
      <c r="Z190" s="7">
        <f>TREND(AA190:$AW190,AA$3:$AW$3,Z$3)</f>
        <v>24.590160000000026</v>
      </c>
      <c r="AA190" s="7">
        <f>TREND(AB190:$AW190,AB$3:$AW$3,AA$3)</f>
        <v>24.590160000000026</v>
      </c>
      <c r="AB190" s="7">
        <f>TREND(AC190:$AW190,AC$3:$AW$3,AB$3)</f>
        <v>24.590160000000022</v>
      </c>
      <c r="AC190" s="7">
        <f>TREND(AD190:$AW190,AD$3:$AW$3,AC$3)</f>
        <v>24.590160000000022</v>
      </c>
      <c r="AD190" s="7">
        <f>TREND(AE190:$AW190,AE$3:$AW$3,AD$3)</f>
        <v>24.590160000000019</v>
      </c>
      <c r="AE190" s="7">
        <f>TREND(AF190:$AW190,AF$3:$AW$3,AE$3)</f>
        <v>24.590160000000015</v>
      </c>
      <c r="AF190" s="7">
        <f>TREND(AG190:$AW190,AG$3:$AW$3,AF$3)</f>
        <v>24.590160000000012</v>
      </c>
      <c r="AG190" s="7">
        <f>TREND(AH190:$AW190,AH$3:$AW$3,AG$3)</f>
        <v>24.590160000000008</v>
      </c>
      <c r="AH190" s="7">
        <f>TREND(AI190:$AW190,AI$3:$AW$3,AH$3)</f>
        <v>24.590160000000008</v>
      </c>
      <c r="AI190" s="7">
        <f>TREND(AJ190:$AW190,AJ$3:$AW$3,AI$3)</f>
        <v>24.590160000000004</v>
      </c>
      <c r="AJ190" s="7">
        <f>TREND(AK190:$AW190,AK$3:$AW$3,AJ$3)</f>
        <v>24.590160000000004</v>
      </c>
      <c r="AK190" s="8">
        <v>24.590160000000001</v>
      </c>
      <c r="AL190" s="28">
        <f t="shared" ref="AL190:AW190" si="259">AK190</f>
        <v>24.590160000000001</v>
      </c>
      <c r="AM190" s="28">
        <f t="shared" si="259"/>
        <v>24.590160000000001</v>
      </c>
      <c r="AN190" s="28">
        <f t="shared" si="259"/>
        <v>24.590160000000001</v>
      </c>
      <c r="AO190" s="28">
        <f t="shared" si="259"/>
        <v>24.590160000000001</v>
      </c>
      <c r="AP190" s="28">
        <f t="shared" si="259"/>
        <v>24.590160000000001</v>
      </c>
      <c r="AQ190" s="28">
        <f t="shared" si="259"/>
        <v>24.590160000000001</v>
      </c>
      <c r="AR190" s="28">
        <f t="shared" si="259"/>
        <v>24.590160000000001</v>
      </c>
      <c r="AS190" s="28">
        <f t="shared" si="259"/>
        <v>24.590160000000001</v>
      </c>
      <c r="AT190" s="28">
        <f t="shared" si="259"/>
        <v>24.590160000000001</v>
      </c>
      <c r="AU190" s="28">
        <f t="shared" si="259"/>
        <v>24.590160000000001</v>
      </c>
      <c r="AV190" s="28">
        <f t="shared" si="259"/>
        <v>24.590160000000001</v>
      </c>
      <c r="AW190" s="28">
        <f t="shared" si="259"/>
        <v>24.590160000000001</v>
      </c>
      <c r="AX190" s="8">
        <f t="shared" ref="AX190:AX195" si="260">AW190</f>
        <v>24.590160000000001</v>
      </c>
    </row>
    <row r="191" spans="1:50" ht="60" x14ac:dyDescent="0.3">
      <c r="A191" s="6" t="s">
        <v>289</v>
      </c>
      <c r="B191" s="6" t="s">
        <v>598</v>
      </c>
      <c r="C191" s="5" t="s">
        <v>53</v>
      </c>
      <c r="D191" s="23">
        <f>TREND(E191:$AW191,E$3:$AW$3,D$3)</f>
        <v>33.468552848432012</v>
      </c>
      <c r="E191" s="7">
        <f>TREND(F191:$AW191,F$3:$AW$3,E$3)</f>
        <v>33.372048724738647</v>
      </c>
      <c r="F191" s="7">
        <f>TREND(G191:$AW191,G$3:$AW$3,F$3)</f>
        <v>33.275544601045283</v>
      </c>
      <c r="G191" s="7">
        <f>TREND(H191:$AW191,H$3:$AW$3,G$3)</f>
        <v>33.17904047735189</v>
      </c>
      <c r="H191" s="7">
        <f>TREND(I191:$AW191,I$3:$AW$3,H$3)</f>
        <v>33.082536353658497</v>
      </c>
      <c r="I191" s="7">
        <v>30.710249999999998</v>
      </c>
      <c r="J191" s="7">
        <f t="shared" ref="J191:AG191" si="261">I191</f>
        <v>30.710249999999998</v>
      </c>
      <c r="K191" s="7">
        <f t="shared" si="261"/>
        <v>30.710249999999998</v>
      </c>
      <c r="L191" s="7">
        <f t="shared" si="261"/>
        <v>30.710249999999998</v>
      </c>
      <c r="M191" s="7">
        <f t="shared" si="261"/>
        <v>30.710249999999998</v>
      </c>
      <c r="N191" s="7">
        <f t="shared" si="261"/>
        <v>30.710249999999998</v>
      </c>
      <c r="O191" s="7">
        <f t="shared" si="261"/>
        <v>30.710249999999998</v>
      </c>
      <c r="P191" s="7">
        <f t="shared" si="261"/>
        <v>30.710249999999998</v>
      </c>
      <c r="Q191" s="7">
        <f t="shared" si="261"/>
        <v>30.710249999999998</v>
      </c>
      <c r="R191" s="7">
        <f t="shared" si="261"/>
        <v>30.710249999999998</v>
      </c>
      <c r="S191" s="7">
        <f t="shared" si="261"/>
        <v>30.710249999999998</v>
      </c>
      <c r="T191" s="7">
        <f t="shared" si="261"/>
        <v>30.710249999999998</v>
      </c>
      <c r="U191" s="7">
        <f t="shared" si="261"/>
        <v>30.710249999999998</v>
      </c>
      <c r="V191" s="7">
        <f t="shared" si="261"/>
        <v>30.710249999999998</v>
      </c>
      <c r="W191" s="7">
        <f t="shared" si="261"/>
        <v>30.710249999999998</v>
      </c>
      <c r="X191" s="7">
        <f t="shared" si="261"/>
        <v>30.710249999999998</v>
      </c>
      <c r="Y191" s="7">
        <f t="shared" si="261"/>
        <v>30.710249999999998</v>
      </c>
      <c r="Z191" s="7">
        <f t="shared" si="261"/>
        <v>30.710249999999998</v>
      </c>
      <c r="AA191" s="7">
        <f t="shared" si="261"/>
        <v>30.710249999999998</v>
      </c>
      <c r="AB191" s="7">
        <f t="shared" si="261"/>
        <v>30.710249999999998</v>
      </c>
      <c r="AC191" s="7">
        <f t="shared" si="261"/>
        <v>30.710249999999998</v>
      </c>
      <c r="AD191" s="7">
        <f t="shared" si="261"/>
        <v>30.710249999999998</v>
      </c>
      <c r="AE191" s="7">
        <f t="shared" si="261"/>
        <v>30.710249999999998</v>
      </c>
      <c r="AF191" s="7">
        <f t="shared" si="261"/>
        <v>30.710249999999998</v>
      </c>
      <c r="AG191" s="7">
        <f t="shared" si="261"/>
        <v>30.710249999999998</v>
      </c>
      <c r="AH191" s="7">
        <v>62.784019999999998</v>
      </c>
      <c r="AI191" s="28">
        <f>AH191</f>
        <v>62.784019999999998</v>
      </c>
      <c r="AJ191" s="7">
        <v>60.29757</v>
      </c>
      <c r="AK191" s="8">
        <v>24.590160000000001</v>
      </c>
      <c r="AL191" s="28">
        <f t="shared" ref="AL191:AW191" si="262">AK191</f>
        <v>24.590160000000001</v>
      </c>
      <c r="AM191" s="28">
        <f t="shared" si="262"/>
        <v>24.590160000000001</v>
      </c>
      <c r="AN191" s="28">
        <f t="shared" si="262"/>
        <v>24.590160000000001</v>
      </c>
      <c r="AO191" s="28">
        <f t="shared" si="262"/>
        <v>24.590160000000001</v>
      </c>
      <c r="AP191" s="28">
        <f t="shared" si="262"/>
        <v>24.590160000000001</v>
      </c>
      <c r="AQ191" s="28">
        <f t="shared" si="262"/>
        <v>24.590160000000001</v>
      </c>
      <c r="AR191" s="28">
        <f t="shared" si="262"/>
        <v>24.590160000000001</v>
      </c>
      <c r="AS191" s="28">
        <f t="shared" si="262"/>
        <v>24.590160000000001</v>
      </c>
      <c r="AT191" s="28">
        <f t="shared" si="262"/>
        <v>24.590160000000001</v>
      </c>
      <c r="AU191" s="28">
        <f t="shared" si="262"/>
        <v>24.590160000000001</v>
      </c>
      <c r="AV191" s="28">
        <f t="shared" si="262"/>
        <v>24.590160000000001</v>
      </c>
      <c r="AW191" s="28">
        <f t="shared" si="262"/>
        <v>24.590160000000001</v>
      </c>
      <c r="AX191" s="7">
        <f t="shared" si="260"/>
        <v>24.590160000000001</v>
      </c>
    </row>
    <row r="192" spans="1:50" ht="13" x14ac:dyDescent="0.3">
      <c r="A192" s="6" t="s">
        <v>290</v>
      </c>
      <c r="B192" s="6" t="s">
        <v>599</v>
      </c>
      <c r="C192" s="5" t="s">
        <v>53</v>
      </c>
      <c r="D192" s="23">
        <f>TREND(E192:$AW192,E$3:$AW$3,D$3)</f>
        <v>36.078072483130882</v>
      </c>
      <c r="E192" s="7">
        <f>TREND(F192:$AW192,F$3:$AW$3,E$3)</f>
        <v>36.223246066126848</v>
      </c>
      <c r="F192" s="7">
        <f>TREND(G192:$AW192,G$3:$AW$3,F$3)</f>
        <v>36.368419649122814</v>
      </c>
      <c r="G192" s="7">
        <f>TREND(H192:$AW192,H$3:$AW$3,G$3)</f>
        <v>36.513593232118808</v>
      </c>
      <c r="H192" s="7">
        <f>TREND(I192:$AW192,I$3:$AW$3,H$3)</f>
        <v>36.658766815114717</v>
      </c>
      <c r="I192" s="7">
        <f>TREND(J192:$AW192,J$3:$AW$3,I$3)</f>
        <v>36.803940398110626</v>
      </c>
      <c r="J192" s="7">
        <f>TREND(K192:$AW192,K$3:$AW$3,J$3)</f>
        <v>36.94911398110662</v>
      </c>
      <c r="K192" s="8">
        <v>37.392580000000002</v>
      </c>
      <c r="L192" s="8">
        <v>39.131410000000002</v>
      </c>
      <c r="M192" s="8">
        <f t="shared" ref="M192:AG192" si="263">L192</f>
        <v>39.131410000000002</v>
      </c>
      <c r="N192" s="8">
        <f t="shared" si="263"/>
        <v>39.131410000000002</v>
      </c>
      <c r="O192" s="8">
        <f t="shared" si="263"/>
        <v>39.131410000000002</v>
      </c>
      <c r="P192" s="8">
        <f t="shared" si="263"/>
        <v>39.131410000000002</v>
      </c>
      <c r="Q192" s="8">
        <f t="shared" si="263"/>
        <v>39.131410000000002</v>
      </c>
      <c r="R192" s="8">
        <f t="shared" si="263"/>
        <v>39.131410000000002</v>
      </c>
      <c r="S192" s="8">
        <f t="shared" si="263"/>
        <v>39.131410000000002</v>
      </c>
      <c r="T192" s="8">
        <f t="shared" si="263"/>
        <v>39.131410000000002</v>
      </c>
      <c r="U192" s="8">
        <f t="shared" si="263"/>
        <v>39.131410000000002</v>
      </c>
      <c r="V192" s="8">
        <f t="shared" si="263"/>
        <v>39.131410000000002</v>
      </c>
      <c r="W192" s="8">
        <f t="shared" si="263"/>
        <v>39.131410000000002</v>
      </c>
      <c r="X192" s="8">
        <f t="shared" si="263"/>
        <v>39.131410000000002</v>
      </c>
      <c r="Y192" s="8">
        <f t="shared" si="263"/>
        <v>39.131410000000002</v>
      </c>
      <c r="Z192" s="8">
        <f t="shared" si="263"/>
        <v>39.131410000000002</v>
      </c>
      <c r="AA192" s="8">
        <f t="shared" si="263"/>
        <v>39.131410000000002</v>
      </c>
      <c r="AB192" s="8">
        <f t="shared" si="263"/>
        <v>39.131410000000002</v>
      </c>
      <c r="AC192" s="8">
        <f t="shared" si="263"/>
        <v>39.131410000000002</v>
      </c>
      <c r="AD192" s="8">
        <f t="shared" si="263"/>
        <v>39.131410000000002</v>
      </c>
      <c r="AE192" s="8">
        <f t="shared" si="263"/>
        <v>39.131410000000002</v>
      </c>
      <c r="AF192" s="8">
        <f t="shared" si="263"/>
        <v>39.131410000000002</v>
      </c>
      <c r="AG192" s="8">
        <f t="shared" si="263"/>
        <v>39.131410000000002</v>
      </c>
      <c r="AH192" s="28">
        <f>AG192</f>
        <v>39.131410000000002</v>
      </c>
      <c r="AI192" s="28">
        <f>AH192</f>
        <v>39.131410000000002</v>
      </c>
      <c r="AJ192" s="28">
        <f>AI192</f>
        <v>39.131410000000002</v>
      </c>
      <c r="AK192" s="8">
        <v>24.590160000000001</v>
      </c>
      <c r="AL192" s="28">
        <f>AK192</f>
        <v>24.590160000000001</v>
      </c>
      <c r="AM192" s="8">
        <v>42.375160000000001</v>
      </c>
      <c r="AN192" s="28">
        <f>AM192</f>
        <v>42.375160000000001</v>
      </c>
      <c r="AO192" s="8">
        <v>43.770499999999998</v>
      </c>
      <c r="AP192" s="8">
        <v>43.071739999999998</v>
      </c>
      <c r="AQ192" s="8">
        <v>43.873959999999997</v>
      </c>
      <c r="AR192" s="8">
        <v>44.793469999999999</v>
      </c>
      <c r="AS192" s="28">
        <f>AR192</f>
        <v>44.793469999999999</v>
      </c>
      <c r="AT192" s="8">
        <v>37.03322</v>
      </c>
      <c r="AU192" s="8">
        <v>42.989600000000003</v>
      </c>
      <c r="AV192" s="8">
        <v>49.727420000000002</v>
      </c>
      <c r="AW192" s="8">
        <v>54.588990000000003</v>
      </c>
      <c r="AX192" s="8">
        <f t="shared" si="260"/>
        <v>54.588990000000003</v>
      </c>
    </row>
    <row r="193" spans="1:50" ht="13" x14ac:dyDescent="0.3">
      <c r="A193" s="6" t="s">
        <v>293</v>
      </c>
      <c r="B193" s="6" t="str">
        <f t="shared" si="190"/>
        <v xml:space="preserve">Yemen </v>
      </c>
      <c r="C193" s="5" t="s">
        <v>53</v>
      </c>
      <c r="D193" s="23">
        <f>TREND(E193:$AW193,E$3:$AW$3,D$3)</f>
        <v>17.647500000000264</v>
      </c>
      <c r="E193" s="7">
        <f>TREND(F193:$AW193,F$3:$AW$3,E$3)</f>
        <v>18.024253090909269</v>
      </c>
      <c r="F193" s="7">
        <f>TREND(G193:$AW193,G$3:$AW$3,F$3)</f>
        <v>18.401006181818275</v>
      </c>
      <c r="G193" s="7">
        <f>TREND(H193:$AW193,H$3:$AW$3,G$3)</f>
        <v>18.777759272727508</v>
      </c>
      <c r="H193" s="7">
        <f>TREND(I193:$AW193,I$3:$AW$3,H$3)</f>
        <v>19.154512363636513</v>
      </c>
      <c r="I193" s="7">
        <f>TREND(J193:$AW193,J$3:$AW$3,I$3)</f>
        <v>19.531265454545633</v>
      </c>
      <c r="J193" s="7">
        <f>TREND(K193:$AW193,K$3:$AW$3,J$3)</f>
        <v>19.908018545454638</v>
      </c>
      <c r="K193" s="7">
        <f>TREND(L193:$AW193,L$3:$AW$3,K$3)</f>
        <v>20.284771636363757</v>
      </c>
      <c r="L193" s="7">
        <f>TREND(M193:$AW193,M$3:$AW$3,L$3)</f>
        <v>20.661524727272763</v>
      </c>
      <c r="M193" s="7">
        <f>TREND(N193:$AW193,N$3:$AW$3,M$3)</f>
        <v>21.038277818181996</v>
      </c>
      <c r="N193" s="7">
        <f>TREND(O193:$AW193,O$3:$AW$3,N$3)</f>
        <v>21.415030909091001</v>
      </c>
      <c r="O193" s="7">
        <f>TREND(P193:$AW193,P$3:$AW$3,O$3)</f>
        <v>21.791784000000121</v>
      </c>
      <c r="P193" s="7">
        <f>TREND(Q193:$AW193,Q$3:$AW$3,P$3)</f>
        <v>22.16853709090924</v>
      </c>
      <c r="Q193" s="7">
        <f>TREND(R193:$AW193,R$3:$AW$3,Q$3)</f>
        <v>22.545290181818359</v>
      </c>
      <c r="R193" s="7">
        <f>TREND(S193:$AW193,S$3:$AW$3,R$3)</f>
        <v>22.922043272727478</v>
      </c>
      <c r="S193" s="7">
        <f>TREND(T193:$AW193,T$3:$AW$3,S$3)</f>
        <v>23.298796363636484</v>
      </c>
      <c r="T193" s="7">
        <f>TREND(U193:$AW193,U$3:$AW$3,T$3)</f>
        <v>23.675549454545489</v>
      </c>
      <c r="U193" s="7">
        <f>TREND(V193:$AW193,V$3:$AW$3,U$3)</f>
        <v>24.052302545454722</v>
      </c>
      <c r="V193" s="7">
        <f>TREND(W193:$AW193,W$3:$AW$3,V$3)</f>
        <v>24.429055636363728</v>
      </c>
      <c r="W193" s="7">
        <f>TREND(X193:$AW193,X$3:$AW$3,W$3)</f>
        <v>24.805808727272733</v>
      </c>
      <c r="X193" s="7">
        <f>TREND(Y193:$AW193,Y$3:$AW$3,X$3)</f>
        <v>25.182561818181966</v>
      </c>
      <c r="Y193" s="7">
        <f>TREND(Z193:$AW193,Z$3:$AW$3,Y$3)</f>
        <v>25.559314909090972</v>
      </c>
      <c r="Z193" s="7">
        <f>TREND(AA193:$AW193,AA$3:$AW$3,Z$3)</f>
        <v>25.936067999999977</v>
      </c>
      <c r="AA193" s="7">
        <f>TREND(AB193:$AW193,AB$3:$AW$3,AA$3)</f>
        <v>26.312821090909097</v>
      </c>
      <c r="AB193" s="7">
        <f>TREND(AC193:$AW193,AC$3:$AW$3,AB$3)</f>
        <v>26.689574181818216</v>
      </c>
      <c r="AC193" s="7">
        <f>TREND(AD193:$AW193,AD$3:$AW$3,AC$3)</f>
        <v>27.066327272727449</v>
      </c>
      <c r="AD193" s="7">
        <f>TREND(AE193:$AW193,AE$3:$AW$3,AD$3)</f>
        <v>27.443080363636454</v>
      </c>
      <c r="AE193" s="7">
        <f>TREND(AF193:$AW193,AF$3:$AW$3,AE$3)</f>
        <v>27.81983345454546</v>
      </c>
      <c r="AF193" s="7">
        <f>TREND(AG193:$AW193,AG$3:$AW$3,AF$3)</f>
        <v>28.196586545454579</v>
      </c>
      <c r="AG193" s="7">
        <f>TREND(AH193:$AW193,AH$3:$AW$3,AG$3)</f>
        <v>28.573339636363585</v>
      </c>
      <c r="AH193" s="7">
        <f>TREND(AI193:$AW193,AI$3:$AW$3,AH$3)</f>
        <v>28.950092727272704</v>
      </c>
      <c r="AI193" s="7">
        <f>TREND(AJ193:$AW193,AJ$3:$AW$3,AI$3)</f>
        <v>29.326845818181823</v>
      </c>
      <c r="AJ193" s="7">
        <f>TREND(AK193:$AW193,AK$3:$AW$3,AJ$3)</f>
        <v>29.703598909090942</v>
      </c>
      <c r="AK193" s="8">
        <v>24.590160000000001</v>
      </c>
      <c r="AL193" s="7">
        <f>TREND(AM193:$AW193,AM$3:$AW$3,AL$3)</f>
        <v>32.287169090909117</v>
      </c>
      <c r="AM193" s="7">
        <f>TREND(AN193:$AW193,AN$3:$AW$3,AM$3)</f>
        <v>32.414367999999996</v>
      </c>
      <c r="AN193" s="7">
        <v>31.015180000000001</v>
      </c>
      <c r="AO193" s="7">
        <v>33.347160000000002</v>
      </c>
      <c r="AP193" s="28">
        <f t="shared" ref="AP193:AR194" si="264">AO193</f>
        <v>33.347160000000002</v>
      </c>
      <c r="AQ193" s="28">
        <f t="shared" si="264"/>
        <v>33.347160000000002</v>
      </c>
      <c r="AR193" s="28">
        <f t="shared" si="264"/>
        <v>33.347160000000002</v>
      </c>
      <c r="AS193" s="28">
        <f>AR193</f>
        <v>33.347160000000002</v>
      </c>
      <c r="AT193" s="28">
        <f t="shared" ref="AT193:AW194" si="265">AS193</f>
        <v>33.347160000000002</v>
      </c>
      <c r="AU193" s="28">
        <f t="shared" si="265"/>
        <v>33.347160000000002</v>
      </c>
      <c r="AV193" s="28">
        <f t="shared" si="265"/>
        <v>33.347160000000002</v>
      </c>
      <c r="AW193" s="28">
        <f t="shared" si="265"/>
        <v>33.347160000000002</v>
      </c>
      <c r="AX193" s="7">
        <f t="shared" si="260"/>
        <v>33.347160000000002</v>
      </c>
    </row>
    <row r="194" spans="1:50" ht="13" x14ac:dyDescent="0.3">
      <c r="A194" s="6" t="s">
        <v>294</v>
      </c>
      <c r="B194" s="6" t="str">
        <f t="shared" si="190"/>
        <v xml:space="preserve">Zambia </v>
      </c>
      <c r="C194" s="5" t="s">
        <v>53</v>
      </c>
      <c r="D194" s="8">
        <v>22.63374</v>
      </c>
      <c r="E194" s="8">
        <v>14.705880000000001</v>
      </c>
      <c r="F194" s="8">
        <f>E194</f>
        <v>14.705880000000001</v>
      </c>
      <c r="G194" s="8">
        <v>16.197179999999999</v>
      </c>
      <c r="H194" s="8">
        <v>23.599319999999999</v>
      </c>
      <c r="I194" s="8">
        <f t="shared" ref="I194:O194" si="266">H194</f>
        <v>23.599319999999999</v>
      </c>
      <c r="J194" s="8">
        <f t="shared" si="266"/>
        <v>23.599319999999999</v>
      </c>
      <c r="K194" s="8">
        <f t="shared" si="266"/>
        <v>23.599319999999999</v>
      </c>
      <c r="L194" s="8">
        <f t="shared" si="266"/>
        <v>23.599319999999999</v>
      </c>
      <c r="M194" s="8">
        <f t="shared" si="266"/>
        <v>23.599319999999999</v>
      </c>
      <c r="N194" s="8">
        <f t="shared" si="266"/>
        <v>23.599319999999999</v>
      </c>
      <c r="O194" s="8">
        <f t="shared" si="266"/>
        <v>23.599319999999999</v>
      </c>
      <c r="P194" s="8">
        <v>17.451820000000001</v>
      </c>
      <c r="Q194" s="8">
        <f t="shared" ref="Q194:S195" si="267">P194</f>
        <v>17.451820000000001</v>
      </c>
      <c r="R194" s="8">
        <f t="shared" si="267"/>
        <v>17.451820000000001</v>
      </c>
      <c r="S194" s="8">
        <f t="shared" si="267"/>
        <v>17.451820000000001</v>
      </c>
      <c r="T194" s="8">
        <v>22.709160000000001</v>
      </c>
      <c r="U194" s="8">
        <f t="shared" ref="U194:AG194" si="268">T194</f>
        <v>22.709160000000001</v>
      </c>
      <c r="V194" s="8">
        <f t="shared" si="268"/>
        <v>22.709160000000001</v>
      </c>
      <c r="W194" s="8">
        <f t="shared" si="268"/>
        <v>22.709160000000001</v>
      </c>
      <c r="X194" s="8">
        <f t="shared" si="268"/>
        <v>22.709160000000001</v>
      </c>
      <c r="Y194" s="8">
        <f t="shared" si="268"/>
        <v>22.709160000000001</v>
      </c>
      <c r="Z194" s="8">
        <f t="shared" si="268"/>
        <v>22.709160000000001</v>
      </c>
      <c r="AA194" s="8">
        <f t="shared" si="268"/>
        <v>22.709160000000001</v>
      </c>
      <c r="AB194" s="8">
        <f t="shared" si="268"/>
        <v>22.709160000000001</v>
      </c>
      <c r="AC194" s="8">
        <f t="shared" si="268"/>
        <v>22.709160000000001</v>
      </c>
      <c r="AD194" s="8">
        <f t="shared" si="268"/>
        <v>22.709160000000001</v>
      </c>
      <c r="AE194" s="8">
        <f t="shared" si="268"/>
        <v>22.709160000000001</v>
      </c>
      <c r="AF194" s="8">
        <f t="shared" si="268"/>
        <v>22.709160000000001</v>
      </c>
      <c r="AG194" s="8">
        <f t="shared" si="268"/>
        <v>22.709160000000001</v>
      </c>
      <c r="AH194" s="28">
        <f t="shared" ref="AH194:AO195" si="269">AG194</f>
        <v>22.709160000000001</v>
      </c>
      <c r="AI194" s="28">
        <f t="shared" si="269"/>
        <v>22.709160000000001</v>
      </c>
      <c r="AJ194" s="28">
        <f t="shared" si="269"/>
        <v>22.709160000000001</v>
      </c>
      <c r="AK194" s="8">
        <v>24.590160000000001</v>
      </c>
      <c r="AL194" s="28">
        <f t="shared" si="269"/>
        <v>24.590160000000001</v>
      </c>
      <c r="AM194" s="28">
        <f t="shared" si="269"/>
        <v>24.590160000000001</v>
      </c>
      <c r="AN194" s="28">
        <f t="shared" si="269"/>
        <v>24.590160000000001</v>
      </c>
      <c r="AO194" s="28">
        <f t="shared" si="269"/>
        <v>24.590160000000001</v>
      </c>
      <c r="AP194" s="28">
        <f t="shared" si="264"/>
        <v>24.590160000000001</v>
      </c>
      <c r="AQ194" s="28">
        <f t="shared" si="264"/>
        <v>24.590160000000001</v>
      </c>
      <c r="AR194" s="28">
        <f t="shared" si="264"/>
        <v>24.590160000000001</v>
      </c>
      <c r="AS194" s="28">
        <f>AR194</f>
        <v>24.590160000000001</v>
      </c>
      <c r="AT194" s="28">
        <f t="shared" si="265"/>
        <v>24.590160000000001</v>
      </c>
      <c r="AU194" s="28">
        <f t="shared" si="265"/>
        <v>24.590160000000001</v>
      </c>
      <c r="AV194" s="28">
        <f t="shared" si="265"/>
        <v>24.590160000000001</v>
      </c>
      <c r="AW194" s="28">
        <f t="shared" si="265"/>
        <v>24.590160000000001</v>
      </c>
      <c r="AX194" s="8">
        <f t="shared" si="260"/>
        <v>24.590160000000001</v>
      </c>
    </row>
    <row r="195" spans="1:50" ht="20" x14ac:dyDescent="0.3">
      <c r="A195" s="6" t="s">
        <v>295</v>
      </c>
      <c r="B195" s="6" t="str">
        <f t="shared" si="190"/>
        <v xml:space="preserve">Zimbabwe </v>
      </c>
      <c r="C195" s="5" t="s">
        <v>53</v>
      </c>
      <c r="D195" s="23">
        <f>TREND(E195:$AW195,E3:$AW3,D3)</f>
        <v>20.884060778711387</v>
      </c>
      <c r="E195" s="7">
        <f>TREND(F195:$AW195,F3:$AW3,E3)</f>
        <v>21.22704835294121</v>
      </c>
      <c r="F195" s="7">
        <f>TREND(G195:$AW195,G3:$AW3,F3)</f>
        <v>21.570035927170807</v>
      </c>
      <c r="G195" s="7">
        <f>TREND(H195:$AW195,H3:$AW3,G3)</f>
        <v>21.913023501400517</v>
      </c>
      <c r="H195" s="7">
        <f>TREND(I195:$AW195,I3:$AW3,H3)</f>
        <v>22.25601107563034</v>
      </c>
      <c r="I195" s="7">
        <f>TREND(J195:$AW195,J3:$AW3,I3)</f>
        <v>22.598998649859936</v>
      </c>
      <c r="J195" s="7">
        <f>TREND(K195:$AW195,K3:$AW3,J3)</f>
        <v>22.941986224089646</v>
      </c>
      <c r="K195" s="7">
        <f>TREND(L195:$AW195,L3:$AW3,K3)</f>
        <v>23.284973798319356</v>
      </c>
      <c r="L195" s="7">
        <f>TREND(M195:$AW195,M3:$AW3,L3)</f>
        <v>23.627961372548953</v>
      </c>
      <c r="M195" s="7">
        <f>TREND(N195:$AW195,N3:$AW3,M3)</f>
        <v>23.970948946778663</v>
      </c>
      <c r="N195" s="7">
        <f>TREND(O195:$AW195,O3:$AW3,N3)</f>
        <v>24.313936521008372</v>
      </c>
      <c r="O195" s="7">
        <v>28.414100000000001</v>
      </c>
      <c r="P195" s="7">
        <f>O195</f>
        <v>28.414100000000001</v>
      </c>
      <c r="Q195" s="7">
        <f t="shared" si="267"/>
        <v>28.414100000000001</v>
      </c>
      <c r="R195" s="7">
        <f t="shared" si="267"/>
        <v>28.414100000000001</v>
      </c>
      <c r="S195" s="7">
        <f t="shared" si="267"/>
        <v>28.414100000000001</v>
      </c>
      <c r="T195" s="7">
        <f>S195</f>
        <v>28.414100000000001</v>
      </c>
      <c r="U195" s="7">
        <f t="shared" ref="U195:AG195" si="270">T195</f>
        <v>28.414100000000001</v>
      </c>
      <c r="V195" s="7">
        <f t="shared" si="270"/>
        <v>28.414100000000001</v>
      </c>
      <c r="W195" s="7">
        <f t="shared" si="270"/>
        <v>28.414100000000001</v>
      </c>
      <c r="X195" s="7">
        <f t="shared" si="270"/>
        <v>28.414100000000001</v>
      </c>
      <c r="Y195" s="7">
        <f t="shared" si="270"/>
        <v>28.414100000000001</v>
      </c>
      <c r="Z195" s="7">
        <f t="shared" si="270"/>
        <v>28.414100000000001</v>
      </c>
      <c r="AA195" s="7">
        <f t="shared" si="270"/>
        <v>28.414100000000001</v>
      </c>
      <c r="AB195" s="7">
        <f t="shared" si="270"/>
        <v>28.414100000000001</v>
      </c>
      <c r="AC195" s="7">
        <f t="shared" si="270"/>
        <v>28.414100000000001</v>
      </c>
      <c r="AD195" s="7">
        <f t="shared" si="270"/>
        <v>28.414100000000001</v>
      </c>
      <c r="AE195" s="7">
        <f t="shared" si="270"/>
        <v>28.414100000000001</v>
      </c>
      <c r="AF195" s="7">
        <f t="shared" si="270"/>
        <v>28.414100000000001</v>
      </c>
      <c r="AG195" s="7">
        <f t="shared" si="270"/>
        <v>28.414100000000001</v>
      </c>
      <c r="AH195" s="28">
        <f t="shared" si="269"/>
        <v>28.414100000000001</v>
      </c>
      <c r="AI195" s="28">
        <f t="shared" si="269"/>
        <v>28.414100000000001</v>
      </c>
      <c r="AJ195" s="28">
        <f t="shared" si="269"/>
        <v>28.414100000000001</v>
      </c>
      <c r="AK195" s="8">
        <v>24.590160000000001</v>
      </c>
      <c r="AL195" s="28">
        <f t="shared" si="269"/>
        <v>24.590160000000001</v>
      </c>
      <c r="AM195" s="28">
        <f t="shared" si="269"/>
        <v>24.590160000000001</v>
      </c>
      <c r="AN195" s="28">
        <f t="shared" si="269"/>
        <v>24.590160000000001</v>
      </c>
      <c r="AO195" s="28">
        <f t="shared" si="269"/>
        <v>24.590160000000001</v>
      </c>
      <c r="AP195" s="28">
        <f>AO195</f>
        <v>24.590160000000001</v>
      </c>
      <c r="AQ195" s="28">
        <f>AP195</f>
        <v>24.590160000000001</v>
      </c>
      <c r="AR195" s="7">
        <v>45.234349999999999</v>
      </c>
      <c r="AS195" s="7">
        <v>43.781350000000003</v>
      </c>
      <c r="AT195" s="7">
        <v>44.164409999999997</v>
      </c>
      <c r="AU195" s="7">
        <v>47.554450000000003</v>
      </c>
      <c r="AV195" s="28">
        <f>AU195</f>
        <v>47.554450000000003</v>
      </c>
      <c r="AW195" s="7">
        <v>41.539619999999999</v>
      </c>
      <c r="AX195" s="7">
        <f t="shared" si="260"/>
        <v>41.539619999999999</v>
      </c>
    </row>
  </sheetData>
  <autoFilter ref="B3:AX195">
    <filterColumn colId="0" showButton="0"/>
  </autoFilter>
  <mergeCells count="3">
    <mergeCell ref="B2:C2"/>
    <mergeCell ref="D2:AX2"/>
    <mergeCell ref="B3:C3"/>
  </mergeCells>
  <hyperlinks>
    <hyperlink ref="B1" r:id="rId1" tooltip="Click once to display linked information. Click and hold to select this cell." display="http://data.uis.unesco.org/OECDStat_Metadata/ShowMetadata.ashx?Dataset=EDULIT_DS&amp;ShowOnWeb=true&amp;Lang=en"/>
    <hyperlink ref="D2" r:id="rId2" tooltip="Click once to display linked information. Click and hold to select this cell." display="http://data.uis.unesco.org/OECDStat_Metadata/ShowMetadata.ashx?Dataset=EDULIT_DS&amp;Coords=[EDULIT_IND].[FGP_5T8]&amp;ShowOnWeb=true&amp;Lang=en"/>
  </hyperlinks>
  <pageMargins left="0.7" right="0.7" top="0.75" bottom="0.75" header="0.3" footer="0.3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32"/>
  <sheetViews>
    <sheetView zoomScale="70" zoomScaleNormal="70" workbookViewId="0"/>
  </sheetViews>
  <sheetFormatPr defaultColWidth="9.1796875" defaultRowHeight="14.5" x14ac:dyDescent="0.35"/>
  <cols>
    <col min="1" max="1" width="20.453125" style="13" customWidth="1"/>
    <col min="2" max="2" width="22.54296875" style="13" customWidth="1"/>
    <col min="3" max="3" width="12.81640625" style="13" customWidth="1"/>
    <col min="4" max="4" width="11" style="13" customWidth="1"/>
    <col min="5" max="5" width="12.54296875" style="14" customWidth="1"/>
    <col min="6" max="6" width="14.26953125" style="15" customWidth="1"/>
    <col min="7" max="7" width="13.1796875" style="13" customWidth="1"/>
    <col min="8" max="8" width="14.7265625" style="13" customWidth="1"/>
    <col min="9" max="9" width="10.81640625" style="16" customWidth="1"/>
    <col min="10" max="10" width="8.26953125" style="14" customWidth="1"/>
    <col min="11" max="11" width="8.54296875" style="14" customWidth="1"/>
    <col min="12" max="12" width="7.1796875" style="13" customWidth="1"/>
    <col min="13" max="13" width="5.7265625" style="13" customWidth="1"/>
    <col min="14" max="14" width="6.453125" style="13" customWidth="1"/>
    <col min="15" max="15" width="7.1796875" style="13" customWidth="1"/>
    <col min="16" max="16" width="8.7265625" style="13" customWidth="1"/>
    <col min="17" max="17" width="9.26953125" style="13" customWidth="1"/>
    <col min="18" max="18" width="10.54296875" style="13" customWidth="1"/>
    <col min="19" max="19" width="8" style="13" customWidth="1"/>
    <col min="20" max="20" width="7.453125" style="13" customWidth="1"/>
    <col min="21" max="256" width="9.1796875" style="13"/>
    <col min="257" max="257" width="20.453125" style="13" customWidth="1"/>
    <col min="258" max="258" width="22.54296875" style="13" customWidth="1"/>
    <col min="259" max="259" width="12.81640625" style="13" customWidth="1"/>
    <col min="260" max="260" width="11" style="13" customWidth="1"/>
    <col min="261" max="261" width="12.54296875" style="13" customWidth="1"/>
    <col min="262" max="262" width="14.26953125" style="13" customWidth="1"/>
    <col min="263" max="263" width="13.1796875" style="13" customWidth="1"/>
    <col min="264" max="264" width="14.7265625" style="13" customWidth="1"/>
    <col min="265" max="265" width="10.81640625" style="13" customWidth="1"/>
    <col min="266" max="266" width="8.26953125" style="13" customWidth="1"/>
    <col min="267" max="267" width="8.54296875" style="13" customWidth="1"/>
    <col min="268" max="268" width="7.1796875" style="13" customWidth="1"/>
    <col min="269" max="269" width="5.7265625" style="13" customWidth="1"/>
    <col min="270" max="270" width="6.453125" style="13" customWidth="1"/>
    <col min="271" max="271" width="7.1796875" style="13" customWidth="1"/>
    <col min="272" max="272" width="8.7265625" style="13" customWidth="1"/>
    <col min="273" max="273" width="9.26953125" style="13" customWidth="1"/>
    <col min="274" max="274" width="10.54296875" style="13" customWidth="1"/>
    <col min="275" max="275" width="8" style="13" customWidth="1"/>
    <col min="276" max="276" width="7.453125" style="13" customWidth="1"/>
    <col min="277" max="512" width="9.1796875" style="13"/>
    <col min="513" max="513" width="20.453125" style="13" customWidth="1"/>
    <col min="514" max="514" width="22.54296875" style="13" customWidth="1"/>
    <col min="515" max="515" width="12.81640625" style="13" customWidth="1"/>
    <col min="516" max="516" width="11" style="13" customWidth="1"/>
    <col min="517" max="517" width="12.54296875" style="13" customWidth="1"/>
    <col min="518" max="518" width="14.26953125" style="13" customWidth="1"/>
    <col min="519" max="519" width="13.1796875" style="13" customWidth="1"/>
    <col min="520" max="520" width="14.7265625" style="13" customWidth="1"/>
    <col min="521" max="521" width="10.81640625" style="13" customWidth="1"/>
    <col min="522" max="522" width="8.26953125" style="13" customWidth="1"/>
    <col min="523" max="523" width="8.54296875" style="13" customWidth="1"/>
    <col min="524" max="524" width="7.1796875" style="13" customWidth="1"/>
    <col min="525" max="525" width="5.7265625" style="13" customWidth="1"/>
    <col min="526" max="526" width="6.453125" style="13" customWidth="1"/>
    <col min="527" max="527" width="7.1796875" style="13" customWidth="1"/>
    <col min="528" max="528" width="8.7265625" style="13" customWidth="1"/>
    <col min="529" max="529" width="9.26953125" style="13" customWidth="1"/>
    <col min="530" max="530" width="10.54296875" style="13" customWidth="1"/>
    <col min="531" max="531" width="8" style="13" customWidth="1"/>
    <col min="532" max="532" width="7.453125" style="13" customWidth="1"/>
    <col min="533" max="768" width="9.1796875" style="13"/>
    <col min="769" max="769" width="20.453125" style="13" customWidth="1"/>
    <col min="770" max="770" width="22.54296875" style="13" customWidth="1"/>
    <col min="771" max="771" width="12.81640625" style="13" customWidth="1"/>
    <col min="772" max="772" width="11" style="13" customWidth="1"/>
    <col min="773" max="773" width="12.54296875" style="13" customWidth="1"/>
    <col min="774" max="774" width="14.26953125" style="13" customWidth="1"/>
    <col min="775" max="775" width="13.1796875" style="13" customWidth="1"/>
    <col min="776" max="776" width="14.7265625" style="13" customWidth="1"/>
    <col min="777" max="777" width="10.81640625" style="13" customWidth="1"/>
    <col min="778" max="778" width="8.26953125" style="13" customWidth="1"/>
    <col min="779" max="779" width="8.54296875" style="13" customWidth="1"/>
    <col min="780" max="780" width="7.1796875" style="13" customWidth="1"/>
    <col min="781" max="781" width="5.7265625" style="13" customWidth="1"/>
    <col min="782" max="782" width="6.453125" style="13" customWidth="1"/>
    <col min="783" max="783" width="7.1796875" style="13" customWidth="1"/>
    <col min="784" max="784" width="8.7265625" style="13" customWidth="1"/>
    <col min="785" max="785" width="9.26953125" style="13" customWidth="1"/>
    <col min="786" max="786" width="10.54296875" style="13" customWidth="1"/>
    <col min="787" max="787" width="8" style="13" customWidth="1"/>
    <col min="788" max="788" width="7.453125" style="13" customWidth="1"/>
    <col min="789" max="1024" width="9.1796875" style="13"/>
    <col min="1025" max="1025" width="20.453125" style="13" customWidth="1"/>
    <col min="1026" max="1026" width="22.54296875" style="13" customWidth="1"/>
    <col min="1027" max="1027" width="12.81640625" style="13" customWidth="1"/>
    <col min="1028" max="1028" width="11" style="13" customWidth="1"/>
    <col min="1029" max="1029" width="12.54296875" style="13" customWidth="1"/>
    <col min="1030" max="1030" width="14.26953125" style="13" customWidth="1"/>
    <col min="1031" max="1031" width="13.1796875" style="13" customWidth="1"/>
    <col min="1032" max="1032" width="14.7265625" style="13" customWidth="1"/>
    <col min="1033" max="1033" width="10.81640625" style="13" customWidth="1"/>
    <col min="1034" max="1034" width="8.26953125" style="13" customWidth="1"/>
    <col min="1035" max="1035" width="8.54296875" style="13" customWidth="1"/>
    <col min="1036" max="1036" width="7.1796875" style="13" customWidth="1"/>
    <col min="1037" max="1037" width="5.7265625" style="13" customWidth="1"/>
    <col min="1038" max="1038" width="6.453125" style="13" customWidth="1"/>
    <col min="1039" max="1039" width="7.1796875" style="13" customWidth="1"/>
    <col min="1040" max="1040" width="8.7265625" style="13" customWidth="1"/>
    <col min="1041" max="1041" width="9.26953125" style="13" customWidth="1"/>
    <col min="1042" max="1042" width="10.54296875" style="13" customWidth="1"/>
    <col min="1043" max="1043" width="8" style="13" customWidth="1"/>
    <col min="1044" max="1044" width="7.453125" style="13" customWidth="1"/>
    <col min="1045" max="1280" width="9.1796875" style="13"/>
    <col min="1281" max="1281" width="20.453125" style="13" customWidth="1"/>
    <col min="1282" max="1282" width="22.54296875" style="13" customWidth="1"/>
    <col min="1283" max="1283" width="12.81640625" style="13" customWidth="1"/>
    <col min="1284" max="1284" width="11" style="13" customWidth="1"/>
    <col min="1285" max="1285" width="12.54296875" style="13" customWidth="1"/>
    <col min="1286" max="1286" width="14.26953125" style="13" customWidth="1"/>
    <col min="1287" max="1287" width="13.1796875" style="13" customWidth="1"/>
    <col min="1288" max="1288" width="14.7265625" style="13" customWidth="1"/>
    <col min="1289" max="1289" width="10.81640625" style="13" customWidth="1"/>
    <col min="1290" max="1290" width="8.26953125" style="13" customWidth="1"/>
    <col min="1291" max="1291" width="8.54296875" style="13" customWidth="1"/>
    <col min="1292" max="1292" width="7.1796875" style="13" customWidth="1"/>
    <col min="1293" max="1293" width="5.7265625" style="13" customWidth="1"/>
    <col min="1294" max="1294" width="6.453125" style="13" customWidth="1"/>
    <col min="1295" max="1295" width="7.1796875" style="13" customWidth="1"/>
    <col min="1296" max="1296" width="8.7265625" style="13" customWidth="1"/>
    <col min="1297" max="1297" width="9.26953125" style="13" customWidth="1"/>
    <col min="1298" max="1298" width="10.54296875" style="13" customWidth="1"/>
    <col min="1299" max="1299" width="8" style="13" customWidth="1"/>
    <col min="1300" max="1300" width="7.453125" style="13" customWidth="1"/>
    <col min="1301" max="1536" width="9.1796875" style="13"/>
    <col min="1537" max="1537" width="20.453125" style="13" customWidth="1"/>
    <col min="1538" max="1538" width="22.54296875" style="13" customWidth="1"/>
    <col min="1539" max="1539" width="12.81640625" style="13" customWidth="1"/>
    <col min="1540" max="1540" width="11" style="13" customWidth="1"/>
    <col min="1541" max="1541" width="12.54296875" style="13" customWidth="1"/>
    <col min="1542" max="1542" width="14.26953125" style="13" customWidth="1"/>
    <col min="1543" max="1543" width="13.1796875" style="13" customWidth="1"/>
    <col min="1544" max="1544" width="14.7265625" style="13" customWidth="1"/>
    <col min="1545" max="1545" width="10.81640625" style="13" customWidth="1"/>
    <col min="1546" max="1546" width="8.26953125" style="13" customWidth="1"/>
    <col min="1547" max="1547" width="8.54296875" style="13" customWidth="1"/>
    <col min="1548" max="1548" width="7.1796875" style="13" customWidth="1"/>
    <col min="1549" max="1549" width="5.7265625" style="13" customWidth="1"/>
    <col min="1550" max="1550" width="6.453125" style="13" customWidth="1"/>
    <col min="1551" max="1551" width="7.1796875" style="13" customWidth="1"/>
    <col min="1552" max="1552" width="8.7265625" style="13" customWidth="1"/>
    <col min="1553" max="1553" width="9.26953125" style="13" customWidth="1"/>
    <col min="1554" max="1554" width="10.54296875" style="13" customWidth="1"/>
    <col min="1555" max="1555" width="8" style="13" customWidth="1"/>
    <col min="1556" max="1556" width="7.453125" style="13" customWidth="1"/>
    <col min="1557" max="1792" width="9.1796875" style="13"/>
    <col min="1793" max="1793" width="20.453125" style="13" customWidth="1"/>
    <col min="1794" max="1794" width="22.54296875" style="13" customWidth="1"/>
    <col min="1795" max="1795" width="12.81640625" style="13" customWidth="1"/>
    <col min="1796" max="1796" width="11" style="13" customWidth="1"/>
    <col min="1797" max="1797" width="12.54296875" style="13" customWidth="1"/>
    <col min="1798" max="1798" width="14.26953125" style="13" customWidth="1"/>
    <col min="1799" max="1799" width="13.1796875" style="13" customWidth="1"/>
    <col min="1800" max="1800" width="14.7265625" style="13" customWidth="1"/>
    <col min="1801" max="1801" width="10.81640625" style="13" customWidth="1"/>
    <col min="1802" max="1802" width="8.26953125" style="13" customWidth="1"/>
    <col min="1803" max="1803" width="8.54296875" style="13" customWidth="1"/>
    <col min="1804" max="1804" width="7.1796875" style="13" customWidth="1"/>
    <col min="1805" max="1805" width="5.7265625" style="13" customWidth="1"/>
    <col min="1806" max="1806" width="6.453125" style="13" customWidth="1"/>
    <col min="1807" max="1807" width="7.1796875" style="13" customWidth="1"/>
    <col min="1808" max="1808" width="8.7265625" style="13" customWidth="1"/>
    <col min="1809" max="1809" width="9.26953125" style="13" customWidth="1"/>
    <col min="1810" max="1810" width="10.54296875" style="13" customWidth="1"/>
    <col min="1811" max="1811" width="8" style="13" customWidth="1"/>
    <col min="1812" max="1812" width="7.453125" style="13" customWidth="1"/>
    <col min="1813" max="2048" width="9.1796875" style="13"/>
    <col min="2049" max="2049" width="20.453125" style="13" customWidth="1"/>
    <col min="2050" max="2050" width="22.54296875" style="13" customWidth="1"/>
    <col min="2051" max="2051" width="12.81640625" style="13" customWidth="1"/>
    <col min="2052" max="2052" width="11" style="13" customWidth="1"/>
    <col min="2053" max="2053" width="12.54296875" style="13" customWidth="1"/>
    <col min="2054" max="2054" width="14.26953125" style="13" customWidth="1"/>
    <col min="2055" max="2055" width="13.1796875" style="13" customWidth="1"/>
    <col min="2056" max="2056" width="14.7265625" style="13" customWidth="1"/>
    <col min="2057" max="2057" width="10.81640625" style="13" customWidth="1"/>
    <col min="2058" max="2058" width="8.26953125" style="13" customWidth="1"/>
    <col min="2059" max="2059" width="8.54296875" style="13" customWidth="1"/>
    <col min="2060" max="2060" width="7.1796875" style="13" customWidth="1"/>
    <col min="2061" max="2061" width="5.7265625" style="13" customWidth="1"/>
    <col min="2062" max="2062" width="6.453125" style="13" customWidth="1"/>
    <col min="2063" max="2063" width="7.1796875" style="13" customWidth="1"/>
    <col min="2064" max="2064" width="8.7265625" style="13" customWidth="1"/>
    <col min="2065" max="2065" width="9.26953125" style="13" customWidth="1"/>
    <col min="2066" max="2066" width="10.54296875" style="13" customWidth="1"/>
    <col min="2067" max="2067" width="8" style="13" customWidth="1"/>
    <col min="2068" max="2068" width="7.453125" style="13" customWidth="1"/>
    <col min="2069" max="2304" width="9.1796875" style="13"/>
    <col min="2305" max="2305" width="20.453125" style="13" customWidth="1"/>
    <col min="2306" max="2306" width="22.54296875" style="13" customWidth="1"/>
    <col min="2307" max="2307" width="12.81640625" style="13" customWidth="1"/>
    <col min="2308" max="2308" width="11" style="13" customWidth="1"/>
    <col min="2309" max="2309" width="12.54296875" style="13" customWidth="1"/>
    <col min="2310" max="2310" width="14.26953125" style="13" customWidth="1"/>
    <col min="2311" max="2311" width="13.1796875" style="13" customWidth="1"/>
    <col min="2312" max="2312" width="14.7265625" style="13" customWidth="1"/>
    <col min="2313" max="2313" width="10.81640625" style="13" customWidth="1"/>
    <col min="2314" max="2314" width="8.26953125" style="13" customWidth="1"/>
    <col min="2315" max="2315" width="8.54296875" style="13" customWidth="1"/>
    <col min="2316" max="2316" width="7.1796875" style="13" customWidth="1"/>
    <col min="2317" max="2317" width="5.7265625" style="13" customWidth="1"/>
    <col min="2318" max="2318" width="6.453125" style="13" customWidth="1"/>
    <col min="2319" max="2319" width="7.1796875" style="13" customWidth="1"/>
    <col min="2320" max="2320" width="8.7265625" style="13" customWidth="1"/>
    <col min="2321" max="2321" width="9.26953125" style="13" customWidth="1"/>
    <col min="2322" max="2322" width="10.54296875" style="13" customWidth="1"/>
    <col min="2323" max="2323" width="8" style="13" customWidth="1"/>
    <col min="2324" max="2324" width="7.453125" style="13" customWidth="1"/>
    <col min="2325" max="2560" width="9.1796875" style="13"/>
    <col min="2561" max="2561" width="20.453125" style="13" customWidth="1"/>
    <col min="2562" max="2562" width="22.54296875" style="13" customWidth="1"/>
    <col min="2563" max="2563" width="12.81640625" style="13" customWidth="1"/>
    <col min="2564" max="2564" width="11" style="13" customWidth="1"/>
    <col min="2565" max="2565" width="12.54296875" style="13" customWidth="1"/>
    <col min="2566" max="2566" width="14.26953125" style="13" customWidth="1"/>
    <col min="2567" max="2567" width="13.1796875" style="13" customWidth="1"/>
    <col min="2568" max="2568" width="14.7265625" style="13" customWidth="1"/>
    <col min="2569" max="2569" width="10.81640625" style="13" customWidth="1"/>
    <col min="2570" max="2570" width="8.26953125" style="13" customWidth="1"/>
    <col min="2571" max="2571" width="8.54296875" style="13" customWidth="1"/>
    <col min="2572" max="2572" width="7.1796875" style="13" customWidth="1"/>
    <col min="2573" max="2573" width="5.7265625" style="13" customWidth="1"/>
    <col min="2574" max="2574" width="6.453125" style="13" customWidth="1"/>
    <col min="2575" max="2575" width="7.1796875" style="13" customWidth="1"/>
    <col min="2576" max="2576" width="8.7265625" style="13" customWidth="1"/>
    <col min="2577" max="2577" width="9.26953125" style="13" customWidth="1"/>
    <col min="2578" max="2578" width="10.54296875" style="13" customWidth="1"/>
    <col min="2579" max="2579" width="8" style="13" customWidth="1"/>
    <col min="2580" max="2580" width="7.453125" style="13" customWidth="1"/>
    <col min="2581" max="2816" width="9.1796875" style="13"/>
    <col min="2817" max="2817" width="20.453125" style="13" customWidth="1"/>
    <col min="2818" max="2818" width="22.54296875" style="13" customWidth="1"/>
    <col min="2819" max="2819" width="12.81640625" style="13" customWidth="1"/>
    <col min="2820" max="2820" width="11" style="13" customWidth="1"/>
    <col min="2821" max="2821" width="12.54296875" style="13" customWidth="1"/>
    <col min="2822" max="2822" width="14.26953125" style="13" customWidth="1"/>
    <col min="2823" max="2823" width="13.1796875" style="13" customWidth="1"/>
    <col min="2824" max="2824" width="14.7265625" style="13" customWidth="1"/>
    <col min="2825" max="2825" width="10.81640625" style="13" customWidth="1"/>
    <col min="2826" max="2826" width="8.26953125" style="13" customWidth="1"/>
    <col min="2827" max="2827" width="8.54296875" style="13" customWidth="1"/>
    <col min="2828" max="2828" width="7.1796875" style="13" customWidth="1"/>
    <col min="2829" max="2829" width="5.7265625" style="13" customWidth="1"/>
    <col min="2830" max="2830" width="6.453125" style="13" customWidth="1"/>
    <col min="2831" max="2831" width="7.1796875" style="13" customWidth="1"/>
    <col min="2832" max="2832" width="8.7265625" style="13" customWidth="1"/>
    <col min="2833" max="2833" width="9.26953125" style="13" customWidth="1"/>
    <col min="2834" max="2834" width="10.54296875" style="13" customWidth="1"/>
    <col min="2835" max="2835" width="8" style="13" customWidth="1"/>
    <col min="2836" max="2836" width="7.453125" style="13" customWidth="1"/>
    <col min="2837" max="3072" width="9.1796875" style="13"/>
    <col min="3073" max="3073" width="20.453125" style="13" customWidth="1"/>
    <col min="3074" max="3074" width="22.54296875" style="13" customWidth="1"/>
    <col min="3075" max="3075" width="12.81640625" style="13" customWidth="1"/>
    <col min="3076" max="3076" width="11" style="13" customWidth="1"/>
    <col min="3077" max="3077" width="12.54296875" style="13" customWidth="1"/>
    <col min="3078" max="3078" width="14.26953125" style="13" customWidth="1"/>
    <col min="3079" max="3079" width="13.1796875" style="13" customWidth="1"/>
    <col min="3080" max="3080" width="14.7265625" style="13" customWidth="1"/>
    <col min="3081" max="3081" width="10.81640625" style="13" customWidth="1"/>
    <col min="3082" max="3082" width="8.26953125" style="13" customWidth="1"/>
    <col min="3083" max="3083" width="8.54296875" style="13" customWidth="1"/>
    <col min="3084" max="3084" width="7.1796875" style="13" customWidth="1"/>
    <col min="3085" max="3085" width="5.7265625" style="13" customWidth="1"/>
    <col min="3086" max="3086" width="6.453125" style="13" customWidth="1"/>
    <col min="3087" max="3087" width="7.1796875" style="13" customWidth="1"/>
    <col min="3088" max="3088" width="8.7265625" style="13" customWidth="1"/>
    <col min="3089" max="3089" width="9.26953125" style="13" customWidth="1"/>
    <col min="3090" max="3090" width="10.54296875" style="13" customWidth="1"/>
    <col min="3091" max="3091" width="8" style="13" customWidth="1"/>
    <col min="3092" max="3092" width="7.453125" style="13" customWidth="1"/>
    <col min="3093" max="3328" width="9.1796875" style="13"/>
    <col min="3329" max="3329" width="20.453125" style="13" customWidth="1"/>
    <col min="3330" max="3330" width="22.54296875" style="13" customWidth="1"/>
    <col min="3331" max="3331" width="12.81640625" style="13" customWidth="1"/>
    <col min="3332" max="3332" width="11" style="13" customWidth="1"/>
    <col min="3333" max="3333" width="12.54296875" style="13" customWidth="1"/>
    <col min="3334" max="3334" width="14.26953125" style="13" customWidth="1"/>
    <col min="3335" max="3335" width="13.1796875" style="13" customWidth="1"/>
    <col min="3336" max="3336" width="14.7265625" style="13" customWidth="1"/>
    <col min="3337" max="3337" width="10.81640625" style="13" customWidth="1"/>
    <col min="3338" max="3338" width="8.26953125" style="13" customWidth="1"/>
    <col min="3339" max="3339" width="8.54296875" style="13" customWidth="1"/>
    <col min="3340" max="3340" width="7.1796875" style="13" customWidth="1"/>
    <col min="3341" max="3341" width="5.7265625" style="13" customWidth="1"/>
    <col min="3342" max="3342" width="6.453125" style="13" customWidth="1"/>
    <col min="3343" max="3343" width="7.1796875" style="13" customWidth="1"/>
    <col min="3344" max="3344" width="8.7265625" style="13" customWidth="1"/>
    <col min="3345" max="3345" width="9.26953125" style="13" customWidth="1"/>
    <col min="3346" max="3346" width="10.54296875" style="13" customWidth="1"/>
    <col min="3347" max="3347" width="8" style="13" customWidth="1"/>
    <col min="3348" max="3348" width="7.453125" style="13" customWidth="1"/>
    <col min="3349" max="3584" width="9.1796875" style="13"/>
    <col min="3585" max="3585" width="20.453125" style="13" customWidth="1"/>
    <col min="3586" max="3586" width="22.54296875" style="13" customWidth="1"/>
    <col min="3587" max="3587" width="12.81640625" style="13" customWidth="1"/>
    <col min="3588" max="3588" width="11" style="13" customWidth="1"/>
    <col min="3589" max="3589" width="12.54296875" style="13" customWidth="1"/>
    <col min="3590" max="3590" width="14.26953125" style="13" customWidth="1"/>
    <col min="3591" max="3591" width="13.1796875" style="13" customWidth="1"/>
    <col min="3592" max="3592" width="14.7265625" style="13" customWidth="1"/>
    <col min="3593" max="3593" width="10.81640625" style="13" customWidth="1"/>
    <col min="3594" max="3594" width="8.26953125" style="13" customWidth="1"/>
    <col min="3595" max="3595" width="8.54296875" style="13" customWidth="1"/>
    <col min="3596" max="3596" width="7.1796875" style="13" customWidth="1"/>
    <col min="3597" max="3597" width="5.7265625" style="13" customWidth="1"/>
    <col min="3598" max="3598" width="6.453125" style="13" customWidth="1"/>
    <col min="3599" max="3599" width="7.1796875" style="13" customWidth="1"/>
    <col min="3600" max="3600" width="8.7265625" style="13" customWidth="1"/>
    <col min="3601" max="3601" width="9.26953125" style="13" customWidth="1"/>
    <col min="3602" max="3602" width="10.54296875" style="13" customWidth="1"/>
    <col min="3603" max="3603" width="8" style="13" customWidth="1"/>
    <col min="3604" max="3604" width="7.453125" style="13" customWidth="1"/>
    <col min="3605" max="3840" width="9.1796875" style="13"/>
    <col min="3841" max="3841" width="20.453125" style="13" customWidth="1"/>
    <col min="3842" max="3842" width="22.54296875" style="13" customWidth="1"/>
    <col min="3843" max="3843" width="12.81640625" style="13" customWidth="1"/>
    <col min="3844" max="3844" width="11" style="13" customWidth="1"/>
    <col min="3845" max="3845" width="12.54296875" style="13" customWidth="1"/>
    <col min="3846" max="3846" width="14.26953125" style="13" customWidth="1"/>
    <col min="3847" max="3847" width="13.1796875" style="13" customWidth="1"/>
    <col min="3848" max="3848" width="14.7265625" style="13" customWidth="1"/>
    <col min="3849" max="3849" width="10.81640625" style="13" customWidth="1"/>
    <col min="3850" max="3850" width="8.26953125" style="13" customWidth="1"/>
    <col min="3851" max="3851" width="8.54296875" style="13" customWidth="1"/>
    <col min="3852" max="3852" width="7.1796875" style="13" customWidth="1"/>
    <col min="3853" max="3853" width="5.7265625" style="13" customWidth="1"/>
    <col min="3854" max="3854" width="6.453125" style="13" customWidth="1"/>
    <col min="3855" max="3855" width="7.1796875" style="13" customWidth="1"/>
    <col min="3856" max="3856" width="8.7265625" style="13" customWidth="1"/>
    <col min="3857" max="3857" width="9.26953125" style="13" customWidth="1"/>
    <col min="3858" max="3858" width="10.54296875" style="13" customWidth="1"/>
    <col min="3859" max="3859" width="8" style="13" customWidth="1"/>
    <col min="3860" max="3860" width="7.453125" style="13" customWidth="1"/>
    <col min="3861" max="4096" width="9.1796875" style="13"/>
    <col min="4097" max="4097" width="20.453125" style="13" customWidth="1"/>
    <col min="4098" max="4098" width="22.54296875" style="13" customWidth="1"/>
    <col min="4099" max="4099" width="12.81640625" style="13" customWidth="1"/>
    <col min="4100" max="4100" width="11" style="13" customWidth="1"/>
    <col min="4101" max="4101" width="12.54296875" style="13" customWidth="1"/>
    <col min="4102" max="4102" width="14.26953125" style="13" customWidth="1"/>
    <col min="4103" max="4103" width="13.1796875" style="13" customWidth="1"/>
    <col min="4104" max="4104" width="14.7265625" style="13" customWidth="1"/>
    <col min="4105" max="4105" width="10.81640625" style="13" customWidth="1"/>
    <col min="4106" max="4106" width="8.26953125" style="13" customWidth="1"/>
    <col min="4107" max="4107" width="8.54296875" style="13" customWidth="1"/>
    <col min="4108" max="4108" width="7.1796875" style="13" customWidth="1"/>
    <col min="4109" max="4109" width="5.7265625" style="13" customWidth="1"/>
    <col min="4110" max="4110" width="6.453125" style="13" customWidth="1"/>
    <col min="4111" max="4111" width="7.1796875" style="13" customWidth="1"/>
    <col min="4112" max="4112" width="8.7265625" style="13" customWidth="1"/>
    <col min="4113" max="4113" width="9.26953125" style="13" customWidth="1"/>
    <col min="4114" max="4114" width="10.54296875" style="13" customWidth="1"/>
    <col min="4115" max="4115" width="8" style="13" customWidth="1"/>
    <col min="4116" max="4116" width="7.453125" style="13" customWidth="1"/>
    <col min="4117" max="4352" width="9.1796875" style="13"/>
    <col min="4353" max="4353" width="20.453125" style="13" customWidth="1"/>
    <col min="4354" max="4354" width="22.54296875" style="13" customWidth="1"/>
    <col min="4355" max="4355" width="12.81640625" style="13" customWidth="1"/>
    <col min="4356" max="4356" width="11" style="13" customWidth="1"/>
    <col min="4357" max="4357" width="12.54296875" style="13" customWidth="1"/>
    <col min="4358" max="4358" width="14.26953125" style="13" customWidth="1"/>
    <col min="4359" max="4359" width="13.1796875" style="13" customWidth="1"/>
    <col min="4360" max="4360" width="14.7265625" style="13" customWidth="1"/>
    <col min="4361" max="4361" width="10.81640625" style="13" customWidth="1"/>
    <col min="4362" max="4362" width="8.26953125" style="13" customWidth="1"/>
    <col min="4363" max="4363" width="8.54296875" style="13" customWidth="1"/>
    <col min="4364" max="4364" width="7.1796875" style="13" customWidth="1"/>
    <col min="4365" max="4365" width="5.7265625" style="13" customWidth="1"/>
    <col min="4366" max="4366" width="6.453125" style="13" customWidth="1"/>
    <col min="4367" max="4367" width="7.1796875" style="13" customWidth="1"/>
    <col min="4368" max="4368" width="8.7265625" style="13" customWidth="1"/>
    <col min="4369" max="4369" width="9.26953125" style="13" customWidth="1"/>
    <col min="4370" max="4370" width="10.54296875" style="13" customWidth="1"/>
    <col min="4371" max="4371" width="8" style="13" customWidth="1"/>
    <col min="4372" max="4372" width="7.453125" style="13" customWidth="1"/>
    <col min="4373" max="4608" width="9.1796875" style="13"/>
    <col min="4609" max="4609" width="20.453125" style="13" customWidth="1"/>
    <col min="4610" max="4610" width="22.54296875" style="13" customWidth="1"/>
    <col min="4611" max="4611" width="12.81640625" style="13" customWidth="1"/>
    <col min="4612" max="4612" width="11" style="13" customWidth="1"/>
    <col min="4613" max="4613" width="12.54296875" style="13" customWidth="1"/>
    <col min="4614" max="4614" width="14.26953125" style="13" customWidth="1"/>
    <col min="4615" max="4615" width="13.1796875" style="13" customWidth="1"/>
    <col min="4616" max="4616" width="14.7265625" style="13" customWidth="1"/>
    <col min="4617" max="4617" width="10.81640625" style="13" customWidth="1"/>
    <col min="4618" max="4618" width="8.26953125" style="13" customWidth="1"/>
    <col min="4619" max="4619" width="8.54296875" style="13" customWidth="1"/>
    <col min="4620" max="4620" width="7.1796875" style="13" customWidth="1"/>
    <col min="4621" max="4621" width="5.7265625" style="13" customWidth="1"/>
    <col min="4622" max="4622" width="6.453125" style="13" customWidth="1"/>
    <col min="4623" max="4623" width="7.1796875" style="13" customWidth="1"/>
    <col min="4624" max="4624" width="8.7265625" style="13" customWidth="1"/>
    <col min="4625" max="4625" width="9.26953125" style="13" customWidth="1"/>
    <col min="4626" max="4626" width="10.54296875" style="13" customWidth="1"/>
    <col min="4627" max="4627" width="8" style="13" customWidth="1"/>
    <col min="4628" max="4628" width="7.453125" style="13" customWidth="1"/>
    <col min="4629" max="4864" width="9.1796875" style="13"/>
    <col min="4865" max="4865" width="20.453125" style="13" customWidth="1"/>
    <col min="4866" max="4866" width="22.54296875" style="13" customWidth="1"/>
    <col min="4867" max="4867" width="12.81640625" style="13" customWidth="1"/>
    <col min="4868" max="4868" width="11" style="13" customWidth="1"/>
    <col min="4869" max="4869" width="12.54296875" style="13" customWidth="1"/>
    <col min="4870" max="4870" width="14.26953125" style="13" customWidth="1"/>
    <col min="4871" max="4871" width="13.1796875" style="13" customWidth="1"/>
    <col min="4872" max="4872" width="14.7265625" style="13" customWidth="1"/>
    <col min="4873" max="4873" width="10.81640625" style="13" customWidth="1"/>
    <col min="4874" max="4874" width="8.26953125" style="13" customWidth="1"/>
    <col min="4875" max="4875" width="8.54296875" style="13" customWidth="1"/>
    <col min="4876" max="4876" width="7.1796875" style="13" customWidth="1"/>
    <col min="4877" max="4877" width="5.7265625" style="13" customWidth="1"/>
    <col min="4878" max="4878" width="6.453125" style="13" customWidth="1"/>
    <col min="4879" max="4879" width="7.1796875" style="13" customWidth="1"/>
    <col min="4880" max="4880" width="8.7265625" style="13" customWidth="1"/>
    <col min="4881" max="4881" width="9.26953125" style="13" customWidth="1"/>
    <col min="4882" max="4882" width="10.54296875" style="13" customWidth="1"/>
    <col min="4883" max="4883" width="8" style="13" customWidth="1"/>
    <col min="4884" max="4884" width="7.453125" style="13" customWidth="1"/>
    <col min="4885" max="5120" width="9.1796875" style="13"/>
    <col min="5121" max="5121" width="20.453125" style="13" customWidth="1"/>
    <col min="5122" max="5122" width="22.54296875" style="13" customWidth="1"/>
    <col min="5123" max="5123" width="12.81640625" style="13" customWidth="1"/>
    <col min="5124" max="5124" width="11" style="13" customWidth="1"/>
    <col min="5125" max="5125" width="12.54296875" style="13" customWidth="1"/>
    <col min="5126" max="5126" width="14.26953125" style="13" customWidth="1"/>
    <col min="5127" max="5127" width="13.1796875" style="13" customWidth="1"/>
    <col min="5128" max="5128" width="14.7265625" style="13" customWidth="1"/>
    <col min="5129" max="5129" width="10.81640625" style="13" customWidth="1"/>
    <col min="5130" max="5130" width="8.26953125" style="13" customWidth="1"/>
    <col min="5131" max="5131" width="8.54296875" style="13" customWidth="1"/>
    <col min="5132" max="5132" width="7.1796875" style="13" customWidth="1"/>
    <col min="5133" max="5133" width="5.7265625" style="13" customWidth="1"/>
    <col min="5134" max="5134" width="6.453125" style="13" customWidth="1"/>
    <col min="5135" max="5135" width="7.1796875" style="13" customWidth="1"/>
    <col min="5136" max="5136" width="8.7265625" style="13" customWidth="1"/>
    <col min="5137" max="5137" width="9.26953125" style="13" customWidth="1"/>
    <col min="5138" max="5138" width="10.54296875" style="13" customWidth="1"/>
    <col min="5139" max="5139" width="8" style="13" customWidth="1"/>
    <col min="5140" max="5140" width="7.453125" style="13" customWidth="1"/>
    <col min="5141" max="5376" width="9.1796875" style="13"/>
    <col min="5377" max="5377" width="20.453125" style="13" customWidth="1"/>
    <col min="5378" max="5378" width="22.54296875" style="13" customWidth="1"/>
    <col min="5379" max="5379" width="12.81640625" style="13" customWidth="1"/>
    <col min="5380" max="5380" width="11" style="13" customWidth="1"/>
    <col min="5381" max="5381" width="12.54296875" style="13" customWidth="1"/>
    <col min="5382" max="5382" width="14.26953125" style="13" customWidth="1"/>
    <col min="5383" max="5383" width="13.1796875" style="13" customWidth="1"/>
    <col min="5384" max="5384" width="14.7265625" style="13" customWidth="1"/>
    <col min="5385" max="5385" width="10.81640625" style="13" customWidth="1"/>
    <col min="5386" max="5386" width="8.26953125" style="13" customWidth="1"/>
    <col min="5387" max="5387" width="8.54296875" style="13" customWidth="1"/>
    <col min="5388" max="5388" width="7.1796875" style="13" customWidth="1"/>
    <col min="5389" max="5389" width="5.7265625" style="13" customWidth="1"/>
    <col min="5390" max="5390" width="6.453125" style="13" customWidth="1"/>
    <col min="5391" max="5391" width="7.1796875" style="13" customWidth="1"/>
    <col min="5392" max="5392" width="8.7265625" style="13" customWidth="1"/>
    <col min="5393" max="5393" width="9.26953125" style="13" customWidth="1"/>
    <col min="5394" max="5394" width="10.54296875" style="13" customWidth="1"/>
    <col min="5395" max="5395" width="8" style="13" customWidth="1"/>
    <col min="5396" max="5396" width="7.453125" style="13" customWidth="1"/>
    <col min="5397" max="5632" width="9.1796875" style="13"/>
    <col min="5633" max="5633" width="20.453125" style="13" customWidth="1"/>
    <col min="5634" max="5634" width="22.54296875" style="13" customWidth="1"/>
    <col min="5635" max="5635" width="12.81640625" style="13" customWidth="1"/>
    <col min="5636" max="5636" width="11" style="13" customWidth="1"/>
    <col min="5637" max="5637" width="12.54296875" style="13" customWidth="1"/>
    <col min="5638" max="5638" width="14.26953125" style="13" customWidth="1"/>
    <col min="5639" max="5639" width="13.1796875" style="13" customWidth="1"/>
    <col min="5640" max="5640" width="14.7265625" style="13" customWidth="1"/>
    <col min="5641" max="5641" width="10.81640625" style="13" customWidth="1"/>
    <col min="5642" max="5642" width="8.26953125" style="13" customWidth="1"/>
    <col min="5643" max="5643" width="8.54296875" style="13" customWidth="1"/>
    <col min="5644" max="5644" width="7.1796875" style="13" customWidth="1"/>
    <col min="5645" max="5645" width="5.7265625" style="13" customWidth="1"/>
    <col min="5646" max="5646" width="6.453125" style="13" customWidth="1"/>
    <col min="5647" max="5647" width="7.1796875" style="13" customWidth="1"/>
    <col min="5648" max="5648" width="8.7265625" style="13" customWidth="1"/>
    <col min="5649" max="5649" width="9.26953125" style="13" customWidth="1"/>
    <col min="5650" max="5650" width="10.54296875" style="13" customWidth="1"/>
    <col min="5651" max="5651" width="8" style="13" customWidth="1"/>
    <col min="5652" max="5652" width="7.453125" style="13" customWidth="1"/>
    <col min="5653" max="5888" width="9.1796875" style="13"/>
    <col min="5889" max="5889" width="20.453125" style="13" customWidth="1"/>
    <col min="5890" max="5890" width="22.54296875" style="13" customWidth="1"/>
    <col min="5891" max="5891" width="12.81640625" style="13" customWidth="1"/>
    <col min="5892" max="5892" width="11" style="13" customWidth="1"/>
    <col min="5893" max="5893" width="12.54296875" style="13" customWidth="1"/>
    <col min="5894" max="5894" width="14.26953125" style="13" customWidth="1"/>
    <col min="5895" max="5895" width="13.1796875" style="13" customWidth="1"/>
    <col min="5896" max="5896" width="14.7265625" style="13" customWidth="1"/>
    <col min="5897" max="5897" width="10.81640625" style="13" customWidth="1"/>
    <col min="5898" max="5898" width="8.26953125" style="13" customWidth="1"/>
    <col min="5899" max="5899" width="8.54296875" style="13" customWidth="1"/>
    <col min="5900" max="5900" width="7.1796875" style="13" customWidth="1"/>
    <col min="5901" max="5901" width="5.7265625" style="13" customWidth="1"/>
    <col min="5902" max="5902" width="6.453125" style="13" customWidth="1"/>
    <col min="5903" max="5903" width="7.1796875" style="13" customWidth="1"/>
    <col min="5904" max="5904" width="8.7265625" style="13" customWidth="1"/>
    <col min="5905" max="5905" width="9.26953125" style="13" customWidth="1"/>
    <col min="5906" max="5906" width="10.54296875" style="13" customWidth="1"/>
    <col min="5907" max="5907" width="8" style="13" customWidth="1"/>
    <col min="5908" max="5908" width="7.453125" style="13" customWidth="1"/>
    <col min="5909" max="6144" width="9.1796875" style="13"/>
    <col min="6145" max="6145" width="20.453125" style="13" customWidth="1"/>
    <col min="6146" max="6146" width="22.54296875" style="13" customWidth="1"/>
    <col min="6147" max="6147" width="12.81640625" style="13" customWidth="1"/>
    <col min="6148" max="6148" width="11" style="13" customWidth="1"/>
    <col min="6149" max="6149" width="12.54296875" style="13" customWidth="1"/>
    <col min="6150" max="6150" width="14.26953125" style="13" customWidth="1"/>
    <col min="6151" max="6151" width="13.1796875" style="13" customWidth="1"/>
    <col min="6152" max="6152" width="14.7265625" style="13" customWidth="1"/>
    <col min="6153" max="6153" width="10.81640625" style="13" customWidth="1"/>
    <col min="6154" max="6154" width="8.26953125" style="13" customWidth="1"/>
    <col min="6155" max="6155" width="8.54296875" style="13" customWidth="1"/>
    <col min="6156" max="6156" width="7.1796875" style="13" customWidth="1"/>
    <col min="6157" max="6157" width="5.7265625" style="13" customWidth="1"/>
    <col min="6158" max="6158" width="6.453125" style="13" customWidth="1"/>
    <col min="6159" max="6159" width="7.1796875" style="13" customWidth="1"/>
    <col min="6160" max="6160" width="8.7265625" style="13" customWidth="1"/>
    <col min="6161" max="6161" width="9.26953125" style="13" customWidth="1"/>
    <col min="6162" max="6162" width="10.54296875" style="13" customWidth="1"/>
    <col min="6163" max="6163" width="8" style="13" customWidth="1"/>
    <col min="6164" max="6164" width="7.453125" style="13" customWidth="1"/>
    <col min="6165" max="6400" width="9.1796875" style="13"/>
    <col min="6401" max="6401" width="20.453125" style="13" customWidth="1"/>
    <col min="6402" max="6402" width="22.54296875" style="13" customWidth="1"/>
    <col min="6403" max="6403" width="12.81640625" style="13" customWidth="1"/>
    <col min="6404" max="6404" width="11" style="13" customWidth="1"/>
    <col min="6405" max="6405" width="12.54296875" style="13" customWidth="1"/>
    <col min="6406" max="6406" width="14.26953125" style="13" customWidth="1"/>
    <col min="6407" max="6407" width="13.1796875" style="13" customWidth="1"/>
    <col min="6408" max="6408" width="14.7265625" style="13" customWidth="1"/>
    <col min="6409" max="6409" width="10.81640625" style="13" customWidth="1"/>
    <col min="6410" max="6410" width="8.26953125" style="13" customWidth="1"/>
    <col min="6411" max="6411" width="8.54296875" style="13" customWidth="1"/>
    <col min="6412" max="6412" width="7.1796875" style="13" customWidth="1"/>
    <col min="6413" max="6413" width="5.7265625" style="13" customWidth="1"/>
    <col min="6414" max="6414" width="6.453125" style="13" customWidth="1"/>
    <col min="6415" max="6415" width="7.1796875" style="13" customWidth="1"/>
    <col min="6416" max="6416" width="8.7265625" style="13" customWidth="1"/>
    <col min="6417" max="6417" width="9.26953125" style="13" customWidth="1"/>
    <col min="6418" max="6418" width="10.54296875" style="13" customWidth="1"/>
    <col min="6419" max="6419" width="8" style="13" customWidth="1"/>
    <col min="6420" max="6420" width="7.453125" style="13" customWidth="1"/>
    <col min="6421" max="6656" width="9.1796875" style="13"/>
    <col min="6657" max="6657" width="20.453125" style="13" customWidth="1"/>
    <col min="6658" max="6658" width="22.54296875" style="13" customWidth="1"/>
    <col min="6659" max="6659" width="12.81640625" style="13" customWidth="1"/>
    <col min="6660" max="6660" width="11" style="13" customWidth="1"/>
    <col min="6661" max="6661" width="12.54296875" style="13" customWidth="1"/>
    <col min="6662" max="6662" width="14.26953125" style="13" customWidth="1"/>
    <col min="6663" max="6663" width="13.1796875" style="13" customWidth="1"/>
    <col min="6664" max="6664" width="14.7265625" style="13" customWidth="1"/>
    <col min="6665" max="6665" width="10.81640625" style="13" customWidth="1"/>
    <col min="6666" max="6666" width="8.26953125" style="13" customWidth="1"/>
    <col min="6667" max="6667" width="8.54296875" style="13" customWidth="1"/>
    <col min="6668" max="6668" width="7.1796875" style="13" customWidth="1"/>
    <col min="6669" max="6669" width="5.7265625" style="13" customWidth="1"/>
    <col min="6670" max="6670" width="6.453125" style="13" customWidth="1"/>
    <col min="6671" max="6671" width="7.1796875" style="13" customWidth="1"/>
    <col min="6672" max="6672" width="8.7265625" style="13" customWidth="1"/>
    <col min="6673" max="6673" width="9.26953125" style="13" customWidth="1"/>
    <col min="6674" max="6674" width="10.54296875" style="13" customWidth="1"/>
    <col min="6675" max="6675" width="8" style="13" customWidth="1"/>
    <col min="6676" max="6676" width="7.453125" style="13" customWidth="1"/>
    <col min="6677" max="6912" width="9.1796875" style="13"/>
    <col min="6913" max="6913" width="20.453125" style="13" customWidth="1"/>
    <col min="6914" max="6914" width="22.54296875" style="13" customWidth="1"/>
    <col min="6915" max="6915" width="12.81640625" style="13" customWidth="1"/>
    <col min="6916" max="6916" width="11" style="13" customWidth="1"/>
    <col min="6917" max="6917" width="12.54296875" style="13" customWidth="1"/>
    <col min="6918" max="6918" width="14.26953125" style="13" customWidth="1"/>
    <col min="6919" max="6919" width="13.1796875" style="13" customWidth="1"/>
    <col min="6920" max="6920" width="14.7265625" style="13" customWidth="1"/>
    <col min="6921" max="6921" width="10.81640625" style="13" customWidth="1"/>
    <col min="6922" max="6922" width="8.26953125" style="13" customWidth="1"/>
    <col min="6923" max="6923" width="8.54296875" style="13" customWidth="1"/>
    <col min="6924" max="6924" width="7.1796875" style="13" customWidth="1"/>
    <col min="6925" max="6925" width="5.7265625" style="13" customWidth="1"/>
    <col min="6926" max="6926" width="6.453125" style="13" customWidth="1"/>
    <col min="6927" max="6927" width="7.1796875" style="13" customWidth="1"/>
    <col min="6928" max="6928" width="8.7265625" style="13" customWidth="1"/>
    <col min="6929" max="6929" width="9.26953125" style="13" customWidth="1"/>
    <col min="6930" max="6930" width="10.54296875" style="13" customWidth="1"/>
    <col min="6931" max="6931" width="8" style="13" customWidth="1"/>
    <col min="6932" max="6932" width="7.453125" style="13" customWidth="1"/>
    <col min="6933" max="7168" width="9.1796875" style="13"/>
    <col min="7169" max="7169" width="20.453125" style="13" customWidth="1"/>
    <col min="7170" max="7170" width="22.54296875" style="13" customWidth="1"/>
    <col min="7171" max="7171" width="12.81640625" style="13" customWidth="1"/>
    <col min="7172" max="7172" width="11" style="13" customWidth="1"/>
    <col min="7173" max="7173" width="12.54296875" style="13" customWidth="1"/>
    <col min="7174" max="7174" width="14.26953125" style="13" customWidth="1"/>
    <col min="7175" max="7175" width="13.1796875" style="13" customWidth="1"/>
    <col min="7176" max="7176" width="14.7265625" style="13" customWidth="1"/>
    <col min="7177" max="7177" width="10.81640625" style="13" customWidth="1"/>
    <col min="7178" max="7178" width="8.26953125" style="13" customWidth="1"/>
    <col min="7179" max="7179" width="8.54296875" style="13" customWidth="1"/>
    <col min="7180" max="7180" width="7.1796875" style="13" customWidth="1"/>
    <col min="7181" max="7181" width="5.7265625" style="13" customWidth="1"/>
    <col min="7182" max="7182" width="6.453125" style="13" customWidth="1"/>
    <col min="7183" max="7183" width="7.1796875" style="13" customWidth="1"/>
    <col min="7184" max="7184" width="8.7265625" style="13" customWidth="1"/>
    <col min="7185" max="7185" width="9.26953125" style="13" customWidth="1"/>
    <col min="7186" max="7186" width="10.54296875" style="13" customWidth="1"/>
    <col min="7187" max="7187" width="8" style="13" customWidth="1"/>
    <col min="7188" max="7188" width="7.453125" style="13" customWidth="1"/>
    <col min="7189" max="7424" width="9.1796875" style="13"/>
    <col min="7425" max="7425" width="20.453125" style="13" customWidth="1"/>
    <col min="7426" max="7426" width="22.54296875" style="13" customWidth="1"/>
    <col min="7427" max="7427" width="12.81640625" style="13" customWidth="1"/>
    <col min="7428" max="7428" width="11" style="13" customWidth="1"/>
    <col min="7429" max="7429" width="12.54296875" style="13" customWidth="1"/>
    <col min="7430" max="7430" width="14.26953125" style="13" customWidth="1"/>
    <col min="7431" max="7431" width="13.1796875" style="13" customWidth="1"/>
    <col min="7432" max="7432" width="14.7265625" style="13" customWidth="1"/>
    <col min="7433" max="7433" width="10.81640625" style="13" customWidth="1"/>
    <col min="7434" max="7434" width="8.26953125" style="13" customWidth="1"/>
    <col min="7435" max="7435" width="8.54296875" style="13" customWidth="1"/>
    <col min="7436" max="7436" width="7.1796875" style="13" customWidth="1"/>
    <col min="7437" max="7437" width="5.7265625" style="13" customWidth="1"/>
    <col min="7438" max="7438" width="6.453125" style="13" customWidth="1"/>
    <col min="7439" max="7439" width="7.1796875" style="13" customWidth="1"/>
    <col min="7440" max="7440" width="8.7265625" style="13" customWidth="1"/>
    <col min="7441" max="7441" width="9.26953125" style="13" customWidth="1"/>
    <col min="7442" max="7442" width="10.54296875" style="13" customWidth="1"/>
    <col min="7443" max="7443" width="8" style="13" customWidth="1"/>
    <col min="7444" max="7444" width="7.453125" style="13" customWidth="1"/>
    <col min="7445" max="7680" width="9.1796875" style="13"/>
    <col min="7681" max="7681" width="20.453125" style="13" customWidth="1"/>
    <col min="7682" max="7682" width="22.54296875" style="13" customWidth="1"/>
    <col min="7683" max="7683" width="12.81640625" style="13" customWidth="1"/>
    <col min="7684" max="7684" width="11" style="13" customWidth="1"/>
    <col min="7685" max="7685" width="12.54296875" style="13" customWidth="1"/>
    <col min="7686" max="7686" width="14.26953125" style="13" customWidth="1"/>
    <col min="7687" max="7687" width="13.1796875" style="13" customWidth="1"/>
    <col min="7688" max="7688" width="14.7265625" style="13" customWidth="1"/>
    <col min="7689" max="7689" width="10.81640625" style="13" customWidth="1"/>
    <col min="7690" max="7690" width="8.26953125" style="13" customWidth="1"/>
    <col min="7691" max="7691" width="8.54296875" style="13" customWidth="1"/>
    <col min="7692" max="7692" width="7.1796875" style="13" customWidth="1"/>
    <col min="7693" max="7693" width="5.7265625" style="13" customWidth="1"/>
    <col min="7694" max="7694" width="6.453125" style="13" customWidth="1"/>
    <col min="7695" max="7695" width="7.1796875" style="13" customWidth="1"/>
    <col min="7696" max="7696" width="8.7265625" style="13" customWidth="1"/>
    <col min="7697" max="7697" width="9.26953125" style="13" customWidth="1"/>
    <col min="7698" max="7698" width="10.54296875" style="13" customWidth="1"/>
    <col min="7699" max="7699" width="8" style="13" customWidth="1"/>
    <col min="7700" max="7700" width="7.453125" style="13" customWidth="1"/>
    <col min="7701" max="7936" width="9.1796875" style="13"/>
    <col min="7937" max="7937" width="20.453125" style="13" customWidth="1"/>
    <col min="7938" max="7938" width="22.54296875" style="13" customWidth="1"/>
    <col min="7939" max="7939" width="12.81640625" style="13" customWidth="1"/>
    <col min="7940" max="7940" width="11" style="13" customWidth="1"/>
    <col min="7941" max="7941" width="12.54296875" style="13" customWidth="1"/>
    <col min="7942" max="7942" width="14.26953125" style="13" customWidth="1"/>
    <col min="7943" max="7943" width="13.1796875" style="13" customWidth="1"/>
    <col min="7944" max="7944" width="14.7265625" style="13" customWidth="1"/>
    <col min="7945" max="7945" width="10.81640625" style="13" customWidth="1"/>
    <col min="7946" max="7946" width="8.26953125" style="13" customWidth="1"/>
    <col min="7947" max="7947" width="8.54296875" style="13" customWidth="1"/>
    <col min="7948" max="7948" width="7.1796875" style="13" customWidth="1"/>
    <col min="7949" max="7949" width="5.7265625" style="13" customWidth="1"/>
    <col min="7950" max="7950" width="6.453125" style="13" customWidth="1"/>
    <col min="7951" max="7951" width="7.1796875" style="13" customWidth="1"/>
    <col min="7952" max="7952" width="8.7265625" style="13" customWidth="1"/>
    <col min="7953" max="7953" width="9.26953125" style="13" customWidth="1"/>
    <col min="7954" max="7954" width="10.54296875" style="13" customWidth="1"/>
    <col min="7955" max="7955" width="8" style="13" customWidth="1"/>
    <col min="7956" max="7956" width="7.453125" style="13" customWidth="1"/>
    <col min="7957" max="8192" width="9.1796875" style="13"/>
    <col min="8193" max="8193" width="20.453125" style="13" customWidth="1"/>
    <col min="8194" max="8194" width="22.54296875" style="13" customWidth="1"/>
    <col min="8195" max="8195" width="12.81640625" style="13" customWidth="1"/>
    <col min="8196" max="8196" width="11" style="13" customWidth="1"/>
    <col min="8197" max="8197" width="12.54296875" style="13" customWidth="1"/>
    <col min="8198" max="8198" width="14.26953125" style="13" customWidth="1"/>
    <col min="8199" max="8199" width="13.1796875" style="13" customWidth="1"/>
    <col min="8200" max="8200" width="14.7265625" style="13" customWidth="1"/>
    <col min="8201" max="8201" width="10.81640625" style="13" customWidth="1"/>
    <col min="8202" max="8202" width="8.26953125" style="13" customWidth="1"/>
    <col min="8203" max="8203" width="8.54296875" style="13" customWidth="1"/>
    <col min="8204" max="8204" width="7.1796875" style="13" customWidth="1"/>
    <col min="8205" max="8205" width="5.7265625" style="13" customWidth="1"/>
    <col min="8206" max="8206" width="6.453125" style="13" customWidth="1"/>
    <col min="8207" max="8207" width="7.1796875" style="13" customWidth="1"/>
    <col min="8208" max="8208" width="8.7265625" style="13" customWidth="1"/>
    <col min="8209" max="8209" width="9.26953125" style="13" customWidth="1"/>
    <col min="8210" max="8210" width="10.54296875" style="13" customWidth="1"/>
    <col min="8211" max="8211" width="8" style="13" customWidth="1"/>
    <col min="8212" max="8212" width="7.453125" style="13" customWidth="1"/>
    <col min="8213" max="8448" width="9.1796875" style="13"/>
    <col min="8449" max="8449" width="20.453125" style="13" customWidth="1"/>
    <col min="8450" max="8450" width="22.54296875" style="13" customWidth="1"/>
    <col min="8451" max="8451" width="12.81640625" style="13" customWidth="1"/>
    <col min="8452" max="8452" width="11" style="13" customWidth="1"/>
    <col min="8453" max="8453" width="12.54296875" style="13" customWidth="1"/>
    <col min="8454" max="8454" width="14.26953125" style="13" customWidth="1"/>
    <col min="8455" max="8455" width="13.1796875" style="13" customWidth="1"/>
    <col min="8456" max="8456" width="14.7265625" style="13" customWidth="1"/>
    <col min="8457" max="8457" width="10.81640625" style="13" customWidth="1"/>
    <col min="8458" max="8458" width="8.26953125" style="13" customWidth="1"/>
    <col min="8459" max="8459" width="8.54296875" style="13" customWidth="1"/>
    <col min="8460" max="8460" width="7.1796875" style="13" customWidth="1"/>
    <col min="8461" max="8461" width="5.7265625" style="13" customWidth="1"/>
    <col min="8462" max="8462" width="6.453125" style="13" customWidth="1"/>
    <col min="8463" max="8463" width="7.1796875" style="13" customWidth="1"/>
    <col min="8464" max="8464" width="8.7265625" style="13" customWidth="1"/>
    <col min="8465" max="8465" width="9.26953125" style="13" customWidth="1"/>
    <col min="8466" max="8466" width="10.54296875" style="13" customWidth="1"/>
    <col min="8467" max="8467" width="8" style="13" customWidth="1"/>
    <col min="8468" max="8468" width="7.453125" style="13" customWidth="1"/>
    <col min="8469" max="8704" width="9.1796875" style="13"/>
    <col min="8705" max="8705" width="20.453125" style="13" customWidth="1"/>
    <col min="8706" max="8706" width="22.54296875" style="13" customWidth="1"/>
    <col min="8707" max="8707" width="12.81640625" style="13" customWidth="1"/>
    <col min="8708" max="8708" width="11" style="13" customWidth="1"/>
    <col min="8709" max="8709" width="12.54296875" style="13" customWidth="1"/>
    <col min="8710" max="8710" width="14.26953125" style="13" customWidth="1"/>
    <col min="8711" max="8711" width="13.1796875" style="13" customWidth="1"/>
    <col min="8712" max="8712" width="14.7265625" style="13" customWidth="1"/>
    <col min="8713" max="8713" width="10.81640625" style="13" customWidth="1"/>
    <col min="8714" max="8714" width="8.26953125" style="13" customWidth="1"/>
    <col min="8715" max="8715" width="8.54296875" style="13" customWidth="1"/>
    <col min="8716" max="8716" width="7.1796875" style="13" customWidth="1"/>
    <col min="8717" max="8717" width="5.7265625" style="13" customWidth="1"/>
    <col min="8718" max="8718" width="6.453125" style="13" customWidth="1"/>
    <col min="8719" max="8719" width="7.1796875" style="13" customWidth="1"/>
    <col min="8720" max="8720" width="8.7265625" style="13" customWidth="1"/>
    <col min="8721" max="8721" width="9.26953125" style="13" customWidth="1"/>
    <col min="8722" max="8722" width="10.54296875" style="13" customWidth="1"/>
    <col min="8723" max="8723" width="8" style="13" customWidth="1"/>
    <col min="8724" max="8724" width="7.453125" style="13" customWidth="1"/>
    <col min="8725" max="8960" width="9.1796875" style="13"/>
    <col min="8961" max="8961" width="20.453125" style="13" customWidth="1"/>
    <col min="8962" max="8962" width="22.54296875" style="13" customWidth="1"/>
    <col min="8963" max="8963" width="12.81640625" style="13" customWidth="1"/>
    <col min="8964" max="8964" width="11" style="13" customWidth="1"/>
    <col min="8965" max="8965" width="12.54296875" style="13" customWidth="1"/>
    <col min="8966" max="8966" width="14.26953125" style="13" customWidth="1"/>
    <col min="8967" max="8967" width="13.1796875" style="13" customWidth="1"/>
    <col min="8968" max="8968" width="14.7265625" style="13" customWidth="1"/>
    <col min="8969" max="8969" width="10.81640625" style="13" customWidth="1"/>
    <col min="8970" max="8970" width="8.26953125" style="13" customWidth="1"/>
    <col min="8971" max="8971" width="8.54296875" style="13" customWidth="1"/>
    <col min="8972" max="8972" width="7.1796875" style="13" customWidth="1"/>
    <col min="8973" max="8973" width="5.7265625" style="13" customWidth="1"/>
    <col min="8974" max="8974" width="6.453125" style="13" customWidth="1"/>
    <col min="8975" max="8975" width="7.1796875" style="13" customWidth="1"/>
    <col min="8976" max="8976" width="8.7265625" style="13" customWidth="1"/>
    <col min="8977" max="8977" width="9.26953125" style="13" customWidth="1"/>
    <col min="8978" max="8978" width="10.54296875" style="13" customWidth="1"/>
    <col min="8979" max="8979" width="8" style="13" customWidth="1"/>
    <col min="8980" max="8980" width="7.453125" style="13" customWidth="1"/>
    <col min="8981" max="9216" width="9.1796875" style="13"/>
    <col min="9217" max="9217" width="20.453125" style="13" customWidth="1"/>
    <col min="9218" max="9218" width="22.54296875" style="13" customWidth="1"/>
    <col min="9219" max="9219" width="12.81640625" style="13" customWidth="1"/>
    <col min="9220" max="9220" width="11" style="13" customWidth="1"/>
    <col min="9221" max="9221" width="12.54296875" style="13" customWidth="1"/>
    <col min="9222" max="9222" width="14.26953125" style="13" customWidth="1"/>
    <col min="9223" max="9223" width="13.1796875" style="13" customWidth="1"/>
    <col min="9224" max="9224" width="14.7265625" style="13" customWidth="1"/>
    <col min="9225" max="9225" width="10.81640625" style="13" customWidth="1"/>
    <col min="9226" max="9226" width="8.26953125" style="13" customWidth="1"/>
    <col min="9227" max="9227" width="8.54296875" style="13" customWidth="1"/>
    <col min="9228" max="9228" width="7.1796875" style="13" customWidth="1"/>
    <col min="9229" max="9229" width="5.7265625" style="13" customWidth="1"/>
    <col min="9230" max="9230" width="6.453125" style="13" customWidth="1"/>
    <col min="9231" max="9231" width="7.1796875" style="13" customWidth="1"/>
    <col min="9232" max="9232" width="8.7265625" style="13" customWidth="1"/>
    <col min="9233" max="9233" width="9.26953125" style="13" customWidth="1"/>
    <col min="9234" max="9234" width="10.54296875" style="13" customWidth="1"/>
    <col min="9235" max="9235" width="8" style="13" customWidth="1"/>
    <col min="9236" max="9236" width="7.453125" style="13" customWidth="1"/>
    <col min="9237" max="9472" width="9.1796875" style="13"/>
    <col min="9473" max="9473" width="20.453125" style="13" customWidth="1"/>
    <col min="9474" max="9474" width="22.54296875" style="13" customWidth="1"/>
    <col min="9475" max="9475" width="12.81640625" style="13" customWidth="1"/>
    <col min="9476" max="9476" width="11" style="13" customWidth="1"/>
    <col min="9477" max="9477" width="12.54296875" style="13" customWidth="1"/>
    <col min="9478" max="9478" width="14.26953125" style="13" customWidth="1"/>
    <col min="9479" max="9479" width="13.1796875" style="13" customWidth="1"/>
    <col min="9480" max="9480" width="14.7265625" style="13" customWidth="1"/>
    <col min="9481" max="9481" width="10.81640625" style="13" customWidth="1"/>
    <col min="9482" max="9482" width="8.26953125" style="13" customWidth="1"/>
    <col min="9483" max="9483" width="8.54296875" style="13" customWidth="1"/>
    <col min="9484" max="9484" width="7.1796875" style="13" customWidth="1"/>
    <col min="9485" max="9485" width="5.7265625" style="13" customWidth="1"/>
    <col min="9486" max="9486" width="6.453125" style="13" customWidth="1"/>
    <col min="9487" max="9487" width="7.1796875" style="13" customWidth="1"/>
    <col min="9488" max="9488" width="8.7265625" style="13" customWidth="1"/>
    <col min="9489" max="9489" width="9.26953125" style="13" customWidth="1"/>
    <col min="9490" max="9490" width="10.54296875" style="13" customWidth="1"/>
    <col min="9491" max="9491" width="8" style="13" customWidth="1"/>
    <col min="9492" max="9492" width="7.453125" style="13" customWidth="1"/>
    <col min="9493" max="9728" width="9.1796875" style="13"/>
    <col min="9729" max="9729" width="20.453125" style="13" customWidth="1"/>
    <col min="9730" max="9730" width="22.54296875" style="13" customWidth="1"/>
    <col min="9731" max="9731" width="12.81640625" style="13" customWidth="1"/>
    <col min="9732" max="9732" width="11" style="13" customWidth="1"/>
    <col min="9733" max="9733" width="12.54296875" style="13" customWidth="1"/>
    <col min="9734" max="9734" width="14.26953125" style="13" customWidth="1"/>
    <col min="9735" max="9735" width="13.1796875" style="13" customWidth="1"/>
    <col min="9736" max="9736" width="14.7265625" style="13" customWidth="1"/>
    <col min="9737" max="9737" width="10.81640625" style="13" customWidth="1"/>
    <col min="9738" max="9738" width="8.26953125" style="13" customWidth="1"/>
    <col min="9739" max="9739" width="8.54296875" style="13" customWidth="1"/>
    <col min="9740" max="9740" width="7.1796875" style="13" customWidth="1"/>
    <col min="9741" max="9741" width="5.7265625" style="13" customWidth="1"/>
    <col min="9742" max="9742" width="6.453125" style="13" customWidth="1"/>
    <col min="9743" max="9743" width="7.1796875" style="13" customWidth="1"/>
    <col min="9744" max="9744" width="8.7265625" style="13" customWidth="1"/>
    <col min="9745" max="9745" width="9.26953125" style="13" customWidth="1"/>
    <col min="9746" max="9746" width="10.54296875" style="13" customWidth="1"/>
    <col min="9747" max="9747" width="8" style="13" customWidth="1"/>
    <col min="9748" max="9748" width="7.453125" style="13" customWidth="1"/>
    <col min="9749" max="9984" width="9.1796875" style="13"/>
    <col min="9985" max="9985" width="20.453125" style="13" customWidth="1"/>
    <col min="9986" max="9986" width="22.54296875" style="13" customWidth="1"/>
    <col min="9987" max="9987" width="12.81640625" style="13" customWidth="1"/>
    <col min="9988" max="9988" width="11" style="13" customWidth="1"/>
    <col min="9989" max="9989" width="12.54296875" style="13" customWidth="1"/>
    <col min="9990" max="9990" width="14.26953125" style="13" customWidth="1"/>
    <col min="9991" max="9991" width="13.1796875" style="13" customWidth="1"/>
    <col min="9992" max="9992" width="14.7265625" style="13" customWidth="1"/>
    <col min="9993" max="9993" width="10.81640625" style="13" customWidth="1"/>
    <col min="9994" max="9994" width="8.26953125" style="13" customWidth="1"/>
    <col min="9995" max="9995" width="8.54296875" style="13" customWidth="1"/>
    <col min="9996" max="9996" width="7.1796875" style="13" customWidth="1"/>
    <col min="9997" max="9997" width="5.7265625" style="13" customWidth="1"/>
    <col min="9998" max="9998" width="6.453125" style="13" customWidth="1"/>
    <col min="9999" max="9999" width="7.1796875" style="13" customWidth="1"/>
    <col min="10000" max="10000" width="8.7265625" style="13" customWidth="1"/>
    <col min="10001" max="10001" width="9.26953125" style="13" customWidth="1"/>
    <col min="10002" max="10002" width="10.54296875" style="13" customWidth="1"/>
    <col min="10003" max="10003" width="8" style="13" customWidth="1"/>
    <col min="10004" max="10004" width="7.453125" style="13" customWidth="1"/>
    <col min="10005" max="10240" width="9.1796875" style="13"/>
    <col min="10241" max="10241" width="20.453125" style="13" customWidth="1"/>
    <col min="10242" max="10242" width="22.54296875" style="13" customWidth="1"/>
    <col min="10243" max="10243" width="12.81640625" style="13" customWidth="1"/>
    <col min="10244" max="10244" width="11" style="13" customWidth="1"/>
    <col min="10245" max="10245" width="12.54296875" style="13" customWidth="1"/>
    <col min="10246" max="10246" width="14.26953125" style="13" customWidth="1"/>
    <col min="10247" max="10247" width="13.1796875" style="13" customWidth="1"/>
    <col min="10248" max="10248" width="14.7265625" style="13" customWidth="1"/>
    <col min="10249" max="10249" width="10.81640625" style="13" customWidth="1"/>
    <col min="10250" max="10250" width="8.26953125" style="13" customWidth="1"/>
    <col min="10251" max="10251" width="8.54296875" style="13" customWidth="1"/>
    <col min="10252" max="10252" width="7.1796875" style="13" customWidth="1"/>
    <col min="10253" max="10253" width="5.7265625" style="13" customWidth="1"/>
    <col min="10254" max="10254" width="6.453125" style="13" customWidth="1"/>
    <col min="10255" max="10255" width="7.1796875" style="13" customWidth="1"/>
    <col min="10256" max="10256" width="8.7265625" style="13" customWidth="1"/>
    <col min="10257" max="10257" width="9.26953125" style="13" customWidth="1"/>
    <col min="10258" max="10258" width="10.54296875" style="13" customWidth="1"/>
    <col min="10259" max="10259" width="8" style="13" customWidth="1"/>
    <col min="10260" max="10260" width="7.453125" style="13" customWidth="1"/>
    <col min="10261" max="10496" width="9.1796875" style="13"/>
    <col min="10497" max="10497" width="20.453125" style="13" customWidth="1"/>
    <col min="10498" max="10498" width="22.54296875" style="13" customWidth="1"/>
    <col min="10499" max="10499" width="12.81640625" style="13" customWidth="1"/>
    <col min="10500" max="10500" width="11" style="13" customWidth="1"/>
    <col min="10501" max="10501" width="12.54296875" style="13" customWidth="1"/>
    <col min="10502" max="10502" width="14.26953125" style="13" customWidth="1"/>
    <col min="10503" max="10503" width="13.1796875" style="13" customWidth="1"/>
    <col min="10504" max="10504" width="14.7265625" style="13" customWidth="1"/>
    <col min="10505" max="10505" width="10.81640625" style="13" customWidth="1"/>
    <col min="10506" max="10506" width="8.26953125" style="13" customWidth="1"/>
    <col min="10507" max="10507" width="8.54296875" style="13" customWidth="1"/>
    <col min="10508" max="10508" width="7.1796875" style="13" customWidth="1"/>
    <col min="10509" max="10509" width="5.7265625" style="13" customWidth="1"/>
    <col min="10510" max="10510" width="6.453125" style="13" customWidth="1"/>
    <col min="10511" max="10511" width="7.1796875" style="13" customWidth="1"/>
    <col min="10512" max="10512" width="8.7265625" style="13" customWidth="1"/>
    <col min="10513" max="10513" width="9.26953125" style="13" customWidth="1"/>
    <col min="10514" max="10514" width="10.54296875" style="13" customWidth="1"/>
    <col min="10515" max="10515" width="8" style="13" customWidth="1"/>
    <col min="10516" max="10516" width="7.453125" style="13" customWidth="1"/>
    <col min="10517" max="10752" width="9.1796875" style="13"/>
    <col min="10753" max="10753" width="20.453125" style="13" customWidth="1"/>
    <col min="10754" max="10754" width="22.54296875" style="13" customWidth="1"/>
    <col min="10755" max="10755" width="12.81640625" style="13" customWidth="1"/>
    <col min="10756" max="10756" width="11" style="13" customWidth="1"/>
    <col min="10757" max="10757" width="12.54296875" style="13" customWidth="1"/>
    <col min="10758" max="10758" width="14.26953125" style="13" customWidth="1"/>
    <col min="10759" max="10759" width="13.1796875" style="13" customWidth="1"/>
    <col min="10760" max="10760" width="14.7265625" style="13" customWidth="1"/>
    <col min="10761" max="10761" width="10.81640625" style="13" customWidth="1"/>
    <col min="10762" max="10762" width="8.26953125" style="13" customWidth="1"/>
    <col min="10763" max="10763" width="8.54296875" style="13" customWidth="1"/>
    <col min="10764" max="10764" width="7.1796875" style="13" customWidth="1"/>
    <col min="10765" max="10765" width="5.7265625" style="13" customWidth="1"/>
    <col min="10766" max="10766" width="6.453125" style="13" customWidth="1"/>
    <col min="10767" max="10767" width="7.1796875" style="13" customWidth="1"/>
    <col min="10768" max="10768" width="8.7265625" style="13" customWidth="1"/>
    <col min="10769" max="10769" width="9.26953125" style="13" customWidth="1"/>
    <col min="10770" max="10770" width="10.54296875" style="13" customWidth="1"/>
    <col min="10771" max="10771" width="8" style="13" customWidth="1"/>
    <col min="10772" max="10772" width="7.453125" style="13" customWidth="1"/>
    <col min="10773" max="11008" width="9.1796875" style="13"/>
    <col min="11009" max="11009" width="20.453125" style="13" customWidth="1"/>
    <col min="11010" max="11010" width="22.54296875" style="13" customWidth="1"/>
    <col min="11011" max="11011" width="12.81640625" style="13" customWidth="1"/>
    <col min="11012" max="11012" width="11" style="13" customWidth="1"/>
    <col min="11013" max="11013" width="12.54296875" style="13" customWidth="1"/>
    <col min="11014" max="11014" width="14.26953125" style="13" customWidth="1"/>
    <col min="11015" max="11015" width="13.1796875" style="13" customWidth="1"/>
    <col min="11016" max="11016" width="14.7265625" style="13" customWidth="1"/>
    <col min="11017" max="11017" width="10.81640625" style="13" customWidth="1"/>
    <col min="11018" max="11018" width="8.26953125" style="13" customWidth="1"/>
    <col min="11019" max="11019" width="8.54296875" style="13" customWidth="1"/>
    <col min="11020" max="11020" width="7.1796875" style="13" customWidth="1"/>
    <col min="11021" max="11021" width="5.7265625" style="13" customWidth="1"/>
    <col min="11022" max="11022" width="6.453125" style="13" customWidth="1"/>
    <col min="11023" max="11023" width="7.1796875" style="13" customWidth="1"/>
    <col min="11024" max="11024" width="8.7265625" style="13" customWidth="1"/>
    <col min="11025" max="11025" width="9.26953125" style="13" customWidth="1"/>
    <col min="11026" max="11026" width="10.54296875" style="13" customWidth="1"/>
    <col min="11027" max="11027" width="8" style="13" customWidth="1"/>
    <col min="11028" max="11028" width="7.453125" style="13" customWidth="1"/>
    <col min="11029" max="11264" width="9.1796875" style="13"/>
    <col min="11265" max="11265" width="20.453125" style="13" customWidth="1"/>
    <col min="11266" max="11266" width="22.54296875" style="13" customWidth="1"/>
    <col min="11267" max="11267" width="12.81640625" style="13" customWidth="1"/>
    <col min="11268" max="11268" width="11" style="13" customWidth="1"/>
    <col min="11269" max="11269" width="12.54296875" style="13" customWidth="1"/>
    <col min="11270" max="11270" width="14.26953125" style="13" customWidth="1"/>
    <col min="11271" max="11271" width="13.1796875" style="13" customWidth="1"/>
    <col min="11272" max="11272" width="14.7265625" style="13" customWidth="1"/>
    <col min="11273" max="11273" width="10.81640625" style="13" customWidth="1"/>
    <col min="11274" max="11274" width="8.26953125" style="13" customWidth="1"/>
    <col min="11275" max="11275" width="8.54296875" style="13" customWidth="1"/>
    <col min="11276" max="11276" width="7.1796875" style="13" customWidth="1"/>
    <col min="11277" max="11277" width="5.7265625" style="13" customWidth="1"/>
    <col min="11278" max="11278" width="6.453125" style="13" customWidth="1"/>
    <col min="11279" max="11279" width="7.1796875" style="13" customWidth="1"/>
    <col min="11280" max="11280" width="8.7265625" style="13" customWidth="1"/>
    <col min="11281" max="11281" width="9.26953125" style="13" customWidth="1"/>
    <col min="11282" max="11282" width="10.54296875" style="13" customWidth="1"/>
    <col min="11283" max="11283" width="8" style="13" customWidth="1"/>
    <col min="11284" max="11284" width="7.453125" style="13" customWidth="1"/>
    <col min="11285" max="11520" width="9.1796875" style="13"/>
    <col min="11521" max="11521" width="20.453125" style="13" customWidth="1"/>
    <col min="11522" max="11522" width="22.54296875" style="13" customWidth="1"/>
    <col min="11523" max="11523" width="12.81640625" style="13" customWidth="1"/>
    <col min="11524" max="11524" width="11" style="13" customWidth="1"/>
    <col min="11525" max="11525" width="12.54296875" style="13" customWidth="1"/>
    <col min="11526" max="11526" width="14.26953125" style="13" customWidth="1"/>
    <col min="11527" max="11527" width="13.1796875" style="13" customWidth="1"/>
    <col min="11528" max="11528" width="14.7265625" style="13" customWidth="1"/>
    <col min="11529" max="11529" width="10.81640625" style="13" customWidth="1"/>
    <col min="11530" max="11530" width="8.26953125" style="13" customWidth="1"/>
    <col min="11531" max="11531" width="8.54296875" style="13" customWidth="1"/>
    <col min="11532" max="11532" width="7.1796875" style="13" customWidth="1"/>
    <col min="11533" max="11533" width="5.7265625" style="13" customWidth="1"/>
    <col min="11534" max="11534" width="6.453125" style="13" customWidth="1"/>
    <col min="11535" max="11535" width="7.1796875" style="13" customWidth="1"/>
    <col min="11536" max="11536" width="8.7265625" style="13" customWidth="1"/>
    <col min="11537" max="11537" width="9.26953125" style="13" customWidth="1"/>
    <col min="11538" max="11538" width="10.54296875" style="13" customWidth="1"/>
    <col min="11539" max="11539" width="8" style="13" customWidth="1"/>
    <col min="11540" max="11540" width="7.453125" style="13" customWidth="1"/>
    <col min="11541" max="11776" width="9.1796875" style="13"/>
    <col min="11777" max="11777" width="20.453125" style="13" customWidth="1"/>
    <col min="11778" max="11778" width="22.54296875" style="13" customWidth="1"/>
    <col min="11779" max="11779" width="12.81640625" style="13" customWidth="1"/>
    <col min="11780" max="11780" width="11" style="13" customWidth="1"/>
    <col min="11781" max="11781" width="12.54296875" style="13" customWidth="1"/>
    <col min="11782" max="11782" width="14.26953125" style="13" customWidth="1"/>
    <col min="11783" max="11783" width="13.1796875" style="13" customWidth="1"/>
    <col min="11784" max="11784" width="14.7265625" style="13" customWidth="1"/>
    <col min="11785" max="11785" width="10.81640625" style="13" customWidth="1"/>
    <col min="11786" max="11786" width="8.26953125" style="13" customWidth="1"/>
    <col min="11787" max="11787" width="8.54296875" style="13" customWidth="1"/>
    <col min="11788" max="11788" width="7.1796875" style="13" customWidth="1"/>
    <col min="11789" max="11789" width="5.7265625" style="13" customWidth="1"/>
    <col min="11790" max="11790" width="6.453125" style="13" customWidth="1"/>
    <col min="11791" max="11791" width="7.1796875" style="13" customWidth="1"/>
    <col min="11792" max="11792" width="8.7265625" style="13" customWidth="1"/>
    <col min="11793" max="11793" width="9.26953125" style="13" customWidth="1"/>
    <col min="11794" max="11794" width="10.54296875" style="13" customWidth="1"/>
    <col min="11795" max="11795" width="8" style="13" customWidth="1"/>
    <col min="11796" max="11796" width="7.453125" style="13" customWidth="1"/>
    <col min="11797" max="12032" width="9.1796875" style="13"/>
    <col min="12033" max="12033" width="20.453125" style="13" customWidth="1"/>
    <col min="12034" max="12034" width="22.54296875" style="13" customWidth="1"/>
    <col min="12035" max="12035" width="12.81640625" style="13" customWidth="1"/>
    <col min="12036" max="12036" width="11" style="13" customWidth="1"/>
    <col min="12037" max="12037" width="12.54296875" style="13" customWidth="1"/>
    <col min="12038" max="12038" width="14.26953125" style="13" customWidth="1"/>
    <col min="12039" max="12039" width="13.1796875" style="13" customWidth="1"/>
    <col min="12040" max="12040" width="14.7265625" style="13" customWidth="1"/>
    <col min="12041" max="12041" width="10.81640625" style="13" customWidth="1"/>
    <col min="12042" max="12042" width="8.26953125" style="13" customWidth="1"/>
    <col min="12043" max="12043" width="8.54296875" style="13" customWidth="1"/>
    <col min="12044" max="12044" width="7.1796875" style="13" customWidth="1"/>
    <col min="12045" max="12045" width="5.7265625" style="13" customWidth="1"/>
    <col min="12046" max="12046" width="6.453125" style="13" customWidth="1"/>
    <col min="12047" max="12047" width="7.1796875" style="13" customWidth="1"/>
    <col min="12048" max="12048" width="8.7265625" style="13" customWidth="1"/>
    <col min="12049" max="12049" width="9.26953125" style="13" customWidth="1"/>
    <col min="12050" max="12050" width="10.54296875" style="13" customWidth="1"/>
    <col min="12051" max="12051" width="8" style="13" customWidth="1"/>
    <col min="12052" max="12052" width="7.453125" style="13" customWidth="1"/>
    <col min="12053" max="12288" width="9.1796875" style="13"/>
    <col min="12289" max="12289" width="20.453125" style="13" customWidth="1"/>
    <col min="12290" max="12290" width="22.54296875" style="13" customWidth="1"/>
    <col min="12291" max="12291" width="12.81640625" style="13" customWidth="1"/>
    <col min="12292" max="12292" width="11" style="13" customWidth="1"/>
    <col min="12293" max="12293" width="12.54296875" style="13" customWidth="1"/>
    <col min="12294" max="12294" width="14.26953125" style="13" customWidth="1"/>
    <col min="12295" max="12295" width="13.1796875" style="13" customWidth="1"/>
    <col min="12296" max="12296" width="14.7265625" style="13" customWidth="1"/>
    <col min="12297" max="12297" width="10.81640625" style="13" customWidth="1"/>
    <col min="12298" max="12298" width="8.26953125" style="13" customWidth="1"/>
    <col min="12299" max="12299" width="8.54296875" style="13" customWidth="1"/>
    <col min="12300" max="12300" width="7.1796875" style="13" customWidth="1"/>
    <col min="12301" max="12301" width="5.7265625" style="13" customWidth="1"/>
    <col min="12302" max="12302" width="6.453125" style="13" customWidth="1"/>
    <col min="12303" max="12303" width="7.1796875" style="13" customWidth="1"/>
    <col min="12304" max="12304" width="8.7265625" style="13" customWidth="1"/>
    <col min="12305" max="12305" width="9.26953125" style="13" customWidth="1"/>
    <col min="12306" max="12306" width="10.54296875" style="13" customWidth="1"/>
    <col min="12307" max="12307" width="8" style="13" customWidth="1"/>
    <col min="12308" max="12308" width="7.453125" style="13" customWidth="1"/>
    <col min="12309" max="12544" width="9.1796875" style="13"/>
    <col min="12545" max="12545" width="20.453125" style="13" customWidth="1"/>
    <col min="12546" max="12546" width="22.54296875" style="13" customWidth="1"/>
    <col min="12547" max="12547" width="12.81640625" style="13" customWidth="1"/>
    <col min="12548" max="12548" width="11" style="13" customWidth="1"/>
    <col min="12549" max="12549" width="12.54296875" style="13" customWidth="1"/>
    <col min="12550" max="12550" width="14.26953125" style="13" customWidth="1"/>
    <col min="12551" max="12551" width="13.1796875" style="13" customWidth="1"/>
    <col min="12552" max="12552" width="14.7265625" style="13" customWidth="1"/>
    <col min="12553" max="12553" width="10.81640625" style="13" customWidth="1"/>
    <col min="12554" max="12554" width="8.26953125" style="13" customWidth="1"/>
    <col min="12555" max="12555" width="8.54296875" style="13" customWidth="1"/>
    <col min="12556" max="12556" width="7.1796875" style="13" customWidth="1"/>
    <col min="12557" max="12557" width="5.7265625" style="13" customWidth="1"/>
    <col min="12558" max="12558" width="6.453125" style="13" customWidth="1"/>
    <col min="12559" max="12559" width="7.1796875" style="13" customWidth="1"/>
    <col min="12560" max="12560" width="8.7265625" style="13" customWidth="1"/>
    <col min="12561" max="12561" width="9.26953125" style="13" customWidth="1"/>
    <col min="12562" max="12562" width="10.54296875" style="13" customWidth="1"/>
    <col min="12563" max="12563" width="8" style="13" customWidth="1"/>
    <col min="12564" max="12564" width="7.453125" style="13" customWidth="1"/>
    <col min="12565" max="12800" width="9.1796875" style="13"/>
    <col min="12801" max="12801" width="20.453125" style="13" customWidth="1"/>
    <col min="12802" max="12802" width="22.54296875" style="13" customWidth="1"/>
    <col min="12803" max="12803" width="12.81640625" style="13" customWidth="1"/>
    <col min="12804" max="12804" width="11" style="13" customWidth="1"/>
    <col min="12805" max="12805" width="12.54296875" style="13" customWidth="1"/>
    <col min="12806" max="12806" width="14.26953125" style="13" customWidth="1"/>
    <col min="12807" max="12807" width="13.1796875" style="13" customWidth="1"/>
    <col min="12808" max="12808" width="14.7265625" style="13" customWidth="1"/>
    <col min="12809" max="12809" width="10.81640625" style="13" customWidth="1"/>
    <col min="12810" max="12810" width="8.26953125" style="13" customWidth="1"/>
    <col min="12811" max="12811" width="8.54296875" style="13" customWidth="1"/>
    <col min="12812" max="12812" width="7.1796875" style="13" customWidth="1"/>
    <col min="12813" max="12813" width="5.7265625" style="13" customWidth="1"/>
    <col min="12814" max="12814" width="6.453125" style="13" customWidth="1"/>
    <col min="12815" max="12815" width="7.1796875" style="13" customWidth="1"/>
    <col min="12816" max="12816" width="8.7265625" style="13" customWidth="1"/>
    <col min="12817" max="12817" width="9.26953125" style="13" customWidth="1"/>
    <col min="12818" max="12818" width="10.54296875" style="13" customWidth="1"/>
    <col min="12819" max="12819" width="8" style="13" customWidth="1"/>
    <col min="12820" max="12820" width="7.453125" style="13" customWidth="1"/>
    <col min="12821" max="13056" width="9.1796875" style="13"/>
    <col min="13057" max="13057" width="20.453125" style="13" customWidth="1"/>
    <col min="13058" max="13058" width="22.54296875" style="13" customWidth="1"/>
    <col min="13059" max="13059" width="12.81640625" style="13" customWidth="1"/>
    <col min="13060" max="13060" width="11" style="13" customWidth="1"/>
    <col min="13061" max="13061" width="12.54296875" style="13" customWidth="1"/>
    <col min="13062" max="13062" width="14.26953125" style="13" customWidth="1"/>
    <col min="13063" max="13063" width="13.1796875" style="13" customWidth="1"/>
    <col min="13064" max="13064" width="14.7265625" style="13" customWidth="1"/>
    <col min="13065" max="13065" width="10.81640625" style="13" customWidth="1"/>
    <col min="13066" max="13066" width="8.26953125" style="13" customWidth="1"/>
    <col min="13067" max="13067" width="8.54296875" style="13" customWidth="1"/>
    <col min="13068" max="13068" width="7.1796875" style="13" customWidth="1"/>
    <col min="13069" max="13069" width="5.7265625" style="13" customWidth="1"/>
    <col min="13070" max="13070" width="6.453125" style="13" customWidth="1"/>
    <col min="13071" max="13071" width="7.1796875" style="13" customWidth="1"/>
    <col min="13072" max="13072" width="8.7265625" style="13" customWidth="1"/>
    <col min="13073" max="13073" width="9.26953125" style="13" customWidth="1"/>
    <col min="13074" max="13074" width="10.54296875" style="13" customWidth="1"/>
    <col min="13075" max="13075" width="8" style="13" customWidth="1"/>
    <col min="13076" max="13076" width="7.453125" style="13" customWidth="1"/>
    <col min="13077" max="13312" width="9.1796875" style="13"/>
    <col min="13313" max="13313" width="20.453125" style="13" customWidth="1"/>
    <col min="13314" max="13314" width="22.54296875" style="13" customWidth="1"/>
    <col min="13315" max="13315" width="12.81640625" style="13" customWidth="1"/>
    <col min="13316" max="13316" width="11" style="13" customWidth="1"/>
    <col min="13317" max="13317" width="12.54296875" style="13" customWidth="1"/>
    <col min="13318" max="13318" width="14.26953125" style="13" customWidth="1"/>
    <col min="13319" max="13319" width="13.1796875" style="13" customWidth="1"/>
    <col min="13320" max="13320" width="14.7265625" style="13" customWidth="1"/>
    <col min="13321" max="13321" width="10.81640625" style="13" customWidth="1"/>
    <col min="13322" max="13322" width="8.26953125" style="13" customWidth="1"/>
    <col min="13323" max="13323" width="8.54296875" style="13" customWidth="1"/>
    <col min="13324" max="13324" width="7.1796875" style="13" customWidth="1"/>
    <col min="13325" max="13325" width="5.7265625" style="13" customWidth="1"/>
    <col min="13326" max="13326" width="6.453125" style="13" customWidth="1"/>
    <col min="13327" max="13327" width="7.1796875" style="13" customWidth="1"/>
    <col min="13328" max="13328" width="8.7265625" style="13" customWidth="1"/>
    <col min="13329" max="13329" width="9.26953125" style="13" customWidth="1"/>
    <col min="13330" max="13330" width="10.54296875" style="13" customWidth="1"/>
    <col min="13331" max="13331" width="8" style="13" customWidth="1"/>
    <col min="13332" max="13332" width="7.453125" style="13" customWidth="1"/>
    <col min="13333" max="13568" width="9.1796875" style="13"/>
    <col min="13569" max="13569" width="20.453125" style="13" customWidth="1"/>
    <col min="13570" max="13570" width="22.54296875" style="13" customWidth="1"/>
    <col min="13571" max="13571" width="12.81640625" style="13" customWidth="1"/>
    <col min="13572" max="13572" width="11" style="13" customWidth="1"/>
    <col min="13573" max="13573" width="12.54296875" style="13" customWidth="1"/>
    <col min="13574" max="13574" width="14.26953125" style="13" customWidth="1"/>
    <col min="13575" max="13575" width="13.1796875" style="13" customWidth="1"/>
    <col min="13576" max="13576" width="14.7265625" style="13" customWidth="1"/>
    <col min="13577" max="13577" width="10.81640625" style="13" customWidth="1"/>
    <col min="13578" max="13578" width="8.26953125" style="13" customWidth="1"/>
    <col min="13579" max="13579" width="8.54296875" style="13" customWidth="1"/>
    <col min="13580" max="13580" width="7.1796875" style="13" customWidth="1"/>
    <col min="13581" max="13581" width="5.7265625" style="13" customWidth="1"/>
    <col min="13582" max="13582" width="6.453125" style="13" customWidth="1"/>
    <col min="13583" max="13583" width="7.1796875" style="13" customWidth="1"/>
    <col min="13584" max="13584" width="8.7265625" style="13" customWidth="1"/>
    <col min="13585" max="13585" width="9.26953125" style="13" customWidth="1"/>
    <col min="13586" max="13586" width="10.54296875" style="13" customWidth="1"/>
    <col min="13587" max="13587" width="8" style="13" customWidth="1"/>
    <col min="13588" max="13588" width="7.453125" style="13" customWidth="1"/>
    <col min="13589" max="13824" width="9.1796875" style="13"/>
    <col min="13825" max="13825" width="20.453125" style="13" customWidth="1"/>
    <col min="13826" max="13826" width="22.54296875" style="13" customWidth="1"/>
    <col min="13827" max="13827" width="12.81640625" style="13" customWidth="1"/>
    <col min="13828" max="13828" width="11" style="13" customWidth="1"/>
    <col min="13829" max="13829" width="12.54296875" style="13" customWidth="1"/>
    <col min="13830" max="13830" width="14.26953125" style="13" customWidth="1"/>
    <col min="13831" max="13831" width="13.1796875" style="13" customWidth="1"/>
    <col min="13832" max="13832" width="14.7265625" style="13" customWidth="1"/>
    <col min="13833" max="13833" width="10.81640625" style="13" customWidth="1"/>
    <col min="13834" max="13834" width="8.26953125" style="13" customWidth="1"/>
    <col min="13835" max="13835" width="8.54296875" style="13" customWidth="1"/>
    <col min="13836" max="13836" width="7.1796875" style="13" customWidth="1"/>
    <col min="13837" max="13837" width="5.7265625" style="13" customWidth="1"/>
    <col min="13838" max="13838" width="6.453125" style="13" customWidth="1"/>
    <col min="13839" max="13839" width="7.1796875" style="13" customWidth="1"/>
    <col min="13840" max="13840" width="8.7265625" style="13" customWidth="1"/>
    <col min="13841" max="13841" width="9.26953125" style="13" customWidth="1"/>
    <col min="13842" max="13842" width="10.54296875" style="13" customWidth="1"/>
    <col min="13843" max="13843" width="8" style="13" customWidth="1"/>
    <col min="13844" max="13844" width="7.453125" style="13" customWidth="1"/>
    <col min="13845" max="14080" width="9.1796875" style="13"/>
    <col min="14081" max="14081" width="20.453125" style="13" customWidth="1"/>
    <col min="14082" max="14082" width="22.54296875" style="13" customWidth="1"/>
    <col min="14083" max="14083" width="12.81640625" style="13" customWidth="1"/>
    <col min="14084" max="14084" width="11" style="13" customWidth="1"/>
    <col min="14085" max="14085" width="12.54296875" style="13" customWidth="1"/>
    <col min="14086" max="14086" width="14.26953125" style="13" customWidth="1"/>
    <col min="14087" max="14087" width="13.1796875" style="13" customWidth="1"/>
    <col min="14088" max="14088" width="14.7265625" style="13" customWidth="1"/>
    <col min="14089" max="14089" width="10.81640625" style="13" customWidth="1"/>
    <col min="14090" max="14090" width="8.26953125" style="13" customWidth="1"/>
    <col min="14091" max="14091" width="8.54296875" style="13" customWidth="1"/>
    <col min="14092" max="14092" width="7.1796875" style="13" customWidth="1"/>
    <col min="14093" max="14093" width="5.7265625" style="13" customWidth="1"/>
    <col min="14094" max="14094" width="6.453125" style="13" customWidth="1"/>
    <col min="14095" max="14095" width="7.1796875" style="13" customWidth="1"/>
    <col min="14096" max="14096" width="8.7265625" style="13" customWidth="1"/>
    <col min="14097" max="14097" width="9.26953125" style="13" customWidth="1"/>
    <col min="14098" max="14098" width="10.54296875" style="13" customWidth="1"/>
    <col min="14099" max="14099" width="8" style="13" customWidth="1"/>
    <col min="14100" max="14100" width="7.453125" style="13" customWidth="1"/>
    <col min="14101" max="14336" width="9.1796875" style="13"/>
    <col min="14337" max="14337" width="20.453125" style="13" customWidth="1"/>
    <col min="14338" max="14338" width="22.54296875" style="13" customWidth="1"/>
    <col min="14339" max="14339" width="12.81640625" style="13" customWidth="1"/>
    <col min="14340" max="14340" width="11" style="13" customWidth="1"/>
    <col min="14341" max="14341" width="12.54296875" style="13" customWidth="1"/>
    <col min="14342" max="14342" width="14.26953125" style="13" customWidth="1"/>
    <col min="14343" max="14343" width="13.1796875" style="13" customWidth="1"/>
    <col min="14344" max="14344" width="14.7265625" style="13" customWidth="1"/>
    <col min="14345" max="14345" width="10.81640625" style="13" customWidth="1"/>
    <col min="14346" max="14346" width="8.26953125" style="13" customWidth="1"/>
    <col min="14347" max="14347" width="8.54296875" style="13" customWidth="1"/>
    <col min="14348" max="14348" width="7.1796875" style="13" customWidth="1"/>
    <col min="14349" max="14349" width="5.7265625" style="13" customWidth="1"/>
    <col min="14350" max="14350" width="6.453125" style="13" customWidth="1"/>
    <col min="14351" max="14351" width="7.1796875" style="13" customWidth="1"/>
    <col min="14352" max="14352" width="8.7265625" style="13" customWidth="1"/>
    <col min="14353" max="14353" width="9.26953125" style="13" customWidth="1"/>
    <col min="14354" max="14354" width="10.54296875" style="13" customWidth="1"/>
    <col min="14355" max="14355" width="8" style="13" customWidth="1"/>
    <col min="14356" max="14356" width="7.453125" style="13" customWidth="1"/>
    <col min="14357" max="14592" width="9.1796875" style="13"/>
    <col min="14593" max="14593" width="20.453125" style="13" customWidth="1"/>
    <col min="14594" max="14594" width="22.54296875" style="13" customWidth="1"/>
    <col min="14595" max="14595" width="12.81640625" style="13" customWidth="1"/>
    <col min="14596" max="14596" width="11" style="13" customWidth="1"/>
    <col min="14597" max="14597" width="12.54296875" style="13" customWidth="1"/>
    <col min="14598" max="14598" width="14.26953125" style="13" customWidth="1"/>
    <col min="14599" max="14599" width="13.1796875" style="13" customWidth="1"/>
    <col min="14600" max="14600" width="14.7265625" style="13" customWidth="1"/>
    <col min="14601" max="14601" width="10.81640625" style="13" customWidth="1"/>
    <col min="14602" max="14602" width="8.26953125" style="13" customWidth="1"/>
    <col min="14603" max="14603" width="8.54296875" style="13" customWidth="1"/>
    <col min="14604" max="14604" width="7.1796875" style="13" customWidth="1"/>
    <col min="14605" max="14605" width="5.7265625" style="13" customWidth="1"/>
    <col min="14606" max="14606" width="6.453125" style="13" customWidth="1"/>
    <col min="14607" max="14607" width="7.1796875" style="13" customWidth="1"/>
    <col min="14608" max="14608" width="8.7265625" style="13" customWidth="1"/>
    <col min="14609" max="14609" width="9.26953125" style="13" customWidth="1"/>
    <col min="14610" max="14610" width="10.54296875" style="13" customWidth="1"/>
    <col min="14611" max="14611" width="8" style="13" customWidth="1"/>
    <col min="14612" max="14612" width="7.453125" style="13" customWidth="1"/>
    <col min="14613" max="14848" width="9.1796875" style="13"/>
    <col min="14849" max="14849" width="20.453125" style="13" customWidth="1"/>
    <col min="14850" max="14850" width="22.54296875" style="13" customWidth="1"/>
    <col min="14851" max="14851" width="12.81640625" style="13" customWidth="1"/>
    <col min="14852" max="14852" width="11" style="13" customWidth="1"/>
    <col min="14853" max="14853" width="12.54296875" style="13" customWidth="1"/>
    <col min="14854" max="14854" width="14.26953125" style="13" customWidth="1"/>
    <col min="14855" max="14855" width="13.1796875" style="13" customWidth="1"/>
    <col min="14856" max="14856" width="14.7265625" style="13" customWidth="1"/>
    <col min="14857" max="14857" width="10.81640625" style="13" customWidth="1"/>
    <col min="14858" max="14858" width="8.26953125" style="13" customWidth="1"/>
    <col min="14859" max="14859" width="8.54296875" style="13" customWidth="1"/>
    <col min="14860" max="14860" width="7.1796875" style="13" customWidth="1"/>
    <col min="14861" max="14861" width="5.7265625" style="13" customWidth="1"/>
    <col min="14862" max="14862" width="6.453125" style="13" customWidth="1"/>
    <col min="14863" max="14863" width="7.1796875" style="13" customWidth="1"/>
    <col min="14864" max="14864" width="8.7265625" style="13" customWidth="1"/>
    <col min="14865" max="14865" width="9.26953125" style="13" customWidth="1"/>
    <col min="14866" max="14866" width="10.54296875" style="13" customWidth="1"/>
    <col min="14867" max="14867" width="8" style="13" customWidth="1"/>
    <col min="14868" max="14868" width="7.453125" style="13" customWidth="1"/>
    <col min="14869" max="15104" width="9.1796875" style="13"/>
    <col min="15105" max="15105" width="20.453125" style="13" customWidth="1"/>
    <col min="15106" max="15106" width="22.54296875" style="13" customWidth="1"/>
    <col min="15107" max="15107" width="12.81640625" style="13" customWidth="1"/>
    <col min="15108" max="15108" width="11" style="13" customWidth="1"/>
    <col min="15109" max="15109" width="12.54296875" style="13" customWidth="1"/>
    <col min="15110" max="15110" width="14.26953125" style="13" customWidth="1"/>
    <col min="15111" max="15111" width="13.1796875" style="13" customWidth="1"/>
    <col min="15112" max="15112" width="14.7265625" style="13" customWidth="1"/>
    <col min="15113" max="15113" width="10.81640625" style="13" customWidth="1"/>
    <col min="15114" max="15114" width="8.26953125" style="13" customWidth="1"/>
    <col min="15115" max="15115" width="8.54296875" style="13" customWidth="1"/>
    <col min="15116" max="15116" width="7.1796875" style="13" customWidth="1"/>
    <col min="15117" max="15117" width="5.7265625" style="13" customWidth="1"/>
    <col min="15118" max="15118" width="6.453125" style="13" customWidth="1"/>
    <col min="15119" max="15119" width="7.1796875" style="13" customWidth="1"/>
    <col min="15120" max="15120" width="8.7265625" style="13" customWidth="1"/>
    <col min="15121" max="15121" width="9.26953125" style="13" customWidth="1"/>
    <col min="15122" max="15122" width="10.54296875" style="13" customWidth="1"/>
    <col min="15123" max="15123" width="8" style="13" customWidth="1"/>
    <col min="15124" max="15124" width="7.453125" style="13" customWidth="1"/>
    <col min="15125" max="15360" width="9.1796875" style="13"/>
    <col min="15361" max="15361" width="20.453125" style="13" customWidth="1"/>
    <col min="15362" max="15362" width="22.54296875" style="13" customWidth="1"/>
    <col min="15363" max="15363" width="12.81640625" style="13" customWidth="1"/>
    <col min="15364" max="15364" width="11" style="13" customWidth="1"/>
    <col min="15365" max="15365" width="12.54296875" style="13" customWidth="1"/>
    <col min="15366" max="15366" width="14.26953125" style="13" customWidth="1"/>
    <col min="15367" max="15367" width="13.1796875" style="13" customWidth="1"/>
    <col min="15368" max="15368" width="14.7265625" style="13" customWidth="1"/>
    <col min="15369" max="15369" width="10.81640625" style="13" customWidth="1"/>
    <col min="15370" max="15370" width="8.26953125" style="13" customWidth="1"/>
    <col min="15371" max="15371" width="8.54296875" style="13" customWidth="1"/>
    <col min="15372" max="15372" width="7.1796875" style="13" customWidth="1"/>
    <col min="15373" max="15373" width="5.7265625" style="13" customWidth="1"/>
    <col min="15374" max="15374" width="6.453125" style="13" customWidth="1"/>
    <col min="15375" max="15375" width="7.1796875" style="13" customWidth="1"/>
    <col min="15376" max="15376" width="8.7265625" style="13" customWidth="1"/>
    <col min="15377" max="15377" width="9.26953125" style="13" customWidth="1"/>
    <col min="15378" max="15378" width="10.54296875" style="13" customWidth="1"/>
    <col min="15379" max="15379" width="8" style="13" customWidth="1"/>
    <col min="15380" max="15380" width="7.453125" style="13" customWidth="1"/>
    <col min="15381" max="15616" width="9.1796875" style="13"/>
    <col min="15617" max="15617" width="20.453125" style="13" customWidth="1"/>
    <col min="15618" max="15618" width="22.54296875" style="13" customWidth="1"/>
    <col min="15619" max="15619" width="12.81640625" style="13" customWidth="1"/>
    <col min="15620" max="15620" width="11" style="13" customWidth="1"/>
    <col min="15621" max="15621" width="12.54296875" style="13" customWidth="1"/>
    <col min="15622" max="15622" width="14.26953125" style="13" customWidth="1"/>
    <col min="15623" max="15623" width="13.1796875" style="13" customWidth="1"/>
    <col min="15624" max="15624" width="14.7265625" style="13" customWidth="1"/>
    <col min="15625" max="15625" width="10.81640625" style="13" customWidth="1"/>
    <col min="15626" max="15626" width="8.26953125" style="13" customWidth="1"/>
    <col min="15627" max="15627" width="8.54296875" style="13" customWidth="1"/>
    <col min="15628" max="15628" width="7.1796875" style="13" customWidth="1"/>
    <col min="15629" max="15629" width="5.7265625" style="13" customWidth="1"/>
    <col min="15630" max="15630" width="6.453125" style="13" customWidth="1"/>
    <col min="15631" max="15631" width="7.1796875" style="13" customWidth="1"/>
    <col min="15632" max="15632" width="8.7265625" style="13" customWidth="1"/>
    <col min="15633" max="15633" width="9.26953125" style="13" customWidth="1"/>
    <col min="15634" max="15634" width="10.54296875" style="13" customWidth="1"/>
    <col min="15635" max="15635" width="8" style="13" customWidth="1"/>
    <col min="15636" max="15636" width="7.453125" style="13" customWidth="1"/>
    <col min="15637" max="15872" width="9.1796875" style="13"/>
    <col min="15873" max="15873" width="20.453125" style="13" customWidth="1"/>
    <col min="15874" max="15874" width="22.54296875" style="13" customWidth="1"/>
    <col min="15875" max="15875" width="12.81640625" style="13" customWidth="1"/>
    <col min="15876" max="15876" width="11" style="13" customWidth="1"/>
    <col min="15877" max="15877" width="12.54296875" style="13" customWidth="1"/>
    <col min="15878" max="15878" width="14.26953125" style="13" customWidth="1"/>
    <col min="15879" max="15879" width="13.1796875" style="13" customWidth="1"/>
    <col min="15880" max="15880" width="14.7265625" style="13" customWidth="1"/>
    <col min="15881" max="15881" width="10.81640625" style="13" customWidth="1"/>
    <col min="15882" max="15882" width="8.26953125" style="13" customWidth="1"/>
    <col min="15883" max="15883" width="8.54296875" style="13" customWidth="1"/>
    <col min="15884" max="15884" width="7.1796875" style="13" customWidth="1"/>
    <col min="15885" max="15885" width="5.7265625" style="13" customWidth="1"/>
    <col min="15886" max="15886" width="6.453125" style="13" customWidth="1"/>
    <col min="15887" max="15887" width="7.1796875" style="13" customWidth="1"/>
    <col min="15888" max="15888" width="8.7265625" style="13" customWidth="1"/>
    <col min="15889" max="15889" width="9.26953125" style="13" customWidth="1"/>
    <col min="15890" max="15890" width="10.54296875" style="13" customWidth="1"/>
    <col min="15891" max="15891" width="8" style="13" customWidth="1"/>
    <col min="15892" max="15892" width="7.453125" style="13" customWidth="1"/>
    <col min="15893" max="16128" width="9.1796875" style="13"/>
    <col min="16129" max="16129" width="20.453125" style="13" customWidth="1"/>
    <col min="16130" max="16130" width="22.54296875" style="13" customWidth="1"/>
    <col min="16131" max="16131" width="12.81640625" style="13" customWidth="1"/>
    <col min="16132" max="16132" width="11" style="13" customWidth="1"/>
    <col min="16133" max="16133" width="12.54296875" style="13" customWidth="1"/>
    <col min="16134" max="16134" width="14.26953125" style="13" customWidth="1"/>
    <col min="16135" max="16135" width="13.1796875" style="13" customWidth="1"/>
    <col min="16136" max="16136" width="14.7265625" style="13" customWidth="1"/>
    <col min="16137" max="16137" width="10.81640625" style="13" customWidth="1"/>
    <col min="16138" max="16138" width="8.26953125" style="13" customWidth="1"/>
    <col min="16139" max="16139" width="8.54296875" style="13" customWidth="1"/>
    <col min="16140" max="16140" width="7.1796875" style="13" customWidth="1"/>
    <col min="16141" max="16141" width="5.7265625" style="13" customWidth="1"/>
    <col min="16142" max="16142" width="6.453125" style="13" customWidth="1"/>
    <col min="16143" max="16143" width="7.1796875" style="13" customWidth="1"/>
    <col min="16144" max="16144" width="8.7265625" style="13" customWidth="1"/>
    <col min="16145" max="16145" width="9.26953125" style="13" customWidth="1"/>
    <col min="16146" max="16146" width="10.54296875" style="13" customWidth="1"/>
    <col min="16147" max="16147" width="8" style="13" customWidth="1"/>
    <col min="16148" max="16148" width="7.453125" style="13" customWidth="1"/>
    <col min="16149" max="16384" width="9.1796875" style="13"/>
  </cols>
  <sheetData>
    <row r="1" spans="1:20" x14ac:dyDescent="0.35">
      <c r="A1" s="12" t="s">
        <v>341</v>
      </c>
    </row>
    <row r="2" spans="1:20" x14ac:dyDescent="0.35">
      <c r="A2" s="12" t="s">
        <v>342</v>
      </c>
    </row>
    <row r="4" spans="1:20" x14ac:dyDescent="0.35">
      <c r="A4" s="13" t="s">
        <v>52</v>
      </c>
      <c r="B4" s="13" t="s">
        <v>343</v>
      </c>
      <c r="C4" s="13" t="s">
        <v>344</v>
      </c>
      <c r="D4" s="13" t="s">
        <v>345</v>
      </c>
      <c r="E4" s="14" t="s">
        <v>346</v>
      </c>
      <c r="F4" s="15" t="s">
        <v>347</v>
      </c>
      <c r="G4" s="13" t="s">
        <v>348</v>
      </c>
      <c r="H4" s="13" t="s">
        <v>349</v>
      </c>
      <c r="I4" s="16" t="s">
        <v>350</v>
      </c>
      <c r="J4" s="14" t="s">
        <v>351</v>
      </c>
      <c r="K4" s="14" t="s">
        <v>352</v>
      </c>
      <c r="L4" s="13" t="s">
        <v>353</v>
      </c>
      <c r="M4" s="13" t="s">
        <v>354</v>
      </c>
      <c r="N4" s="13" t="s">
        <v>355</v>
      </c>
      <c r="O4" s="13" t="s">
        <v>356</v>
      </c>
      <c r="P4" s="13" t="s">
        <v>357</v>
      </c>
      <c r="Q4" s="13" t="s">
        <v>358</v>
      </c>
      <c r="R4" s="13" t="s">
        <v>359</v>
      </c>
      <c r="S4" s="13" t="s">
        <v>360</v>
      </c>
      <c r="T4" s="13" t="s">
        <v>361</v>
      </c>
    </row>
    <row r="5" spans="1:20" x14ac:dyDescent="0.35">
      <c r="D5" s="13" t="s">
        <v>362</v>
      </c>
      <c r="E5" s="14" t="s">
        <v>363</v>
      </c>
      <c r="F5" s="15" t="s">
        <v>364</v>
      </c>
      <c r="H5" s="13" t="s">
        <v>365</v>
      </c>
      <c r="I5" s="16" t="s">
        <v>366</v>
      </c>
      <c r="J5" s="14" t="s">
        <v>367</v>
      </c>
      <c r="K5" s="14" t="s">
        <v>368</v>
      </c>
      <c r="L5" s="13" t="s">
        <v>367</v>
      </c>
      <c r="M5" s="13" t="s">
        <v>367</v>
      </c>
      <c r="N5" s="13" t="s">
        <v>367</v>
      </c>
    </row>
    <row r="6" spans="1:20" x14ac:dyDescent="0.35">
      <c r="A6" s="13" t="s">
        <v>369</v>
      </c>
      <c r="B6" s="17" t="s">
        <v>370</v>
      </c>
      <c r="C6" s="13">
        <v>31056997</v>
      </c>
      <c r="D6" s="13">
        <v>647500</v>
      </c>
      <c r="E6" s="14">
        <v>47.96</v>
      </c>
      <c r="F6" s="15">
        <v>0</v>
      </c>
      <c r="G6" s="18">
        <v>23.06</v>
      </c>
      <c r="H6" s="13">
        <v>163.07</v>
      </c>
      <c r="I6" s="16">
        <v>700</v>
      </c>
      <c r="J6" s="14">
        <v>36</v>
      </c>
      <c r="K6" s="14">
        <v>3.22</v>
      </c>
      <c r="L6" s="13">
        <v>12.13</v>
      </c>
      <c r="M6" s="13">
        <v>0.22</v>
      </c>
      <c r="N6" s="13">
        <v>87.65</v>
      </c>
      <c r="O6" s="13">
        <v>1</v>
      </c>
      <c r="P6" s="13">
        <v>46.6</v>
      </c>
      <c r="Q6" s="13">
        <v>20.34</v>
      </c>
      <c r="R6" s="13">
        <v>0.38</v>
      </c>
      <c r="S6" s="13">
        <v>0.24</v>
      </c>
      <c r="T6" s="13">
        <v>0.38</v>
      </c>
    </row>
    <row r="7" spans="1:20" x14ac:dyDescent="0.35">
      <c r="A7" s="13" t="s">
        <v>371</v>
      </c>
      <c r="B7" s="17" t="s">
        <v>372</v>
      </c>
      <c r="C7" s="13">
        <v>3581655</v>
      </c>
      <c r="D7" s="13">
        <v>28748</v>
      </c>
      <c r="E7" s="14">
        <v>124.59</v>
      </c>
      <c r="F7" s="15">
        <v>1.26</v>
      </c>
      <c r="G7" s="18">
        <v>-4.93</v>
      </c>
      <c r="H7" s="13">
        <v>21.52</v>
      </c>
      <c r="I7" s="16">
        <v>4500</v>
      </c>
      <c r="J7" s="14">
        <v>86.5</v>
      </c>
      <c r="K7" s="14">
        <v>71.2</v>
      </c>
      <c r="L7" s="13">
        <v>21.09</v>
      </c>
      <c r="M7" s="13">
        <v>4.42</v>
      </c>
      <c r="N7" s="13">
        <v>74.489999999999995</v>
      </c>
      <c r="O7" s="13">
        <v>3</v>
      </c>
      <c r="P7" s="13">
        <v>15.11</v>
      </c>
      <c r="Q7" s="13">
        <v>5.22</v>
      </c>
      <c r="R7" s="13">
        <v>0.23200000000000001</v>
      </c>
      <c r="S7" s="13">
        <v>0.188</v>
      </c>
      <c r="T7" s="13">
        <v>0.57899999999999996</v>
      </c>
    </row>
    <row r="8" spans="1:20" x14ac:dyDescent="0.35">
      <c r="A8" s="13" t="s">
        <v>373</v>
      </c>
      <c r="B8" s="17" t="s">
        <v>374</v>
      </c>
      <c r="C8" s="13">
        <v>32930091</v>
      </c>
      <c r="D8" s="13">
        <v>2381740</v>
      </c>
      <c r="E8" s="14">
        <v>13.83</v>
      </c>
      <c r="F8" s="15">
        <v>0.04</v>
      </c>
      <c r="G8" s="18">
        <v>-0.39</v>
      </c>
      <c r="H8" s="13">
        <v>31</v>
      </c>
      <c r="I8" s="16">
        <v>6000</v>
      </c>
      <c r="J8" s="14">
        <v>70</v>
      </c>
      <c r="K8" s="14">
        <v>78.099999999999994</v>
      </c>
      <c r="L8" s="13">
        <v>3.22</v>
      </c>
      <c r="M8" s="13">
        <v>0.25</v>
      </c>
      <c r="N8" s="13">
        <v>96.53</v>
      </c>
      <c r="O8" s="13">
        <v>1</v>
      </c>
      <c r="P8" s="13">
        <v>17.14</v>
      </c>
      <c r="Q8" s="13">
        <v>4.6100000000000003</v>
      </c>
      <c r="R8" s="13">
        <v>0.10100000000000001</v>
      </c>
      <c r="S8" s="13">
        <v>0.6</v>
      </c>
      <c r="T8" s="13">
        <v>0.29799999999999999</v>
      </c>
    </row>
    <row r="9" spans="1:20" x14ac:dyDescent="0.35">
      <c r="A9" s="13" t="s">
        <v>375</v>
      </c>
      <c r="B9" s="17" t="s">
        <v>376</v>
      </c>
      <c r="C9" s="13">
        <v>57794</v>
      </c>
      <c r="D9" s="13">
        <v>199</v>
      </c>
      <c r="E9" s="14">
        <v>290.42</v>
      </c>
      <c r="F9" s="15">
        <v>58.29</v>
      </c>
      <c r="G9" s="18">
        <v>-20.71</v>
      </c>
      <c r="H9" s="13">
        <v>9.27</v>
      </c>
      <c r="I9" s="16">
        <v>8000</v>
      </c>
      <c r="J9" s="14">
        <v>97</v>
      </c>
      <c r="K9" s="14">
        <v>259.54000000000002</v>
      </c>
      <c r="L9" s="13">
        <v>10</v>
      </c>
      <c r="M9" s="13">
        <v>15</v>
      </c>
      <c r="N9" s="13">
        <v>75</v>
      </c>
      <c r="O9" s="13">
        <v>2</v>
      </c>
      <c r="P9" s="13">
        <v>22.46</v>
      </c>
      <c r="Q9" s="13">
        <v>3.27</v>
      </c>
    </row>
    <row r="10" spans="1:20" x14ac:dyDescent="0.35">
      <c r="A10" s="13" t="s">
        <v>377</v>
      </c>
      <c r="B10" s="17" t="s">
        <v>378</v>
      </c>
      <c r="C10" s="13">
        <v>71201</v>
      </c>
      <c r="D10" s="13">
        <v>468</v>
      </c>
      <c r="E10" s="14">
        <v>152.13999999999999</v>
      </c>
      <c r="F10" s="15">
        <v>0</v>
      </c>
      <c r="G10" s="18">
        <v>6.6</v>
      </c>
      <c r="H10" s="13">
        <v>4.05</v>
      </c>
      <c r="I10" s="16">
        <v>19000</v>
      </c>
      <c r="J10" s="14">
        <v>100</v>
      </c>
      <c r="K10" s="14">
        <v>497.18</v>
      </c>
      <c r="L10" s="13">
        <v>2.2200000000000002</v>
      </c>
      <c r="M10" s="13">
        <v>0</v>
      </c>
      <c r="N10" s="13">
        <v>97.78</v>
      </c>
      <c r="O10" s="13">
        <v>3</v>
      </c>
      <c r="P10" s="13">
        <v>8.7100000000000009</v>
      </c>
      <c r="Q10" s="13">
        <v>6.25</v>
      </c>
    </row>
    <row r="11" spans="1:20" x14ac:dyDescent="0.35">
      <c r="A11" s="13" t="s">
        <v>379</v>
      </c>
      <c r="B11" s="17" t="s">
        <v>380</v>
      </c>
      <c r="C11" s="13">
        <v>12127071</v>
      </c>
      <c r="D11" s="13">
        <v>1246700</v>
      </c>
      <c r="E11" s="14">
        <v>9.73</v>
      </c>
      <c r="F11" s="15">
        <v>0.13</v>
      </c>
      <c r="G11" s="18">
        <v>0</v>
      </c>
      <c r="H11" s="13">
        <v>191.19</v>
      </c>
      <c r="I11" s="16">
        <v>1900</v>
      </c>
      <c r="J11" s="14">
        <v>42</v>
      </c>
      <c r="K11" s="14">
        <v>7.78</v>
      </c>
      <c r="L11" s="13">
        <v>2.41</v>
      </c>
      <c r="M11" s="13">
        <v>0.24</v>
      </c>
      <c r="N11" s="13">
        <v>97.35</v>
      </c>
      <c r="P11" s="13">
        <v>45.11</v>
      </c>
      <c r="Q11" s="13">
        <v>24.2</v>
      </c>
      <c r="R11" s="13">
        <v>9.6000000000000002E-2</v>
      </c>
      <c r="S11" s="13">
        <v>0.65800000000000003</v>
      </c>
      <c r="T11" s="13">
        <v>0.246</v>
      </c>
    </row>
    <row r="12" spans="1:20" x14ac:dyDescent="0.35">
      <c r="A12" s="13" t="s">
        <v>381</v>
      </c>
      <c r="B12" s="17" t="s">
        <v>382</v>
      </c>
      <c r="C12" s="13">
        <v>13477</v>
      </c>
      <c r="D12" s="13">
        <v>102</v>
      </c>
      <c r="E12" s="14">
        <v>132.13</v>
      </c>
      <c r="F12" s="15">
        <v>59.8</v>
      </c>
      <c r="G12" s="18">
        <v>10.76</v>
      </c>
      <c r="H12" s="13">
        <v>21.03</v>
      </c>
      <c r="I12" s="16">
        <v>8600</v>
      </c>
      <c r="J12" s="14">
        <v>95</v>
      </c>
      <c r="K12" s="14">
        <v>460.04</v>
      </c>
      <c r="L12" s="13">
        <v>0</v>
      </c>
      <c r="M12" s="13">
        <v>0</v>
      </c>
      <c r="N12" s="13">
        <v>100</v>
      </c>
      <c r="O12" s="13">
        <v>2</v>
      </c>
      <c r="P12" s="13">
        <v>14.17</v>
      </c>
      <c r="Q12" s="13">
        <v>5.34</v>
      </c>
      <c r="R12" s="13">
        <v>0.04</v>
      </c>
      <c r="S12" s="13">
        <v>0.18</v>
      </c>
      <c r="T12" s="13">
        <v>0.78</v>
      </c>
    </row>
    <row r="13" spans="1:20" x14ac:dyDescent="0.35">
      <c r="A13" s="12" t="s">
        <v>383</v>
      </c>
      <c r="B13" s="17" t="s">
        <v>382</v>
      </c>
      <c r="C13" s="13">
        <v>69108</v>
      </c>
      <c r="D13" s="13">
        <v>443</v>
      </c>
      <c r="E13" s="14">
        <v>156</v>
      </c>
      <c r="F13" s="15">
        <v>34.54</v>
      </c>
      <c r="G13" s="18">
        <v>-6.15</v>
      </c>
      <c r="H13" s="13">
        <v>19.46</v>
      </c>
      <c r="I13" s="16">
        <v>11000</v>
      </c>
      <c r="J13" s="14">
        <v>89</v>
      </c>
      <c r="K13" s="14">
        <v>549.86</v>
      </c>
      <c r="L13" s="13">
        <v>18.18</v>
      </c>
      <c r="M13" s="13">
        <v>4.55</v>
      </c>
      <c r="N13" s="13">
        <v>77.27</v>
      </c>
      <c r="O13" s="13">
        <v>2</v>
      </c>
      <c r="P13" s="13">
        <v>16.93</v>
      </c>
      <c r="Q13" s="13">
        <v>5.37</v>
      </c>
      <c r="R13" s="13">
        <v>3.7999999999999999E-2</v>
      </c>
      <c r="S13" s="13">
        <v>0.22</v>
      </c>
      <c r="T13" s="13">
        <v>0.74299999999999999</v>
      </c>
    </row>
    <row r="14" spans="1:20" x14ac:dyDescent="0.35">
      <c r="A14" s="13" t="s">
        <v>384</v>
      </c>
      <c r="B14" s="17" t="s">
        <v>382</v>
      </c>
      <c r="C14" s="13">
        <v>39921833</v>
      </c>
      <c r="D14" s="13">
        <v>2766890</v>
      </c>
      <c r="E14" s="14">
        <v>14.43</v>
      </c>
      <c r="F14" s="15">
        <v>0.18</v>
      </c>
      <c r="G14" s="18">
        <v>0.61</v>
      </c>
      <c r="H14" s="13">
        <v>15.18</v>
      </c>
      <c r="I14" s="16">
        <v>11200</v>
      </c>
      <c r="J14" s="14">
        <v>97.1</v>
      </c>
      <c r="K14" s="14">
        <v>220.43</v>
      </c>
      <c r="L14" s="13">
        <v>12.31</v>
      </c>
      <c r="M14" s="13">
        <v>0.48</v>
      </c>
      <c r="N14" s="13">
        <v>87.21</v>
      </c>
      <c r="O14" s="13">
        <v>3</v>
      </c>
      <c r="P14" s="13">
        <v>16.73</v>
      </c>
      <c r="Q14" s="13">
        <v>7.55</v>
      </c>
      <c r="R14" s="13">
        <v>9.5000000000000001E-2</v>
      </c>
      <c r="S14" s="13">
        <v>0.35799999999999998</v>
      </c>
      <c r="T14" s="13">
        <v>0.54700000000000004</v>
      </c>
    </row>
    <row r="15" spans="1:20" x14ac:dyDescent="0.35">
      <c r="A15" s="13" t="s">
        <v>385</v>
      </c>
      <c r="B15" s="17" t="s">
        <v>386</v>
      </c>
      <c r="C15" s="13">
        <v>2976372</v>
      </c>
      <c r="D15" s="13">
        <v>29800</v>
      </c>
      <c r="E15" s="14">
        <v>99.88</v>
      </c>
      <c r="F15" s="15">
        <v>0</v>
      </c>
      <c r="G15" s="18">
        <v>-6.47</v>
      </c>
      <c r="H15" s="13">
        <v>23.28</v>
      </c>
      <c r="I15" s="16">
        <v>3500</v>
      </c>
      <c r="J15" s="14">
        <v>98.6</v>
      </c>
      <c r="K15" s="14">
        <v>195.71</v>
      </c>
      <c r="L15" s="13">
        <v>17.55</v>
      </c>
      <c r="M15" s="13">
        <v>2.2999999999999998</v>
      </c>
      <c r="N15" s="13">
        <v>80.150000000000006</v>
      </c>
      <c r="O15" s="13">
        <v>4</v>
      </c>
      <c r="P15" s="13">
        <v>12.07</v>
      </c>
      <c r="Q15" s="13">
        <v>8.23</v>
      </c>
      <c r="R15" s="13">
        <v>0.23899999999999999</v>
      </c>
      <c r="S15" s="13">
        <v>0.34300000000000003</v>
      </c>
      <c r="T15" s="13">
        <v>0.41799999999999998</v>
      </c>
    </row>
    <row r="16" spans="1:20" x14ac:dyDescent="0.35">
      <c r="A16" s="13" t="s">
        <v>387</v>
      </c>
      <c r="B16" s="17" t="s">
        <v>382</v>
      </c>
      <c r="C16" s="13">
        <v>71891</v>
      </c>
      <c r="D16" s="13">
        <v>193</v>
      </c>
      <c r="E16" s="14">
        <v>372.49</v>
      </c>
      <c r="F16" s="15">
        <v>35.49</v>
      </c>
      <c r="G16" s="18">
        <v>0</v>
      </c>
      <c r="H16" s="13">
        <v>5.89</v>
      </c>
      <c r="I16" s="16">
        <v>28000</v>
      </c>
      <c r="J16" s="14">
        <v>97</v>
      </c>
      <c r="K16" s="14">
        <v>516.05999999999995</v>
      </c>
      <c r="L16" s="13">
        <v>10.53</v>
      </c>
      <c r="M16" s="13">
        <v>0</v>
      </c>
      <c r="N16" s="13">
        <v>89.47</v>
      </c>
      <c r="O16" s="13">
        <v>2</v>
      </c>
      <c r="P16" s="13">
        <v>11.03</v>
      </c>
      <c r="Q16" s="13">
        <v>6.68</v>
      </c>
      <c r="R16" s="13">
        <v>4.0000000000000001E-3</v>
      </c>
      <c r="S16" s="13">
        <v>0.33300000000000002</v>
      </c>
      <c r="T16" s="13">
        <v>0.66300000000000003</v>
      </c>
    </row>
    <row r="17" spans="1:20" x14ac:dyDescent="0.35">
      <c r="A17" s="13" t="s">
        <v>388</v>
      </c>
      <c r="B17" s="17" t="s">
        <v>376</v>
      </c>
      <c r="C17" s="13">
        <v>20264082</v>
      </c>
      <c r="D17" s="13">
        <v>7686850</v>
      </c>
      <c r="E17" s="14">
        <v>2.64</v>
      </c>
      <c r="F17" s="15">
        <v>0.34</v>
      </c>
      <c r="G17" s="18">
        <v>3.98</v>
      </c>
      <c r="H17" s="13">
        <v>4.6900000000000004</v>
      </c>
      <c r="I17" s="16">
        <v>29000</v>
      </c>
      <c r="J17" s="14">
        <v>100</v>
      </c>
      <c r="K17" s="14">
        <v>565.53</v>
      </c>
      <c r="L17" s="13">
        <v>6.55</v>
      </c>
      <c r="M17" s="13">
        <v>0.04</v>
      </c>
      <c r="N17" s="13">
        <v>93.41</v>
      </c>
      <c r="O17" s="13">
        <v>1</v>
      </c>
      <c r="P17" s="13">
        <v>12.14</v>
      </c>
      <c r="Q17" s="13">
        <v>7.51</v>
      </c>
      <c r="R17" s="13">
        <v>3.7999999999999999E-2</v>
      </c>
      <c r="S17" s="13">
        <v>0.26200000000000001</v>
      </c>
      <c r="T17" s="13">
        <v>0.7</v>
      </c>
    </row>
    <row r="18" spans="1:20" x14ac:dyDescent="0.35">
      <c r="A18" s="13" t="s">
        <v>389</v>
      </c>
      <c r="B18" s="17" t="s">
        <v>378</v>
      </c>
      <c r="C18" s="13">
        <v>8192880</v>
      </c>
      <c r="D18" s="13">
        <v>83870</v>
      </c>
      <c r="E18" s="14">
        <v>97.69</v>
      </c>
      <c r="F18" s="15">
        <v>0</v>
      </c>
      <c r="G18" s="18">
        <v>2</v>
      </c>
      <c r="H18" s="13">
        <v>4.66</v>
      </c>
      <c r="I18" s="16">
        <v>30000</v>
      </c>
      <c r="J18" s="14">
        <v>98</v>
      </c>
      <c r="K18" s="14">
        <v>452.22</v>
      </c>
      <c r="L18" s="13">
        <v>16.91</v>
      </c>
      <c r="M18" s="13">
        <v>0.86</v>
      </c>
      <c r="N18" s="13">
        <v>82.23</v>
      </c>
      <c r="O18" s="13">
        <v>3</v>
      </c>
      <c r="P18" s="13">
        <v>8.74</v>
      </c>
      <c r="Q18" s="13">
        <v>9.76</v>
      </c>
      <c r="R18" s="13">
        <v>1.7999999999999999E-2</v>
      </c>
      <c r="S18" s="13">
        <v>0.30399999999999999</v>
      </c>
      <c r="T18" s="13">
        <v>0.67800000000000005</v>
      </c>
    </row>
    <row r="19" spans="1:20" x14ac:dyDescent="0.35">
      <c r="A19" s="13" t="s">
        <v>390</v>
      </c>
      <c r="B19" s="17" t="s">
        <v>386</v>
      </c>
      <c r="C19" s="13">
        <v>7961619</v>
      </c>
      <c r="D19" s="13">
        <v>86600</v>
      </c>
      <c r="E19" s="14">
        <v>91.94</v>
      </c>
      <c r="F19" s="15">
        <v>0</v>
      </c>
      <c r="G19" s="18">
        <v>-4.9000000000000004</v>
      </c>
      <c r="H19" s="13">
        <v>81.739999999999995</v>
      </c>
      <c r="I19" s="16">
        <v>3400</v>
      </c>
      <c r="J19" s="14">
        <v>97</v>
      </c>
      <c r="K19" s="14">
        <v>137.08000000000001</v>
      </c>
      <c r="L19" s="13">
        <v>19.63</v>
      </c>
      <c r="M19" s="13">
        <v>2.71</v>
      </c>
      <c r="N19" s="13">
        <v>77.66</v>
      </c>
      <c r="O19" s="13">
        <v>1</v>
      </c>
      <c r="P19" s="13">
        <v>20.74</v>
      </c>
      <c r="Q19" s="13">
        <v>9.75</v>
      </c>
      <c r="R19" s="13">
        <v>0.14099999999999999</v>
      </c>
      <c r="S19" s="13">
        <v>0.45700000000000002</v>
      </c>
      <c r="T19" s="13">
        <v>0.40200000000000002</v>
      </c>
    </row>
    <row r="20" spans="1:20" x14ac:dyDescent="0.35">
      <c r="A20" s="13" t="s">
        <v>391</v>
      </c>
      <c r="B20" s="17" t="s">
        <v>382</v>
      </c>
      <c r="C20" s="13">
        <v>303770</v>
      </c>
      <c r="D20" s="13">
        <v>13940</v>
      </c>
      <c r="E20" s="14">
        <v>21.79</v>
      </c>
      <c r="F20" s="15">
        <v>25.41</v>
      </c>
      <c r="G20" s="18">
        <v>-2.2000000000000002</v>
      </c>
      <c r="H20" s="13">
        <v>25.21</v>
      </c>
      <c r="I20" s="16">
        <v>16700</v>
      </c>
      <c r="J20" s="14">
        <v>95.6</v>
      </c>
      <c r="K20" s="14">
        <v>460.55</v>
      </c>
      <c r="L20" s="13">
        <v>0.8</v>
      </c>
      <c r="M20" s="13">
        <v>0.4</v>
      </c>
      <c r="N20" s="13">
        <v>98.8</v>
      </c>
      <c r="O20" s="13">
        <v>2</v>
      </c>
      <c r="P20" s="13">
        <v>17.57</v>
      </c>
      <c r="Q20" s="13">
        <v>9.0500000000000007</v>
      </c>
      <c r="R20" s="13">
        <v>0.03</v>
      </c>
      <c r="S20" s="13">
        <v>7.0000000000000007E-2</v>
      </c>
      <c r="T20" s="13">
        <v>0.9</v>
      </c>
    </row>
    <row r="21" spans="1:20" x14ac:dyDescent="0.35">
      <c r="A21" s="13" t="s">
        <v>392</v>
      </c>
      <c r="B21" s="17" t="s">
        <v>393</v>
      </c>
      <c r="C21" s="13">
        <v>698585</v>
      </c>
      <c r="D21" s="13">
        <v>665</v>
      </c>
      <c r="E21" s="14">
        <v>1050.5</v>
      </c>
      <c r="F21" s="15">
        <v>24.21</v>
      </c>
      <c r="G21" s="18">
        <v>1.05</v>
      </c>
      <c r="H21" s="13">
        <v>17.27</v>
      </c>
      <c r="I21" s="16">
        <v>16900</v>
      </c>
      <c r="J21" s="14">
        <v>89.1</v>
      </c>
      <c r="K21" s="14">
        <v>281.27999999999997</v>
      </c>
      <c r="L21" s="13">
        <v>2.82</v>
      </c>
      <c r="M21" s="13">
        <v>5.63</v>
      </c>
      <c r="N21" s="13">
        <v>91.55</v>
      </c>
      <c r="O21" s="13">
        <v>1</v>
      </c>
      <c r="P21" s="13">
        <v>17.8</v>
      </c>
      <c r="Q21" s="13">
        <v>4.1399999999999997</v>
      </c>
      <c r="R21" s="13">
        <v>5.0000000000000001E-3</v>
      </c>
      <c r="S21" s="13">
        <v>0.38700000000000001</v>
      </c>
      <c r="T21" s="13">
        <v>0.60799999999999998</v>
      </c>
    </row>
    <row r="22" spans="1:20" x14ac:dyDescent="0.35">
      <c r="A22" s="13" t="s">
        <v>394</v>
      </c>
      <c r="B22" s="17" t="s">
        <v>370</v>
      </c>
      <c r="C22" s="13">
        <v>147365352</v>
      </c>
      <c r="D22" s="13">
        <v>144000</v>
      </c>
      <c r="E22" s="14">
        <v>1023.37</v>
      </c>
      <c r="F22" s="15">
        <v>0.4</v>
      </c>
      <c r="G22" s="18">
        <v>-0.71</v>
      </c>
      <c r="H22" s="13">
        <v>62.6</v>
      </c>
      <c r="I22" s="16">
        <v>1900</v>
      </c>
      <c r="J22" s="14">
        <v>43.1</v>
      </c>
      <c r="K22" s="14">
        <v>7.26</v>
      </c>
      <c r="L22" s="13">
        <v>62.11</v>
      </c>
      <c r="M22" s="13">
        <v>3.07</v>
      </c>
      <c r="N22" s="13">
        <v>34.82</v>
      </c>
      <c r="O22" s="13">
        <v>2</v>
      </c>
      <c r="P22" s="13">
        <v>29.8</v>
      </c>
      <c r="Q22" s="13">
        <v>8.27</v>
      </c>
      <c r="R22" s="13">
        <v>0.19900000000000001</v>
      </c>
      <c r="S22" s="13">
        <v>0.19800000000000001</v>
      </c>
      <c r="T22" s="13">
        <v>0.60299999999999998</v>
      </c>
    </row>
    <row r="23" spans="1:20" x14ac:dyDescent="0.35">
      <c r="A23" s="13" t="s">
        <v>395</v>
      </c>
      <c r="B23" s="17" t="s">
        <v>382</v>
      </c>
      <c r="C23" s="13">
        <v>279912</v>
      </c>
      <c r="D23" s="13">
        <v>431</v>
      </c>
      <c r="E23" s="14">
        <v>649.45000000000005</v>
      </c>
      <c r="F23" s="15">
        <v>22.51</v>
      </c>
      <c r="G23" s="18">
        <v>-0.31</v>
      </c>
      <c r="H23" s="13">
        <v>12.5</v>
      </c>
      <c r="I23" s="16">
        <v>15700</v>
      </c>
      <c r="J23" s="14">
        <v>97.4</v>
      </c>
      <c r="K23" s="14">
        <v>481.94</v>
      </c>
      <c r="L23" s="13">
        <v>37.21</v>
      </c>
      <c r="M23" s="13">
        <v>2.33</v>
      </c>
      <c r="N23" s="13">
        <v>60.46</v>
      </c>
      <c r="O23" s="13">
        <v>2</v>
      </c>
      <c r="P23" s="13">
        <v>12.71</v>
      </c>
      <c r="Q23" s="13">
        <v>8.67</v>
      </c>
      <c r="R23" s="13">
        <v>0.06</v>
      </c>
      <c r="S23" s="13">
        <v>0.16</v>
      </c>
      <c r="T23" s="13">
        <v>0.78</v>
      </c>
    </row>
    <row r="24" spans="1:20" x14ac:dyDescent="0.35">
      <c r="A24" s="13" t="s">
        <v>396</v>
      </c>
      <c r="B24" s="17" t="s">
        <v>386</v>
      </c>
      <c r="C24" s="13">
        <v>10293011</v>
      </c>
      <c r="D24" s="13">
        <v>207600</v>
      </c>
      <c r="E24" s="14">
        <v>49.58</v>
      </c>
      <c r="F24" s="15">
        <v>0</v>
      </c>
      <c r="G24" s="18">
        <v>2.54</v>
      </c>
      <c r="H24" s="13">
        <v>13.37</v>
      </c>
      <c r="I24" s="16">
        <v>6100</v>
      </c>
      <c r="J24" s="14">
        <v>99.6</v>
      </c>
      <c r="K24" s="14">
        <v>319.08</v>
      </c>
      <c r="L24" s="13">
        <v>29.55</v>
      </c>
      <c r="M24" s="13">
        <v>0.6</v>
      </c>
      <c r="N24" s="13">
        <v>69.849999999999994</v>
      </c>
      <c r="O24" s="13">
        <v>4</v>
      </c>
      <c r="P24" s="13">
        <v>11.16</v>
      </c>
      <c r="Q24" s="13">
        <v>14.02</v>
      </c>
      <c r="R24" s="13">
        <v>9.2999999999999999E-2</v>
      </c>
      <c r="S24" s="13">
        <v>0.316</v>
      </c>
      <c r="T24" s="13">
        <v>0.59099999999999997</v>
      </c>
    </row>
    <row r="25" spans="1:20" x14ac:dyDescent="0.35">
      <c r="A25" s="13" t="s">
        <v>397</v>
      </c>
      <c r="B25" s="17" t="s">
        <v>378</v>
      </c>
      <c r="C25" s="13">
        <v>10379067</v>
      </c>
      <c r="D25" s="13">
        <v>30528</v>
      </c>
      <c r="E25" s="14">
        <v>339.99</v>
      </c>
      <c r="F25" s="15">
        <v>0.22</v>
      </c>
      <c r="G25" s="18">
        <v>1.23</v>
      </c>
      <c r="H25" s="13">
        <v>4.68</v>
      </c>
      <c r="I25" s="16">
        <v>29100</v>
      </c>
      <c r="J25" s="14">
        <v>98</v>
      </c>
      <c r="K25" s="14">
        <v>462.57</v>
      </c>
      <c r="L25" s="13">
        <v>23.28</v>
      </c>
      <c r="M25" s="13">
        <v>0.4</v>
      </c>
      <c r="N25" s="13">
        <v>76.319999999999993</v>
      </c>
      <c r="O25" s="13">
        <v>3</v>
      </c>
      <c r="P25" s="13">
        <v>10.38</v>
      </c>
      <c r="Q25" s="13">
        <v>10.27</v>
      </c>
      <c r="R25" s="13">
        <v>0.01</v>
      </c>
      <c r="S25" s="13">
        <v>0.24</v>
      </c>
      <c r="T25" s="13">
        <v>0.749</v>
      </c>
    </row>
    <row r="26" spans="1:20" x14ac:dyDescent="0.35">
      <c r="A26" s="13" t="s">
        <v>398</v>
      </c>
      <c r="B26" s="17" t="s">
        <v>382</v>
      </c>
      <c r="C26" s="13">
        <v>287730</v>
      </c>
      <c r="D26" s="13">
        <v>22966</v>
      </c>
      <c r="E26" s="14">
        <v>12.53</v>
      </c>
      <c r="F26" s="15">
        <v>1.68</v>
      </c>
      <c r="G26" s="18">
        <v>0</v>
      </c>
      <c r="H26" s="13">
        <v>25.69</v>
      </c>
      <c r="I26" s="16">
        <v>4900</v>
      </c>
      <c r="J26" s="14">
        <v>94.1</v>
      </c>
      <c r="K26" s="14">
        <v>115.73</v>
      </c>
      <c r="L26" s="13">
        <v>2.85</v>
      </c>
      <c r="M26" s="13">
        <v>1.71</v>
      </c>
      <c r="N26" s="13">
        <v>95.44</v>
      </c>
      <c r="O26" s="13">
        <v>2</v>
      </c>
      <c r="P26" s="13">
        <v>28.84</v>
      </c>
      <c r="Q26" s="13">
        <v>5.72</v>
      </c>
      <c r="R26" s="13">
        <v>0.14199999999999999</v>
      </c>
      <c r="S26" s="13">
        <v>0.152</v>
      </c>
      <c r="T26" s="13">
        <v>0.61199999999999999</v>
      </c>
    </row>
    <row r="27" spans="1:20" x14ac:dyDescent="0.35">
      <c r="A27" s="13" t="s">
        <v>399</v>
      </c>
      <c r="B27" s="17" t="s">
        <v>380</v>
      </c>
      <c r="C27" s="13">
        <v>7862944</v>
      </c>
      <c r="D27" s="13">
        <v>112620</v>
      </c>
      <c r="E27" s="14">
        <v>69.819999999999993</v>
      </c>
      <c r="F27" s="15">
        <v>0.11</v>
      </c>
      <c r="G27" s="18">
        <v>0</v>
      </c>
      <c r="H27" s="13">
        <v>85</v>
      </c>
      <c r="I27" s="16">
        <v>1100</v>
      </c>
      <c r="J27" s="14">
        <v>40.9</v>
      </c>
      <c r="K27" s="14">
        <v>9.6999999999999993</v>
      </c>
      <c r="L27" s="13">
        <v>18.079999999999998</v>
      </c>
      <c r="M27" s="13">
        <v>2.4</v>
      </c>
      <c r="N27" s="13">
        <v>79.52</v>
      </c>
      <c r="O27" s="13">
        <v>2</v>
      </c>
      <c r="P27" s="13">
        <v>38.85</v>
      </c>
      <c r="Q27" s="13">
        <v>12.22</v>
      </c>
      <c r="R27" s="13">
        <v>0.316</v>
      </c>
      <c r="S27" s="13">
        <v>0.13800000000000001</v>
      </c>
      <c r="T27" s="13">
        <v>0.54600000000000004</v>
      </c>
    </row>
    <row r="28" spans="1:20" x14ac:dyDescent="0.35">
      <c r="A28" s="13" t="s">
        <v>400</v>
      </c>
      <c r="B28" s="17" t="s">
        <v>401</v>
      </c>
      <c r="C28" s="13">
        <v>65773</v>
      </c>
      <c r="D28" s="13">
        <v>53</v>
      </c>
      <c r="E28" s="14">
        <v>1241</v>
      </c>
      <c r="F28" s="15">
        <v>194.34</v>
      </c>
      <c r="G28" s="18">
        <v>2.4900000000000002</v>
      </c>
      <c r="H28" s="13">
        <v>8.5299999999999994</v>
      </c>
      <c r="I28" s="16">
        <v>36000</v>
      </c>
      <c r="J28" s="14">
        <v>98</v>
      </c>
      <c r="K28" s="14">
        <v>851.41</v>
      </c>
      <c r="L28" s="13">
        <v>20</v>
      </c>
      <c r="M28" s="13">
        <v>0</v>
      </c>
      <c r="N28" s="13">
        <v>80</v>
      </c>
      <c r="O28" s="13">
        <v>2</v>
      </c>
      <c r="P28" s="13">
        <v>11.4</v>
      </c>
      <c r="Q28" s="13">
        <v>7.74</v>
      </c>
      <c r="R28" s="13">
        <v>0.01</v>
      </c>
      <c r="S28" s="13">
        <v>0.1</v>
      </c>
      <c r="T28" s="13">
        <v>0.89</v>
      </c>
    </row>
    <row r="29" spans="1:20" x14ac:dyDescent="0.35">
      <c r="A29" s="13" t="s">
        <v>402</v>
      </c>
      <c r="B29" s="17" t="s">
        <v>370</v>
      </c>
      <c r="C29" s="13">
        <v>2279723</v>
      </c>
      <c r="D29" s="13">
        <v>47000</v>
      </c>
      <c r="E29" s="14">
        <v>48.5</v>
      </c>
      <c r="F29" s="15">
        <v>0</v>
      </c>
      <c r="G29" s="18">
        <v>0</v>
      </c>
      <c r="H29" s="13">
        <v>100.44</v>
      </c>
      <c r="I29" s="16">
        <v>1300</v>
      </c>
      <c r="J29" s="14">
        <v>42.2</v>
      </c>
      <c r="K29" s="14">
        <v>14.34</v>
      </c>
      <c r="L29" s="13">
        <v>3.09</v>
      </c>
      <c r="M29" s="13">
        <v>0.43</v>
      </c>
      <c r="N29" s="13">
        <v>96.48</v>
      </c>
      <c r="O29" s="13">
        <v>2</v>
      </c>
      <c r="P29" s="13">
        <v>33.65</v>
      </c>
      <c r="Q29" s="13">
        <v>12.7</v>
      </c>
      <c r="R29" s="13">
        <v>0.25800000000000001</v>
      </c>
      <c r="S29" s="13">
        <v>0.379</v>
      </c>
      <c r="T29" s="13">
        <v>0.36299999999999999</v>
      </c>
    </row>
    <row r="30" spans="1:20" x14ac:dyDescent="0.35">
      <c r="A30" s="13" t="s">
        <v>403</v>
      </c>
      <c r="B30" s="17" t="s">
        <v>382</v>
      </c>
      <c r="C30" s="13">
        <v>8989046</v>
      </c>
      <c r="D30" s="13">
        <v>1098580</v>
      </c>
      <c r="E30" s="14">
        <v>8.18</v>
      </c>
      <c r="F30" s="15">
        <v>0</v>
      </c>
      <c r="G30" s="18">
        <v>-1.32</v>
      </c>
      <c r="H30" s="13">
        <v>53.11</v>
      </c>
      <c r="I30" s="16">
        <v>2400</v>
      </c>
      <c r="J30" s="14">
        <v>87.2</v>
      </c>
      <c r="K30" s="14">
        <v>71.900000000000006</v>
      </c>
      <c r="L30" s="13">
        <v>2.67</v>
      </c>
      <c r="M30" s="13">
        <v>0.19</v>
      </c>
      <c r="N30" s="13">
        <v>97.14</v>
      </c>
      <c r="O30" s="13">
        <v>1.5</v>
      </c>
      <c r="P30" s="13">
        <v>23.3</v>
      </c>
      <c r="Q30" s="13">
        <v>7.53</v>
      </c>
      <c r="R30" s="13">
        <v>0.128</v>
      </c>
      <c r="S30" s="13">
        <v>0.35199999999999998</v>
      </c>
      <c r="T30" s="13">
        <v>0.52</v>
      </c>
    </row>
    <row r="31" spans="1:20" x14ac:dyDescent="0.35">
      <c r="A31" s="12" t="s">
        <v>404</v>
      </c>
      <c r="B31" s="17" t="s">
        <v>372</v>
      </c>
      <c r="C31" s="13">
        <v>4498976</v>
      </c>
      <c r="D31" s="13">
        <v>51129</v>
      </c>
      <c r="E31" s="14">
        <v>87.99</v>
      </c>
      <c r="F31" s="15">
        <v>0.04</v>
      </c>
      <c r="G31" s="18">
        <v>0.31</v>
      </c>
      <c r="H31" s="13">
        <v>21.05</v>
      </c>
      <c r="I31" s="16">
        <v>6100</v>
      </c>
      <c r="K31" s="14">
        <v>215.36</v>
      </c>
      <c r="L31" s="13">
        <v>13.6</v>
      </c>
      <c r="M31" s="13">
        <v>2.96</v>
      </c>
      <c r="N31" s="13">
        <v>83.44</v>
      </c>
      <c r="O31" s="13">
        <v>4</v>
      </c>
      <c r="P31" s="13">
        <v>8.77</v>
      </c>
      <c r="Q31" s="13">
        <v>8.27</v>
      </c>
      <c r="R31" s="13">
        <v>0.14199999999999999</v>
      </c>
      <c r="S31" s="13">
        <v>0.308</v>
      </c>
      <c r="T31" s="13">
        <v>0.55000000000000004</v>
      </c>
    </row>
    <row r="32" spans="1:20" x14ac:dyDescent="0.35">
      <c r="A32" s="13" t="s">
        <v>405</v>
      </c>
      <c r="B32" s="17" t="s">
        <v>380</v>
      </c>
      <c r="C32" s="13">
        <v>1639833</v>
      </c>
      <c r="D32" s="13">
        <v>600370</v>
      </c>
      <c r="E32" s="14">
        <v>2.73</v>
      </c>
      <c r="F32" s="15">
        <v>0</v>
      </c>
      <c r="G32" s="18">
        <v>0</v>
      </c>
      <c r="H32" s="13">
        <v>54.58</v>
      </c>
      <c r="I32" s="16">
        <v>9000</v>
      </c>
      <c r="J32" s="14">
        <v>79.8</v>
      </c>
      <c r="K32" s="14">
        <v>80.5</v>
      </c>
      <c r="L32" s="13">
        <v>0.65</v>
      </c>
      <c r="M32" s="13">
        <v>0.01</v>
      </c>
      <c r="N32" s="13">
        <v>99.34</v>
      </c>
      <c r="O32" s="13">
        <v>1</v>
      </c>
      <c r="P32" s="13">
        <v>23.08</v>
      </c>
      <c r="Q32" s="13">
        <v>29.5</v>
      </c>
      <c r="R32" s="13">
        <v>2.4E-2</v>
      </c>
      <c r="S32" s="13">
        <v>0.46899999999999997</v>
      </c>
      <c r="T32" s="13">
        <v>0.50700000000000001</v>
      </c>
    </row>
    <row r="33" spans="1:20" x14ac:dyDescent="0.35">
      <c r="A33" s="13" t="s">
        <v>406</v>
      </c>
      <c r="B33" s="17" t="s">
        <v>382</v>
      </c>
      <c r="C33" s="13">
        <v>188078227</v>
      </c>
      <c r="D33" s="13">
        <v>8511965</v>
      </c>
      <c r="E33" s="14">
        <v>22.1</v>
      </c>
      <c r="F33" s="15">
        <v>0.09</v>
      </c>
      <c r="G33" s="18">
        <v>-0.03</v>
      </c>
      <c r="H33" s="13">
        <v>29.61</v>
      </c>
      <c r="I33" s="16">
        <v>7600</v>
      </c>
      <c r="J33" s="14">
        <v>86.4</v>
      </c>
      <c r="K33" s="14">
        <v>225.34</v>
      </c>
      <c r="L33" s="13">
        <v>6.96</v>
      </c>
      <c r="M33" s="13">
        <v>0.9</v>
      </c>
      <c r="N33" s="13">
        <v>92.15</v>
      </c>
      <c r="O33" s="13">
        <v>2</v>
      </c>
      <c r="P33" s="13">
        <v>16.559999999999999</v>
      </c>
      <c r="Q33" s="13">
        <v>6.17</v>
      </c>
      <c r="R33" s="13">
        <v>8.4000000000000005E-2</v>
      </c>
      <c r="S33" s="13">
        <v>0.4</v>
      </c>
      <c r="T33" s="13">
        <v>0.51600000000000001</v>
      </c>
    </row>
    <row r="34" spans="1:20" x14ac:dyDescent="0.35">
      <c r="A34" s="12" t="s">
        <v>407</v>
      </c>
      <c r="B34" s="17" t="s">
        <v>382</v>
      </c>
      <c r="C34" s="13">
        <v>23098</v>
      </c>
      <c r="D34" s="13">
        <v>153</v>
      </c>
      <c r="E34" s="14">
        <v>150.97</v>
      </c>
      <c r="F34" s="15">
        <v>52.29</v>
      </c>
      <c r="G34" s="18">
        <v>10.01</v>
      </c>
      <c r="H34" s="13">
        <v>18.05</v>
      </c>
      <c r="I34" s="16">
        <v>16000</v>
      </c>
      <c r="J34" s="14">
        <v>97.8</v>
      </c>
      <c r="K34" s="14">
        <v>506.54</v>
      </c>
      <c r="L34" s="13">
        <v>20</v>
      </c>
      <c r="M34" s="13">
        <v>6.67</v>
      </c>
      <c r="N34" s="13">
        <v>73.33</v>
      </c>
      <c r="O34" s="13">
        <v>2</v>
      </c>
      <c r="P34" s="13">
        <v>14.89</v>
      </c>
      <c r="Q34" s="13">
        <v>4.42</v>
      </c>
      <c r="R34" s="13">
        <v>1.7999999999999999E-2</v>
      </c>
      <c r="S34" s="13">
        <v>6.2E-2</v>
      </c>
      <c r="T34" s="13">
        <v>0.92</v>
      </c>
    </row>
    <row r="35" spans="1:20" x14ac:dyDescent="0.35">
      <c r="A35" s="13" t="s">
        <v>408</v>
      </c>
      <c r="B35" s="17" t="s">
        <v>370</v>
      </c>
      <c r="C35" s="13">
        <v>379444</v>
      </c>
      <c r="D35" s="13">
        <v>5770</v>
      </c>
      <c r="E35" s="14">
        <v>65.760000000000005</v>
      </c>
      <c r="F35" s="15">
        <v>2.79</v>
      </c>
      <c r="G35" s="18">
        <v>3.59</v>
      </c>
      <c r="H35" s="13">
        <v>12.61</v>
      </c>
      <c r="I35" s="16">
        <v>18600</v>
      </c>
      <c r="J35" s="14">
        <v>93.9</v>
      </c>
      <c r="K35" s="14">
        <v>237.19</v>
      </c>
      <c r="L35" s="13">
        <v>0.56999999999999995</v>
      </c>
      <c r="M35" s="13">
        <v>0.76</v>
      </c>
      <c r="N35" s="13">
        <v>98.67</v>
      </c>
      <c r="O35" s="13">
        <v>2</v>
      </c>
      <c r="P35" s="13">
        <v>18.79</v>
      </c>
      <c r="Q35" s="13">
        <v>3.45</v>
      </c>
      <c r="R35" s="13">
        <v>3.5999999999999997E-2</v>
      </c>
      <c r="S35" s="13">
        <v>0.56100000000000005</v>
      </c>
      <c r="T35" s="13">
        <v>0.40300000000000002</v>
      </c>
    </row>
    <row r="36" spans="1:20" x14ac:dyDescent="0.35">
      <c r="A36" s="13" t="s">
        <v>409</v>
      </c>
      <c r="B36" s="17" t="s">
        <v>372</v>
      </c>
      <c r="C36" s="13">
        <v>7385367</v>
      </c>
      <c r="D36" s="13">
        <v>110910</v>
      </c>
      <c r="E36" s="14">
        <v>66.59</v>
      </c>
      <c r="F36" s="15">
        <v>0.32</v>
      </c>
      <c r="G36" s="18">
        <v>-4.58</v>
      </c>
      <c r="H36" s="13">
        <v>20.55</v>
      </c>
      <c r="I36" s="16">
        <v>7600</v>
      </c>
      <c r="J36" s="14">
        <v>98.6</v>
      </c>
      <c r="K36" s="14">
        <v>336.27</v>
      </c>
      <c r="L36" s="13">
        <v>40.020000000000003</v>
      </c>
      <c r="M36" s="13">
        <v>1.92</v>
      </c>
      <c r="N36" s="13">
        <v>58.06</v>
      </c>
      <c r="O36" s="13">
        <v>3</v>
      </c>
      <c r="P36" s="13">
        <v>9.65</v>
      </c>
      <c r="Q36" s="13">
        <v>14.27</v>
      </c>
      <c r="R36" s="13">
        <v>9.2999999999999999E-2</v>
      </c>
      <c r="S36" s="13">
        <v>0.30399999999999999</v>
      </c>
      <c r="T36" s="13">
        <v>0.60299999999999998</v>
      </c>
    </row>
    <row r="37" spans="1:20" x14ac:dyDescent="0.35">
      <c r="A37" s="13" t="s">
        <v>410</v>
      </c>
      <c r="B37" s="17" t="s">
        <v>380</v>
      </c>
      <c r="C37" s="13">
        <v>13902972</v>
      </c>
      <c r="D37" s="13">
        <v>274200</v>
      </c>
      <c r="E37" s="14">
        <v>50.7</v>
      </c>
      <c r="F37" s="15">
        <v>0</v>
      </c>
      <c r="G37" s="18">
        <v>0</v>
      </c>
      <c r="H37" s="13">
        <v>97.57</v>
      </c>
      <c r="I37" s="16">
        <v>1100</v>
      </c>
      <c r="J37" s="14">
        <v>26.6</v>
      </c>
      <c r="K37" s="14">
        <v>7.01</v>
      </c>
      <c r="L37" s="13">
        <v>14.43</v>
      </c>
      <c r="M37" s="13">
        <v>0.19</v>
      </c>
      <c r="N37" s="13">
        <v>85.38</v>
      </c>
      <c r="O37" s="13">
        <v>2</v>
      </c>
      <c r="P37" s="13">
        <v>45.62</v>
      </c>
      <c r="Q37" s="13">
        <v>15.6</v>
      </c>
      <c r="R37" s="13">
        <v>0.32200000000000001</v>
      </c>
      <c r="S37" s="13">
        <v>0.19600000000000001</v>
      </c>
      <c r="T37" s="13">
        <v>0.48199999999999998</v>
      </c>
    </row>
    <row r="38" spans="1:20" x14ac:dyDescent="0.35">
      <c r="A38" s="13" t="s">
        <v>411</v>
      </c>
      <c r="B38" s="17" t="s">
        <v>370</v>
      </c>
      <c r="C38" s="13">
        <v>47382633</v>
      </c>
      <c r="D38" s="13">
        <v>678500</v>
      </c>
      <c r="E38" s="14">
        <v>69.83</v>
      </c>
      <c r="F38" s="15">
        <v>0.28000000000000003</v>
      </c>
      <c r="G38" s="18">
        <v>-1.8</v>
      </c>
      <c r="H38" s="13">
        <v>67.239999999999995</v>
      </c>
      <c r="I38" s="16">
        <v>1800</v>
      </c>
      <c r="J38" s="14">
        <v>85.3</v>
      </c>
      <c r="K38" s="14">
        <v>10.050000000000001</v>
      </c>
      <c r="L38" s="13">
        <v>15.19</v>
      </c>
      <c r="M38" s="13">
        <v>0.97</v>
      </c>
      <c r="N38" s="13">
        <v>83.84</v>
      </c>
      <c r="O38" s="13">
        <v>2</v>
      </c>
      <c r="P38" s="13">
        <v>17.91</v>
      </c>
      <c r="Q38" s="13">
        <v>9.83</v>
      </c>
      <c r="R38" s="13">
        <v>0.56399999999999995</v>
      </c>
      <c r="S38" s="13">
        <v>8.2000000000000003E-2</v>
      </c>
      <c r="T38" s="13">
        <v>0.35299999999999998</v>
      </c>
    </row>
    <row r="39" spans="1:20" x14ac:dyDescent="0.35">
      <c r="A39" s="13" t="s">
        <v>412</v>
      </c>
      <c r="B39" s="17" t="s">
        <v>380</v>
      </c>
      <c r="C39" s="13">
        <v>8090068</v>
      </c>
      <c r="D39" s="13">
        <v>27830</v>
      </c>
      <c r="E39" s="14">
        <v>290.7</v>
      </c>
      <c r="F39" s="15">
        <v>0</v>
      </c>
      <c r="G39" s="18">
        <v>-0.06</v>
      </c>
      <c r="H39" s="13">
        <v>69.290000000000006</v>
      </c>
      <c r="I39" s="16">
        <v>600</v>
      </c>
      <c r="J39" s="14">
        <v>51.6</v>
      </c>
      <c r="K39" s="14">
        <v>3.42</v>
      </c>
      <c r="L39" s="13">
        <v>35.049999999999997</v>
      </c>
      <c r="M39" s="13">
        <v>14.02</v>
      </c>
      <c r="N39" s="13">
        <v>50.93</v>
      </c>
      <c r="O39" s="13">
        <v>2</v>
      </c>
      <c r="P39" s="13">
        <v>42.22</v>
      </c>
      <c r="Q39" s="13">
        <v>13.46</v>
      </c>
      <c r="R39" s="13">
        <v>0.46300000000000002</v>
      </c>
      <c r="S39" s="13">
        <v>0.20300000000000001</v>
      </c>
      <c r="T39" s="13">
        <v>0.33400000000000002</v>
      </c>
    </row>
    <row r="40" spans="1:20" x14ac:dyDescent="0.35">
      <c r="A40" s="13" t="s">
        <v>413</v>
      </c>
      <c r="B40" s="17" t="s">
        <v>370</v>
      </c>
      <c r="C40" s="13">
        <v>13881427</v>
      </c>
      <c r="D40" s="13">
        <v>181040</v>
      </c>
      <c r="E40" s="14">
        <v>76.680000000000007</v>
      </c>
      <c r="F40" s="15">
        <v>0.24</v>
      </c>
      <c r="G40" s="18">
        <v>0</v>
      </c>
      <c r="H40" s="13">
        <v>71.48</v>
      </c>
      <c r="I40" s="16">
        <v>1900</v>
      </c>
      <c r="J40" s="14">
        <v>69.400000000000006</v>
      </c>
      <c r="K40" s="14">
        <v>2.62</v>
      </c>
      <c r="L40" s="13">
        <v>20.96</v>
      </c>
      <c r="M40" s="13">
        <v>0.61</v>
      </c>
      <c r="N40" s="13">
        <v>78.430000000000007</v>
      </c>
      <c r="O40" s="13">
        <v>2</v>
      </c>
      <c r="P40" s="13">
        <v>26.9</v>
      </c>
      <c r="Q40" s="13">
        <v>9.06</v>
      </c>
      <c r="R40" s="13">
        <v>0.35</v>
      </c>
      <c r="S40" s="13">
        <v>0.3</v>
      </c>
      <c r="T40" s="13">
        <v>0.35</v>
      </c>
    </row>
    <row r="41" spans="1:20" x14ac:dyDescent="0.35">
      <c r="A41" s="13" t="s">
        <v>414</v>
      </c>
      <c r="B41" s="17" t="s">
        <v>380</v>
      </c>
      <c r="C41" s="13">
        <v>17340702</v>
      </c>
      <c r="D41" s="13">
        <v>475440</v>
      </c>
      <c r="E41" s="14">
        <v>36.47</v>
      </c>
      <c r="F41" s="15">
        <v>0.08</v>
      </c>
      <c r="G41" s="18">
        <v>0</v>
      </c>
      <c r="H41" s="13">
        <v>68.260000000000005</v>
      </c>
      <c r="I41" s="16">
        <v>1800</v>
      </c>
      <c r="J41" s="14">
        <v>79</v>
      </c>
      <c r="K41" s="14">
        <v>5.73</v>
      </c>
      <c r="L41" s="13">
        <v>12.81</v>
      </c>
      <c r="M41" s="13">
        <v>2.58</v>
      </c>
      <c r="N41" s="13">
        <v>84.61</v>
      </c>
      <c r="O41" s="13">
        <v>1.5</v>
      </c>
      <c r="P41" s="13">
        <v>33.89</v>
      </c>
      <c r="Q41" s="13">
        <v>13.47</v>
      </c>
      <c r="R41" s="13">
        <v>0.44800000000000001</v>
      </c>
      <c r="S41" s="13">
        <v>0.17</v>
      </c>
      <c r="T41" s="13">
        <v>0.38200000000000001</v>
      </c>
    </row>
    <row r="42" spans="1:20" x14ac:dyDescent="0.35">
      <c r="A42" s="13" t="s">
        <v>415</v>
      </c>
      <c r="B42" s="17" t="s">
        <v>401</v>
      </c>
      <c r="C42" s="13">
        <v>33098932</v>
      </c>
      <c r="D42" s="13">
        <v>9984670</v>
      </c>
      <c r="E42" s="14">
        <v>3.31</v>
      </c>
      <c r="F42" s="15">
        <v>2.02</v>
      </c>
      <c r="G42" s="18">
        <v>5.96</v>
      </c>
      <c r="H42" s="13">
        <v>4.75</v>
      </c>
      <c r="I42" s="16">
        <v>29800</v>
      </c>
      <c r="J42" s="14">
        <v>97</v>
      </c>
      <c r="K42" s="14">
        <v>552.16</v>
      </c>
      <c r="L42" s="13">
        <v>4.96</v>
      </c>
      <c r="M42" s="13">
        <v>0.02</v>
      </c>
      <c r="N42" s="13">
        <v>95.02</v>
      </c>
      <c r="P42" s="13">
        <v>10.78</v>
      </c>
      <c r="Q42" s="13">
        <v>7.8</v>
      </c>
      <c r="R42" s="13">
        <v>2.1999999999999999E-2</v>
      </c>
      <c r="S42" s="13">
        <v>0.29399999999999998</v>
      </c>
      <c r="T42" s="13">
        <v>0.68400000000000005</v>
      </c>
    </row>
    <row r="43" spans="1:20" x14ac:dyDescent="0.35">
      <c r="A43" s="13" t="s">
        <v>416</v>
      </c>
      <c r="B43" s="17" t="s">
        <v>380</v>
      </c>
      <c r="C43" s="13">
        <v>420979</v>
      </c>
      <c r="D43" s="13">
        <v>4033</v>
      </c>
      <c r="E43" s="14">
        <v>104.38</v>
      </c>
      <c r="F43" s="15">
        <v>23.93</v>
      </c>
      <c r="G43" s="18">
        <v>-12.07</v>
      </c>
      <c r="H43" s="13">
        <v>47.77</v>
      </c>
      <c r="I43" s="16">
        <v>1400</v>
      </c>
      <c r="J43" s="14">
        <v>76.599999999999994</v>
      </c>
      <c r="K43" s="14">
        <v>169.6</v>
      </c>
      <c r="L43" s="13">
        <v>9.68</v>
      </c>
      <c r="M43" s="13">
        <v>0.5</v>
      </c>
      <c r="N43" s="13">
        <v>89.82</v>
      </c>
      <c r="O43" s="13">
        <v>3</v>
      </c>
      <c r="P43" s="13">
        <v>24.87</v>
      </c>
      <c r="Q43" s="13">
        <v>6.55</v>
      </c>
      <c r="R43" s="13">
        <v>0.121</v>
      </c>
      <c r="S43" s="13">
        <v>0.219</v>
      </c>
      <c r="T43" s="13">
        <v>0.66</v>
      </c>
    </row>
    <row r="44" spans="1:20" x14ac:dyDescent="0.35">
      <c r="A44" s="13" t="s">
        <v>417</v>
      </c>
      <c r="B44" s="17" t="s">
        <v>382</v>
      </c>
      <c r="C44" s="13">
        <v>45436</v>
      </c>
      <c r="D44" s="13">
        <v>262</v>
      </c>
      <c r="E44" s="14">
        <v>173.42</v>
      </c>
      <c r="F44" s="15">
        <v>61.07</v>
      </c>
      <c r="G44" s="18">
        <v>18.75</v>
      </c>
      <c r="H44" s="13">
        <v>8.19</v>
      </c>
      <c r="I44" s="16">
        <v>35000</v>
      </c>
      <c r="J44" s="14">
        <v>98</v>
      </c>
      <c r="K44" s="14">
        <v>836.34</v>
      </c>
      <c r="L44" s="13">
        <v>3.85</v>
      </c>
      <c r="M44" s="13">
        <v>0</v>
      </c>
      <c r="N44" s="13">
        <v>96.15</v>
      </c>
      <c r="O44" s="13">
        <v>2</v>
      </c>
      <c r="P44" s="13">
        <v>12.74</v>
      </c>
      <c r="Q44" s="13">
        <v>4.8899999999999997</v>
      </c>
      <c r="R44" s="13">
        <v>1.4E-2</v>
      </c>
      <c r="S44" s="13">
        <v>3.2000000000000001E-2</v>
      </c>
      <c r="T44" s="13">
        <v>0.95399999999999996</v>
      </c>
    </row>
    <row r="45" spans="1:20" x14ac:dyDescent="0.35">
      <c r="A45" s="12" t="s">
        <v>418</v>
      </c>
      <c r="B45" s="17" t="s">
        <v>380</v>
      </c>
      <c r="C45" s="13">
        <v>4303356</v>
      </c>
      <c r="D45" s="13">
        <v>622984</v>
      </c>
      <c r="E45" s="14">
        <v>6.91</v>
      </c>
      <c r="F45" s="15">
        <v>0</v>
      </c>
      <c r="G45" s="18">
        <v>0</v>
      </c>
      <c r="H45" s="13">
        <v>91</v>
      </c>
      <c r="I45" s="16">
        <v>1100</v>
      </c>
      <c r="J45" s="14">
        <v>51</v>
      </c>
      <c r="K45" s="14">
        <v>2.3199999999999998</v>
      </c>
      <c r="L45" s="13">
        <v>3.1</v>
      </c>
      <c r="M45" s="13">
        <v>0.14000000000000001</v>
      </c>
      <c r="N45" s="13">
        <v>96.76</v>
      </c>
      <c r="O45" s="13">
        <v>2</v>
      </c>
      <c r="P45" s="13">
        <v>33.909999999999997</v>
      </c>
      <c r="Q45" s="13">
        <v>18.649999999999999</v>
      </c>
      <c r="R45" s="13">
        <v>0.55000000000000004</v>
      </c>
      <c r="S45" s="13">
        <v>0.2</v>
      </c>
      <c r="T45" s="13">
        <v>0.25</v>
      </c>
    </row>
    <row r="46" spans="1:20" x14ac:dyDescent="0.35">
      <c r="A46" s="13" t="s">
        <v>419</v>
      </c>
      <c r="B46" s="17" t="s">
        <v>380</v>
      </c>
      <c r="C46" s="13">
        <v>9944201</v>
      </c>
      <c r="D46" s="13">
        <v>1284000</v>
      </c>
      <c r="E46" s="14">
        <v>7.74</v>
      </c>
      <c r="F46" s="15">
        <v>0</v>
      </c>
      <c r="G46" s="18">
        <v>-0.11</v>
      </c>
      <c r="H46" s="13">
        <v>93.82</v>
      </c>
      <c r="I46" s="16">
        <v>1200</v>
      </c>
      <c r="J46" s="14">
        <v>47.5</v>
      </c>
      <c r="K46" s="14">
        <v>1.31</v>
      </c>
      <c r="L46" s="13">
        <v>2.86</v>
      </c>
      <c r="M46" s="13">
        <v>0.02</v>
      </c>
      <c r="N46" s="13">
        <v>97.12</v>
      </c>
      <c r="O46" s="13">
        <v>2</v>
      </c>
      <c r="P46" s="13">
        <v>45.73</v>
      </c>
      <c r="Q46" s="13">
        <v>16.38</v>
      </c>
      <c r="R46" s="13">
        <v>0.33500000000000002</v>
      </c>
      <c r="S46" s="13">
        <v>0.25900000000000001</v>
      </c>
      <c r="T46" s="13">
        <v>0.40600000000000003</v>
      </c>
    </row>
    <row r="47" spans="1:20" x14ac:dyDescent="0.35">
      <c r="A47" s="13" t="s">
        <v>420</v>
      </c>
      <c r="B47" s="17" t="s">
        <v>382</v>
      </c>
      <c r="C47" s="13">
        <v>16134219</v>
      </c>
      <c r="D47" s="13">
        <v>756950</v>
      </c>
      <c r="E47" s="14">
        <v>21.31</v>
      </c>
      <c r="F47" s="15">
        <v>0.85</v>
      </c>
      <c r="G47" s="18">
        <v>0</v>
      </c>
      <c r="H47" s="13">
        <v>8.8000000000000007</v>
      </c>
      <c r="I47" s="16">
        <v>9900</v>
      </c>
      <c r="J47" s="14">
        <v>96.2</v>
      </c>
      <c r="K47" s="14">
        <v>212.96</v>
      </c>
      <c r="L47" s="13">
        <v>2.65</v>
      </c>
      <c r="M47" s="13">
        <v>0.42</v>
      </c>
      <c r="N47" s="13">
        <v>96.93</v>
      </c>
      <c r="O47" s="13">
        <v>3</v>
      </c>
      <c r="P47" s="13">
        <v>15.23</v>
      </c>
      <c r="Q47" s="13">
        <v>5.81</v>
      </c>
      <c r="R47" s="13">
        <v>0.06</v>
      </c>
      <c r="S47" s="13">
        <v>0.49299999999999999</v>
      </c>
      <c r="T47" s="13">
        <v>0.44700000000000001</v>
      </c>
    </row>
    <row r="48" spans="1:20" x14ac:dyDescent="0.35">
      <c r="A48" s="13" t="s">
        <v>421</v>
      </c>
      <c r="B48" s="17" t="s">
        <v>370</v>
      </c>
      <c r="C48" s="13">
        <v>1313973713</v>
      </c>
      <c r="D48" s="13">
        <v>9596960</v>
      </c>
      <c r="E48" s="14">
        <v>136.91999999999999</v>
      </c>
      <c r="F48" s="15">
        <v>0.15</v>
      </c>
      <c r="G48" s="18">
        <v>-0.4</v>
      </c>
      <c r="H48" s="13">
        <v>24.18</v>
      </c>
      <c r="I48" s="16">
        <v>5000</v>
      </c>
      <c r="J48" s="14">
        <v>90.9</v>
      </c>
      <c r="K48" s="14">
        <v>266.7</v>
      </c>
      <c r="L48" s="13">
        <v>15.4</v>
      </c>
      <c r="M48" s="13">
        <v>1.25</v>
      </c>
      <c r="N48" s="13">
        <v>83.35</v>
      </c>
      <c r="O48" s="13">
        <v>1.5</v>
      </c>
      <c r="P48" s="13">
        <v>13.25</v>
      </c>
      <c r="Q48" s="13">
        <v>6.97</v>
      </c>
      <c r="R48" s="13">
        <v>0.125</v>
      </c>
      <c r="S48" s="13">
        <v>0.47299999999999998</v>
      </c>
      <c r="T48" s="13">
        <v>0.40300000000000002</v>
      </c>
    </row>
    <row r="49" spans="1:20" x14ac:dyDescent="0.35">
      <c r="A49" s="13" t="s">
        <v>422</v>
      </c>
      <c r="B49" s="17" t="s">
        <v>382</v>
      </c>
      <c r="C49" s="13">
        <v>43593035</v>
      </c>
      <c r="D49" s="13">
        <v>1138910</v>
      </c>
      <c r="E49" s="14">
        <v>38.28</v>
      </c>
      <c r="F49" s="15">
        <v>0.28000000000000003</v>
      </c>
      <c r="G49" s="18">
        <v>-0.31</v>
      </c>
      <c r="H49" s="13">
        <v>20.97</v>
      </c>
      <c r="I49" s="16">
        <v>6300</v>
      </c>
      <c r="J49" s="14">
        <v>92.5</v>
      </c>
      <c r="K49" s="14">
        <v>176.15</v>
      </c>
      <c r="L49" s="13">
        <v>2.42</v>
      </c>
      <c r="M49" s="13">
        <v>1.67</v>
      </c>
      <c r="N49" s="13">
        <v>95.91</v>
      </c>
      <c r="O49" s="13">
        <v>2</v>
      </c>
      <c r="P49" s="13">
        <v>20.48</v>
      </c>
      <c r="Q49" s="13">
        <v>5.58</v>
      </c>
      <c r="R49" s="13">
        <v>0.125</v>
      </c>
      <c r="S49" s="13">
        <v>0.34200000000000003</v>
      </c>
      <c r="T49" s="13">
        <v>0.53300000000000003</v>
      </c>
    </row>
    <row r="50" spans="1:20" x14ac:dyDescent="0.35">
      <c r="A50" s="13" t="s">
        <v>423</v>
      </c>
      <c r="B50" s="17" t="s">
        <v>380</v>
      </c>
      <c r="C50" s="13">
        <v>690948</v>
      </c>
      <c r="D50" s="13">
        <v>2170</v>
      </c>
      <c r="E50" s="14">
        <v>318.41000000000003</v>
      </c>
      <c r="F50" s="15">
        <v>15.67</v>
      </c>
      <c r="G50" s="18">
        <v>0</v>
      </c>
      <c r="H50" s="13">
        <v>74.930000000000007</v>
      </c>
      <c r="I50" s="16">
        <v>700</v>
      </c>
      <c r="J50" s="14">
        <v>56.5</v>
      </c>
      <c r="K50" s="14">
        <v>24.46</v>
      </c>
      <c r="L50" s="13">
        <v>35.869999999999997</v>
      </c>
      <c r="M50" s="13">
        <v>23.32</v>
      </c>
      <c r="N50" s="13">
        <v>40.81</v>
      </c>
      <c r="O50" s="13">
        <v>2</v>
      </c>
      <c r="P50" s="13">
        <v>36.93</v>
      </c>
      <c r="Q50" s="13">
        <v>8.1999999999999993</v>
      </c>
      <c r="R50" s="13">
        <v>0.4</v>
      </c>
      <c r="S50" s="13">
        <v>0.04</v>
      </c>
      <c r="T50" s="13">
        <v>0.56000000000000005</v>
      </c>
    </row>
    <row r="51" spans="1:20" x14ac:dyDescent="0.35">
      <c r="A51" s="12" t="s">
        <v>424</v>
      </c>
      <c r="B51" s="17" t="s">
        <v>380</v>
      </c>
      <c r="C51" s="13">
        <v>62660551</v>
      </c>
      <c r="D51" s="13">
        <v>2345410</v>
      </c>
      <c r="E51" s="14">
        <v>26.72</v>
      </c>
      <c r="F51" s="15">
        <v>0</v>
      </c>
      <c r="G51" s="18">
        <v>0</v>
      </c>
      <c r="H51" s="13">
        <v>94.69</v>
      </c>
      <c r="I51" s="16">
        <v>700</v>
      </c>
      <c r="J51" s="14">
        <v>65.5</v>
      </c>
      <c r="K51" s="14">
        <v>0.17</v>
      </c>
      <c r="L51" s="13">
        <v>2.96</v>
      </c>
      <c r="M51" s="13">
        <v>0.52</v>
      </c>
      <c r="N51" s="13">
        <v>96.52</v>
      </c>
      <c r="O51" s="13">
        <v>2</v>
      </c>
      <c r="P51" s="13">
        <v>43.69</v>
      </c>
      <c r="Q51" s="13">
        <v>13.27</v>
      </c>
      <c r="R51" s="13">
        <v>0.55000000000000004</v>
      </c>
      <c r="S51" s="13">
        <v>0.11</v>
      </c>
      <c r="T51" s="13">
        <v>0.34</v>
      </c>
    </row>
    <row r="52" spans="1:20" x14ac:dyDescent="0.35">
      <c r="A52" s="12" t="s">
        <v>425</v>
      </c>
      <c r="B52" s="17" t="s">
        <v>380</v>
      </c>
      <c r="C52" s="13">
        <v>3702314</v>
      </c>
      <c r="D52" s="13">
        <v>342000</v>
      </c>
      <c r="E52" s="14">
        <v>10.83</v>
      </c>
      <c r="F52" s="15">
        <v>0.05</v>
      </c>
      <c r="G52" s="18">
        <v>-0.17</v>
      </c>
      <c r="H52" s="13">
        <v>93.86</v>
      </c>
      <c r="I52" s="16">
        <v>700</v>
      </c>
      <c r="J52" s="14">
        <v>83.8</v>
      </c>
      <c r="K52" s="14">
        <v>3.73</v>
      </c>
      <c r="L52" s="13">
        <v>0.51</v>
      </c>
      <c r="M52" s="13">
        <v>0.13</v>
      </c>
      <c r="N52" s="13">
        <v>99.36</v>
      </c>
      <c r="O52" s="13">
        <v>2</v>
      </c>
      <c r="P52" s="13">
        <v>42.57</v>
      </c>
      <c r="Q52" s="13">
        <v>12.93</v>
      </c>
      <c r="R52" s="13">
        <v>6.2E-2</v>
      </c>
      <c r="S52" s="13">
        <v>0.56999999999999995</v>
      </c>
      <c r="T52" s="13">
        <v>0.36899999999999999</v>
      </c>
    </row>
    <row r="53" spans="1:20" x14ac:dyDescent="0.35">
      <c r="A53" s="13" t="s">
        <v>426</v>
      </c>
      <c r="B53" s="17" t="s">
        <v>376</v>
      </c>
      <c r="C53" s="13">
        <v>21388</v>
      </c>
      <c r="D53" s="13">
        <v>240</v>
      </c>
      <c r="E53" s="14">
        <v>89.12</v>
      </c>
      <c r="F53" s="15">
        <v>50</v>
      </c>
      <c r="I53" s="16">
        <v>5000</v>
      </c>
      <c r="J53" s="14">
        <v>95</v>
      </c>
      <c r="K53" s="14">
        <v>289.88</v>
      </c>
      <c r="L53" s="13">
        <v>17.39</v>
      </c>
      <c r="M53" s="13">
        <v>13.04</v>
      </c>
      <c r="N53" s="13">
        <v>69.569999999999993</v>
      </c>
      <c r="O53" s="13">
        <v>2</v>
      </c>
      <c r="P53" s="13">
        <v>21</v>
      </c>
      <c r="R53" s="13">
        <v>0.151</v>
      </c>
      <c r="S53" s="13">
        <v>9.6000000000000002E-2</v>
      </c>
      <c r="T53" s="13">
        <v>0.753</v>
      </c>
    </row>
    <row r="54" spans="1:20" x14ac:dyDescent="0.35">
      <c r="A54" s="13" t="s">
        <v>427</v>
      </c>
      <c r="B54" s="17" t="s">
        <v>382</v>
      </c>
      <c r="C54" s="13">
        <v>4075261</v>
      </c>
      <c r="D54" s="13">
        <v>51100</v>
      </c>
      <c r="E54" s="14">
        <v>79.75</v>
      </c>
      <c r="F54" s="15">
        <v>2.52</v>
      </c>
      <c r="G54" s="18">
        <v>0.51</v>
      </c>
      <c r="H54" s="13">
        <v>9.9499999999999993</v>
      </c>
      <c r="I54" s="16">
        <v>9100</v>
      </c>
      <c r="J54" s="14">
        <v>96</v>
      </c>
      <c r="K54" s="14">
        <v>340.71</v>
      </c>
      <c r="L54" s="13">
        <v>4.41</v>
      </c>
      <c r="M54" s="13">
        <v>5.88</v>
      </c>
      <c r="N54" s="13">
        <v>89.71</v>
      </c>
      <c r="O54" s="13">
        <v>2</v>
      </c>
      <c r="P54" s="13">
        <v>18.32</v>
      </c>
      <c r="Q54" s="13">
        <v>4.3600000000000003</v>
      </c>
      <c r="R54" s="13">
        <v>8.7999999999999995E-2</v>
      </c>
      <c r="S54" s="13">
        <v>0.29899999999999999</v>
      </c>
      <c r="T54" s="13">
        <v>0.61399999999999999</v>
      </c>
    </row>
    <row r="55" spans="1:20" x14ac:dyDescent="0.35">
      <c r="A55" s="13" t="s">
        <v>428</v>
      </c>
      <c r="B55" s="17" t="s">
        <v>380</v>
      </c>
      <c r="C55" s="13">
        <v>17654843</v>
      </c>
      <c r="D55" s="13">
        <v>322460</v>
      </c>
      <c r="E55" s="14">
        <v>54.75</v>
      </c>
      <c r="F55" s="15">
        <v>0.16</v>
      </c>
      <c r="G55" s="18">
        <v>-7.0000000000000007E-2</v>
      </c>
      <c r="H55" s="13">
        <v>90.83</v>
      </c>
      <c r="I55" s="16">
        <v>1400</v>
      </c>
      <c r="J55" s="14">
        <v>50.9</v>
      </c>
      <c r="K55" s="14">
        <v>14.61</v>
      </c>
      <c r="L55" s="13">
        <v>9.75</v>
      </c>
      <c r="M55" s="13">
        <v>13.84</v>
      </c>
      <c r="N55" s="13">
        <v>76.41</v>
      </c>
      <c r="O55" s="13">
        <v>2</v>
      </c>
      <c r="P55" s="13">
        <v>35.11</v>
      </c>
      <c r="Q55" s="13">
        <v>14.84</v>
      </c>
      <c r="R55" s="13">
        <v>0.27900000000000003</v>
      </c>
      <c r="S55" s="13">
        <v>0.17100000000000001</v>
      </c>
      <c r="T55" s="13">
        <v>0.55000000000000004</v>
      </c>
    </row>
    <row r="56" spans="1:20" x14ac:dyDescent="0.35">
      <c r="A56" s="13" t="s">
        <v>429</v>
      </c>
      <c r="B56" s="17" t="s">
        <v>372</v>
      </c>
      <c r="C56" s="13">
        <v>4494749</v>
      </c>
      <c r="D56" s="13">
        <v>56542</v>
      </c>
      <c r="E56" s="14">
        <v>79.489999999999995</v>
      </c>
      <c r="F56" s="15">
        <v>10.32</v>
      </c>
      <c r="G56" s="18">
        <v>1.58</v>
      </c>
      <c r="H56" s="13">
        <v>6.84</v>
      </c>
      <c r="I56" s="16">
        <v>10600</v>
      </c>
      <c r="J56" s="14">
        <v>98.5</v>
      </c>
      <c r="K56" s="14">
        <v>420.38</v>
      </c>
      <c r="L56" s="13">
        <v>26.09</v>
      </c>
      <c r="M56" s="13">
        <v>2.27</v>
      </c>
      <c r="N56" s="13">
        <v>71.650000000000006</v>
      </c>
      <c r="P56" s="13">
        <v>9.61</v>
      </c>
      <c r="Q56" s="13">
        <v>11.48</v>
      </c>
      <c r="R56" s="13">
        <v>7.0000000000000007E-2</v>
      </c>
      <c r="S56" s="13">
        <v>0.308</v>
      </c>
      <c r="T56" s="13">
        <v>0.622</v>
      </c>
    </row>
    <row r="57" spans="1:20" x14ac:dyDescent="0.35">
      <c r="A57" s="13" t="s">
        <v>430</v>
      </c>
      <c r="B57" s="17" t="s">
        <v>382</v>
      </c>
      <c r="C57" s="13">
        <v>11382820</v>
      </c>
      <c r="D57" s="13">
        <v>110860</v>
      </c>
      <c r="E57" s="14">
        <v>102.68</v>
      </c>
      <c r="F57" s="15">
        <v>3.37</v>
      </c>
      <c r="G57" s="18">
        <v>-1.58</v>
      </c>
      <c r="H57" s="13">
        <v>6.33</v>
      </c>
      <c r="I57" s="16">
        <v>2900</v>
      </c>
      <c r="J57" s="14">
        <v>97</v>
      </c>
      <c r="K57" s="14">
        <v>74.67</v>
      </c>
      <c r="L57" s="13">
        <v>33.049999999999997</v>
      </c>
      <c r="M57" s="13">
        <v>7.6</v>
      </c>
      <c r="N57" s="13">
        <v>59.35</v>
      </c>
      <c r="O57" s="13">
        <v>2</v>
      </c>
      <c r="P57" s="13">
        <v>11.89</v>
      </c>
      <c r="Q57" s="13">
        <v>7.22</v>
      </c>
      <c r="R57" s="13">
        <v>5.5E-2</v>
      </c>
      <c r="S57" s="13">
        <v>0.26100000000000001</v>
      </c>
      <c r="T57" s="13">
        <v>0.68400000000000005</v>
      </c>
    </row>
    <row r="58" spans="1:20" x14ac:dyDescent="0.35">
      <c r="A58" s="13" t="s">
        <v>431</v>
      </c>
      <c r="B58" s="17" t="s">
        <v>393</v>
      </c>
      <c r="C58" s="13">
        <v>784301</v>
      </c>
      <c r="D58" s="13">
        <v>9250</v>
      </c>
      <c r="E58" s="14">
        <v>84.79</v>
      </c>
      <c r="F58" s="15">
        <v>7.01</v>
      </c>
      <c r="G58" s="18">
        <v>0.43</v>
      </c>
      <c r="H58" s="13">
        <v>7.18</v>
      </c>
      <c r="I58" s="16">
        <v>19200</v>
      </c>
      <c r="J58" s="14">
        <v>97.6</v>
      </c>
      <c r="L58" s="13">
        <v>7.79</v>
      </c>
      <c r="M58" s="13">
        <v>4.4400000000000004</v>
      </c>
      <c r="N58" s="13">
        <v>87.77</v>
      </c>
      <c r="O58" s="13">
        <v>3</v>
      </c>
      <c r="P58" s="13">
        <v>12.56</v>
      </c>
      <c r="Q58" s="13">
        <v>7.68</v>
      </c>
      <c r="R58" s="13">
        <v>3.6999999999999998E-2</v>
      </c>
      <c r="S58" s="13">
        <v>0.19800000000000001</v>
      </c>
      <c r="T58" s="13">
        <v>0.76500000000000001</v>
      </c>
    </row>
    <row r="59" spans="1:20" x14ac:dyDescent="0.35">
      <c r="A59" s="13" t="s">
        <v>432</v>
      </c>
      <c r="B59" s="17" t="s">
        <v>372</v>
      </c>
      <c r="C59" s="13">
        <v>10235455</v>
      </c>
      <c r="D59" s="13">
        <v>78866</v>
      </c>
      <c r="E59" s="14">
        <v>129.78</v>
      </c>
      <c r="F59" s="15">
        <v>0</v>
      </c>
      <c r="G59" s="18">
        <v>0.97</v>
      </c>
      <c r="H59" s="13">
        <v>3.93</v>
      </c>
      <c r="I59" s="16">
        <v>15700</v>
      </c>
      <c r="J59" s="14">
        <v>99.9</v>
      </c>
      <c r="K59" s="14">
        <v>314.33</v>
      </c>
      <c r="L59" s="13">
        <v>39.799999999999997</v>
      </c>
      <c r="M59" s="13">
        <v>3.05</v>
      </c>
      <c r="N59" s="13">
        <v>57.15</v>
      </c>
      <c r="O59" s="13">
        <v>3</v>
      </c>
      <c r="P59" s="13">
        <v>9.02</v>
      </c>
      <c r="Q59" s="13">
        <v>10.59</v>
      </c>
      <c r="R59" s="13">
        <v>3.4000000000000002E-2</v>
      </c>
      <c r="S59" s="13">
        <v>0.39300000000000002</v>
      </c>
      <c r="T59" s="13">
        <v>0.57299999999999995</v>
      </c>
    </row>
    <row r="60" spans="1:20" x14ac:dyDescent="0.35">
      <c r="A60" s="13" t="s">
        <v>433</v>
      </c>
      <c r="B60" s="17" t="s">
        <v>378</v>
      </c>
      <c r="C60" s="13">
        <v>5450661</v>
      </c>
      <c r="D60" s="13">
        <v>43094</v>
      </c>
      <c r="E60" s="14">
        <v>126.48</v>
      </c>
      <c r="F60" s="15">
        <v>16.97</v>
      </c>
      <c r="G60" s="18">
        <v>2.48</v>
      </c>
      <c r="H60" s="13">
        <v>4.5599999999999996</v>
      </c>
      <c r="I60" s="16">
        <v>31100</v>
      </c>
      <c r="J60" s="14">
        <v>100</v>
      </c>
      <c r="K60" s="14">
        <v>614.6</v>
      </c>
      <c r="L60" s="13">
        <v>54.02</v>
      </c>
      <c r="M60" s="13">
        <v>0.19</v>
      </c>
      <c r="N60" s="13">
        <v>45.79</v>
      </c>
      <c r="O60" s="13">
        <v>3</v>
      </c>
      <c r="P60" s="13">
        <v>11.13</v>
      </c>
      <c r="Q60" s="13">
        <v>10.36</v>
      </c>
      <c r="R60" s="13">
        <v>1.7999999999999999E-2</v>
      </c>
      <c r="S60" s="13">
        <v>0.246</v>
      </c>
      <c r="T60" s="13">
        <v>0.73499999999999999</v>
      </c>
    </row>
    <row r="61" spans="1:20" x14ac:dyDescent="0.35">
      <c r="A61" s="13" t="s">
        <v>434</v>
      </c>
      <c r="B61" s="17" t="s">
        <v>380</v>
      </c>
      <c r="C61" s="13">
        <v>486530</v>
      </c>
      <c r="D61" s="13">
        <v>23000</v>
      </c>
      <c r="E61" s="14">
        <v>21.15</v>
      </c>
      <c r="F61" s="15">
        <v>1.37</v>
      </c>
      <c r="G61" s="18">
        <v>0</v>
      </c>
      <c r="H61" s="13">
        <v>104.13</v>
      </c>
      <c r="I61" s="16">
        <v>1300</v>
      </c>
      <c r="J61" s="14">
        <v>67.900000000000006</v>
      </c>
      <c r="K61" s="14">
        <v>22.81</v>
      </c>
      <c r="L61" s="13">
        <v>0.04</v>
      </c>
      <c r="M61" s="13">
        <v>0</v>
      </c>
      <c r="N61" s="13">
        <v>99.96</v>
      </c>
      <c r="O61" s="13">
        <v>1</v>
      </c>
      <c r="P61" s="13">
        <v>39.53</v>
      </c>
      <c r="Q61" s="13">
        <v>19.309999999999999</v>
      </c>
      <c r="R61" s="13">
        <v>0.17899999999999999</v>
      </c>
      <c r="S61" s="13">
        <v>0.22500000000000001</v>
      </c>
      <c r="T61" s="13">
        <v>0.59599999999999997</v>
      </c>
    </row>
    <row r="62" spans="1:20" x14ac:dyDescent="0.35">
      <c r="A62" s="13" t="s">
        <v>435</v>
      </c>
      <c r="B62" s="17" t="s">
        <v>382</v>
      </c>
      <c r="C62" s="13">
        <v>68910</v>
      </c>
      <c r="D62" s="13">
        <v>754</v>
      </c>
      <c r="E62" s="14">
        <v>91.39</v>
      </c>
      <c r="F62" s="15">
        <v>19.63</v>
      </c>
      <c r="G62" s="18">
        <v>-13.87</v>
      </c>
      <c r="H62" s="13">
        <v>14.15</v>
      </c>
      <c r="I62" s="16">
        <v>5400</v>
      </c>
      <c r="J62" s="14">
        <v>94</v>
      </c>
      <c r="K62" s="14">
        <v>304.75</v>
      </c>
      <c r="L62" s="13">
        <v>6.67</v>
      </c>
      <c r="M62" s="13">
        <v>20</v>
      </c>
      <c r="N62" s="13">
        <v>73.33</v>
      </c>
      <c r="O62" s="13">
        <v>2</v>
      </c>
      <c r="P62" s="13">
        <v>15.27</v>
      </c>
      <c r="Q62" s="13">
        <v>6.73</v>
      </c>
      <c r="R62" s="13">
        <v>0.17699999999999999</v>
      </c>
      <c r="S62" s="13">
        <v>0.32800000000000001</v>
      </c>
      <c r="T62" s="13">
        <v>0.495</v>
      </c>
    </row>
    <row r="63" spans="1:20" x14ac:dyDescent="0.35">
      <c r="A63" s="12" t="s">
        <v>436</v>
      </c>
      <c r="B63" s="17" t="s">
        <v>382</v>
      </c>
      <c r="C63" s="13">
        <v>9183984</v>
      </c>
      <c r="D63" s="13">
        <v>48730</v>
      </c>
      <c r="E63" s="14">
        <v>188.47</v>
      </c>
      <c r="F63" s="15">
        <v>2.64</v>
      </c>
      <c r="G63" s="18">
        <v>-3.22</v>
      </c>
      <c r="H63" s="13">
        <v>32.380000000000003</v>
      </c>
      <c r="I63" s="16">
        <v>6000</v>
      </c>
      <c r="J63" s="14">
        <v>84.7</v>
      </c>
      <c r="K63" s="14">
        <v>97.4</v>
      </c>
      <c r="L63" s="13">
        <v>22.65</v>
      </c>
      <c r="M63" s="13">
        <v>10.33</v>
      </c>
      <c r="N63" s="13">
        <v>67.02</v>
      </c>
      <c r="O63" s="13">
        <v>2</v>
      </c>
      <c r="P63" s="13">
        <v>23.22</v>
      </c>
      <c r="Q63" s="13">
        <v>5.73</v>
      </c>
      <c r="R63" s="13">
        <v>0.112</v>
      </c>
      <c r="S63" s="13">
        <v>0.30599999999999999</v>
      </c>
      <c r="T63" s="13">
        <v>0.58199999999999996</v>
      </c>
    </row>
    <row r="64" spans="1:20" x14ac:dyDescent="0.35">
      <c r="A64" s="13" t="s">
        <v>437</v>
      </c>
      <c r="B64" s="17" t="s">
        <v>370</v>
      </c>
      <c r="C64" s="13">
        <v>1062777</v>
      </c>
      <c r="D64" s="13">
        <v>15007</v>
      </c>
      <c r="E64" s="14">
        <v>70.819999999999993</v>
      </c>
      <c r="F64" s="15">
        <v>4.7</v>
      </c>
      <c r="G64" s="18">
        <v>0</v>
      </c>
      <c r="H64" s="13">
        <v>47.41</v>
      </c>
      <c r="I64" s="16">
        <v>500</v>
      </c>
      <c r="J64" s="14">
        <v>58.6</v>
      </c>
      <c r="L64" s="13">
        <v>4.71</v>
      </c>
      <c r="M64" s="13">
        <v>0.67</v>
      </c>
      <c r="N64" s="13">
        <v>94.62</v>
      </c>
      <c r="O64" s="13">
        <v>2</v>
      </c>
      <c r="P64" s="13">
        <v>26.99</v>
      </c>
      <c r="Q64" s="13">
        <v>6.24</v>
      </c>
      <c r="R64" s="13">
        <v>8.5000000000000006E-2</v>
      </c>
      <c r="S64" s="13">
        <v>0.23100000000000001</v>
      </c>
      <c r="T64" s="13">
        <v>0.68400000000000005</v>
      </c>
    </row>
    <row r="65" spans="1:20" x14ac:dyDescent="0.35">
      <c r="A65" s="13" t="s">
        <v>438</v>
      </c>
      <c r="B65" s="17" t="s">
        <v>382</v>
      </c>
      <c r="C65" s="13">
        <v>13547510</v>
      </c>
      <c r="D65" s="13">
        <v>283560</v>
      </c>
      <c r="E65" s="14">
        <v>47.78</v>
      </c>
      <c r="F65" s="15">
        <v>0.79</v>
      </c>
      <c r="G65" s="18">
        <v>-8.58</v>
      </c>
      <c r="H65" s="13">
        <v>23.66</v>
      </c>
      <c r="I65" s="16">
        <v>3300</v>
      </c>
      <c r="J65" s="14">
        <v>92.5</v>
      </c>
      <c r="K65" s="14">
        <v>125.6</v>
      </c>
      <c r="L65" s="13">
        <v>5.85</v>
      </c>
      <c r="M65" s="13">
        <v>4.93</v>
      </c>
      <c r="N65" s="13">
        <v>89.22</v>
      </c>
      <c r="O65" s="13">
        <v>2</v>
      </c>
      <c r="P65" s="13">
        <v>22.29</v>
      </c>
      <c r="Q65" s="13">
        <v>4.2300000000000004</v>
      </c>
      <c r="R65" s="13">
        <v>7.0000000000000007E-2</v>
      </c>
      <c r="S65" s="13">
        <v>0.312</v>
      </c>
      <c r="T65" s="13">
        <v>0.61799999999999999</v>
      </c>
    </row>
    <row r="66" spans="1:20" x14ac:dyDescent="0.35">
      <c r="A66" s="13" t="s">
        <v>439</v>
      </c>
      <c r="B66" s="17" t="s">
        <v>374</v>
      </c>
      <c r="C66" s="13">
        <v>78887007</v>
      </c>
      <c r="D66" s="13">
        <v>1001450</v>
      </c>
      <c r="E66" s="14">
        <v>78.77</v>
      </c>
      <c r="F66" s="15">
        <v>0.24</v>
      </c>
      <c r="G66" s="18">
        <v>-0.22</v>
      </c>
      <c r="H66" s="13">
        <v>32.590000000000003</v>
      </c>
      <c r="I66" s="16">
        <v>4000</v>
      </c>
      <c r="J66" s="14">
        <v>57.7</v>
      </c>
      <c r="K66" s="14">
        <v>131.78</v>
      </c>
      <c r="L66" s="13">
        <v>2.87</v>
      </c>
      <c r="M66" s="13">
        <v>0.48</v>
      </c>
      <c r="N66" s="13">
        <v>96.65</v>
      </c>
      <c r="O66" s="13">
        <v>1</v>
      </c>
      <c r="P66" s="13">
        <v>22.94</v>
      </c>
      <c r="Q66" s="13">
        <v>5.23</v>
      </c>
      <c r="R66" s="13">
        <v>0.14899999999999999</v>
      </c>
      <c r="S66" s="13">
        <v>0.35699999999999998</v>
      </c>
      <c r="T66" s="13">
        <v>0.49299999999999999</v>
      </c>
    </row>
    <row r="67" spans="1:20" x14ac:dyDescent="0.35">
      <c r="A67" s="13" t="s">
        <v>440</v>
      </c>
      <c r="B67" s="17" t="s">
        <v>382</v>
      </c>
      <c r="C67" s="13">
        <v>6822378</v>
      </c>
      <c r="D67" s="13">
        <v>21040</v>
      </c>
      <c r="E67" s="14">
        <v>324.26</v>
      </c>
      <c r="F67" s="15">
        <v>1.46</v>
      </c>
      <c r="G67" s="18">
        <v>-3.74</v>
      </c>
      <c r="H67" s="13">
        <v>25.1</v>
      </c>
      <c r="I67" s="16">
        <v>4800</v>
      </c>
      <c r="J67" s="14">
        <v>80.2</v>
      </c>
      <c r="K67" s="14">
        <v>142.4</v>
      </c>
      <c r="L67" s="13">
        <v>31.85</v>
      </c>
      <c r="M67" s="13">
        <v>12.07</v>
      </c>
      <c r="N67" s="13">
        <v>56.08</v>
      </c>
      <c r="O67" s="13">
        <v>2</v>
      </c>
      <c r="P67" s="13">
        <v>26.61</v>
      </c>
      <c r="Q67" s="13">
        <v>5.78</v>
      </c>
      <c r="R67" s="13">
        <v>9.9000000000000005E-2</v>
      </c>
      <c r="S67" s="13">
        <v>0.30199999999999999</v>
      </c>
      <c r="T67" s="13">
        <v>0.59899999999999998</v>
      </c>
    </row>
    <row r="68" spans="1:20" x14ac:dyDescent="0.35">
      <c r="A68" s="13" t="s">
        <v>441</v>
      </c>
      <c r="B68" s="17" t="s">
        <v>380</v>
      </c>
      <c r="C68" s="13">
        <v>540109</v>
      </c>
      <c r="D68" s="13">
        <v>28051</v>
      </c>
      <c r="E68" s="14">
        <v>19.25</v>
      </c>
      <c r="F68" s="15">
        <v>1.06</v>
      </c>
      <c r="G68" s="18">
        <v>0</v>
      </c>
      <c r="H68" s="13">
        <v>85.13</v>
      </c>
      <c r="I68" s="16">
        <v>2700</v>
      </c>
      <c r="J68" s="14">
        <v>85.7</v>
      </c>
      <c r="K68" s="14">
        <v>18.510000000000002</v>
      </c>
      <c r="L68" s="13">
        <v>4.63</v>
      </c>
      <c r="M68" s="13">
        <v>3.57</v>
      </c>
      <c r="N68" s="13">
        <v>91.8</v>
      </c>
      <c r="O68" s="13">
        <v>2</v>
      </c>
      <c r="P68" s="13">
        <v>35.590000000000003</v>
      </c>
      <c r="Q68" s="13">
        <v>15.06</v>
      </c>
      <c r="R68" s="13">
        <v>0.03</v>
      </c>
      <c r="S68" s="13">
        <v>0.90600000000000003</v>
      </c>
      <c r="T68" s="13">
        <v>6.2E-2</v>
      </c>
    </row>
    <row r="69" spans="1:20" x14ac:dyDescent="0.35">
      <c r="A69" s="13" t="s">
        <v>442</v>
      </c>
      <c r="B69" s="17" t="s">
        <v>380</v>
      </c>
      <c r="C69" s="13">
        <v>4786994</v>
      </c>
      <c r="D69" s="13">
        <v>121320</v>
      </c>
      <c r="E69" s="14">
        <v>39.46</v>
      </c>
      <c r="F69" s="15">
        <v>1.84</v>
      </c>
      <c r="G69" s="18">
        <v>0</v>
      </c>
      <c r="H69" s="13">
        <v>74.87</v>
      </c>
      <c r="I69" s="16">
        <v>700</v>
      </c>
      <c r="J69" s="14">
        <v>58.6</v>
      </c>
      <c r="K69" s="14">
        <v>7.88</v>
      </c>
      <c r="L69" s="13">
        <v>4.95</v>
      </c>
      <c r="M69" s="13">
        <v>0.03</v>
      </c>
      <c r="N69" s="13">
        <v>95.02</v>
      </c>
      <c r="O69" s="13">
        <v>1.5</v>
      </c>
      <c r="P69" s="13">
        <v>34.33</v>
      </c>
      <c r="Q69" s="13">
        <v>9.6</v>
      </c>
      <c r="R69" s="13">
        <v>0.10199999999999999</v>
      </c>
      <c r="S69" s="13">
        <v>0.254</v>
      </c>
      <c r="T69" s="13">
        <v>0.64300000000000002</v>
      </c>
    </row>
    <row r="70" spans="1:20" x14ac:dyDescent="0.35">
      <c r="A70" s="13" t="s">
        <v>443</v>
      </c>
      <c r="B70" s="17" t="s">
        <v>444</v>
      </c>
      <c r="C70" s="13">
        <v>1324333</v>
      </c>
      <c r="D70" s="13">
        <v>45226</v>
      </c>
      <c r="E70" s="14">
        <v>29.28</v>
      </c>
      <c r="F70" s="15">
        <v>8.39</v>
      </c>
      <c r="G70" s="18">
        <v>-3.16</v>
      </c>
      <c r="H70" s="13">
        <v>7.87</v>
      </c>
      <c r="I70" s="16">
        <v>12300</v>
      </c>
      <c r="J70" s="14">
        <v>99.8</v>
      </c>
      <c r="K70" s="14">
        <v>333.75</v>
      </c>
      <c r="L70" s="13">
        <v>16.04</v>
      </c>
      <c r="M70" s="13">
        <v>0.45</v>
      </c>
      <c r="N70" s="13">
        <v>83.51</v>
      </c>
      <c r="O70" s="13">
        <v>3</v>
      </c>
      <c r="P70" s="13">
        <v>10.039999999999999</v>
      </c>
      <c r="Q70" s="13">
        <v>13.25</v>
      </c>
      <c r="R70" s="13">
        <v>0.04</v>
      </c>
      <c r="S70" s="13">
        <v>0.29399999999999998</v>
      </c>
      <c r="T70" s="13">
        <v>0.66600000000000004</v>
      </c>
    </row>
    <row r="71" spans="1:20" x14ac:dyDescent="0.35">
      <c r="A71" s="13" t="s">
        <v>445</v>
      </c>
      <c r="B71" s="17" t="s">
        <v>380</v>
      </c>
      <c r="C71" s="13">
        <v>74777981</v>
      </c>
      <c r="D71" s="13">
        <v>1127127</v>
      </c>
      <c r="E71" s="14">
        <v>66.34</v>
      </c>
      <c r="F71" s="15">
        <v>0</v>
      </c>
      <c r="G71" s="18">
        <v>0</v>
      </c>
      <c r="H71" s="13">
        <v>95.32</v>
      </c>
      <c r="I71" s="16">
        <v>700</v>
      </c>
      <c r="J71" s="14">
        <v>42.7</v>
      </c>
      <c r="K71" s="14">
        <v>8.16</v>
      </c>
      <c r="L71" s="13">
        <v>10.71</v>
      </c>
      <c r="M71" s="13">
        <v>0.75</v>
      </c>
      <c r="N71" s="13">
        <v>88.54</v>
      </c>
      <c r="O71" s="13">
        <v>2</v>
      </c>
      <c r="P71" s="13">
        <v>37.979999999999997</v>
      </c>
      <c r="Q71" s="13">
        <v>14.86</v>
      </c>
      <c r="R71" s="13">
        <v>0.47499999999999998</v>
      </c>
      <c r="S71" s="13">
        <v>9.9000000000000005E-2</v>
      </c>
      <c r="T71" s="13">
        <v>0.42599999999999999</v>
      </c>
    </row>
    <row r="72" spans="1:20" x14ac:dyDescent="0.35">
      <c r="A72" s="13" t="s">
        <v>446</v>
      </c>
      <c r="B72" s="17" t="s">
        <v>378</v>
      </c>
      <c r="C72" s="13">
        <v>47246</v>
      </c>
      <c r="D72" s="13">
        <v>1399</v>
      </c>
      <c r="E72" s="14">
        <v>33.770000000000003</v>
      </c>
      <c r="F72" s="15">
        <v>79.84</v>
      </c>
      <c r="G72" s="18">
        <v>1.41</v>
      </c>
      <c r="H72" s="13">
        <v>6.24</v>
      </c>
      <c r="I72" s="16">
        <v>22000</v>
      </c>
      <c r="K72" s="14">
        <v>503.75</v>
      </c>
      <c r="L72" s="13">
        <v>2.14</v>
      </c>
      <c r="M72" s="13">
        <v>0</v>
      </c>
      <c r="N72" s="13">
        <v>97.86</v>
      </c>
      <c r="P72" s="13">
        <v>14.05</v>
      </c>
      <c r="Q72" s="13">
        <v>8.6999999999999993</v>
      </c>
      <c r="R72" s="13">
        <v>0.27</v>
      </c>
      <c r="S72" s="13">
        <v>0.11</v>
      </c>
      <c r="T72" s="13">
        <v>0.62</v>
      </c>
    </row>
    <row r="73" spans="1:20" x14ac:dyDescent="0.35">
      <c r="A73" s="13" t="s">
        <v>447</v>
      </c>
      <c r="B73" s="17" t="s">
        <v>376</v>
      </c>
      <c r="C73" s="13">
        <v>905949</v>
      </c>
      <c r="D73" s="13">
        <v>18270</v>
      </c>
      <c r="E73" s="14">
        <v>49.59</v>
      </c>
      <c r="F73" s="15">
        <v>6.18</v>
      </c>
      <c r="G73" s="18">
        <v>-3.14</v>
      </c>
      <c r="H73" s="13">
        <v>12.62</v>
      </c>
      <c r="I73" s="16">
        <v>5800</v>
      </c>
      <c r="J73" s="14">
        <v>93.7</v>
      </c>
      <c r="K73" s="14">
        <v>112.59</v>
      </c>
      <c r="L73" s="13">
        <v>10.95</v>
      </c>
      <c r="M73" s="13">
        <v>4.6500000000000004</v>
      </c>
      <c r="N73" s="13">
        <v>84.4</v>
      </c>
      <c r="O73" s="13">
        <v>2</v>
      </c>
      <c r="P73" s="13">
        <v>22.55</v>
      </c>
      <c r="Q73" s="13">
        <v>5.65</v>
      </c>
      <c r="R73" s="13">
        <v>8.8999999999999996E-2</v>
      </c>
      <c r="S73" s="13">
        <v>0.13500000000000001</v>
      </c>
      <c r="T73" s="13">
        <v>0.77600000000000002</v>
      </c>
    </row>
    <row r="74" spans="1:20" x14ac:dyDescent="0.35">
      <c r="A74" s="13" t="s">
        <v>448</v>
      </c>
      <c r="B74" s="17" t="s">
        <v>378</v>
      </c>
      <c r="C74" s="13">
        <v>5231372</v>
      </c>
      <c r="D74" s="13">
        <v>338145</v>
      </c>
      <c r="E74" s="14">
        <v>15.47</v>
      </c>
      <c r="F74" s="15">
        <v>0.37</v>
      </c>
      <c r="G74" s="18">
        <v>0.95</v>
      </c>
      <c r="H74" s="13">
        <v>3.57</v>
      </c>
      <c r="I74" s="16">
        <v>27400</v>
      </c>
      <c r="J74" s="14">
        <v>100</v>
      </c>
      <c r="K74" s="14">
        <v>405.25</v>
      </c>
      <c r="L74" s="13">
        <v>7.19</v>
      </c>
      <c r="M74" s="13">
        <v>0.03</v>
      </c>
      <c r="N74" s="13">
        <v>92.78</v>
      </c>
      <c r="O74" s="13">
        <v>3</v>
      </c>
      <c r="P74" s="13">
        <v>10.45</v>
      </c>
      <c r="Q74" s="13">
        <v>9.86</v>
      </c>
      <c r="R74" s="13">
        <v>2.8000000000000001E-2</v>
      </c>
      <c r="S74" s="13">
        <v>0.29499999999999998</v>
      </c>
      <c r="T74" s="13">
        <v>0.67600000000000005</v>
      </c>
    </row>
    <row r="75" spans="1:20" x14ac:dyDescent="0.35">
      <c r="A75" s="13" t="s">
        <v>449</v>
      </c>
      <c r="B75" s="17" t="s">
        <v>378</v>
      </c>
      <c r="C75" s="13">
        <v>60876136</v>
      </c>
      <c r="D75" s="13">
        <v>547030</v>
      </c>
      <c r="E75" s="14">
        <v>111.28</v>
      </c>
      <c r="F75" s="15">
        <v>0.63</v>
      </c>
      <c r="G75" s="18">
        <v>0.66</v>
      </c>
      <c r="H75" s="13">
        <v>4.26</v>
      </c>
      <c r="I75" s="16">
        <v>27600</v>
      </c>
      <c r="J75" s="14">
        <v>99</v>
      </c>
      <c r="K75" s="14">
        <v>586.44000000000005</v>
      </c>
      <c r="L75" s="13">
        <v>33.53</v>
      </c>
      <c r="M75" s="13">
        <v>2.0699999999999998</v>
      </c>
      <c r="N75" s="13">
        <v>64.400000000000006</v>
      </c>
      <c r="O75" s="13">
        <v>4</v>
      </c>
      <c r="P75" s="13">
        <v>11.99</v>
      </c>
      <c r="Q75" s="13">
        <v>9.14</v>
      </c>
      <c r="R75" s="13">
        <v>2.1999999999999999E-2</v>
      </c>
      <c r="S75" s="13">
        <v>0.214</v>
      </c>
      <c r="T75" s="13">
        <v>0.76400000000000001</v>
      </c>
    </row>
    <row r="76" spans="1:20" x14ac:dyDescent="0.35">
      <c r="A76" s="13" t="s">
        <v>450</v>
      </c>
      <c r="B76" s="17" t="s">
        <v>382</v>
      </c>
      <c r="C76" s="13">
        <v>199509</v>
      </c>
      <c r="D76" s="13">
        <v>91000</v>
      </c>
      <c r="E76" s="14">
        <v>2.19</v>
      </c>
      <c r="F76" s="15">
        <v>0.42</v>
      </c>
      <c r="G76" s="18">
        <v>6.27</v>
      </c>
      <c r="H76" s="13">
        <v>12.07</v>
      </c>
      <c r="I76" s="16">
        <v>8300</v>
      </c>
      <c r="J76" s="14">
        <v>83</v>
      </c>
      <c r="K76" s="14">
        <v>255.63</v>
      </c>
      <c r="L76" s="13">
        <v>0.14000000000000001</v>
      </c>
      <c r="M76" s="13">
        <v>0.05</v>
      </c>
      <c r="N76" s="13">
        <v>99.81</v>
      </c>
      <c r="O76" s="13">
        <v>2</v>
      </c>
      <c r="P76" s="13">
        <v>20.46</v>
      </c>
      <c r="Q76" s="13">
        <v>4.88</v>
      </c>
      <c r="R76" s="13">
        <v>6.6000000000000003E-2</v>
      </c>
      <c r="S76" s="13">
        <v>0.156</v>
      </c>
      <c r="T76" s="13">
        <v>0.77800000000000002</v>
      </c>
    </row>
    <row r="77" spans="1:20" x14ac:dyDescent="0.35">
      <c r="A77" s="13" t="s">
        <v>451</v>
      </c>
      <c r="B77" s="17" t="s">
        <v>376</v>
      </c>
      <c r="C77" s="13">
        <v>274578</v>
      </c>
      <c r="D77" s="13">
        <v>4167</v>
      </c>
      <c r="E77" s="14">
        <v>65.89</v>
      </c>
      <c r="F77" s="15">
        <v>60.6</v>
      </c>
      <c r="G77" s="18">
        <v>2.94</v>
      </c>
      <c r="H77" s="13">
        <v>8.44</v>
      </c>
      <c r="I77" s="16">
        <v>17500</v>
      </c>
      <c r="J77" s="14">
        <v>98</v>
      </c>
      <c r="K77" s="14">
        <v>194.48</v>
      </c>
      <c r="L77" s="13">
        <v>0.82</v>
      </c>
      <c r="M77" s="13">
        <v>5.46</v>
      </c>
      <c r="N77" s="13">
        <v>93.72</v>
      </c>
      <c r="O77" s="13">
        <v>2</v>
      </c>
      <c r="P77" s="13">
        <v>16.68</v>
      </c>
      <c r="Q77" s="13">
        <v>4.6900000000000004</v>
      </c>
      <c r="R77" s="13">
        <v>3.1E-2</v>
      </c>
      <c r="S77" s="13">
        <v>0.19</v>
      </c>
      <c r="T77" s="13">
        <v>0.76900000000000002</v>
      </c>
    </row>
    <row r="78" spans="1:20" x14ac:dyDescent="0.35">
      <c r="A78" s="13" t="s">
        <v>452</v>
      </c>
      <c r="B78" s="17" t="s">
        <v>380</v>
      </c>
      <c r="C78" s="13">
        <v>1424906</v>
      </c>
      <c r="D78" s="13">
        <v>267667</v>
      </c>
      <c r="E78" s="14">
        <v>5.32</v>
      </c>
      <c r="F78" s="15">
        <v>0.33</v>
      </c>
      <c r="G78" s="18">
        <v>0</v>
      </c>
      <c r="H78" s="13">
        <v>53.64</v>
      </c>
      <c r="I78" s="16">
        <v>5500</v>
      </c>
      <c r="J78" s="14">
        <v>63.2</v>
      </c>
      <c r="K78" s="14">
        <v>27.44</v>
      </c>
      <c r="L78" s="13">
        <v>1.26</v>
      </c>
      <c r="M78" s="13">
        <v>0.66</v>
      </c>
      <c r="N78" s="13">
        <v>98.08</v>
      </c>
      <c r="O78" s="13">
        <v>2</v>
      </c>
      <c r="P78" s="13">
        <v>36.159999999999997</v>
      </c>
      <c r="Q78" s="13">
        <v>12.25</v>
      </c>
      <c r="R78" s="13">
        <v>6.0999999999999999E-2</v>
      </c>
      <c r="S78" s="13">
        <v>0.59199999999999997</v>
      </c>
      <c r="T78" s="13">
        <v>0.34799999999999998</v>
      </c>
    </row>
    <row r="79" spans="1:20" x14ac:dyDescent="0.35">
      <c r="A79" s="13" t="s">
        <v>453</v>
      </c>
      <c r="B79" s="17" t="s">
        <v>380</v>
      </c>
      <c r="C79" s="13">
        <v>1641564</v>
      </c>
      <c r="D79" s="13">
        <v>11300</v>
      </c>
      <c r="E79" s="14">
        <v>145.27000000000001</v>
      </c>
      <c r="F79" s="15">
        <v>0.71</v>
      </c>
      <c r="G79" s="18">
        <v>1.57</v>
      </c>
      <c r="H79" s="13">
        <v>72.02</v>
      </c>
      <c r="I79" s="16">
        <v>1700</v>
      </c>
      <c r="J79" s="14">
        <v>40.1</v>
      </c>
      <c r="K79" s="14">
        <v>26.8</v>
      </c>
      <c r="L79" s="13">
        <v>25</v>
      </c>
      <c r="M79" s="13">
        <v>0.5</v>
      </c>
      <c r="N79" s="13">
        <v>74.5</v>
      </c>
      <c r="O79" s="13">
        <v>2</v>
      </c>
      <c r="P79" s="13">
        <v>39.369999999999997</v>
      </c>
      <c r="Q79" s="13">
        <v>12.25</v>
      </c>
      <c r="R79" s="13">
        <v>0.308</v>
      </c>
      <c r="S79" s="13">
        <v>0.14199999999999999</v>
      </c>
      <c r="T79" s="13">
        <v>0.54900000000000004</v>
      </c>
    </row>
    <row r="80" spans="1:20" x14ac:dyDescent="0.35">
      <c r="A80" s="13" t="s">
        <v>454</v>
      </c>
      <c r="B80" s="17" t="s">
        <v>393</v>
      </c>
      <c r="C80" s="13">
        <v>1428757</v>
      </c>
      <c r="D80" s="13">
        <v>360</v>
      </c>
      <c r="E80" s="14">
        <v>3968.77</v>
      </c>
      <c r="F80" s="15">
        <v>11.11</v>
      </c>
      <c r="G80" s="18">
        <v>1.6</v>
      </c>
      <c r="H80" s="13">
        <v>22.93</v>
      </c>
      <c r="I80" s="16">
        <v>600</v>
      </c>
      <c r="K80" s="14">
        <v>244.27</v>
      </c>
      <c r="L80" s="13">
        <v>28.95</v>
      </c>
      <c r="M80" s="13">
        <v>21.05</v>
      </c>
      <c r="N80" s="13">
        <v>50</v>
      </c>
      <c r="O80" s="13">
        <v>3</v>
      </c>
      <c r="P80" s="13">
        <v>39.450000000000003</v>
      </c>
      <c r="Q80" s="13">
        <v>3.8</v>
      </c>
      <c r="R80" s="13">
        <v>0.03</v>
      </c>
      <c r="S80" s="13">
        <v>0.28299999999999997</v>
      </c>
      <c r="T80" s="13">
        <v>0.68700000000000006</v>
      </c>
    </row>
    <row r="81" spans="1:20" x14ac:dyDescent="0.35">
      <c r="A81" s="13" t="s">
        <v>455</v>
      </c>
      <c r="B81" s="17" t="s">
        <v>386</v>
      </c>
      <c r="C81" s="13">
        <v>4661473</v>
      </c>
      <c r="D81" s="13">
        <v>69700</v>
      </c>
      <c r="E81" s="14">
        <v>66.88</v>
      </c>
      <c r="F81" s="15">
        <v>0.44</v>
      </c>
      <c r="G81" s="18">
        <v>-4.7</v>
      </c>
      <c r="H81" s="13">
        <v>18.59</v>
      </c>
      <c r="I81" s="16">
        <v>2500</v>
      </c>
      <c r="J81" s="14">
        <v>99</v>
      </c>
      <c r="K81" s="14">
        <v>146.56</v>
      </c>
      <c r="L81" s="13">
        <v>11.44</v>
      </c>
      <c r="M81" s="13">
        <v>3.86</v>
      </c>
      <c r="N81" s="13">
        <v>84.7</v>
      </c>
      <c r="O81" s="13">
        <v>3</v>
      </c>
      <c r="P81" s="13">
        <v>10.41</v>
      </c>
      <c r="Q81" s="13">
        <v>9.23</v>
      </c>
      <c r="R81" s="13">
        <v>0.17199999999999999</v>
      </c>
      <c r="S81" s="13">
        <v>0.27500000000000002</v>
      </c>
      <c r="T81" s="13">
        <v>0.55300000000000005</v>
      </c>
    </row>
    <row r="82" spans="1:20" x14ac:dyDescent="0.35">
      <c r="A82" s="13" t="s">
        <v>456</v>
      </c>
      <c r="B82" s="17" t="s">
        <v>378</v>
      </c>
      <c r="C82" s="13">
        <v>82422299</v>
      </c>
      <c r="D82" s="13">
        <v>357021</v>
      </c>
      <c r="E82" s="14">
        <v>230.86</v>
      </c>
      <c r="F82" s="15">
        <v>0.67</v>
      </c>
      <c r="G82" s="18">
        <v>2.1800000000000002</v>
      </c>
      <c r="H82" s="13">
        <v>4.16</v>
      </c>
      <c r="I82" s="16">
        <v>27600</v>
      </c>
      <c r="J82" s="14">
        <v>99</v>
      </c>
      <c r="K82" s="14">
        <v>667.85</v>
      </c>
      <c r="L82" s="13">
        <v>33.85</v>
      </c>
      <c r="M82" s="13">
        <v>0.59</v>
      </c>
      <c r="N82" s="13">
        <v>65.56</v>
      </c>
      <c r="O82" s="13">
        <v>3</v>
      </c>
      <c r="P82" s="13">
        <v>8.25</v>
      </c>
      <c r="Q82" s="13">
        <v>10.62</v>
      </c>
      <c r="R82" s="13">
        <v>8.9999999999999993E-3</v>
      </c>
      <c r="S82" s="13">
        <v>0.29599999999999999</v>
      </c>
      <c r="T82" s="13">
        <v>0.69499999999999995</v>
      </c>
    </row>
    <row r="83" spans="1:20" x14ac:dyDescent="0.35">
      <c r="A83" s="13" t="s">
        <v>457</v>
      </c>
      <c r="B83" s="17" t="s">
        <v>380</v>
      </c>
      <c r="C83" s="13">
        <v>22409572</v>
      </c>
      <c r="D83" s="13">
        <v>239460</v>
      </c>
      <c r="E83" s="14">
        <v>93.58</v>
      </c>
      <c r="F83" s="15">
        <v>0.23</v>
      </c>
      <c r="G83" s="18">
        <v>-0.64</v>
      </c>
      <c r="H83" s="13">
        <v>51.43</v>
      </c>
      <c r="I83" s="16">
        <v>2200</v>
      </c>
      <c r="J83" s="14">
        <v>74.8</v>
      </c>
      <c r="K83" s="14">
        <v>14.35</v>
      </c>
      <c r="L83" s="13">
        <v>16.260000000000002</v>
      </c>
      <c r="M83" s="13">
        <v>9.67</v>
      </c>
      <c r="N83" s="13">
        <v>74.069999999999993</v>
      </c>
      <c r="O83" s="13">
        <v>2</v>
      </c>
      <c r="P83" s="13">
        <v>30.52</v>
      </c>
      <c r="Q83" s="13">
        <v>9.7200000000000006</v>
      </c>
      <c r="R83" s="13">
        <v>0.36599999999999999</v>
      </c>
      <c r="S83" s="13">
        <v>0.246</v>
      </c>
      <c r="T83" s="13">
        <v>0.38700000000000001</v>
      </c>
    </row>
    <row r="84" spans="1:20" x14ac:dyDescent="0.35">
      <c r="A84" s="13" t="s">
        <v>458</v>
      </c>
      <c r="B84" s="17" t="s">
        <v>378</v>
      </c>
      <c r="C84" s="13">
        <v>27928</v>
      </c>
      <c r="D84" s="13">
        <v>7</v>
      </c>
      <c r="E84" s="14">
        <v>3989.71</v>
      </c>
      <c r="F84" s="15">
        <v>171.43</v>
      </c>
      <c r="G84" s="18">
        <v>0</v>
      </c>
      <c r="H84" s="13">
        <v>5.13</v>
      </c>
      <c r="I84" s="16">
        <v>17500</v>
      </c>
      <c r="K84" s="14">
        <v>877.69</v>
      </c>
      <c r="L84" s="13">
        <v>0</v>
      </c>
      <c r="M84" s="13">
        <v>0</v>
      </c>
      <c r="N84" s="13">
        <v>100</v>
      </c>
      <c r="P84" s="13">
        <v>10.74</v>
      </c>
      <c r="Q84" s="13">
        <v>9.31</v>
      </c>
    </row>
    <row r="85" spans="1:20" x14ac:dyDescent="0.35">
      <c r="A85" s="13" t="s">
        <v>459</v>
      </c>
      <c r="B85" s="17" t="s">
        <v>378</v>
      </c>
      <c r="C85" s="13">
        <v>10688058</v>
      </c>
      <c r="D85" s="13">
        <v>131940</v>
      </c>
      <c r="E85" s="14">
        <v>81.010000000000005</v>
      </c>
      <c r="F85" s="15">
        <v>10.37</v>
      </c>
      <c r="G85" s="18">
        <v>2.35</v>
      </c>
      <c r="H85" s="13">
        <v>5.53</v>
      </c>
      <c r="I85" s="16">
        <v>20000</v>
      </c>
      <c r="J85" s="14">
        <v>97.5</v>
      </c>
      <c r="K85" s="14">
        <v>589.72</v>
      </c>
      <c r="L85" s="13">
        <v>21.1</v>
      </c>
      <c r="M85" s="13">
        <v>8.7799999999999994</v>
      </c>
      <c r="N85" s="13">
        <v>70.12</v>
      </c>
      <c r="O85" s="13">
        <v>3</v>
      </c>
      <c r="P85" s="13">
        <v>9.68</v>
      </c>
      <c r="Q85" s="13">
        <v>10.24</v>
      </c>
      <c r="R85" s="13">
        <v>5.3999999999999999E-2</v>
      </c>
      <c r="S85" s="13">
        <v>0.21299999999999999</v>
      </c>
      <c r="T85" s="13">
        <v>0.73299999999999998</v>
      </c>
    </row>
    <row r="86" spans="1:20" x14ac:dyDescent="0.35">
      <c r="A86" s="13" t="s">
        <v>460</v>
      </c>
      <c r="B86" s="17" t="s">
        <v>401</v>
      </c>
      <c r="C86" s="13">
        <v>56361</v>
      </c>
      <c r="D86" s="13">
        <v>2166086</v>
      </c>
      <c r="E86" s="14">
        <v>0.03</v>
      </c>
      <c r="F86" s="15">
        <v>2.04</v>
      </c>
      <c r="G86" s="18">
        <v>-8.3699999999999992</v>
      </c>
      <c r="H86" s="13">
        <v>15.82</v>
      </c>
      <c r="I86" s="16">
        <v>20000</v>
      </c>
      <c r="K86" s="14">
        <v>448.89</v>
      </c>
      <c r="L86" s="13">
        <v>0</v>
      </c>
      <c r="M86" s="13">
        <v>0</v>
      </c>
      <c r="N86" s="13">
        <v>100</v>
      </c>
      <c r="O86" s="13">
        <v>1</v>
      </c>
      <c r="P86" s="13">
        <v>15.93</v>
      </c>
      <c r="Q86" s="13">
        <v>7.84</v>
      </c>
    </row>
    <row r="87" spans="1:20" x14ac:dyDescent="0.35">
      <c r="A87" s="13" t="s">
        <v>461</v>
      </c>
      <c r="B87" s="17" t="s">
        <v>382</v>
      </c>
      <c r="C87" s="13">
        <v>89703</v>
      </c>
      <c r="D87" s="13">
        <v>344</v>
      </c>
      <c r="E87" s="14">
        <v>260.76</v>
      </c>
      <c r="F87" s="15">
        <v>35.17</v>
      </c>
      <c r="G87" s="18">
        <v>-13.92</v>
      </c>
      <c r="H87" s="13">
        <v>14.62</v>
      </c>
      <c r="I87" s="16">
        <v>5000</v>
      </c>
      <c r="J87" s="14">
        <v>98</v>
      </c>
      <c r="K87" s="14">
        <v>364.54</v>
      </c>
      <c r="L87" s="13">
        <v>5.88</v>
      </c>
      <c r="M87" s="13">
        <v>29.41</v>
      </c>
      <c r="N87" s="13">
        <v>64.709999999999994</v>
      </c>
      <c r="O87" s="13">
        <v>2</v>
      </c>
      <c r="P87" s="13">
        <v>22.08</v>
      </c>
      <c r="Q87" s="13">
        <v>6.88</v>
      </c>
      <c r="R87" s="13">
        <v>5.3999999999999999E-2</v>
      </c>
      <c r="S87" s="13">
        <v>0.18</v>
      </c>
      <c r="T87" s="13">
        <v>0.76600000000000001</v>
      </c>
    </row>
    <row r="88" spans="1:20" x14ac:dyDescent="0.35">
      <c r="A88" s="13" t="s">
        <v>462</v>
      </c>
      <c r="B88" s="17" t="s">
        <v>382</v>
      </c>
      <c r="C88" s="13">
        <v>452776</v>
      </c>
      <c r="D88" s="13">
        <v>1780</v>
      </c>
      <c r="E88" s="14">
        <v>254.37</v>
      </c>
      <c r="F88" s="15">
        <v>17.190000000000001</v>
      </c>
      <c r="G88" s="18">
        <v>-0.15</v>
      </c>
      <c r="H88" s="13">
        <v>8.6</v>
      </c>
      <c r="I88" s="16">
        <v>8000</v>
      </c>
      <c r="J88" s="14">
        <v>90</v>
      </c>
      <c r="K88" s="14">
        <v>463.81</v>
      </c>
      <c r="L88" s="13">
        <v>11.24</v>
      </c>
      <c r="M88" s="13">
        <v>3.55</v>
      </c>
      <c r="N88" s="13">
        <v>85.21</v>
      </c>
      <c r="O88" s="13">
        <v>2</v>
      </c>
      <c r="P88" s="13">
        <v>15.05</v>
      </c>
      <c r="Q88" s="13">
        <v>6.09</v>
      </c>
      <c r="R88" s="13">
        <v>0.15</v>
      </c>
      <c r="S88" s="13">
        <v>0.17</v>
      </c>
      <c r="T88" s="13">
        <v>0.68</v>
      </c>
    </row>
    <row r="89" spans="1:20" x14ac:dyDescent="0.35">
      <c r="A89" s="13" t="s">
        <v>463</v>
      </c>
      <c r="B89" s="17" t="s">
        <v>376</v>
      </c>
      <c r="C89" s="13">
        <v>171019</v>
      </c>
      <c r="D89" s="13">
        <v>541</v>
      </c>
      <c r="E89" s="14">
        <v>316.12</v>
      </c>
      <c r="F89" s="15">
        <v>23.2</v>
      </c>
      <c r="G89" s="18">
        <v>0</v>
      </c>
      <c r="H89" s="13">
        <v>6.94</v>
      </c>
      <c r="I89" s="16">
        <v>21000</v>
      </c>
      <c r="J89" s="14">
        <v>99</v>
      </c>
      <c r="K89" s="14">
        <v>491.96</v>
      </c>
      <c r="L89" s="13">
        <v>9.09</v>
      </c>
      <c r="M89" s="13">
        <v>16.36</v>
      </c>
      <c r="N89" s="13">
        <v>74.55</v>
      </c>
      <c r="O89" s="13">
        <v>2</v>
      </c>
      <c r="P89" s="13">
        <v>18.79</v>
      </c>
      <c r="Q89" s="13">
        <v>4.4800000000000004</v>
      </c>
    </row>
    <row r="90" spans="1:20" x14ac:dyDescent="0.35">
      <c r="A90" s="13" t="s">
        <v>464</v>
      </c>
      <c r="B90" s="17" t="s">
        <v>382</v>
      </c>
      <c r="C90" s="13">
        <v>12293545</v>
      </c>
      <c r="D90" s="13">
        <v>108890</v>
      </c>
      <c r="E90" s="14">
        <v>112.9</v>
      </c>
      <c r="F90" s="15">
        <v>0.37</v>
      </c>
      <c r="G90" s="18">
        <v>-1.67</v>
      </c>
      <c r="H90" s="13">
        <v>35.93</v>
      </c>
      <c r="I90" s="16">
        <v>4100</v>
      </c>
      <c r="J90" s="14">
        <v>70.599999999999994</v>
      </c>
      <c r="K90" s="14">
        <v>92.09</v>
      </c>
      <c r="L90" s="13">
        <v>12.54</v>
      </c>
      <c r="M90" s="13">
        <v>5.03</v>
      </c>
      <c r="N90" s="13">
        <v>82.43</v>
      </c>
      <c r="O90" s="13">
        <v>2</v>
      </c>
      <c r="P90" s="13">
        <v>29.88</v>
      </c>
      <c r="Q90" s="13">
        <v>5.2</v>
      </c>
      <c r="R90" s="13">
        <v>0.22700000000000001</v>
      </c>
      <c r="S90" s="13">
        <v>0.188</v>
      </c>
      <c r="T90" s="13">
        <v>0.58499999999999996</v>
      </c>
    </row>
    <row r="91" spans="1:20" x14ac:dyDescent="0.35">
      <c r="A91" s="13" t="s">
        <v>465</v>
      </c>
      <c r="B91" s="17" t="s">
        <v>378</v>
      </c>
      <c r="C91" s="13">
        <v>65409</v>
      </c>
      <c r="D91" s="13">
        <v>78</v>
      </c>
      <c r="E91" s="14">
        <v>838.58</v>
      </c>
      <c r="F91" s="15">
        <v>64.099999999999994</v>
      </c>
      <c r="G91" s="18">
        <v>3.84</v>
      </c>
      <c r="H91" s="13">
        <v>4.71</v>
      </c>
      <c r="I91" s="16">
        <v>20000</v>
      </c>
      <c r="K91" s="14">
        <v>842.39</v>
      </c>
      <c r="O91" s="13">
        <v>3</v>
      </c>
      <c r="P91" s="13">
        <v>8.81</v>
      </c>
      <c r="Q91" s="13">
        <v>10.01</v>
      </c>
      <c r="R91" s="13">
        <v>0.03</v>
      </c>
      <c r="S91" s="13">
        <v>0.1</v>
      </c>
      <c r="T91" s="13">
        <v>0.87</v>
      </c>
    </row>
    <row r="92" spans="1:20" x14ac:dyDescent="0.35">
      <c r="A92" s="13" t="s">
        <v>466</v>
      </c>
      <c r="B92" s="17" t="s">
        <v>380</v>
      </c>
      <c r="C92" s="13">
        <v>9690222</v>
      </c>
      <c r="D92" s="13">
        <v>245857</v>
      </c>
      <c r="E92" s="14">
        <v>39.409999999999997</v>
      </c>
      <c r="F92" s="15">
        <v>0.13</v>
      </c>
      <c r="G92" s="18">
        <v>-3.06</v>
      </c>
      <c r="H92" s="13">
        <v>90.37</v>
      </c>
      <c r="I92" s="16">
        <v>2100</v>
      </c>
      <c r="J92" s="14">
        <v>35.9</v>
      </c>
      <c r="K92" s="14">
        <v>2.7</v>
      </c>
      <c r="L92" s="13">
        <v>3.63</v>
      </c>
      <c r="M92" s="13">
        <v>2.58</v>
      </c>
      <c r="N92" s="13">
        <v>93.79</v>
      </c>
      <c r="O92" s="13">
        <v>2</v>
      </c>
      <c r="P92" s="13">
        <v>41.76</v>
      </c>
      <c r="Q92" s="13">
        <v>15.48</v>
      </c>
      <c r="R92" s="13">
        <v>0.23699999999999999</v>
      </c>
      <c r="S92" s="13">
        <v>0.36199999999999999</v>
      </c>
      <c r="T92" s="13">
        <v>0.40100000000000002</v>
      </c>
    </row>
    <row r="93" spans="1:20" x14ac:dyDescent="0.35">
      <c r="A93" s="13" t="s">
        <v>467</v>
      </c>
      <c r="B93" s="17" t="s">
        <v>380</v>
      </c>
      <c r="C93" s="13">
        <v>1442029</v>
      </c>
      <c r="D93" s="13">
        <v>36120</v>
      </c>
      <c r="E93" s="14">
        <v>39.92</v>
      </c>
      <c r="F93" s="15">
        <v>0.97</v>
      </c>
      <c r="G93" s="18">
        <v>-1.57</v>
      </c>
      <c r="H93" s="13">
        <v>107.17</v>
      </c>
      <c r="I93" s="16">
        <v>800</v>
      </c>
      <c r="J93" s="14">
        <v>42.4</v>
      </c>
      <c r="K93" s="14">
        <v>7.35</v>
      </c>
      <c r="L93" s="13">
        <v>10.67</v>
      </c>
      <c r="M93" s="13">
        <v>8.82</v>
      </c>
      <c r="N93" s="13">
        <v>80.510000000000005</v>
      </c>
      <c r="O93" s="13">
        <v>2</v>
      </c>
      <c r="P93" s="13">
        <v>37.22</v>
      </c>
      <c r="Q93" s="13">
        <v>16.53</v>
      </c>
      <c r="R93" s="13">
        <v>0.62</v>
      </c>
      <c r="S93" s="13">
        <v>0.12</v>
      </c>
      <c r="T93" s="13">
        <v>0.26</v>
      </c>
    </row>
    <row r="94" spans="1:20" x14ac:dyDescent="0.35">
      <c r="A94" s="13" t="s">
        <v>468</v>
      </c>
      <c r="B94" s="17" t="s">
        <v>382</v>
      </c>
      <c r="C94" s="13">
        <v>767245</v>
      </c>
      <c r="D94" s="13">
        <v>214970</v>
      </c>
      <c r="E94" s="14">
        <v>3.57</v>
      </c>
      <c r="F94" s="15">
        <v>0.21</v>
      </c>
      <c r="G94" s="18">
        <v>-2.0699999999999998</v>
      </c>
      <c r="H94" s="13">
        <v>33.26</v>
      </c>
      <c r="I94" s="16">
        <v>4000</v>
      </c>
      <c r="J94" s="14">
        <v>98.8</v>
      </c>
      <c r="K94" s="14">
        <v>143.5</v>
      </c>
      <c r="L94" s="13">
        <v>2.44</v>
      </c>
      <c r="M94" s="13">
        <v>0.15</v>
      </c>
      <c r="N94" s="13">
        <v>97.41</v>
      </c>
      <c r="O94" s="13">
        <v>2</v>
      </c>
      <c r="P94" s="13">
        <v>18.28</v>
      </c>
      <c r="Q94" s="13">
        <v>8.2799999999999994</v>
      </c>
      <c r="R94" s="13">
        <v>0.37</v>
      </c>
      <c r="S94" s="13">
        <v>0.20300000000000001</v>
      </c>
      <c r="T94" s="13">
        <v>0.42699999999999999</v>
      </c>
    </row>
    <row r="95" spans="1:20" x14ac:dyDescent="0.35">
      <c r="A95" s="13" t="s">
        <v>469</v>
      </c>
      <c r="B95" s="17" t="s">
        <v>382</v>
      </c>
      <c r="C95" s="13">
        <v>8308504</v>
      </c>
      <c r="D95" s="13">
        <v>27750</v>
      </c>
      <c r="E95" s="14">
        <v>299.41000000000003</v>
      </c>
      <c r="F95" s="15">
        <v>6.38</v>
      </c>
      <c r="G95" s="18">
        <v>-3.4</v>
      </c>
      <c r="H95" s="13">
        <v>73.45</v>
      </c>
      <c r="I95" s="16">
        <v>1600</v>
      </c>
      <c r="J95" s="14">
        <v>52.9</v>
      </c>
      <c r="K95" s="14">
        <v>16.850000000000001</v>
      </c>
      <c r="L95" s="13">
        <v>28.3</v>
      </c>
      <c r="M95" s="13">
        <v>11.61</v>
      </c>
      <c r="N95" s="13">
        <v>60.09</v>
      </c>
      <c r="O95" s="13">
        <v>2</v>
      </c>
      <c r="P95" s="13">
        <v>36.44</v>
      </c>
      <c r="Q95" s="13">
        <v>12.17</v>
      </c>
      <c r="R95" s="13">
        <v>0.28000000000000003</v>
      </c>
      <c r="S95" s="13">
        <v>0.2</v>
      </c>
      <c r="T95" s="13">
        <v>0.52</v>
      </c>
    </row>
    <row r="96" spans="1:20" x14ac:dyDescent="0.35">
      <c r="A96" s="13" t="s">
        <v>470</v>
      </c>
      <c r="B96" s="17" t="s">
        <v>382</v>
      </c>
      <c r="C96" s="13">
        <v>7326496</v>
      </c>
      <c r="D96" s="13">
        <v>112090</v>
      </c>
      <c r="E96" s="14">
        <v>65.36</v>
      </c>
      <c r="F96" s="15">
        <v>0.73</v>
      </c>
      <c r="G96" s="18">
        <v>-1.99</v>
      </c>
      <c r="H96" s="13">
        <v>29.32</v>
      </c>
      <c r="I96" s="16">
        <v>2600</v>
      </c>
      <c r="J96" s="14">
        <v>76.2</v>
      </c>
      <c r="K96" s="14">
        <v>67.48</v>
      </c>
      <c r="L96" s="13">
        <v>9.5500000000000007</v>
      </c>
      <c r="M96" s="13">
        <v>3.22</v>
      </c>
      <c r="N96" s="13">
        <v>87.23</v>
      </c>
      <c r="O96" s="13">
        <v>2</v>
      </c>
      <c r="P96" s="13">
        <v>28.24</v>
      </c>
      <c r="Q96" s="13">
        <v>5.28</v>
      </c>
      <c r="R96" s="13">
        <v>0.13900000000000001</v>
      </c>
      <c r="S96" s="13">
        <v>0.312</v>
      </c>
      <c r="T96" s="13">
        <v>0.54900000000000004</v>
      </c>
    </row>
    <row r="97" spans="1:20" x14ac:dyDescent="0.35">
      <c r="A97" s="13" t="s">
        <v>471</v>
      </c>
      <c r="B97" s="17" t="s">
        <v>370</v>
      </c>
      <c r="C97" s="13">
        <v>6940432</v>
      </c>
      <c r="D97" s="13">
        <v>1092</v>
      </c>
      <c r="E97" s="14">
        <v>6355.71</v>
      </c>
      <c r="F97" s="15">
        <v>67.12</v>
      </c>
      <c r="G97" s="18">
        <v>5.24</v>
      </c>
      <c r="H97" s="13">
        <v>2.97</v>
      </c>
      <c r="I97" s="16">
        <v>28800</v>
      </c>
      <c r="J97" s="14">
        <v>93.5</v>
      </c>
      <c r="K97" s="14">
        <v>546.74</v>
      </c>
      <c r="L97" s="13">
        <v>5.05</v>
      </c>
      <c r="M97" s="13">
        <v>1.01</v>
      </c>
      <c r="N97" s="13">
        <v>93.94</v>
      </c>
      <c r="O97" s="13">
        <v>2</v>
      </c>
      <c r="P97" s="13">
        <v>7.29</v>
      </c>
      <c r="Q97" s="13">
        <v>6.29</v>
      </c>
      <c r="R97" s="13">
        <v>1E-3</v>
      </c>
      <c r="S97" s="13">
        <v>9.1999999999999998E-2</v>
      </c>
      <c r="T97" s="13">
        <v>0.90600000000000003</v>
      </c>
    </row>
    <row r="98" spans="1:20" x14ac:dyDescent="0.35">
      <c r="A98" s="13" t="s">
        <v>472</v>
      </c>
      <c r="B98" s="17" t="s">
        <v>372</v>
      </c>
      <c r="C98" s="13">
        <v>9981334</v>
      </c>
      <c r="D98" s="13">
        <v>93030</v>
      </c>
      <c r="E98" s="14">
        <v>107.29</v>
      </c>
      <c r="F98" s="15">
        <v>0</v>
      </c>
      <c r="G98" s="18">
        <v>0.86</v>
      </c>
      <c r="H98" s="13">
        <v>8.57</v>
      </c>
      <c r="I98" s="16">
        <v>13900</v>
      </c>
      <c r="J98" s="14">
        <v>99.4</v>
      </c>
      <c r="K98" s="14">
        <v>336.23</v>
      </c>
      <c r="L98" s="13">
        <v>50.09</v>
      </c>
      <c r="M98" s="13">
        <v>2.06</v>
      </c>
      <c r="N98" s="13">
        <v>47.85</v>
      </c>
      <c r="O98" s="13">
        <v>3</v>
      </c>
      <c r="P98" s="13">
        <v>9.7200000000000006</v>
      </c>
      <c r="Q98" s="13">
        <v>13.11</v>
      </c>
      <c r="R98" s="13">
        <v>3.6999999999999998E-2</v>
      </c>
      <c r="S98" s="13">
        <v>0.312</v>
      </c>
      <c r="T98" s="13">
        <v>0.65100000000000002</v>
      </c>
    </row>
    <row r="99" spans="1:20" x14ac:dyDescent="0.35">
      <c r="A99" s="13" t="s">
        <v>473</v>
      </c>
      <c r="B99" s="17" t="s">
        <v>378</v>
      </c>
      <c r="C99" s="13">
        <v>299388</v>
      </c>
      <c r="D99" s="13">
        <v>103000</v>
      </c>
      <c r="E99" s="14">
        <v>2.91</v>
      </c>
      <c r="F99" s="15">
        <v>4.83</v>
      </c>
      <c r="G99" s="18">
        <v>2.38</v>
      </c>
      <c r="H99" s="13">
        <v>3.31</v>
      </c>
      <c r="I99" s="16">
        <v>30900</v>
      </c>
      <c r="J99" s="14">
        <v>99.9</v>
      </c>
      <c r="K99" s="14">
        <v>647.65</v>
      </c>
      <c r="L99" s="13">
        <v>7.0000000000000007E-2</v>
      </c>
      <c r="M99" s="13">
        <v>0</v>
      </c>
      <c r="N99" s="13">
        <v>99.93</v>
      </c>
      <c r="O99" s="13">
        <v>3</v>
      </c>
      <c r="P99" s="13">
        <v>13.64</v>
      </c>
      <c r="Q99" s="13">
        <v>6.72</v>
      </c>
      <c r="R99" s="13">
        <v>8.5999999999999993E-2</v>
      </c>
      <c r="S99" s="13">
        <v>0.15</v>
      </c>
      <c r="T99" s="13">
        <v>0.76500000000000001</v>
      </c>
    </row>
    <row r="100" spans="1:20" x14ac:dyDescent="0.35">
      <c r="A100" s="13" t="s">
        <v>474</v>
      </c>
      <c r="B100" s="17" t="s">
        <v>370</v>
      </c>
      <c r="C100" s="13">
        <v>1095351995</v>
      </c>
      <c r="D100" s="13">
        <v>3287590</v>
      </c>
      <c r="E100" s="14">
        <v>333.18</v>
      </c>
      <c r="F100" s="15">
        <v>0.21</v>
      </c>
      <c r="G100" s="18">
        <v>-7.0000000000000007E-2</v>
      </c>
      <c r="H100" s="13">
        <v>56.29</v>
      </c>
      <c r="I100" s="16">
        <v>2900</v>
      </c>
      <c r="J100" s="14">
        <v>59.5</v>
      </c>
      <c r="K100" s="14">
        <v>45.42</v>
      </c>
      <c r="L100" s="13">
        <v>54.4</v>
      </c>
      <c r="M100" s="13">
        <v>2.74</v>
      </c>
      <c r="N100" s="13">
        <v>42.86</v>
      </c>
      <c r="O100" s="13">
        <v>2.5</v>
      </c>
      <c r="P100" s="13">
        <v>22.01</v>
      </c>
      <c r="Q100" s="13">
        <v>8.18</v>
      </c>
      <c r="R100" s="13">
        <v>0.186</v>
      </c>
      <c r="S100" s="13">
        <v>0.27600000000000002</v>
      </c>
      <c r="T100" s="13">
        <v>0.53800000000000003</v>
      </c>
    </row>
    <row r="101" spans="1:20" x14ac:dyDescent="0.35">
      <c r="A101" s="13" t="s">
        <v>475</v>
      </c>
      <c r="B101" s="17" t="s">
        <v>370</v>
      </c>
      <c r="C101" s="13">
        <v>245452739</v>
      </c>
      <c r="D101" s="13">
        <v>1919440</v>
      </c>
      <c r="E101" s="14">
        <v>127.88</v>
      </c>
      <c r="F101" s="15">
        <v>2.85</v>
      </c>
      <c r="G101" s="18">
        <v>0</v>
      </c>
      <c r="H101" s="13">
        <v>35.6</v>
      </c>
      <c r="I101" s="16">
        <v>3200</v>
      </c>
      <c r="J101" s="14">
        <v>87.9</v>
      </c>
      <c r="K101" s="14">
        <v>52.03</v>
      </c>
      <c r="L101" s="13">
        <v>11.32</v>
      </c>
      <c r="M101" s="13">
        <v>7.23</v>
      </c>
      <c r="N101" s="13">
        <v>81.45</v>
      </c>
      <c r="O101" s="13">
        <v>2</v>
      </c>
      <c r="P101" s="13">
        <v>20.34</v>
      </c>
      <c r="Q101" s="13">
        <v>6.25</v>
      </c>
      <c r="R101" s="13">
        <v>0.13400000000000001</v>
      </c>
      <c r="S101" s="13">
        <v>0.45800000000000002</v>
      </c>
      <c r="T101" s="13">
        <v>0.40799999999999997</v>
      </c>
    </row>
    <row r="102" spans="1:20" x14ac:dyDescent="0.35">
      <c r="A102" s="13" t="s">
        <v>476</v>
      </c>
      <c r="B102" s="17" t="s">
        <v>370</v>
      </c>
      <c r="C102" s="13">
        <v>68688433</v>
      </c>
      <c r="D102" s="13">
        <v>1648000</v>
      </c>
      <c r="E102" s="14">
        <v>41.68</v>
      </c>
      <c r="F102" s="15">
        <v>0.15</v>
      </c>
      <c r="G102" s="18">
        <v>-0.84</v>
      </c>
      <c r="H102" s="13">
        <v>41.58</v>
      </c>
      <c r="I102" s="16">
        <v>7000</v>
      </c>
      <c r="J102" s="14">
        <v>79.400000000000006</v>
      </c>
      <c r="K102" s="14">
        <v>276.41000000000003</v>
      </c>
      <c r="L102" s="13">
        <v>8.7200000000000006</v>
      </c>
      <c r="M102" s="13">
        <v>1.39</v>
      </c>
      <c r="N102" s="13">
        <v>89.89</v>
      </c>
      <c r="O102" s="13">
        <v>1</v>
      </c>
      <c r="P102" s="13">
        <v>17</v>
      </c>
      <c r="Q102" s="13">
        <v>5.55</v>
      </c>
      <c r="R102" s="13">
        <v>0.11600000000000001</v>
      </c>
      <c r="S102" s="13">
        <v>0.42399999999999999</v>
      </c>
      <c r="T102" s="13">
        <v>0.46</v>
      </c>
    </row>
    <row r="103" spans="1:20" x14ac:dyDescent="0.35">
      <c r="A103" s="13" t="s">
        <v>477</v>
      </c>
      <c r="B103" s="17" t="s">
        <v>393</v>
      </c>
      <c r="C103" s="13">
        <v>26783383</v>
      </c>
      <c r="D103" s="13">
        <v>437072</v>
      </c>
      <c r="E103" s="14">
        <v>61.28</v>
      </c>
      <c r="F103" s="15">
        <v>0.01</v>
      </c>
      <c r="G103" s="18">
        <v>0</v>
      </c>
      <c r="H103" s="13">
        <v>50.25</v>
      </c>
      <c r="I103" s="16">
        <v>1500</v>
      </c>
      <c r="J103" s="14">
        <v>40.4</v>
      </c>
      <c r="K103" s="14">
        <v>38.61</v>
      </c>
      <c r="L103" s="13">
        <v>13.15</v>
      </c>
      <c r="M103" s="13">
        <v>0.78</v>
      </c>
      <c r="N103" s="13">
        <v>86.07</v>
      </c>
      <c r="O103" s="13">
        <v>1</v>
      </c>
      <c r="P103" s="13">
        <v>31.98</v>
      </c>
      <c r="Q103" s="13">
        <v>5.37</v>
      </c>
      <c r="R103" s="13">
        <v>7.2999999999999995E-2</v>
      </c>
      <c r="S103" s="13">
        <v>0.66600000000000004</v>
      </c>
      <c r="T103" s="13">
        <v>0.26100000000000001</v>
      </c>
    </row>
    <row r="104" spans="1:20" x14ac:dyDescent="0.35">
      <c r="A104" s="13" t="s">
        <v>478</v>
      </c>
      <c r="B104" s="17" t="s">
        <v>378</v>
      </c>
      <c r="C104" s="13">
        <v>4062235</v>
      </c>
      <c r="D104" s="13">
        <v>70280</v>
      </c>
      <c r="E104" s="14">
        <v>57.8</v>
      </c>
      <c r="F104" s="15">
        <v>2.06</v>
      </c>
      <c r="G104" s="18">
        <v>4.99</v>
      </c>
      <c r="H104" s="13">
        <v>5.39</v>
      </c>
      <c r="I104" s="16">
        <v>29600</v>
      </c>
      <c r="J104" s="14">
        <v>98</v>
      </c>
      <c r="K104" s="14">
        <v>500.46</v>
      </c>
      <c r="L104" s="13">
        <v>15.2</v>
      </c>
      <c r="M104" s="13">
        <v>0.03</v>
      </c>
      <c r="N104" s="13">
        <v>84.77</v>
      </c>
      <c r="O104" s="13">
        <v>3</v>
      </c>
      <c r="P104" s="13">
        <v>14.45</v>
      </c>
      <c r="Q104" s="13">
        <v>7.82</v>
      </c>
      <c r="R104" s="13">
        <v>0.05</v>
      </c>
      <c r="S104" s="13">
        <v>0.46</v>
      </c>
      <c r="T104" s="13">
        <v>0.49</v>
      </c>
    </row>
    <row r="105" spans="1:20" x14ac:dyDescent="0.35">
      <c r="A105" s="13" t="s">
        <v>479</v>
      </c>
      <c r="B105" s="17" t="s">
        <v>378</v>
      </c>
      <c r="C105" s="13">
        <v>75441</v>
      </c>
      <c r="D105" s="13">
        <v>572</v>
      </c>
      <c r="E105" s="14">
        <v>131.88999999999999</v>
      </c>
      <c r="F105" s="15">
        <v>27.97</v>
      </c>
      <c r="G105" s="18">
        <v>5.36</v>
      </c>
      <c r="H105" s="13">
        <v>5.93</v>
      </c>
      <c r="I105" s="16">
        <v>21000</v>
      </c>
      <c r="K105" s="14">
        <v>676.02</v>
      </c>
      <c r="L105" s="13">
        <v>9</v>
      </c>
      <c r="M105" s="13">
        <v>0</v>
      </c>
      <c r="N105" s="13">
        <v>91</v>
      </c>
      <c r="O105" s="13">
        <v>3</v>
      </c>
      <c r="P105" s="13">
        <v>11.05</v>
      </c>
      <c r="Q105" s="13">
        <v>11.19</v>
      </c>
      <c r="R105" s="13">
        <v>0.01</v>
      </c>
      <c r="S105" s="13">
        <v>0.13</v>
      </c>
      <c r="T105" s="13">
        <v>0.86</v>
      </c>
    </row>
    <row r="106" spans="1:20" x14ac:dyDescent="0.35">
      <c r="A106" s="13" t="s">
        <v>480</v>
      </c>
      <c r="B106" s="17" t="s">
        <v>393</v>
      </c>
      <c r="C106" s="13">
        <v>6352117</v>
      </c>
      <c r="D106" s="13">
        <v>20770</v>
      </c>
      <c r="E106" s="14">
        <v>305.83</v>
      </c>
      <c r="F106" s="15">
        <v>1.31</v>
      </c>
      <c r="G106" s="18">
        <v>0.68</v>
      </c>
      <c r="H106" s="13">
        <v>7.03</v>
      </c>
      <c r="I106" s="16">
        <v>19800</v>
      </c>
      <c r="J106" s="14">
        <v>95.4</v>
      </c>
      <c r="K106" s="14">
        <v>462.26</v>
      </c>
      <c r="L106" s="13">
        <v>16.39</v>
      </c>
      <c r="M106" s="13">
        <v>4.17</v>
      </c>
      <c r="N106" s="13">
        <v>79.44</v>
      </c>
      <c r="O106" s="13">
        <v>3</v>
      </c>
      <c r="P106" s="13">
        <v>17.97</v>
      </c>
      <c r="Q106" s="13">
        <v>6.18</v>
      </c>
      <c r="R106" s="13">
        <v>2.5999999999999999E-2</v>
      </c>
      <c r="S106" s="13">
        <v>0.317</v>
      </c>
      <c r="T106" s="13">
        <v>0.65700000000000003</v>
      </c>
    </row>
    <row r="107" spans="1:20" x14ac:dyDescent="0.35">
      <c r="A107" s="13" t="s">
        <v>481</v>
      </c>
      <c r="B107" s="17" t="s">
        <v>378</v>
      </c>
      <c r="C107" s="13">
        <v>58133509</v>
      </c>
      <c r="D107" s="13">
        <v>301230</v>
      </c>
      <c r="E107" s="14">
        <v>192.99</v>
      </c>
      <c r="F107" s="15">
        <v>2.52</v>
      </c>
      <c r="G107" s="18">
        <v>2.0699999999999998</v>
      </c>
      <c r="H107" s="13">
        <v>5.94</v>
      </c>
      <c r="I107" s="16">
        <v>26700</v>
      </c>
      <c r="J107" s="14">
        <v>98.6</v>
      </c>
      <c r="K107" s="14">
        <v>430.89</v>
      </c>
      <c r="L107" s="13">
        <v>27.79</v>
      </c>
      <c r="M107" s="13">
        <v>9.5299999999999994</v>
      </c>
      <c r="N107" s="13">
        <v>62.68</v>
      </c>
      <c r="P107" s="13">
        <v>8.7200000000000006</v>
      </c>
      <c r="Q107" s="13">
        <v>10.4</v>
      </c>
      <c r="R107" s="13">
        <v>2.1000000000000001E-2</v>
      </c>
      <c r="S107" s="13">
        <v>0.29099999999999998</v>
      </c>
      <c r="T107" s="13">
        <v>0.68799999999999994</v>
      </c>
    </row>
    <row r="108" spans="1:20" x14ac:dyDescent="0.35">
      <c r="A108" s="13" t="s">
        <v>482</v>
      </c>
      <c r="B108" s="17" t="s">
        <v>382</v>
      </c>
      <c r="C108" s="13">
        <v>2758124</v>
      </c>
      <c r="D108" s="13">
        <v>10991</v>
      </c>
      <c r="E108" s="14">
        <v>250.94</v>
      </c>
      <c r="F108" s="15">
        <v>9.3000000000000007</v>
      </c>
      <c r="G108" s="18">
        <v>-4.92</v>
      </c>
      <c r="H108" s="13">
        <v>12.36</v>
      </c>
      <c r="I108" s="16">
        <v>3900</v>
      </c>
      <c r="J108" s="14">
        <v>87.9</v>
      </c>
      <c r="K108" s="14">
        <v>124</v>
      </c>
      <c r="L108" s="13">
        <v>16.07</v>
      </c>
      <c r="M108" s="13">
        <v>10.16</v>
      </c>
      <c r="N108" s="13">
        <v>73.77</v>
      </c>
      <c r="O108" s="13">
        <v>2</v>
      </c>
      <c r="P108" s="13">
        <v>20.82</v>
      </c>
      <c r="Q108" s="13">
        <v>6.52</v>
      </c>
      <c r="R108" s="13">
        <v>4.9000000000000002E-2</v>
      </c>
      <c r="S108" s="13">
        <v>0.33700000000000002</v>
      </c>
      <c r="T108" s="13">
        <v>0.61499999999999999</v>
      </c>
    </row>
    <row r="109" spans="1:20" x14ac:dyDescent="0.35">
      <c r="A109" s="13" t="s">
        <v>483</v>
      </c>
      <c r="B109" s="17" t="s">
        <v>370</v>
      </c>
      <c r="C109" s="13">
        <v>127463611</v>
      </c>
      <c r="D109" s="13">
        <v>377835</v>
      </c>
      <c r="E109" s="14">
        <v>337.35</v>
      </c>
      <c r="F109" s="15">
        <v>7.87</v>
      </c>
      <c r="G109" s="18">
        <v>0</v>
      </c>
      <c r="H109" s="13">
        <v>3.26</v>
      </c>
      <c r="I109" s="16">
        <v>28200</v>
      </c>
      <c r="J109" s="14">
        <v>99</v>
      </c>
      <c r="K109" s="14">
        <v>461.15</v>
      </c>
      <c r="L109" s="13">
        <v>12.19</v>
      </c>
      <c r="M109" s="13">
        <v>0.96</v>
      </c>
      <c r="N109" s="13">
        <v>86.85</v>
      </c>
      <c r="O109" s="13">
        <v>3</v>
      </c>
      <c r="P109" s="13">
        <v>9.3699999999999992</v>
      </c>
      <c r="Q109" s="13">
        <v>9.16</v>
      </c>
      <c r="R109" s="13">
        <v>1.7000000000000001E-2</v>
      </c>
      <c r="S109" s="13">
        <v>0.25800000000000001</v>
      </c>
      <c r="T109" s="13">
        <v>0.72499999999999998</v>
      </c>
    </row>
    <row r="110" spans="1:20" x14ac:dyDescent="0.35">
      <c r="A110" s="13" t="s">
        <v>484</v>
      </c>
      <c r="B110" s="17" t="s">
        <v>378</v>
      </c>
      <c r="C110" s="13">
        <v>91084</v>
      </c>
      <c r="D110" s="13">
        <v>116</v>
      </c>
      <c r="E110" s="14">
        <v>785.21</v>
      </c>
      <c r="F110" s="15">
        <v>60.34</v>
      </c>
      <c r="G110" s="18">
        <v>2.76</v>
      </c>
      <c r="H110" s="13">
        <v>5.24</v>
      </c>
      <c r="I110" s="16">
        <v>24800</v>
      </c>
      <c r="K110" s="14">
        <v>811.34</v>
      </c>
      <c r="L110" s="13">
        <v>0</v>
      </c>
      <c r="M110" s="13">
        <v>0</v>
      </c>
      <c r="N110" s="13">
        <v>100</v>
      </c>
      <c r="O110" s="13">
        <v>3</v>
      </c>
      <c r="P110" s="13">
        <v>9.3000000000000007</v>
      </c>
      <c r="Q110" s="13">
        <v>9.2799999999999994</v>
      </c>
      <c r="R110" s="13">
        <v>0.05</v>
      </c>
      <c r="S110" s="13">
        <v>0.02</v>
      </c>
      <c r="T110" s="13">
        <v>0.93</v>
      </c>
    </row>
    <row r="111" spans="1:20" x14ac:dyDescent="0.35">
      <c r="A111" s="13" t="s">
        <v>485</v>
      </c>
      <c r="B111" s="17" t="s">
        <v>393</v>
      </c>
      <c r="C111" s="13">
        <v>5906760</v>
      </c>
      <c r="D111" s="13">
        <v>92300</v>
      </c>
      <c r="E111" s="14">
        <v>64</v>
      </c>
      <c r="F111" s="15">
        <v>0.03</v>
      </c>
      <c r="G111" s="18">
        <v>6.59</v>
      </c>
      <c r="H111" s="13">
        <v>17.350000000000001</v>
      </c>
      <c r="I111" s="16">
        <v>4300</v>
      </c>
      <c r="J111" s="14">
        <v>91.3</v>
      </c>
      <c r="K111" s="14">
        <v>104.51</v>
      </c>
      <c r="L111" s="13">
        <v>2.67</v>
      </c>
      <c r="M111" s="13">
        <v>1.83</v>
      </c>
      <c r="N111" s="13">
        <v>95.5</v>
      </c>
      <c r="O111" s="13">
        <v>1</v>
      </c>
      <c r="P111" s="13">
        <v>21.25</v>
      </c>
      <c r="Q111" s="13">
        <v>2.65</v>
      </c>
      <c r="R111" s="13">
        <v>3.3000000000000002E-2</v>
      </c>
      <c r="S111" s="13">
        <v>0.28699999999999998</v>
      </c>
      <c r="T111" s="13">
        <v>0.68</v>
      </c>
    </row>
    <row r="112" spans="1:20" x14ac:dyDescent="0.35">
      <c r="A112" s="13" t="s">
        <v>486</v>
      </c>
      <c r="B112" s="17" t="s">
        <v>386</v>
      </c>
      <c r="C112" s="13">
        <v>15233244</v>
      </c>
      <c r="D112" s="13">
        <v>2717300</v>
      </c>
      <c r="E112" s="14">
        <v>5.61</v>
      </c>
      <c r="F112" s="15">
        <v>0</v>
      </c>
      <c r="G112" s="18">
        <v>-3.35</v>
      </c>
      <c r="H112" s="13">
        <v>29.21</v>
      </c>
      <c r="I112" s="16">
        <v>6300</v>
      </c>
      <c r="J112" s="14">
        <v>98.4</v>
      </c>
      <c r="K112" s="14">
        <v>164.11</v>
      </c>
      <c r="L112" s="13">
        <v>7.98</v>
      </c>
      <c r="M112" s="13">
        <v>0.05</v>
      </c>
      <c r="N112" s="13">
        <v>91.97</v>
      </c>
      <c r="O112" s="13">
        <v>4</v>
      </c>
      <c r="P112" s="13">
        <v>16</v>
      </c>
      <c r="Q112" s="13">
        <v>9.42</v>
      </c>
      <c r="R112" s="13">
        <v>6.7000000000000004E-2</v>
      </c>
      <c r="S112" s="13">
        <v>0.38600000000000001</v>
      </c>
      <c r="T112" s="13">
        <v>0.54700000000000004</v>
      </c>
    </row>
    <row r="113" spans="1:20" x14ac:dyDescent="0.35">
      <c r="A113" s="13" t="s">
        <v>487</v>
      </c>
      <c r="B113" s="17" t="s">
        <v>380</v>
      </c>
      <c r="C113" s="13">
        <v>34707817</v>
      </c>
      <c r="D113" s="13">
        <v>582650</v>
      </c>
      <c r="E113" s="14">
        <v>59.57</v>
      </c>
      <c r="F113" s="15">
        <v>0.09</v>
      </c>
      <c r="G113" s="18">
        <v>-0.1</v>
      </c>
      <c r="H113" s="13">
        <v>61.47</v>
      </c>
      <c r="I113" s="16">
        <v>1000</v>
      </c>
      <c r="J113" s="14">
        <v>85.1</v>
      </c>
      <c r="K113" s="14">
        <v>8.1199999999999992</v>
      </c>
      <c r="L113" s="13">
        <v>8.08</v>
      </c>
      <c r="M113" s="13">
        <v>0.98</v>
      </c>
      <c r="N113" s="13">
        <v>90.94</v>
      </c>
      <c r="O113" s="13">
        <v>1.5</v>
      </c>
      <c r="P113" s="13">
        <v>39.72</v>
      </c>
      <c r="Q113" s="13">
        <v>14.02</v>
      </c>
      <c r="R113" s="13">
        <v>0.16300000000000001</v>
      </c>
      <c r="S113" s="13">
        <v>0.188</v>
      </c>
      <c r="T113" s="13">
        <v>0.65100000000000002</v>
      </c>
    </row>
    <row r="114" spans="1:20" x14ac:dyDescent="0.35">
      <c r="A114" s="13" t="s">
        <v>488</v>
      </c>
      <c r="B114" s="17" t="s">
        <v>376</v>
      </c>
      <c r="C114" s="13">
        <v>105432</v>
      </c>
      <c r="D114" s="13">
        <v>811</v>
      </c>
      <c r="E114" s="14">
        <v>130</v>
      </c>
      <c r="F114" s="15">
        <v>140.94</v>
      </c>
      <c r="G114" s="18">
        <v>0</v>
      </c>
      <c r="H114" s="13">
        <v>48.52</v>
      </c>
      <c r="I114" s="16">
        <v>800</v>
      </c>
      <c r="K114" s="14">
        <v>42.68</v>
      </c>
      <c r="L114" s="13">
        <v>2.74</v>
      </c>
      <c r="M114" s="13">
        <v>50.68</v>
      </c>
      <c r="N114" s="13">
        <v>46.58</v>
      </c>
      <c r="O114" s="13">
        <v>2</v>
      </c>
      <c r="P114" s="13">
        <v>30.65</v>
      </c>
      <c r="Q114" s="13">
        <v>8.26</v>
      </c>
      <c r="R114" s="13">
        <v>8.8999999999999996E-2</v>
      </c>
      <c r="S114" s="13">
        <v>0.24199999999999999</v>
      </c>
      <c r="T114" s="13">
        <v>0.66800000000000004</v>
      </c>
    </row>
    <row r="115" spans="1:20" x14ac:dyDescent="0.35">
      <c r="A115" s="13" t="s">
        <v>489</v>
      </c>
      <c r="B115" s="17" t="s">
        <v>370</v>
      </c>
      <c r="C115" s="13">
        <v>23113019</v>
      </c>
      <c r="D115" s="13">
        <v>120540</v>
      </c>
      <c r="E115" s="14">
        <v>191.75</v>
      </c>
      <c r="F115" s="15">
        <v>2.0699999999999998</v>
      </c>
      <c r="G115" s="18">
        <v>0</v>
      </c>
      <c r="H115" s="13">
        <v>24.04</v>
      </c>
      <c r="I115" s="16">
        <v>1300</v>
      </c>
      <c r="J115" s="14">
        <v>99</v>
      </c>
      <c r="K115" s="14">
        <v>42.4</v>
      </c>
      <c r="L115" s="13">
        <v>20.76</v>
      </c>
      <c r="M115" s="13">
        <v>2.4900000000000002</v>
      </c>
      <c r="N115" s="13">
        <v>76.75</v>
      </c>
      <c r="O115" s="13">
        <v>3</v>
      </c>
      <c r="P115" s="13">
        <v>15.54</v>
      </c>
      <c r="Q115" s="13">
        <v>7.13</v>
      </c>
      <c r="R115" s="13">
        <v>0.3</v>
      </c>
      <c r="S115" s="13">
        <v>0.34</v>
      </c>
      <c r="T115" s="13">
        <v>0.36</v>
      </c>
    </row>
    <row r="116" spans="1:20" x14ac:dyDescent="0.35">
      <c r="A116" s="13" t="s">
        <v>490</v>
      </c>
      <c r="B116" s="17" t="s">
        <v>370</v>
      </c>
      <c r="C116" s="13">
        <v>48846823</v>
      </c>
      <c r="D116" s="13">
        <v>98480</v>
      </c>
      <c r="E116" s="14">
        <v>496.01</v>
      </c>
      <c r="F116" s="15">
        <v>2.4500000000000002</v>
      </c>
      <c r="G116" s="18">
        <v>0</v>
      </c>
      <c r="H116" s="13">
        <v>7.05</v>
      </c>
      <c r="I116" s="16">
        <v>17800</v>
      </c>
      <c r="J116" s="14">
        <v>97.9</v>
      </c>
      <c r="K116" s="14">
        <v>486.11</v>
      </c>
      <c r="L116" s="13">
        <v>17.18</v>
      </c>
      <c r="M116" s="13">
        <v>1.95</v>
      </c>
      <c r="N116" s="13">
        <v>80.87</v>
      </c>
      <c r="O116" s="13">
        <v>3</v>
      </c>
      <c r="P116" s="13">
        <v>10</v>
      </c>
      <c r="Q116" s="13">
        <v>5.85</v>
      </c>
      <c r="R116" s="13">
        <v>3.3000000000000002E-2</v>
      </c>
      <c r="S116" s="13">
        <v>0.40300000000000002</v>
      </c>
      <c r="T116" s="13">
        <v>0.56299999999999994</v>
      </c>
    </row>
    <row r="117" spans="1:20" x14ac:dyDescent="0.35">
      <c r="A117" s="13" t="s">
        <v>491</v>
      </c>
      <c r="B117" s="17" t="s">
        <v>393</v>
      </c>
      <c r="C117" s="13">
        <v>2418393</v>
      </c>
      <c r="D117" s="13">
        <v>17820</v>
      </c>
      <c r="E117" s="14">
        <v>135.71</v>
      </c>
      <c r="F117" s="15">
        <v>2.8</v>
      </c>
      <c r="G117" s="18">
        <v>14.18</v>
      </c>
      <c r="H117" s="13">
        <v>9.9499999999999993</v>
      </c>
      <c r="I117" s="16">
        <v>19000</v>
      </c>
      <c r="J117" s="14">
        <v>83.5</v>
      </c>
      <c r="K117" s="14">
        <v>211.01</v>
      </c>
      <c r="L117" s="13">
        <v>0.73</v>
      </c>
      <c r="M117" s="13">
        <v>0.11</v>
      </c>
      <c r="N117" s="13">
        <v>99.16</v>
      </c>
      <c r="O117" s="13">
        <v>1</v>
      </c>
      <c r="P117" s="13">
        <v>21.94</v>
      </c>
      <c r="Q117" s="13">
        <v>2.41</v>
      </c>
      <c r="R117" s="13">
        <v>4.0000000000000001E-3</v>
      </c>
      <c r="S117" s="13">
        <v>0.47899999999999998</v>
      </c>
      <c r="T117" s="13">
        <v>0.51600000000000001</v>
      </c>
    </row>
    <row r="118" spans="1:20" x14ac:dyDescent="0.35">
      <c r="A118" s="13" t="s">
        <v>492</v>
      </c>
      <c r="B118" s="17" t="s">
        <v>386</v>
      </c>
      <c r="C118" s="13">
        <v>5213898</v>
      </c>
      <c r="D118" s="13">
        <v>198500</v>
      </c>
      <c r="E118" s="14">
        <v>26.27</v>
      </c>
      <c r="F118" s="15">
        <v>0</v>
      </c>
      <c r="G118" s="18">
        <v>-2.4500000000000002</v>
      </c>
      <c r="H118" s="13">
        <v>35.64</v>
      </c>
      <c r="I118" s="16">
        <v>1600</v>
      </c>
      <c r="J118" s="14">
        <v>97</v>
      </c>
      <c r="K118" s="14">
        <v>84.04</v>
      </c>
      <c r="L118" s="13">
        <v>7.3</v>
      </c>
      <c r="M118" s="13">
        <v>0.35</v>
      </c>
      <c r="N118" s="13">
        <v>92.35</v>
      </c>
      <c r="O118" s="13">
        <v>2.5</v>
      </c>
      <c r="P118" s="13">
        <v>22.8</v>
      </c>
      <c r="Q118" s="13">
        <v>7.08</v>
      </c>
      <c r="R118" s="13">
        <v>0.35299999999999998</v>
      </c>
      <c r="S118" s="13">
        <v>0.20799999999999999</v>
      </c>
      <c r="T118" s="13">
        <v>0.439</v>
      </c>
    </row>
    <row r="119" spans="1:20" x14ac:dyDescent="0.35">
      <c r="A119" s="13" t="s">
        <v>493</v>
      </c>
      <c r="B119" s="17" t="s">
        <v>370</v>
      </c>
      <c r="C119" s="13">
        <v>6368481</v>
      </c>
      <c r="D119" s="13">
        <v>236800</v>
      </c>
      <c r="E119" s="14">
        <v>26.89</v>
      </c>
      <c r="F119" s="15">
        <v>0</v>
      </c>
      <c r="G119" s="18">
        <v>0</v>
      </c>
      <c r="H119" s="13">
        <v>85.22</v>
      </c>
      <c r="I119" s="16">
        <v>1700</v>
      </c>
      <c r="J119" s="14">
        <v>66.400000000000006</v>
      </c>
      <c r="K119" s="14">
        <v>14.14</v>
      </c>
      <c r="L119" s="13">
        <v>3.8</v>
      </c>
      <c r="M119" s="13">
        <v>0.35</v>
      </c>
      <c r="N119" s="13">
        <v>95.85</v>
      </c>
      <c r="O119" s="13">
        <v>2</v>
      </c>
      <c r="P119" s="13">
        <v>35.49</v>
      </c>
      <c r="Q119" s="13">
        <v>11.55</v>
      </c>
      <c r="R119" s="13">
        <v>0.45500000000000002</v>
      </c>
      <c r="S119" s="13">
        <v>0.28699999999999998</v>
      </c>
      <c r="T119" s="13">
        <v>0.25800000000000001</v>
      </c>
    </row>
    <row r="120" spans="1:20" x14ac:dyDescent="0.35">
      <c r="A120" s="13" t="s">
        <v>494</v>
      </c>
      <c r="B120" s="17" t="s">
        <v>444</v>
      </c>
      <c r="C120" s="13">
        <v>2274735</v>
      </c>
      <c r="D120" s="13">
        <v>64589</v>
      </c>
      <c r="E120" s="14">
        <v>35.22</v>
      </c>
      <c r="F120" s="15">
        <v>0.82</v>
      </c>
      <c r="G120" s="18">
        <v>-2.23</v>
      </c>
      <c r="H120" s="13">
        <v>9.5500000000000007</v>
      </c>
      <c r="I120" s="16">
        <v>10200</v>
      </c>
      <c r="J120" s="14">
        <v>99.8</v>
      </c>
      <c r="K120" s="14">
        <v>321.36</v>
      </c>
      <c r="L120" s="13">
        <v>29.67</v>
      </c>
      <c r="M120" s="13">
        <v>0.47</v>
      </c>
      <c r="N120" s="13">
        <v>69.86</v>
      </c>
      <c r="O120" s="13">
        <v>3</v>
      </c>
      <c r="P120" s="13">
        <v>9.24</v>
      </c>
      <c r="Q120" s="13">
        <v>13.66</v>
      </c>
      <c r="R120" s="13">
        <v>0.04</v>
      </c>
      <c r="S120" s="13">
        <v>0.26100000000000001</v>
      </c>
      <c r="T120" s="13">
        <v>0.69899999999999995</v>
      </c>
    </row>
    <row r="121" spans="1:20" x14ac:dyDescent="0.35">
      <c r="A121" s="13" t="s">
        <v>495</v>
      </c>
      <c r="B121" s="17" t="s">
        <v>393</v>
      </c>
      <c r="C121" s="13">
        <v>3874050</v>
      </c>
      <c r="D121" s="13">
        <v>10400</v>
      </c>
      <c r="E121" s="14">
        <v>372.5</v>
      </c>
      <c r="F121" s="15">
        <v>2.16</v>
      </c>
      <c r="G121" s="18">
        <v>0</v>
      </c>
      <c r="H121" s="13">
        <v>24.52</v>
      </c>
      <c r="I121" s="16">
        <v>4800</v>
      </c>
      <c r="J121" s="14">
        <v>87.4</v>
      </c>
      <c r="K121" s="14">
        <v>255.55</v>
      </c>
      <c r="L121" s="13">
        <v>16.62</v>
      </c>
      <c r="M121" s="13">
        <v>13.98</v>
      </c>
      <c r="N121" s="13">
        <v>69.400000000000006</v>
      </c>
      <c r="P121" s="13">
        <v>18.52</v>
      </c>
      <c r="Q121" s="13">
        <v>6.21</v>
      </c>
      <c r="R121" s="13">
        <v>0.12</v>
      </c>
      <c r="S121" s="13">
        <v>0.21</v>
      </c>
      <c r="T121" s="13">
        <v>0.67</v>
      </c>
    </row>
    <row r="122" spans="1:20" x14ac:dyDescent="0.35">
      <c r="A122" s="13" t="s">
        <v>496</v>
      </c>
      <c r="B122" s="17" t="s">
        <v>380</v>
      </c>
      <c r="C122" s="13">
        <v>2022331</v>
      </c>
      <c r="D122" s="13">
        <v>30355</v>
      </c>
      <c r="E122" s="14">
        <v>66.62</v>
      </c>
      <c r="F122" s="15">
        <v>0</v>
      </c>
      <c r="G122" s="18">
        <v>-0.74</v>
      </c>
      <c r="H122" s="13">
        <v>84.23</v>
      </c>
      <c r="I122" s="16">
        <v>3000</v>
      </c>
      <c r="J122" s="14">
        <v>84.8</v>
      </c>
      <c r="K122" s="14">
        <v>23.73</v>
      </c>
      <c r="L122" s="13">
        <v>10.87</v>
      </c>
      <c r="M122" s="13">
        <v>0.13</v>
      </c>
      <c r="N122" s="13">
        <v>89</v>
      </c>
      <c r="O122" s="13">
        <v>3</v>
      </c>
      <c r="P122" s="13">
        <v>24.75</v>
      </c>
      <c r="Q122" s="13">
        <v>28.71</v>
      </c>
      <c r="R122" s="13">
        <v>0.16300000000000001</v>
      </c>
      <c r="S122" s="13">
        <v>0.443</v>
      </c>
      <c r="T122" s="13">
        <v>0.39400000000000002</v>
      </c>
    </row>
    <row r="123" spans="1:20" x14ac:dyDescent="0.35">
      <c r="A123" s="13" t="s">
        <v>497</v>
      </c>
      <c r="B123" s="17" t="s">
        <v>380</v>
      </c>
      <c r="C123" s="13">
        <v>3042004</v>
      </c>
      <c r="D123" s="13">
        <v>111370</v>
      </c>
      <c r="E123" s="14">
        <v>27.31</v>
      </c>
      <c r="F123" s="15">
        <v>0.52</v>
      </c>
      <c r="G123" s="18">
        <v>0</v>
      </c>
      <c r="H123" s="13">
        <v>128.87</v>
      </c>
      <c r="I123" s="16">
        <v>1000</v>
      </c>
      <c r="J123" s="14">
        <v>57.5</v>
      </c>
      <c r="K123" s="14">
        <v>2.27</v>
      </c>
      <c r="L123" s="13">
        <v>3.95</v>
      </c>
      <c r="M123" s="13">
        <v>2.2799999999999998</v>
      </c>
      <c r="N123" s="13">
        <v>93.77</v>
      </c>
      <c r="O123" s="13">
        <v>2</v>
      </c>
      <c r="P123" s="13">
        <v>44.77</v>
      </c>
      <c r="Q123" s="13">
        <v>23.1</v>
      </c>
      <c r="R123" s="13">
        <v>0.76900000000000002</v>
      </c>
      <c r="S123" s="13">
        <v>5.3999999999999999E-2</v>
      </c>
      <c r="T123" s="13">
        <v>0.17699999999999999</v>
      </c>
    </row>
    <row r="124" spans="1:20" x14ac:dyDescent="0.35">
      <c r="A124" s="13" t="s">
        <v>498</v>
      </c>
      <c r="B124" s="17" t="s">
        <v>374</v>
      </c>
      <c r="C124" s="13">
        <v>5900754</v>
      </c>
      <c r="D124" s="13">
        <v>1759540</v>
      </c>
      <c r="E124" s="14">
        <v>3.35</v>
      </c>
      <c r="F124" s="15">
        <v>0.1</v>
      </c>
      <c r="G124" s="18">
        <v>0</v>
      </c>
      <c r="H124" s="13">
        <v>24.6</v>
      </c>
      <c r="I124" s="16">
        <v>6400</v>
      </c>
      <c r="J124" s="14">
        <v>82.6</v>
      </c>
      <c r="K124" s="14">
        <v>127.1</v>
      </c>
      <c r="L124" s="13">
        <v>1.03</v>
      </c>
      <c r="M124" s="13">
        <v>0.19</v>
      </c>
      <c r="N124" s="13">
        <v>98.78</v>
      </c>
      <c r="P124" s="13">
        <v>26.49</v>
      </c>
      <c r="Q124" s="13">
        <v>3.48</v>
      </c>
      <c r="R124" s="13">
        <v>7.5999999999999998E-2</v>
      </c>
      <c r="S124" s="13">
        <v>0.499</v>
      </c>
      <c r="T124" s="13">
        <v>0.42499999999999999</v>
      </c>
    </row>
    <row r="125" spans="1:20" x14ac:dyDescent="0.35">
      <c r="A125" s="13" t="s">
        <v>499</v>
      </c>
      <c r="B125" s="17" t="s">
        <v>378</v>
      </c>
      <c r="C125" s="13">
        <v>33987</v>
      </c>
      <c r="D125" s="13">
        <v>160</v>
      </c>
      <c r="E125" s="14">
        <v>212.42</v>
      </c>
      <c r="F125" s="15">
        <v>0</v>
      </c>
      <c r="G125" s="18">
        <v>4.8499999999999996</v>
      </c>
      <c r="H125" s="13">
        <v>4.7</v>
      </c>
      <c r="I125" s="16">
        <v>25000</v>
      </c>
      <c r="J125" s="14">
        <v>100</v>
      </c>
      <c r="K125" s="14">
        <v>585.52</v>
      </c>
      <c r="L125" s="13">
        <v>25</v>
      </c>
      <c r="M125" s="13">
        <v>0</v>
      </c>
      <c r="N125" s="13">
        <v>75</v>
      </c>
      <c r="O125" s="13">
        <v>4</v>
      </c>
      <c r="P125" s="13">
        <v>10.210000000000001</v>
      </c>
      <c r="Q125" s="13">
        <v>7.18</v>
      </c>
      <c r="R125" s="13">
        <v>0.06</v>
      </c>
      <c r="S125" s="13">
        <v>0.39</v>
      </c>
      <c r="T125" s="13">
        <v>0.55000000000000004</v>
      </c>
    </row>
    <row r="126" spans="1:20" x14ac:dyDescent="0.35">
      <c r="A126" s="13" t="s">
        <v>500</v>
      </c>
      <c r="B126" s="17" t="s">
        <v>444</v>
      </c>
      <c r="C126" s="13">
        <v>3585906</v>
      </c>
      <c r="D126" s="13">
        <v>65200</v>
      </c>
      <c r="E126" s="14">
        <v>55</v>
      </c>
      <c r="F126" s="15">
        <v>0.14000000000000001</v>
      </c>
      <c r="G126" s="18">
        <v>-0.71</v>
      </c>
      <c r="H126" s="13">
        <v>6.89</v>
      </c>
      <c r="I126" s="16">
        <v>11400</v>
      </c>
      <c r="J126" s="14">
        <v>99.6</v>
      </c>
      <c r="K126" s="14">
        <v>223.4</v>
      </c>
      <c r="L126" s="13">
        <v>45.22</v>
      </c>
      <c r="M126" s="13">
        <v>0.91</v>
      </c>
      <c r="N126" s="13">
        <v>53.87</v>
      </c>
      <c r="P126" s="13">
        <v>8.75</v>
      </c>
      <c r="Q126" s="13">
        <v>10.98</v>
      </c>
      <c r="R126" s="13">
        <v>5.5E-2</v>
      </c>
      <c r="S126" s="13">
        <v>0.32500000000000001</v>
      </c>
      <c r="T126" s="13">
        <v>0.62</v>
      </c>
    </row>
    <row r="127" spans="1:20" x14ac:dyDescent="0.35">
      <c r="A127" s="13" t="s">
        <v>501</v>
      </c>
      <c r="B127" s="17" t="s">
        <v>378</v>
      </c>
      <c r="C127" s="13">
        <v>474413</v>
      </c>
      <c r="D127" s="13">
        <v>2586</v>
      </c>
      <c r="E127" s="14">
        <v>183.45</v>
      </c>
      <c r="F127" s="15">
        <v>0</v>
      </c>
      <c r="G127" s="18">
        <v>8.9700000000000006</v>
      </c>
      <c r="H127" s="13">
        <v>4.8099999999999996</v>
      </c>
      <c r="I127" s="16">
        <v>55100</v>
      </c>
      <c r="J127" s="14">
        <v>100</v>
      </c>
      <c r="K127" s="14">
        <v>515.37</v>
      </c>
      <c r="L127" s="13">
        <v>23.28</v>
      </c>
      <c r="M127" s="13">
        <v>0.4</v>
      </c>
      <c r="N127" s="13">
        <v>76.319999999999993</v>
      </c>
      <c r="P127" s="13">
        <v>11.94</v>
      </c>
      <c r="Q127" s="13">
        <v>8.41</v>
      </c>
      <c r="R127" s="13">
        <v>0.01</v>
      </c>
      <c r="S127" s="13">
        <v>0.13</v>
      </c>
      <c r="T127" s="13">
        <v>0.86</v>
      </c>
    </row>
    <row r="128" spans="1:20" x14ac:dyDescent="0.35">
      <c r="A128" s="13" t="s">
        <v>502</v>
      </c>
      <c r="B128" s="17" t="s">
        <v>370</v>
      </c>
      <c r="C128" s="13">
        <v>453125</v>
      </c>
      <c r="D128" s="13">
        <v>28</v>
      </c>
      <c r="E128" s="14">
        <v>16183.04</v>
      </c>
      <c r="F128" s="15">
        <v>146.43</v>
      </c>
      <c r="G128" s="18">
        <v>4.8600000000000003</v>
      </c>
      <c r="H128" s="13">
        <v>4.3899999999999997</v>
      </c>
      <c r="I128" s="16">
        <v>19400</v>
      </c>
      <c r="J128" s="14">
        <v>94.5</v>
      </c>
      <c r="K128" s="14">
        <v>384.88</v>
      </c>
      <c r="L128" s="13">
        <v>0</v>
      </c>
      <c r="M128" s="13">
        <v>0</v>
      </c>
      <c r="N128" s="13">
        <v>100</v>
      </c>
      <c r="O128" s="13">
        <v>2</v>
      </c>
      <c r="P128" s="13">
        <v>8.48</v>
      </c>
      <c r="Q128" s="13">
        <v>4.47</v>
      </c>
      <c r="R128" s="13">
        <v>1E-3</v>
      </c>
      <c r="S128" s="13">
        <v>7.1999999999999995E-2</v>
      </c>
      <c r="T128" s="13">
        <v>0.92700000000000005</v>
      </c>
    </row>
    <row r="129" spans="1:20" x14ac:dyDescent="0.35">
      <c r="A129" s="13" t="s">
        <v>503</v>
      </c>
      <c r="B129" s="17" t="s">
        <v>372</v>
      </c>
      <c r="C129" s="13">
        <v>2050554</v>
      </c>
      <c r="D129" s="13">
        <v>25333</v>
      </c>
      <c r="E129" s="14">
        <v>80.94</v>
      </c>
      <c r="F129" s="15">
        <v>0</v>
      </c>
      <c r="G129" s="18">
        <v>-1.45</v>
      </c>
      <c r="H129" s="13">
        <v>10.09</v>
      </c>
      <c r="I129" s="16">
        <v>6700</v>
      </c>
      <c r="K129" s="14">
        <v>260.02999999999997</v>
      </c>
      <c r="L129" s="13">
        <v>22.26</v>
      </c>
      <c r="M129" s="13">
        <v>1.81</v>
      </c>
      <c r="N129" s="13">
        <v>75.930000000000007</v>
      </c>
      <c r="O129" s="13">
        <v>3</v>
      </c>
      <c r="P129" s="13">
        <v>12.02</v>
      </c>
      <c r="Q129" s="13">
        <v>8.77</v>
      </c>
      <c r="R129" s="13">
        <v>0.11799999999999999</v>
      </c>
      <c r="S129" s="13">
        <v>0.31900000000000001</v>
      </c>
      <c r="T129" s="13">
        <v>0.56299999999999994</v>
      </c>
    </row>
    <row r="130" spans="1:20" x14ac:dyDescent="0.35">
      <c r="A130" s="13" t="s">
        <v>504</v>
      </c>
      <c r="B130" s="17" t="s">
        <v>380</v>
      </c>
      <c r="C130" s="13">
        <v>18595469</v>
      </c>
      <c r="D130" s="13">
        <v>587040</v>
      </c>
      <c r="E130" s="14">
        <v>31.68</v>
      </c>
      <c r="F130" s="15">
        <v>0.82</v>
      </c>
      <c r="G130" s="18">
        <v>0</v>
      </c>
      <c r="H130" s="13">
        <v>76.83</v>
      </c>
      <c r="I130" s="16">
        <v>800</v>
      </c>
      <c r="J130" s="14">
        <v>68.900000000000006</v>
      </c>
      <c r="K130" s="14">
        <v>3.6</v>
      </c>
      <c r="L130" s="13">
        <v>5.07</v>
      </c>
      <c r="M130" s="13">
        <v>1.03</v>
      </c>
      <c r="N130" s="13">
        <v>93.91</v>
      </c>
      <c r="O130" s="13">
        <v>2</v>
      </c>
      <c r="P130" s="13">
        <v>41.41</v>
      </c>
      <c r="Q130" s="13">
        <v>11.11</v>
      </c>
      <c r="R130" s="13">
        <v>0.27600000000000002</v>
      </c>
      <c r="S130" s="13">
        <v>0.16500000000000001</v>
      </c>
      <c r="T130" s="13">
        <v>0.55900000000000005</v>
      </c>
    </row>
    <row r="131" spans="1:20" x14ac:dyDescent="0.35">
      <c r="A131" s="13" t="s">
        <v>505</v>
      </c>
      <c r="B131" s="17" t="s">
        <v>380</v>
      </c>
      <c r="C131" s="13">
        <v>13013926</v>
      </c>
      <c r="D131" s="13">
        <v>118480</v>
      </c>
      <c r="E131" s="14">
        <v>109.84</v>
      </c>
      <c r="F131" s="15">
        <v>0</v>
      </c>
      <c r="G131" s="18">
        <v>0</v>
      </c>
      <c r="H131" s="13">
        <v>103.32</v>
      </c>
      <c r="I131" s="16">
        <v>600</v>
      </c>
      <c r="J131" s="14">
        <v>62.7</v>
      </c>
      <c r="K131" s="14">
        <v>7.89</v>
      </c>
      <c r="L131" s="13">
        <v>23.38</v>
      </c>
      <c r="M131" s="13">
        <v>1.49</v>
      </c>
      <c r="N131" s="13">
        <v>75.13</v>
      </c>
      <c r="O131" s="13">
        <v>2</v>
      </c>
      <c r="P131" s="13">
        <v>43.13</v>
      </c>
      <c r="Q131" s="13">
        <v>19.329999999999998</v>
      </c>
      <c r="R131" s="13">
        <v>0.34200000000000003</v>
      </c>
      <c r="S131" s="13">
        <v>0.158</v>
      </c>
      <c r="T131" s="13">
        <v>0.499</v>
      </c>
    </row>
    <row r="132" spans="1:20" x14ac:dyDescent="0.35">
      <c r="A132" s="13" t="s">
        <v>506</v>
      </c>
      <c r="B132" s="17" t="s">
        <v>370</v>
      </c>
      <c r="C132" s="13">
        <v>24385858</v>
      </c>
      <c r="D132" s="13">
        <v>329750</v>
      </c>
      <c r="E132" s="14">
        <v>73.95</v>
      </c>
      <c r="F132" s="15">
        <v>1.42</v>
      </c>
      <c r="G132" s="18">
        <v>0</v>
      </c>
      <c r="H132" s="13">
        <v>17.7</v>
      </c>
      <c r="I132" s="16">
        <v>9000</v>
      </c>
      <c r="J132" s="14">
        <v>88.7</v>
      </c>
      <c r="K132" s="14">
        <v>179.04</v>
      </c>
      <c r="L132" s="13">
        <v>5.48</v>
      </c>
      <c r="M132" s="13">
        <v>17.61</v>
      </c>
      <c r="N132" s="13">
        <v>76.91</v>
      </c>
      <c r="O132" s="13">
        <v>2</v>
      </c>
      <c r="P132" s="13">
        <v>22.86</v>
      </c>
      <c r="Q132" s="13">
        <v>5.05</v>
      </c>
      <c r="R132" s="13">
        <v>8.4000000000000005E-2</v>
      </c>
      <c r="S132" s="13">
        <v>0.48</v>
      </c>
      <c r="T132" s="13">
        <v>0.436</v>
      </c>
    </row>
    <row r="133" spans="1:20" x14ac:dyDescent="0.35">
      <c r="A133" s="13" t="s">
        <v>507</v>
      </c>
      <c r="B133" s="17" t="s">
        <v>370</v>
      </c>
      <c r="C133" s="13">
        <v>359008</v>
      </c>
      <c r="D133" s="13">
        <v>300</v>
      </c>
      <c r="E133" s="14">
        <v>1196.69</v>
      </c>
      <c r="F133" s="15">
        <v>214.67</v>
      </c>
      <c r="G133" s="18">
        <v>0</v>
      </c>
      <c r="H133" s="13">
        <v>56.52</v>
      </c>
      <c r="I133" s="16">
        <v>3900</v>
      </c>
      <c r="J133" s="14">
        <v>97.2</v>
      </c>
      <c r="K133" s="14">
        <v>89.97</v>
      </c>
      <c r="L133" s="13">
        <v>13.33</v>
      </c>
      <c r="M133" s="13">
        <v>16.670000000000002</v>
      </c>
      <c r="N133" s="13">
        <v>70</v>
      </c>
      <c r="O133" s="13">
        <v>2</v>
      </c>
      <c r="P133" s="13">
        <v>34.81</v>
      </c>
      <c r="Q133" s="13">
        <v>7.06</v>
      </c>
      <c r="R133" s="13">
        <v>0.2</v>
      </c>
      <c r="S133" s="13">
        <v>0.18</v>
      </c>
      <c r="T133" s="13">
        <v>0.62</v>
      </c>
    </row>
    <row r="134" spans="1:20" x14ac:dyDescent="0.35">
      <c r="A134" s="13" t="s">
        <v>508</v>
      </c>
      <c r="B134" s="17" t="s">
        <v>380</v>
      </c>
      <c r="C134" s="13">
        <v>11716829</v>
      </c>
      <c r="D134" s="13">
        <v>1240000</v>
      </c>
      <c r="E134" s="14">
        <v>9.4499999999999993</v>
      </c>
      <c r="F134" s="15">
        <v>0</v>
      </c>
      <c r="G134" s="18">
        <v>-0.33</v>
      </c>
      <c r="H134" s="13">
        <v>116.79</v>
      </c>
      <c r="I134" s="16">
        <v>900</v>
      </c>
      <c r="J134" s="14">
        <v>46.4</v>
      </c>
      <c r="K134" s="14">
        <v>6.4</v>
      </c>
      <c r="L134" s="13">
        <v>3.82</v>
      </c>
      <c r="M134" s="13">
        <v>0.03</v>
      </c>
      <c r="N134" s="13">
        <v>96.15</v>
      </c>
      <c r="O134" s="13">
        <v>2</v>
      </c>
      <c r="P134" s="13">
        <v>49.82</v>
      </c>
      <c r="Q134" s="13">
        <v>16.89</v>
      </c>
      <c r="R134" s="13">
        <v>0.45</v>
      </c>
      <c r="S134" s="13">
        <v>0.17</v>
      </c>
      <c r="T134" s="13">
        <v>0.38</v>
      </c>
    </row>
    <row r="135" spans="1:20" x14ac:dyDescent="0.35">
      <c r="A135" s="13" t="s">
        <v>509</v>
      </c>
      <c r="B135" s="17" t="s">
        <v>378</v>
      </c>
      <c r="C135" s="13">
        <v>400214</v>
      </c>
      <c r="D135" s="13">
        <v>316</v>
      </c>
      <c r="E135" s="14">
        <v>1266.5</v>
      </c>
      <c r="F135" s="15">
        <v>62.28</v>
      </c>
      <c r="G135" s="18">
        <v>2.0699999999999998</v>
      </c>
      <c r="H135" s="13">
        <v>3.89</v>
      </c>
      <c r="I135" s="16">
        <v>17700</v>
      </c>
      <c r="J135" s="14">
        <v>92.8</v>
      </c>
      <c r="K135" s="14">
        <v>504.98</v>
      </c>
      <c r="L135" s="13">
        <v>28.13</v>
      </c>
      <c r="M135" s="13">
        <v>3.13</v>
      </c>
      <c r="N135" s="13">
        <v>68.739999999999995</v>
      </c>
      <c r="P135" s="13">
        <v>10.220000000000001</v>
      </c>
      <c r="Q135" s="13">
        <v>8.1</v>
      </c>
      <c r="R135" s="13">
        <v>0.03</v>
      </c>
      <c r="S135" s="13">
        <v>0.23</v>
      </c>
      <c r="T135" s="13">
        <v>0.74</v>
      </c>
    </row>
    <row r="136" spans="1:20" x14ac:dyDescent="0.35">
      <c r="A136" s="13" t="s">
        <v>510</v>
      </c>
      <c r="B136" s="17" t="s">
        <v>376</v>
      </c>
      <c r="C136" s="13">
        <v>60422</v>
      </c>
      <c r="D136" s="13">
        <v>11854</v>
      </c>
      <c r="E136" s="14">
        <v>5.0999999999999996</v>
      </c>
      <c r="F136" s="15">
        <v>3.12</v>
      </c>
      <c r="G136" s="18">
        <v>-6.04</v>
      </c>
      <c r="H136" s="13">
        <v>29.45</v>
      </c>
      <c r="I136" s="16">
        <v>1600</v>
      </c>
      <c r="J136" s="14">
        <v>93.7</v>
      </c>
      <c r="K136" s="14">
        <v>91.19</v>
      </c>
      <c r="L136" s="13">
        <v>16.670000000000002</v>
      </c>
      <c r="M136" s="13">
        <v>38.89</v>
      </c>
      <c r="N136" s="13">
        <v>44.44</v>
      </c>
      <c r="O136" s="13">
        <v>2</v>
      </c>
      <c r="P136" s="13">
        <v>33.049999999999997</v>
      </c>
      <c r="Q136" s="13">
        <v>4.78</v>
      </c>
      <c r="R136" s="13">
        <v>0.317</v>
      </c>
      <c r="S136" s="13">
        <v>0.14899999999999999</v>
      </c>
      <c r="T136" s="13">
        <v>0.53400000000000003</v>
      </c>
    </row>
    <row r="137" spans="1:20" x14ac:dyDescent="0.35">
      <c r="A137" s="13" t="s">
        <v>511</v>
      </c>
      <c r="B137" s="17" t="s">
        <v>382</v>
      </c>
      <c r="C137" s="13">
        <v>436131</v>
      </c>
      <c r="D137" s="13">
        <v>1100</v>
      </c>
      <c r="E137" s="14">
        <v>396.48</v>
      </c>
      <c r="F137" s="15">
        <v>31.82</v>
      </c>
      <c r="G137" s="18">
        <v>-0.05</v>
      </c>
      <c r="H137" s="13">
        <v>7.09</v>
      </c>
      <c r="I137" s="16">
        <v>14400</v>
      </c>
      <c r="J137" s="14">
        <v>97.7</v>
      </c>
      <c r="K137" s="14">
        <v>394.38</v>
      </c>
      <c r="L137" s="13">
        <v>10.38</v>
      </c>
      <c r="M137" s="13">
        <v>9.43</v>
      </c>
      <c r="N137" s="13">
        <v>80.19</v>
      </c>
      <c r="O137" s="13">
        <v>2</v>
      </c>
      <c r="P137" s="13">
        <v>13.74</v>
      </c>
      <c r="Q137" s="13">
        <v>6.48</v>
      </c>
      <c r="R137" s="13">
        <v>0.06</v>
      </c>
      <c r="S137" s="13">
        <v>0.11</v>
      </c>
      <c r="T137" s="13">
        <v>0.83</v>
      </c>
    </row>
    <row r="138" spans="1:20" x14ac:dyDescent="0.35">
      <c r="A138" s="13" t="s">
        <v>512</v>
      </c>
      <c r="B138" s="17" t="s">
        <v>380</v>
      </c>
      <c r="C138" s="13">
        <v>3177388</v>
      </c>
      <c r="D138" s="13">
        <v>1030700</v>
      </c>
      <c r="E138" s="14">
        <v>3.08</v>
      </c>
      <c r="F138" s="15">
        <v>7.0000000000000007E-2</v>
      </c>
      <c r="G138" s="18">
        <v>0</v>
      </c>
      <c r="H138" s="13">
        <v>70.89</v>
      </c>
      <c r="I138" s="16">
        <v>1800</v>
      </c>
      <c r="J138" s="14">
        <v>41.7</v>
      </c>
      <c r="K138" s="14">
        <v>12.9</v>
      </c>
      <c r="L138" s="13">
        <v>0.48</v>
      </c>
      <c r="M138" s="13">
        <v>0.01</v>
      </c>
      <c r="N138" s="13">
        <v>99.51</v>
      </c>
      <c r="O138" s="13">
        <v>1</v>
      </c>
      <c r="P138" s="13">
        <v>40.99</v>
      </c>
      <c r="Q138" s="13">
        <v>12.16</v>
      </c>
      <c r="R138" s="13">
        <v>0.25</v>
      </c>
      <c r="S138" s="13">
        <v>0.28999999999999998</v>
      </c>
      <c r="T138" s="13">
        <v>0.46</v>
      </c>
    </row>
    <row r="139" spans="1:20" x14ac:dyDescent="0.35">
      <c r="A139" s="13" t="s">
        <v>513</v>
      </c>
      <c r="B139" s="17" t="s">
        <v>380</v>
      </c>
      <c r="C139" s="13">
        <v>1240827</v>
      </c>
      <c r="D139" s="13">
        <v>2040</v>
      </c>
      <c r="E139" s="14">
        <v>608.25</v>
      </c>
      <c r="F139" s="15">
        <v>8.68</v>
      </c>
      <c r="G139" s="18">
        <v>-0.9</v>
      </c>
      <c r="H139" s="13">
        <v>15.03</v>
      </c>
      <c r="I139" s="16">
        <v>11400</v>
      </c>
      <c r="J139" s="14">
        <v>85.6</v>
      </c>
      <c r="K139" s="14">
        <v>289.32</v>
      </c>
      <c r="L139" s="13">
        <v>49.26</v>
      </c>
      <c r="M139" s="13">
        <v>2.96</v>
      </c>
      <c r="N139" s="13">
        <v>47.78</v>
      </c>
      <c r="O139" s="13">
        <v>2</v>
      </c>
      <c r="P139" s="13">
        <v>15.43</v>
      </c>
      <c r="Q139" s="13">
        <v>6.86</v>
      </c>
      <c r="R139" s="13">
        <v>5.8999999999999997E-2</v>
      </c>
      <c r="S139" s="13">
        <v>0.29799999999999999</v>
      </c>
      <c r="T139" s="13">
        <v>0.64300000000000002</v>
      </c>
    </row>
    <row r="140" spans="1:20" x14ac:dyDescent="0.35">
      <c r="A140" s="13" t="s">
        <v>514</v>
      </c>
      <c r="B140" s="17" t="s">
        <v>380</v>
      </c>
      <c r="C140" s="13">
        <v>201234</v>
      </c>
      <c r="D140" s="13">
        <v>374</v>
      </c>
      <c r="E140" s="14">
        <v>538.05999999999995</v>
      </c>
      <c r="F140" s="15">
        <v>49.52</v>
      </c>
      <c r="G140" s="18">
        <v>6.78</v>
      </c>
      <c r="H140" s="13">
        <v>62.4</v>
      </c>
      <c r="I140" s="16">
        <v>2600</v>
      </c>
      <c r="K140" s="14">
        <v>49.69</v>
      </c>
      <c r="O140" s="13">
        <v>2</v>
      </c>
      <c r="P140" s="13">
        <v>40.950000000000003</v>
      </c>
      <c r="Q140" s="13">
        <v>7.7</v>
      </c>
    </row>
    <row r="141" spans="1:20" x14ac:dyDescent="0.35">
      <c r="A141" s="13" t="s">
        <v>515</v>
      </c>
      <c r="B141" s="17" t="s">
        <v>382</v>
      </c>
      <c r="C141" s="13">
        <v>107449525</v>
      </c>
      <c r="D141" s="13">
        <v>1972550</v>
      </c>
      <c r="E141" s="14">
        <v>54.47</v>
      </c>
      <c r="F141" s="15">
        <v>0.47</v>
      </c>
      <c r="G141" s="18">
        <v>-4.87</v>
      </c>
      <c r="H141" s="13">
        <v>20.91</v>
      </c>
      <c r="I141" s="16">
        <v>9000</v>
      </c>
      <c r="J141" s="14">
        <v>92.2</v>
      </c>
      <c r="K141" s="14">
        <v>181.59</v>
      </c>
      <c r="L141" s="13">
        <v>12.99</v>
      </c>
      <c r="M141" s="13">
        <v>1.31</v>
      </c>
      <c r="N141" s="13">
        <v>85.7</v>
      </c>
      <c r="O141" s="13">
        <v>1.5</v>
      </c>
      <c r="P141" s="13">
        <v>20.69</v>
      </c>
      <c r="Q141" s="13">
        <v>4.74</v>
      </c>
      <c r="R141" s="13">
        <v>3.7999999999999999E-2</v>
      </c>
      <c r="S141" s="13">
        <v>0.25900000000000001</v>
      </c>
      <c r="T141" s="13">
        <v>0.70199999999999996</v>
      </c>
    </row>
    <row r="142" spans="1:20" x14ac:dyDescent="0.35">
      <c r="A142" s="12" t="s">
        <v>516</v>
      </c>
      <c r="B142" s="17" t="s">
        <v>376</v>
      </c>
      <c r="C142" s="13">
        <v>108004</v>
      </c>
      <c r="D142" s="13">
        <v>702</v>
      </c>
      <c r="E142" s="14">
        <v>153.85</v>
      </c>
      <c r="F142" s="15">
        <v>870.66</v>
      </c>
      <c r="G142" s="18">
        <v>-20.99</v>
      </c>
      <c r="H142" s="13">
        <v>30.21</v>
      </c>
      <c r="I142" s="16">
        <v>2000</v>
      </c>
      <c r="J142" s="14">
        <v>89</v>
      </c>
      <c r="K142" s="14">
        <v>114.81</v>
      </c>
      <c r="L142" s="13">
        <v>5.71</v>
      </c>
      <c r="M142" s="13">
        <v>45.71</v>
      </c>
      <c r="N142" s="13">
        <v>48.58</v>
      </c>
      <c r="O142" s="13">
        <v>2</v>
      </c>
      <c r="P142" s="13">
        <v>24.68</v>
      </c>
      <c r="Q142" s="13">
        <v>4.75</v>
      </c>
      <c r="R142" s="13">
        <v>0.28899999999999998</v>
      </c>
      <c r="S142" s="13">
        <v>0.152</v>
      </c>
      <c r="T142" s="13">
        <v>0.55900000000000005</v>
      </c>
    </row>
    <row r="143" spans="1:20" x14ac:dyDescent="0.35">
      <c r="A143" s="13" t="s">
        <v>517</v>
      </c>
      <c r="B143" s="17" t="s">
        <v>386</v>
      </c>
      <c r="C143" s="13">
        <v>4466706</v>
      </c>
      <c r="D143" s="13">
        <v>33843</v>
      </c>
      <c r="E143" s="14">
        <v>131.97999999999999</v>
      </c>
      <c r="F143" s="15">
        <v>0</v>
      </c>
      <c r="G143" s="18">
        <v>-0.26</v>
      </c>
      <c r="H143" s="13">
        <v>40.42</v>
      </c>
      <c r="I143" s="16">
        <v>1800</v>
      </c>
      <c r="J143" s="14">
        <v>99.1</v>
      </c>
      <c r="K143" s="14">
        <v>208.07</v>
      </c>
      <c r="L143" s="13">
        <v>55.3</v>
      </c>
      <c r="M143" s="13">
        <v>10.79</v>
      </c>
      <c r="N143" s="13">
        <v>33.909999999999997</v>
      </c>
      <c r="P143" s="13">
        <v>15.7</v>
      </c>
      <c r="Q143" s="13">
        <v>12.64</v>
      </c>
      <c r="R143" s="13">
        <v>0.21299999999999999</v>
      </c>
      <c r="S143" s="13">
        <v>0.23300000000000001</v>
      </c>
      <c r="T143" s="13">
        <v>0.55500000000000005</v>
      </c>
    </row>
    <row r="144" spans="1:20" x14ac:dyDescent="0.35">
      <c r="A144" s="13" t="s">
        <v>518</v>
      </c>
      <c r="B144" s="17" t="s">
        <v>378</v>
      </c>
      <c r="C144" s="13">
        <v>32543</v>
      </c>
      <c r="D144" s="13">
        <v>2</v>
      </c>
      <c r="E144" s="14">
        <v>16271.5</v>
      </c>
      <c r="F144" s="15">
        <v>205</v>
      </c>
      <c r="G144" s="18">
        <v>7.75</v>
      </c>
      <c r="H144" s="13">
        <v>5.43</v>
      </c>
      <c r="I144" s="16">
        <v>27000</v>
      </c>
      <c r="J144" s="14">
        <v>99</v>
      </c>
      <c r="K144" s="14">
        <v>1035.55</v>
      </c>
      <c r="L144" s="13">
        <v>0</v>
      </c>
      <c r="M144" s="13">
        <v>0</v>
      </c>
      <c r="N144" s="13">
        <v>100</v>
      </c>
      <c r="P144" s="13">
        <v>9.19</v>
      </c>
      <c r="Q144" s="13">
        <v>12.91</v>
      </c>
      <c r="R144" s="13">
        <v>0.17</v>
      </c>
    </row>
    <row r="145" spans="1:20" x14ac:dyDescent="0.35">
      <c r="A145" s="13" t="s">
        <v>519</v>
      </c>
      <c r="B145" s="17" t="s">
        <v>370</v>
      </c>
      <c r="C145" s="13">
        <v>2832224</v>
      </c>
      <c r="D145" s="13">
        <v>1564116</v>
      </c>
      <c r="E145" s="14">
        <v>1.81</v>
      </c>
      <c r="F145" s="15">
        <v>0</v>
      </c>
      <c r="G145" s="18">
        <v>0</v>
      </c>
      <c r="H145" s="13">
        <v>53.79</v>
      </c>
      <c r="I145" s="16">
        <v>1800</v>
      </c>
      <c r="J145" s="14">
        <v>97.8</v>
      </c>
      <c r="K145" s="14">
        <v>55.08</v>
      </c>
      <c r="L145" s="13">
        <v>0.77</v>
      </c>
      <c r="M145" s="13">
        <v>0</v>
      </c>
      <c r="N145" s="13">
        <v>99.23</v>
      </c>
      <c r="O145" s="13">
        <v>1</v>
      </c>
      <c r="P145" s="13">
        <v>21.59</v>
      </c>
      <c r="Q145" s="13">
        <v>6.95</v>
      </c>
      <c r="R145" s="13">
        <v>0.20599999999999999</v>
      </c>
      <c r="S145" s="13">
        <v>0.214</v>
      </c>
      <c r="T145" s="13">
        <v>0.57999999999999996</v>
      </c>
    </row>
    <row r="146" spans="1:20" x14ac:dyDescent="0.35">
      <c r="A146" s="13" t="s">
        <v>520</v>
      </c>
      <c r="B146" s="17" t="s">
        <v>382</v>
      </c>
      <c r="C146" s="13">
        <v>9439</v>
      </c>
      <c r="D146" s="13">
        <v>102</v>
      </c>
      <c r="E146" s="14">
        <v>92.54</v>
      </c>
      <c r="F146" s="15">
        <v>39.22</v>
      </c>
      <c r="G146" s="18">
        <v>0</v>
      </c>
      <c r="H146" s="13">
        <v>7.35</v>
      </c>
      <c r="I146" s="16">
        <v>3400</v>
      </c>
      <c r="J146" s="14">
        <v>97</v>
      </c>
      <c r="L146" s="13">
        <v>20</v>
      </c>
      <c r="M146" s="13">
        <v>0</v>
      </c>
      <c r="N146" s="13">
        <v>80</v>
      </c>
      <c r="O146" s="13">
        <v>2</v>
      </c>
      <c r="P146" s="13">
        <v>17.59</v>
      </c>
      <c r="Q146" s="13">
        <v>7.1</v>
      </c>
    </row>
    <row r="147" spans="1:20" x14ac:dyDescent="0.35">
      <c r="A147" s="13" t="s">
        <v>521</v>
      </c>
      <c r="B147" s="17" t="s">
        <v>374</v>
      </c>
      <c r="C147" s="13">
        <v>33241259</v>
      </c>
      <c r="D147" s="13">
        <v>446550</v>
      </c>
      <c r="E147" s="14">
        <v>74.44</v>
      </c>
      <c r="F147" s="15">
        <v>0.41</v>
      </c>
      <c r="G147" s="18">
        <v>-0.98</v>
      </c>
      <c r="H147" s="13">
        <v>41.62</v>
      </c>
      <c r="I147" s="16">
        <v>4000</v>
      </c>
      <c r="J147" s="14">
        <v>51.7</v>
      </c>
      <c r="K147" s="14">
        <v>40.35</v>
      </c>
      <c r="L147" s="13">
        <v>19.61</v>
      </c>
      <c r="M147" s="13">
        <v>2.17</v>
      </c>
      <c r="N147" s="13">
        <v>78.22</v>
      </c>
      <c r="P147" s="13">
        <v>21.98</v>
      </c>
      <c r="Q147" s="13">
        <v>5.58</v>
      </c>
      <c r="R147" s="13">
        <v>0.217</v>
      </c>
      <c r="S147" s="13">
        <v>0.35699999999999998</v>
      </c>
      <c r="T147" s="13">
        <v>0.42599999999999999</v>
      </c>
    </row>
    <row r="148" spans="1:20" x14ac:dyDescent="0.35">
      <c r="A148" s="13" t="s">
        <v>522</v>
      </c>
      <c r="B148" s="17" t="s">
        <v>380</v>
      </c>
      <c r="C148" s="13">
        <v>19686505</v>
      </c>
      <c r="D148" s="13">
        <v>801590</v>
      </c>
      <c r="E148" s="14">
        <v>24.56</v>
      </c>
      <c r="F148" s="15">
        <v>0.31</v>
      </c>
      <c r="G148" s="18">
        <v>0</v>
      </c>
      <c r="H148" s="13">
        <v>130.79</v>
      </c>
      <c r="I148" s="16">
        <v>1200</v>
      </c>
      <c r="J148" s="14">
        <v>47.8</v>
      </c>
      <c r="K148" s="14">
        <v>3.54</v>
      </c>
      <c r="L148" s="13">
        <v>5.0999999999999996</v>
      </c>
      <c r="M148" s="13">
        <v>0.3</v>
      </c>
      <c r="N148" s="13">
        <v>94.6</v>
      </c>
      <c r="O148" s="13">
        <v>2</v>
      </c>
      <c r="P148" s="13">
        <v>35.18</v>
      </c>
      <c r="Q148" s="13">
        <v>21.35</v>
      </c>
      <c r="R148" s="13">
        <v>0.26200000000000001</v>
      </c>
      <c r="S148" s="13">
        <v>0.34799999999999998</v>
      </c>
      <c r="T148" s="13">
        <v>0.39</v>
      </c>
    </row>
    <row r="149" spans="1:20" x14ac:dyDescent="0.35">
      <c r="A149" s="13" t="s">
        <v>523</v>
      </c>
      <c r="B149" s="17" t="s">
        <v>380</v>
      </c>
      <c r="C149" s="13">
        <v>2044147</v>
      </c>
      <c r="D149" s="13">
        <v>825418</v>
      </c>
      <c r="E149" s="14">
        <v>2.48</v>
      </c>
      <c r="F149" s="15">
        <v>0.19</v>
      </c>
      <c r="G149" s="18">
        <v>0</v>
      </c>
      <c r="H149" s="13">
        <v>48.98</v>
      </c>
      <c r="I149" s="16">
        <v>7200</v>
      </c>
      <c r="J149" s="14">
        <v>84</v>
      </c>
      <c r="K149" s="14">
        <v>62.57</v>
      </c>
      <c r="L149" s="13">
        <v>0.99</v>
      </c>
      <c r="M149" s="13">
        <v>0</v>
      </c>
      <c r="N149" s="13">
        <v>99.01</v>
      </c>
      <c r="O149" s="13">
        <v>1</v>
      </c>
      <c r="P149" s="13">
        <v>24.32</v>
      </c>
      <c r="Q149" s="13">
        <v>18.86</v>
      </c>
      <c r="R149" s="13">
        <v>9.7000000000000003E-2</v>
      </c>
      <c r="S149" s="13">
        <v>0.315</v>
      </c>
      <c r="T149" s="13">
        <v>0.58799999999999997</v>
      </c>
    </row>
    <row r="150" spans="1:20" x14ac:dyDescent="0.35">
      <c r="A150" s="13" t="s">
        <v>524</v>
      </c>
      <c r="B150" s="17" t="s">
        <v>376</v>
      </c>
      <c r="C150" s="13">
        <v>13287</v>
      </c>
      <c r="D150" s="13">
        <v>21</v>
      </c>
      <c r="E150" s="14">
        <v>632.71</v>
      </c>
      <c r="F150" s="15">
        <v>142.86000000000001</v>
      </c>
      <c r="G150" s="18">
        <v>0</v>
      </c>
      <c r="H150" s="13">
        <v>9.9499999999999993</v>
      </c>
      <c r="I150" s="16">
        <v>5000</v>
      </c>
      <c r="K150" s="14">
        <v>143</v>
      </c>
      <c r="L150" s="13">
        <v>0</v>
      </c>
      <c r="M150" s="13">
        <v>0</v>
      </c>
      <c r="N150" s="13">
        <v>100</v>
      </c>
      <c r="O150" s="13">
        <v>2</v>
      </c>
      <c r="P150" s="13">
        <v>24.76</v>
      </c>
      <c r="Q150" s="13">
        <v>6.7</v>
      </c>
    </row>
    <row r="151" spans="1:20" x14ac:dyDescent="0.35">
      <c r="A151" s="13" t="s">
        <v>525</v>
      </c>
      <c r="B151" s="17" t="s">
        <v>370</v>
      </c>
      <c r="C151" s="13">
        <v>28287147</v>
      </c>
      <c r="D151" s="13">
        <v>147181</v>
      </c>
      <c r="E151" s="14">
        <v>192.19</v>
      </c>
      <c r="F151" s="15">
        <v>0</v>
      </c>
      <c r="G151" s="18">
        <v>0</v>
      </c>
      <c r="H151" s="13">
        <v>66.98</v>
      </c>
      <c r="I151" s="16">
        <v>1400</v>
      </c>
      <c r="J151" s="14">
        <v>45.2</v>
      </c>
      <c r="K151" s="14">
        <v>15.86</v>
      </c>
      <c r="L151" s="13">
        <v>21.68</v>
      </c>
      <c r="M151" s="13">
        <v>0.64</v>
      </c>
      <c r="N151" s="13">
        <v>77.680000000000007</v>
      </c>
      <c r="P151" s="13">
        <v>30.98</v>
      </c>
      <c r="Q151" s="13">
        <v>9.31</v>
      </c>
      <c r="R151" s="13">
        <v>0.38</v>
      </c>
      <c r="S151" s="13">
        <v>0.21</v>
      </c>
      <c r="T151" s="13">
        <v>0.41</v>
      </c>
    </row>
    <row r="152" spans="1:20" x14ac:dyDescent="0.35">
      <c r="A152" s="13" t="s">
        <v>526</v>
      </c>
      <c r="B152" s="17" t="s">
        <v>378</v>
      </c>
      <c r="C152" s="13">
        <v>16491461</v>
      </c>
      <c r="D152" s="13">
        <v>41526</v>
      </c>
      <c r="E152" s="14">
        <v>397.14</v>
      </c>
      <c r="F152" s="15">
        <v>1.0900000000000001</v>
      </c>
      <c r="G152" s="18">
        <v>2.91</v>
      </c>
      <c r="H152" s="13">
        <v>5.04</v>
      </c>
      <c r="I152" s="16">
        <v>28600</v>
      </c>
      <c r="J152" s="14">
        <v>99</v>
      </c>
      <c r="K152" s="14">
        <v>460.84</v>
      </c>
      <c r="L152" s="13">
        <v>26.71</v>
      </c>
      <c r="M152" s="13">
        <v>0.97</v>
      </c>
      <c r="N152" s="13">
        <v>72.319999999999993</v>
      </c>
      <c r="O152" s="13">
        <v>3</v>
      </c>
      <c r="P152" s="13">
        <v>10.9</v>
      </c>
      <c r="Q152" s="13">
        <v>8.68</v>
      </c>
      <c r="R152" s="13">
        <v>2.1000000000000001E-2</v>
      </c>
      <c r="S152" s="13">
        <v>0.24399999999999999</v>
      </c>
      <c r="T152" s="13">
        <v>0.73599999999999999</v>
      </c>
    </row>
    <row r="153" spans="1:20" x14ac:dyDescent="0.35">
      <c r="A153" s="12" t="s">
        <v>527</v>
      </c>
      <c r="B153" s="17" t="s">
        <v>382</v>
      </c>
      <c r="C153" s="13">
        <v>221736</v>
      </c>
      <c r="D153" s="13">
        <v>960</v>
      </c>
      <c r="E153" s="14">
        <v>230.98</v>
      </c>
      <c r="F153" s="15">
        <v>37.92</v>
      </c>
      <c r="G153" s="18">
        <v>-0.41</v>
      </c>
      <c r="H153" s="13">
        <v>10.029999999999999</v>
      </c>
      <c r="I153" s="16">
        <v>11400</v>
      </c>
      <c r="J153" s="14">
        <v>96.7</v>
      </c>
      <c r="K153" s="14">
        <v>365.3</v>
      </c>
      <c r="L153" s="13">
        <v>10</v>
      </c>
      <c r="M153" s="13">
        <v>0</v>
      </c>
      <c r="N153" s="13">
        <v>90</v>
      </c>
      <c r="O153" s="13">
        <v>2</v>
      </c>
      <c r="P153" s="13">
        <v>14.78</v>
      </c>
      <c r="Q153" s="13">
        <v>6.45</v>
      </c>
      <c r="R153" s="13">
        <v>0.01</v>
      </c>
      <c r="S153" s="13">
        <v>0.15</v>
      </c>
      <c r="T153" s="13">
        <v>0.84</v>
      </c>
    </row>
    <row r="154" spans="1:20" x14ac:dyDescent="0.35">
      <c r="A154" s="13" t="s">
        <v>528</v>
      </c>
      <c r="B154" s="17" t="s">
        <v>376</v>
      </c>
      <c r="C154" s="13">
        <v>219246</v>
      </c>
      <c r="D154" s="13">
        <v>19060</v>
      </c>
      <c r="E154" s="14">
        <v>11.5</v>
      </c>
      <c r="F154" s="15">
        <v>11.83</v>
      </c>
      <c r="G154" s="18">
        <v>0</v>
      </c>
      <c r="H154" s="13">
        <v>7.72</v>
      </c>
      <c r="I154" s="16">
        <v>15000</v>
      </c>
      <c r="J154" s="14">
        <v>91</v>
      </c>
      <c r="K154" s="14">
        <v>252.23</v>
      </c>
      <c r="L154" s="13">
        <v>0.38</v>
      </c>
      <c r="M154" s="13">
        <v>0.33</v>
      </c>
      <c r="N154" s="13">
        <v>99.29</v>
      </c>
      <c r="O154" s="13">
        <v>2</v>
      </c>
      <c r="P154" s="13">
        <v>18.11</v>
      </c>
      <c r="Q154" s="13">
        <v>5.69</v>
      </c>
      <c r="R154" s="13">
        <v>0.15</v>
      </c>
      <c r="S154" s="13">
        <v>8.7999999999999995E-2</v>
      </c>
      <c r="T154" s="13">
        <v>0.76200000000000001</v>
      </c>
    </row>
    <row r="155" spans="1:20" x14ac:dyDescent="0.35">
      <c r="A155" s="13" t="s">
        <v>529</v>
      </c>
      <c r="B155" s="17" t="s">
        <v>376</v>
      </c>
      <c r="C155" s="13">
        <v>4076140</v>
      </c>
      <c r="D155" s="13">
        <v>268680</v>
      </c>
      <c r="E155" s="14">
        <v>15.17</v>
      </c>
      <c r="F155" s="15">
        <v>5.63</v>
      </c>
      <c r="G155" s="18">
        <v>4.05</v>
      </c>
      <c r="H155" s="13">
        <v>5.85</v>
      </c>
      <c r="I155" s="16">
        <v>21600</v>
      </c>
      <c r="J155" s="14">
        <v>99</v>
      </c>
      <c r="K155" s="14">
        <v>441.72</v>
      </c>
      <c r="L155" s="13">
        <v>5.6</v>
      </c>
      <c r="M155" s="13">
        <v>6.99</v>
      </c>
      <c r="N155" s="13">
        <v>87.41</v>
      </c>
      <c r="O155" s="13">
        <v>3</v>
      </c>
      <c r="P155" s="13">
        <v>13.76</v>
      </c>
      <c r="Q155" s="13">
        <v>7.53</v>
      </c>
      <c r="R155" s="13">
        <v>4.2999999999999997E-2</v>
      </c>
      <c r="S155" s="13">
        <v>0.27300000000000002</v>
      </c>
      <c r="T155" s="13">
        <v>0.68400000000000005</v>
      </c>
    </row>
    <row r="156" spans="1:20" x14ac:dyDescent="0.35">
      <c r="A156" s="13" t="s">
        <v>530</v>
      </c>
      <c r="B156" s="17" t="s">
        <v>382</v>
      </c>
      <c r="C156" s="13">
        <v>5570129</v>
      </c>
      <c r="D156" s="13">
        <v>129494</v>
      </c>
      <c r="E156" s="14">
        <v>43.01</v>
      </c>
      <c r="F156" s="15">
        <v>0.7</v>
      </c>
      <c r="G156" s="18">
        <v>-1.22</v>
      </c>
      <c r="H156" s="13">
        <v>29.11</v>
      </c>
      <c r="I156" s="16">
        <v>2300</v>
      </c>
      <c r="J156" s="14">
        <v>67.5</v>
      </c>
      <c r="K156" s="14">
        <v>39.659999999999997</v>
      </c>
      <c r="L156" s="13">
        <v>15.94</v>
      </c>
      <c r="M156" s="13">
        <v>1.94</v>
      </c>
      <c r="N156" s="13">
        <v>82.12</v>
      </c>
      <c r="O156" s="13">
        <v>2</v>
      </c>
      <c r="P156" s="13">
        <v>24.51</v>
      </c>
      <c r="Q156" s="13">
        <v>4.45</v>
      </c>
      <c r="R156" s="13">
        <v>0.16500000000000001</v>
      </c>
      <c r="S156" s="13">
        <v>0.27500000000000002</v>
      </c>
      <c r="T156" s="13">
        <v>0.56000000000000005</v>
      </c>
    </row>
    <row r="157" spans="1:20" x14ac:dyDescent="0.35">
      <c r="A157" s="13" t="s">
        <v>531</v>
      </c>
      <c r="B157" s="17" t="s">
        <v>380</v>
      </c>
      <c r="C157" s="13">
        <v>12525094</v>
      </c>
      <c r="D157" s="13">
        <v>1267000</v>
      </c>
      <c r="E157" s="14">
        <v>9.89</v>
      </c>
      <c r="F157" s="15">
        <v>0</v>
      </c>
      <c r="G157" s="18">
        <v>-0.67</v>
      </c>
      <c r="H157" s="13">
        <v>121.69</v>
      </c>
      <c r="I157" s="16">
        <v>800</v>
      </c>
      <c r="J157" s="14">
        <v>17.600000000000001</v>
      </c>
      <c r="K157" s="14">
        <v>1.92</v>
      </c>
      <c r="L157" s="13">
        <v>3.54</v>
      </c>
      <c r="M157" s="13">
        <v>0.01</v>
      </c>
      <c r="N157" s="13">
        <v>96.45</v>
      </c>
      <c r="O157" s="13">
        <v>1</v>
      </c>
      <c r="P157" s="13">
        <v>50.73</v>
      </c>
      <c r="Q157" s="13">
        <v>20.91</v>
      </c>
      <c r="R157" s="13">
        <v>0.39</v>
      </c>
      <c r="S157" s="13">
        <v>0.17</v>
      </c>
      <c r="T157" s="13">
        <v>0.44</v>
      </c>
    </row>
    <row r="158" spans="1:20" x14ac:dyDescent="0.35">
      <c r="A158" s="13" t="s">
        <v>532</v>
      </c>
      <c r="B158" s="17" t="s">
        <v>380</v>
      </c>
      <c r="C158" s="13">
        <v>131859731</v>
      </c>
      <c r="D158" s="13">
        <v>923768</v>
      </c>
      <c r="E158" s="14">
        <v>142.74</v>
      </c>
      <c r="F158" s="15">
        <v>0.09</v>
      </c>
      <c r="G158" s="18">
        <v>0.26</v>
      </c>
      <c r="H158" s="13">
        <v>98.8</v>
      </c>
      <c r="I158" s="16">
        <v>900</v>
      </c>
      <c r="J158" s="14">
        <v>68</v>
      </c>
      <c r="K158" s="14">
        <v>9.2799999999999994</v>
      </c>
      <c r="L158" s="13">
        <v>31.29</v>
      </c>
      <c r="M158" s="13">
        <v>2.96</v>
      </c>
      <c r="N158" s="13">
        <v>65.75</v>
      </c>
      <c r="O158" s="13">
        <v>1.5</v>
      </c>
      <c r="P158" s="13">
        <v>40.43</v>
      </c>
      <c r="Q158" s="13">
        <v>16.940000000000001</v>
      </c>
      <c r="R158" s="13">
        <v>0.26900000000000002</v>
      </c>
      <c r="S158" s="13">
        <v>0.48699999999999999</v>
      </c>
      <c r="T158" s="13">
        <v>0.24399999999999999</v>
      </c>
    </row>
    <row r="159" spans="1:20" x14ac:dyDescent="0.35">
      <c r="A159" s="12" t="s">
        <v>533</v>
      </c>
      <c r="B159" s="17" t="s">
        <v>376</v>
      </c>
      <c r="C159" s="13">
        <v>82459</v>
      </c>
      <c r="D159" s="13">
        <v>477</v>
      </c>
      <c r="E159" s="14">
        <v>172.87</v>
      </c>
      <c r="F159" s="15">
        <v>310.69</v>
      </c>
      <c r="G159" s="18">
        <v>9.61</v>
      </c>
      <c r="H159" s="13">
        <v>7.11</v>
      </c>
      <c r="I159" s="16">
        <v>12500</v>
      </c>
      <c r="J159" s="14">
        <v>97</v>
      </c>
      <c r="K159" s="14">
        <v>254.67</v>
      </c>
      <c r="L159" s="13">
        <v>13.04</v>
      </c>
      <c r="M159" s="13">
        <v>4.3499999999999996</v>
      </c>
      <c r="N159" s="13">
        <v>82.61</v>
      </c>
      <c r="O159" s="13">
        <v>2</v>
      </c>
      <c r="P159" s="13">
        <v>19.43</v>
      </c>
      <c r="Q159" s="13">
        <v>2.29</v>
      </c>
    </row>
    <row r="160" spans="1:20" x14ac:dyDescent="0.35">
      <c r="A160" s="13" t="s">
        <v>534</v>
      </c>
      <c r="B160" s="17" t="s">
        <v>378</v>
      </c>
      <c r="C160" s="13">
        <v>4610820</v>
      </c>
      <c r="D160" s="13">
        <v>323802</v>
      </c>
      <c r="E160" s="14">
        <v>14.24</v>
      </c>
      <c r="F160" s="15">
        <v>7.77</v>
      </c>
      <c r="G160" s="18">
        <v>1.74</v>
      </c>
      <c r="H160" s="13">
        <v>3.7</v>
      </c>
      <c r="I160" s="16">
        <v>37800</v>
      </c>
      <c r="J160" s="14">
        <v>100</v>
      </c>
      <c r="K160" s="14">
        <v>461.74</v>
      </c>
      <c r="L160" s="13">
        <v>2.87</v>
      </c>
      <c r="M160" s="13">
        <v>0</v>
      </c>
      <c r="N160" s="13">
        <v>97.13</v>
      </c>
      <c r="O160" s="13">
        <v>3</v>
      </c>
      <c r="P160" s="13">
        <v>11.46</v>
      </c>
      <c r="Q160" s="13">
        <v>9.4</v>
      </c>
      <c r="R160" s="13">
        <v>2.1000000000000001E-2</v>
      </c>
      <c r="S160" s="13">
        <v>0.41499999999999998</v>
      </c>
      <c r="T160" s="13">
        <v>0.56399999999999995</v>
      </c>
    </row>
    <row r="161" spans="1:20" x14ac:dyDescent="0.35">
      <c r="A161" s="13" t="s">
        <v>535</v>
      </c>
      <c r="B161" s="17" t="s">
        <v>393</v>
      </c>
      <c r="C161" s="13">
        <v>3102229</v>
      </c>
      <c r="D161" s="13">
        <v>212460</v>
      </c>
      <c r="E161" s="14">
        <v>14.6</v>
      </c>
      <c r="F161" s="15">
        <v>0.98</v>
      </c>
      <c r="G161" s="18">
        <v>0.28000000000000003</v>
      </c>
      <c r="H161" s="13">
        <v>19.510000000000002</v>
      </c>
      <c r="I161" s="16">
        <v>13100</v>
      </c>
      <c r="J161" s="14">
        <v>75.8</v>
      </c>
      <c r="K161" s="14">
        <v>85.49</v>
      </c>
      <c r="L161" s="13">
        <v>0</v>
      </c>
      <c r="M161" s="13">
        <v>0.14000000000000001</v>
      </c>
      <c r="N161" s="13">
        <v>99.74</v>
      </c>
      <c r="O161" s="13">
        <v>1</v>
      </c>
      <c r="P161" s="13">
        <v>36.24</v>
      </c>
      <c r="Q161" s="13">
        <v>3.81</v>
      </c>
      <c r="R161" s="13">
        <v>2.7E-2</v>
      </c>
      <c r="S161" s="13">
        <v>0.39</v>
      </c>
      <c r="T161" s="13">
        <v>0.58299999999999996</v>
      </c>
    </row>
    <row r="162" spans="1:20" x14ac:dyDescent="0.35">
      <c r="A162" s="13" t="s">
        <v>536</v>
      </c>
      <c r="B162" s="17" t="s">
        <v>370</v>
      </c>
      <c r="C162" s="13">
        <v>165803560</v>
      </c>
      <c r="D162" s="13">
        <v>803940</v>
      </c>
      <c r="E162" s="14">
        <v>206.24</v>
      </c>
      <c r="F162" s="15">
        <v>0.13</v>
      </c>
      <c r="G162" s="18">
        <v>-2.77</v>
      </c>
      <c r="H162" s="13">
        <v>72.44</v>
      </c>
      <c r="I162" s="16">
        <v>2100</v>
      </c>
      <c r="J162" s="14">
        <v>45.7</v>
      </c>
      <c r="K162" s="14">
        <v>31.83</v>
      </c>
      <c r="L162" s="13">
        <v>27.87</v>
      </c>
      <c r="M162" s="13">
        <v>0.87</v>
      </c>
      <c r="N162" s="13">
        <v>71.260000000000005</v>
      </c>
      <c r="O162" s="13">
        <v>1</v>
      </c>
      <c r="P162" s="13">
        <v>29.74</v>
      </c>
      <c r="Q162" s="13">
        <v>8.23</v>
      </c>
      <c r="R162" s="13">
        <v>0.216</v>
      </c>
      <c r="S162" s="13">
        <v>0.251</v>
      </c>
      <c r="T162" s="13">
        <v>0.53300000000000003</v>
      </c>
    </row>
    <row r="163" spans="1:20" x14ac:dyDescent="0.35">
      <c r="A163" s="13" t="s">
        <v>537</v>
      </c>
      <c r="B163" s="17" t="s">
        <v>376</v>
      </c>
      <c r="C163" s="13">
        <v>20579</v>
      </c>
      <c r="D163" s="13">
        <v>458</v>
      </c>
      <c r="E163" s="14">
        <v>44.93</v>
      </c>
      <c r="F163" s="15">
        <v>331.66</v>
      </c>
      <c r="G163" s="18">
        <v>2.85</v>
      </c>
      <c r="H163" s="13">
        <v>14.84</v>
      </c>
      <c r="I163" s="16">
        <v>9000</v>
      </c>
      <c r="J163" s="14">
        <v>92</v>
      </c>
      <c r="K163" s="14">
        <v>325.57</v>
      </c>
      <c r="L163" s="13">
        <v>8.6999999999999993</v>
      </c>
      <c r="M163" s="13">
        <v>4.3499999999999996</v>
      </c>
      <c r="N163" s="13">
        <v>86.95</v>
      </c>
      <c r="O163" s="13">
        <v>2</v>
      </c>
      <c r="P163" s="13">
        <v>18.03</v>
      </c>
      <c r="Q163" s="13">
        <v>6.8</v>
      </c>
      <c r="R163" s="13">
        <v>6.2E-2</v>
      </c>
      <c r="S163" s="13">
        <v>0.12</v>
      </c>
      <c r="T163" s="13">
        <v>0.81799999999999995</v>
      </c>
    </row>
    <row r="164" spans="1:20" x14ac:dyDescent="0.35">
      <c r="A164" s="13" t="s">
        <v>538</v>
      </c>
      <c r="B164" s="17" t="s">
        <v>382</v>
      </c>
      <c r="C164" s="13">
        <v>3191319</v>
      </c>
      <c r="D164" s="13">
        <v>78200</v>
      </c>
      <c r="E164" s="14">
        <v>40.81</v>
      </c>
      <c r="F164" s="15">
        <v>3.18</v>
      </c>
      <c r="G164" s="18">
        <v>-0.91</v>
      </c>
      <c r="H164" s="13">
        <v>20.47</v>
      </c>
      <c r="I164" s="16">
        <v>6300</v>
      </c>
      <c r="J164" s="14">
        <v>92.6</v>
      </c>
      <c r="K164" s="14">
        <v>137.91</v>
      </c>
      <c r="L164" s="13">
        <v>7.36</v>
      </c>
      <c r="M164" s="13">
        <v>1.98</v>
      </c>
      <c r="N164" s="13">
        <v>90.66</v>
      </c>
      <c r="O164" s="13">
        <v>2</v>
      </c>
      <c r="P164" s="13">
        <v>21.74</v>
      </c>
      <c r="Q164" s="13">
        <v>5.36</v>
      </c>
      <c r="R164" s="13">
        <v>6.8000000000000005E-2</v>
      </c>
      <c r="S164" s="13">
        <v>0.156</v>
      </c>
      <c r="T164" s="13">
        <v>0.77600000000000002</v>
      </c>
    </row>
    <row r="165" spans="1:20" x14ac:dyDescent="0.35">
      <c r="A165" s="13" t="s">
        <v>539</v>
      </c>
      <c r="B165" s="17" t="s">
        <v>376</v>
      </c>
      <c r="C165" s="13">
        <v>5670544</v>
      </c>
      <c r="D165" s="13">
        <v>462840</v>
      </c>
      <c r="E165" s="14">
        <v>12.25</v>
      </c>
      <c r="F165" s="15">
        <v>1.1100000000000001</v>
      </c>
      <c r="G165" s="18">
        <v>0</v>
      </c>
      <c r="H165" s="13">
        <v>51.45</v>
      </c>
      <c r="I165" s="16">
        <v>2200</v>
      </c>
      <c r="J165" s="14">
        <v>64.599999999999994</v>
      </c>
      <c r="K165" s="14">
        <v>10.93</v>
      </c>
      <c r="L165" s="13">
        <v>0.46</v>
      </c>
      <c r="M165" s="13">
        <v>1.44</v>
      </c>
      <c r="N165" s="13">
        <v>98.1</v>
      </c>
      <c r="O165" s="13">
        <v>2</v>
      </c>
      <c r="P165" s="13">
        <v>29.36</v>
      </c>
      <c r="Q165" s="13">
        <v>7.25</v>
      </c>
      <c r="R165" s="13">
        <v>0.35299999999999998</v>
      </c>
      <c r="S165" s="13">
        <v>0.38100000000000001</v>
      </c>
      <c r="T165" s="13">
        <v>0.26600000000000001</v>
      </c>
    </row>
    <row r="166" spans="1:20" x14ac:dyDescent="0.35">
      <c r="A166" s="13" t="s">
        <v>540</v>
      </c>
      <c r="B166" s="17" t="s">
        <v>382</v>
      </c>
      <c r="C166" s="13">
        <v>6506464</v>
      </c>
      <c r="D166" s="13">
        <v>406750</v>
      </c>
      <c r="E166" s="14">
        <v>16</v>
      </c>
      <c r="F166" s="15">
        <v>0</v>
      </c>
      <c r="G166" s="18">
        <v>-0.08</v>
      </c>
      <c r="H166" s="13">
        <v>25.63</v>
      </c>
      <c r="I166" s="16">
        <v>4700</v>
      </c>
      <c r="J166" s="14">
        <v>94</v>
      </c>
      <c r="K166" s="14">
        <v>49.23</v>
      </c>
      <c r="L166" s="13">
        <v>7.6</v>
      </c>
      <c r="M166" s="13">
        <v>0.23</v>
      </c>
      <c r="N166" s="13">
        <v>92.17</v>
      </c>
      <c r="O166" s="13">
        <v>2</v>
      </c>
      <c r="P166" s="13">
        <v>29.1</v>
      </c>
      <c r="Q166" s="13">
        <v>4.49</v>
      </c>
      <c r="R166" s="13">
        <v>0.224</v>
      </c>
      <c r="S166" s="13">
        <v>0.20699999999999999</v>
      </c>
      <c r="T166" s="13">
        <v>0.56899999999999995</v>
      </c>
    </row>
    <row r="167" spans="1:20" x14ac:dyDescent="0.35">
      <c r="A167" s="13" t="s">
        <v>541</v>
      </c>
      <c r="B167" s="17" t="s">
        <v>382</v>
      </c>
      <c r="C167" s="13">
        <v>28302603</v>
      </c>
      <c r="D167" s="13">
        <v>1285220</v>
      </c>
      <c r="E167" s="14">
        <v>22.02</v>
      </c>
      <c r="F167" s="15">
        <v>0.19</v>
      </c>
      <c r="G167" s="18">
        <v>-1.05</v>
      </c>
      <c r="H167" s="13">
        <v>31.94</v>
      </c>
      <c r="I167" s="16">
        <v>5100</v>
      </c>
      <c r="J167" s="14">
        <v>90.9</v>
      </c>
      <c r="K167" s="14">
        <v>79.52</v>
      </c>
      <c r="L167" s="13">
        <v>2.89</v>
      </c>
      <c r="M167" s="13">
        <v>0.4</v>
      </c>
      <c r="N167" s="13">
        <v>96.71</v>
      </c>
      <c r="O167" s="13">
        <v>1.5</v>
      </c>
      <c r="P167" s="13">
        <v>20.48</v>
      </c>
      <c r="Q167" s="13">
        <v>6.23</v>
      </c>
      <c r="R167" s="13">
        <v>0.08</v>
      </c>
      <c r="S167" s="13">
        <v>0.27</v>
      </c>
      <c r="T167" s="13">
        <v>0.65</v>
      </c>
    </row>
    <row r="168" spans="1:20" x14ac:dyDescent="0.35">
      <c r="A168" s="13" t="s">
        <v>542</v>
      </c>
      <c r="B168" s="17" t="s">
        <v>370</v>
      </c>
      <c r="C168" s="13">
        <v>89468677</v>
      </c>
      <c r="D168" s="13">
        <v>300000</v>
      </c>
      <c r="E168" s="14">
        <v>298.23</v>
      </c>
      <c r="F168" s="15">
        <v>12.1</v>
      </c>
      <c r="G168" s="18">
        <v>-1.5</v>
      </c>
      <c r="H168" s="13">
        <v>23.51</v>
      </c>
      <c r="I168" s="16">
        <v>4600</v>
      </c>
      <c r="J168" s="14">
        <v>92.6</v>
      </c>
      <c r="K168" s="14">
        <v>38.42</v>
      </c>
      <c r="L168" s="13">
        <v>18.95</v>
      </c>
      <c r="M168" s="13">
        <v>16.77</v>
      </c>
      <c r="N168" s="13">
        <v>64.28</v>
      </c>
      <c r="O168" s="13">
        <v>2</v>
      </c>
      <c r="P168" s="13">
        <v>24.89</v>
      </c>
      <c r="Q168" s="13">
        <v>5.41</v>
      </c>
      <c r="R168" s="13">
        <v>0.14399999999999999</v>
      </c>
      <c r="S168" s="13">
        <v>0.32600000000000001</v>
      </c>
      <c r="T168" s="13">
        <v>0.53</v>
      </c>
    </row>
    <row r="169" spans="1:20" x14ac:dyDescent="0.35">
      <c r="A169" s="13" t="s">
        <v>543</v>
      </c>
      <c r="B169" s="17" t="s">
        <v>372</v>
      </c>
      <c r="C169" s="13">
        <v>38536869</v>
      </c>
      <c r="D169" s="13">
        <v>312685</v>
      </c>
      <c r="E169" s="14">
        <v>123.25</v>
      </c>
      <c r="F169" s="15">
        <v>0.16</v>
      </c>
      <c r="G169" s="18">
        <v>-0.49</v>
      </c>
      <c r="H169" s="13">
        <v>8.51</v>
      </c>
      <c r="I169" s="16">
        <v>11100</v>
      </c>
      <c r="J169" s="14">
        <v>99.8</v>
      </c>
      <c r="K169" s="14">
        <v>306.27999999999997</v>
      </c>
      <c r="L169" s="13">
        <v>45.91</v>
      </c>
      <c r="M169" s="13">
        <v>1.1200000000000001</v>
      </c>
      <c r="N169" s="13">
        <v>52.97</v>
      </c>
      <c r="O169" s="13">
        <v>3</v>
      </c>
      <c r="P169" s="13">
        <v>9.85</v>
      </c>
      <c r="Q169" s="13">
        <v>9.89</v>
      </c>
      <c r="R169" s="13">
        <v>0.05</v>
      </c>
      <c r="S169" s="13">
        <v>0.311</v>
      </c>
      <c r="T169" s="13">
        <v>0.64</v>
      </c>
    </row>
    <row r="170" spans="1:20" x14ac:dyDescent="0.35">
      <c r="A170" s="13" t="s">
        <v>544</v>
      </c>
      <c r="B170" s="17" t="s">
        <v>378</v>
      </c>
      <c r="C170" s="13">
        <v>10605870</v>
      </c>
      <c r="D170" s="13">
        <v>92391</v>
      </c>
      <c r="E170" s="14">
        <v>114.79</v>
      </c>
      <c r="F170" s="15">
        <v>1.94</v>
      </c>
      <c r="G170" s="18">
        <v>3.57</v>
      </c>
      <c r="H170" s="13">
        <v>5.05</v>
      </c>
      <c r="I170" s="16">
        <v>18000</v>
      </c>
      <c r="J170" s="14">
        <v>93.3</v>
      </c>
      <c r="K170" s="14">
        <v>399.21</v>
      </c>
      <c r="L170" s="13">
        <v>21.75</v>
      </c>
      <c r="M170" s="13">
        <v>7.81</v>
      </c>
      <c r="N170" s="13">
        <v>70.44</v>
      </c>
      <c r="O170" s="13">
        <v>3</v>
      </c>
      <c r="P170" s="13">
        <v>10.72</v>
      </c>
      <c r="Q170" s="13">
        <v>10.5</v>
      </c>
      <c r="R170" s="13">
        <v>5.2999999999999999E-2</v>
      </c>
      <c r="S170" s="13">
        <v>0.27400000000000002</v>
      </c>
      <c r="T170" s="13">
        <v>0.67300000000000004</v>
      </c>
    </row>
    <row r="171" spans="1:20" x14ac:dyDescent="0.35">
      <c r="A171" s="13" t="s">
        <v>545</v>
      </c>
      <c r="B171" s="17" t="s">
        <v>382</v>
      </c>
      <c r="C171" s="13">
        <v>3927188</v>
      </c>
      <c r="D171" s="13">
        <v>13790</v>
      </c>
      <c r="E171" s="14">
        <v>284.79000000000002</v>
      </c>
      <c r="F171" s="15">
        <v>3.63</v>
      </c>
      <c r="G171" s="18">
        <v>-1.46</v>
      </c>
      <c r="H171" s="13">
        <v>8.24</v>
      </c>
      <c r="I171" s="16">
        <v>16800</v>
      </c>
      <c r="J171" s="14">
        <v>94.1</v>
      </c>
      <c r="K171" s="14">
        <v>283.13</v>
      </c>
      <c r="L171" s="13">
        <v>3.95</v>
      </c>
      <c r="M171" s="13">
        <v>5.52</v>
      </c>
      <c r="N171" s="13">
        <v>90.53</v>
      </c>
      <c r="O171" s="13">
        <v>2</v>
      </c>
      <c r="P171" s="13">
        <v>12.77</v>
      </c>
      <c r="Q171" s="13">
        <v>7.65</v>
      </c>
      <c r="R171" s="13">
        <v>0.01</v>
      </c>
      <c r="S171" s="13">
        <v>0.45</v>
      </c>
      <c r="T171" s="13">
        <v>0.54</v>
      </c>
    </row>
    <row r="172" spans="1:20" x14ac:dyDescent="0.35">
      <c r="A172" s="13" t="s">
        <v>546</v>
      </c>
      <c r="B172" s="17" t="s">
        <v>393</v>
      </c>
      <c r="C172" s="13">
        <v>885359</v>
      </c>
      <c r="D172" s="13">
        <v>11437</v>
      </c>
      <c r="E172" s="14">
        <v>77.41</v>
      </c>
      <c r="F172" s="15">
        <v>4.92</v>
      </c>
      <c r="G172" s="18">
        <v>16.29</v>
      </c>
      <c r="H172" s="13">
        <v>18.61</v>
      </c>
      <c r="I172" s="16">
        <v>21500</v>
      </c>
      <c r="J172" s="14">
        <v>82.5</v>
      </c>
      <c r="K172" s="14">
        <v>232</v>
      </c>
      <c r="L172" s="13">
        <v>1.64</v>
      </c>
      <c r="M172" s="13">
        <v>0.27</v>
      </c>
      <c r="N172" s="13">
        <v>98.09</v>
      </c>
      <c r="O172" s="13">
        <v>1</v>
      </c>
      <c r="P172" s="13">
        <v>15.56</v>
      </c>
      <c r="Q172" s="13">
        <v>4.72</v>
      </c>
      <c r="R172" s="13">
        <v>2E-3</v>
      </c>
      <c r="S172" s="13">
        <v>0.80100000000000005</v>
      </c>
      <c r="T172" s="13">
        <v>0.19700000000000001</v>
      </c>
    </row>
    <row r="173" spans="1:20" x14ac:dyDescent="0.35">
      <c r="A173" s="13" t="s">
        <v>547</v>
      </c>
      <c r="B173" s="17" t="s">
        <v>380</v>
      </c>
      <c r="C173" s="13">
        <v>787584</v>
      </c>
      <c r="D173" s="13">
        <v>2517</v>
      </c>
      <c r="E173" s="14">
        <v>312.91000000000003</v>
      </c>
      <c r="F173" s="15">
        <v>8.2200000000000006</v>
      </c>
      <c r="G173" s="18">
        <v>0</v>
      </c>
      <c r="H173" s="13">
        <v>7.78</v>
      </c>
      <c r="I173" s="16">
        <v>5800</v>
      </c>
      <c r="J173" s="14">
        <v>88.9</v>
      </c>
      <c r="K173" s="14">
        <v>380.91</v>
      </c>
      <c r="L173" s="13">
        <v>13.6</v>
      </c>
      <c r="M173" s="13">
        <v>1.2</v>
      </c>
      <c r="N173" s="13">
        <v>85.2</v>
      </c>
      <c r="O173" s="13">
        <v>2</v>
      </c>
      <c r="P173" s="13">
        <v>18.899999999999999</v>
      </c>
      <c r="Q173" s="13">
        <v>5.49</v>
      </c>
      <c r="R173" s="13">
        <v>0.08</v>
      </c>
      <c r="S173" s="13">
        <v>0.19</v>
      </c>
      <c r="T173" s="13">
        <v>0.73</v>
      </c>
    </row>
    <row r="174" spans="1:20" x14ac:dyDescent="0.35">
      <c r="A174" s="13" t="s">
        <v>548</v>
      </c>
      <c r="B174" s="17" t="s">
        <v>372</v>
      </c>
      <c r="C174" s="13">
        <v>22303552</v>
      </c>
      <c r="D174" s="13">
        <v>237500</v>
      </c>
      <c r="E174" s="14">
        <v>93.91</v>
      </c>
      <c r="F174" s="15">
        <v>0.09</v>
      </c>
      <c r="G174" s="18">
        <v>-0.13</v>
      </c>
      <c r="H174" s="13">
        <v>26.43</v>
      </c>
      <c r="I174" s="16">
        <v>7000</v>
      </c>
      <c r="J174" s="14">
        <v>98.4</v>
      </c>
      <c r="K174" s="14">
        <v>196.87</v>
      </c>
      <c r="L174" s="13">
        <v>40.82</v>
      </c>
      <c r="M174" s="13">
        <v>2.25</v>
      </c>
      <c r="N174" s="13">
        <v>56.93</v>
      </c>
      <c r="O174" s="13">
        <v>3</v>
      </c>
      <c r="P174" s="13">
        <v>10.7</v>
      </c>
      <c r="Q174" s="13">
        <v>11.77</v>
      </c>
      <c r="R174" s="13">
        <v>0.10100000000000001</v>
      </c>
      <c r="S174" s="13">
        <v>0.35</v>
      </c>
      <c r="T174" s="13">
        <v>0.54900000000000004</v>
      </c>
    </row>
    <row r="175" spans="1:20" x14ac:dyDescent="0.35">
      <c r="A175" s="13" t="s">
        <v>549</v>
      </c>
      <c r="B175" s="17" t="s">
        <v>386</v>
      </c>
      <c r="C175" s="13">
        <v>142893540</v>
      </c>
      <c r="D175" s="13">
        <v>17075200</v>
      </c>
      <c r="E175" s="14">
        <v>8.3699999999999992</v>
      </c>
      <c r="F175" s="15">
        <v>0.22</v>
      </c>
      <c r="G175" s="18">
        <v>1.02</v>
      </c>
      <c r="H175" s="13">
        <v>15.39</v>
      </c>
      <c r="I175" s="16">
        <v>8900</v>
      </c>
      <c r="J175" s="14">
        <v>99.6</v>
      </c>
      <c r="K175" s="14">
        <v>280.63</v>
      </c>
      <c r="L175" s="13">
        <v>7.33</v>
      </c>
      <c r="M175" s="13">
        <v>0.11</v>
      </c>
      <c r="N175" s="13">
        <v>92.56</v>
      </c>
      <c r="P175" s="13">
        <v>9.9499999999999993</v>
      </c>
      <c r="Q175" s="13">
        <v>14.65</v>
      </c>
      <c r="R175" s="13">
        <v>5.3999999999999999E-2</v>
      </c>
      <c r="S175" s="13">
        <v>0.371</v>
      </c>
      <c r="T175" s="13">
        <v>0.57499999999999996</v>
      </c>
    </row>
    <row r="176" spans="1:20" x14ac:dyDescent="0.35">
      <c r="A176" s="13" t="s">
        <v>550</v>
      </c>
      <c r="B176" s="17" t="s">
        <v>380</v>
      </c>
      <c r="C176" s="13">
        <v>8648248</v>
      </c>
      <c r="D176" s="13">
        <v>26338</v>
      </c>
      <c r="E176" s="14">
        <v>328.36</v>
      </c>
      <c r="F176" s="15">
        <v>0</v>
      </c>
      <c r="G176" s="18">
        <v>0</v>
      </c>
      <c r="H176" s="13">
        <v>91.23</v>
      </c>
      <c r="I176" s="16">
        <v>1300</v>
      </c>
      <c r="J176" s="14">
        <v>70.400000000000006</v>
      </c>
      <c r="K176" s="14">
        <v>2.66</v>
      </c>
      <c r="L176" s="13">
        <v>40.54</v>
      </c>
      <c r="M176" s="13">
        <v>12.16</v>
      </c>
      <c r="N176" s="13">
        <v>47.3</v>
      </c>
      <c r="O176" s="13">
        <v>3</v>
      </c>
      <c r="P176" s="13">
        <v>40.369999999999997</v>
      </c>
      <c r="Q176" s="13">
        <v>16.09</v>
      </c>
      <c r="R176" s="13">
        <v>0.40100000000000002</v>
      </c>
      <c r="S176" s="13">
        <v>0.22900000000000001</v>
      </c>
      <c r="T176" s="13">
        <v>0.37</v>
      </c>
    </row>
    <row r="177" spans="1:20" x14ac:dyDescent="0.35">
      <c r="A177" s="13" t="s">
        <v>551</v>
      </c>
      <c r="B177" s="17" t="s">
        <v>380</v>
      </c>
      <c r="C177" s="13">
        <v>7502</v>
      </c>
      <c r="D177" s="13">
        <v>413</v>
      </c>
      <c r="E177" s="14">
        <v>18.16</v>
      </c>
      <c r="F177" s="15">
        <v>14.53</v>
      </c>
      <c r="G177" s="18">
        <v>0</v>
      </c>
      <c r="H177" s="13">
        <v>19</v>
      </c>
      <c r="I177" s="16">
        <v>2500</v>
      </c>
      <c r="J177" s="14">
        <v>97</v>
      </c>
      <c r="K177" s="14">
        <v>293.26</v>
      </c>
      <c r="L177" s="13">
        <v>12.9</v>
      </c>
      <c r="M177" s="13">
        <v>0</v>
      </c>
      <c r="N177" s="13">
        <v>87.1</v>
      </c>
      <c r="P177" s="13">
        <v>12.13</v>
      </c>
      <c r="Q177" s="13">
        <v>6.53</v>
      </c>
    </row>
    <row r="178" spans="1:20" x14ac:dyDescent="0.35">
      <c r="A178" s="12" t="s">
        <v>552</v>
      </c>
      <c r="B178" s="17" t="s">
        <v>382</v>
      </c>
      <c r="C178" s="13">
        <v>39129</v>
      </c>
      <c r="D178" s="13">
        <v>261</v>
      </c>
      <c r="E178" s="14">
        <v>149.91999999999999</v>
      </c>
      <c r="F178" s="15">
        <v>51.72</v>
      </c>
      <c r="G178" s="18">
        <v>-7.11</v>
      </c>
      <c r="H178" s="13">
        <v>14.49</v>
      </c>
      <c r="I178" s="16">
        <v>8800</v>
      </c>
      <c r="J178" s="14">
        <v>97</v>
      </c>
      <c r="K178" s="14">
        <v>638.91</v>
      </c>
      <c r="L178" s="13">
        <v>19.440000000000001</v>
      </c>
      <c r="M178" s="13">
        <v>2.78</v>
      </c>
      <c r="N178" s="13">
        <v>77.78</v>
      </c>
      <c r="O178" s="13">
        <v>2</v>
      </c>
      <c r="P178" s="13">
        <v>18.02</v>
      </c>
      <c r="Q178" s="13">
        <v>8.33</v>
      </c>
      <c r="R178" s="13">
        <v>3.5000000000000003E-2</v>
      </c>
      <c r="S178" s="13">
        <v>0.25800000000000001</v>
      </c>
      <c r="T178" s="13">
        <v>0.70699999999999996</v>
      </c>
    </row>
    <row r="179" spans="1:20" x14ac:dyDescent="0.35">
      <c r="A179" s="13" t="s">
        <v>553</v>
      </c>
      <c r="B179" s="17" t="s">
        <v>382</v>
      </c>
      <c r="C179" s="13">
        <v>168458</v>
      </c>
      <c r="D179" s="13">
        <v>616</v>
      </c>
      <c r="E179" s="14">
        <v>273.47000000000003</v>
      </c>
      <c r="F179" s="15">
        <v>25.65</v>
      </c>
      <c r="G179" s="18">
        <v>-2.67</v>
      </c>
      <c r="H179" s="13">
        <v>13.53</v>
      </c>
      <c r="I179" s="16">
        <v>5400</v>
      </c>
      <c r="J179" s="14">
        <v>67</v>
      </c>
      <c r="K179" s="14">
        <v>303.33999999999997</v>
      </c>
      <c r="L179" s="13">
        <v>6.56</v>
      </c>
      <c r="M179" s="13">
        <v>22.95</v>
      </c>
      <c r="N179" s="13">
        <v>70.489999999999995</v>
      </c>
      <c r="O179" s="13">
        <v>2</v>
      </c>
      <c r="P179" s="13">
        <v>19.68</v>
      </c>
      <c r="Q179" s="13">
        <v>5.08</v>
      </c>
      <c r="R179" s="13">
        <v>7.0000000000000007E-2</v>
      </c>
      <c r="S179" s="13">
        <v>0.2</v>
      </c>
      <c r="T179" s="13">
        <v>0.73</v>
      </c>
    </row>
    <row r="180" spans="1:20" x14ac:dyDescent="0.35">
      <c r="A180" s="12" t="s">
        <v>554</v>
      </c>
      <c r="B180" s="17" t="s">
        <v>401</v>
      </c>
      <c r="C180" s="13">
        <v>7026</v>
      </c>
      <c r="D180" s="13">
        <v>242</v>
      </c>
      <c r="E180" s="14">
        <v>29.03</v>
      </c>
      <c r="F180" s="15">
        <v>49.59</v>
      </c>
      <c r="G180" s="18">
        <v>-4.8600000000000003</v>
      </c>
      <c r="H180" s="13">
        <v>7.54</v>
      </c>
      <c r="I180" s="16">
        <v>6900</v>
      </c>
      <c r="J180" s="14">
        <v>99</v>
      </c>
      <c r="K180" s="14">
        <v>683.18</v>
      </c>
      <c r="L180" s="13">
        <v>13.04</v>
      </c>
      <c r="M180" s="13">
        <v>0</v>
      </c>
      <c r="N180" s="13">
        <v>86.96</v>
      </c>
      <c r="P180" s="13">
        <v>13.52</v>
      </c>
      <c r="Q180" s="13">
        <v>6.83</v>
      </c>
    </row>
    <row r="181" spans="1:20" x14ac:dyDescent="0.35">
      <c r="A181" s="13" t="s">
        <v>555</v>
      </c>
      <c r="B181" s="17" t="s">
        <v>382</v>
      </c>
      <c r="C181" s="13">
        <v>117848</v>
      </c>
      <c r="D181" s="13">
        <v>389</v>
      </c>
      <c r="E181" s="14">
        <v>302.95</v>
      </c>
      <c r="F181" s="15">
        <v>21.59</v>
      </c>
      <c r="G181" s="18">
        <v>-7.64</v>
      </c>
      <c r="H181" s="13">
        <v>14.78</v>
      </c>
      <c r="I181" s="16">
        <v>2900</v>
      </c>
      <c r="J181" s="14">
        <v>96</v>
      </c>
      <c r="K181" s="14">
        <v>190.92</v>
      </c>
      <c r="L181" s="13">
        <v>17.95</v>
      </c>
      <c r="M181" s="13">
        <v>17.95</v>
      </c>
      <c r="N181" s="13">
        <v>64.099999999999994</v>
      </c>
      <c r="O181" s="13">
        <v>2</v>
      </c>
      <c r="P181" s="13">
        <v>16.18</v>
      </c>
      <c r="Q181" s="13">
        <v>5.98</v>
      </c>
      <c r="R181" s="13">
        <v>0.1</v>
      </c>
      <c r="S181" s="13">
        <v>0.26</v>
      </c>
      <c r="T181" s="13">
        <v>0.64</v>
      </c>
    </row>
    <row r="182" spans="1:20" x14ac:dyDescent="0.35">
      <c r="A182" s="13" t="s">
        <v>556</v>
      </c>
      <c r="B182" s="17" t="s">
        <v>376</v>
      </c>
      <c r="C182" s="13">
        <v>176908</v>
      </c>
      <c r="D182" s="13">
        <v>2944</v>
      </c>
      <c r="E182" s="14">
        <v>60.09</v>
      </c>
      <c r="F182" s="15">
        <v>13.69</v>
      </c>
      <c r="G182" s="18">
        <v>-11.7</v>
      </c>
      <c r="H182" s="13">
        <v>27.71</v>
      </c>
      <c r="I182" s="16">
        <v>5600</v>
      </c>
      <c r="J182" s="14">
        <v>99.7</v>
      </c>
      <c r="K182" s="14">
        <v>75.180000000000007</v>
      </c>
      <c r="L182" s="13">
        <v>21.2</v>
      </c>
      <c r="M182" s="13">
        <v>24.38</v>
      </c>
      <c r="N182" s="13">
        <v>54.42</v>
      </c>
      <c r="O182" s="13">
        <v>2</v>
      </c>
      <c r="P182" s="13">
        <v>16.43</v>
      </c>
      <c r="Q182" s="13">
        <v>6.62</v>
      </c>
      <c r="R182" s="13">
        <v>0.114</v>
      </c>
      <c r="S182" s="13">
        <v>0.58399999999999996</v>
      </c>
      <c r="T182" s="13">
        <v>0.30199999999999999</v>
      </c>
    </row>
    <row r="183" spans="1:20" x14ac:dyDescent="0.35">
      <c r="A183" s="13" t="s">
        <v>557</v>
      </c>
      <c r="B183" s="17" t="s">
        <v>378</v>
      </c>
      <c r="C183" s="13">
        <v>29251</v>
      </c>
      <c r="D183" s="13">
        <v>61</v>
      </c>
      <c r="E183" s="14">
        <v>479.52</v>
      </c>
      <c r="F183" s="15">
        <v>0</v>
      </c>
      <c r="G183" s="18">
        <v>10.98</v>
      </c>
      <c r="H183" s="13">
        <v>5.73</v>
      </c>
      <c r="I183" s="16">
        <v>34600</v>
      </c>
      <c r="J183" s="14">
        <v>96</v>
      </c>
      <c r="K183" s="14">
        <v>704.25</v>
      </c>
      <c r="L183" s="13">
        <v>16.670000000000002</v>
      </c>
      <c r="M183" s="13">
        <v>0</v>
      </c>
      <c r="N183" s="13">
        <v>83.33</v>
      </c>
      <c r="P183" s="13">
        <v>10.02</v>
      </c>
      <c r="Q183" s="13">
        <v>8.17</v>
      </c>
    </row>
    <row r="184" spans="1:20" x14ac:dyDescent="0.35">
      <c r="A184" s="12" t="s">
        <v>558</v>
      </c>
      <c r="B184" s="17" t="s">
        <v>380</v>
      </c>
      <c r="C184" s="13">
        <v>193413</v>
      </c>
      <c r="D184" s="13">
        <v>1001</v>
      </c>
      <c r="E184" s="14">
        <v>193.22</v>
      </c>
      <c r="F184" s="15">
        <v>20.88</v>
      </c>
      <c r="G184" s="18">
        <v>-2.72</v>
      </c>
      <c r="H184" s="13">
        <v>43.11</v>
      </c>
      <c r="I184" s="16">
        <v>1200</v>
      </c>
      <c r="J184" s="14">
        <v>79.3</v>
      </c>
      <c r="K184" s="14">
        <v>36.19</v>
      </c>
      <c r="L184" s="13">
        <v>6.25</v>
      </c>
      <c r="M184" s="13">
        <v>48.96</v>
      </c>
      <c r="N184" s="13">
        <v>44.79</v>
      </c>
      <c r="O184" s="13">
        <v>2</v>
      </c>
      <c r="P184" s="13">
        <v>40.25</v>
      </c>
      <c r="Q184" s="13">
        <v>6.47</v>
      </c>
      <c r="R184" s="13">
        <v>0.16700000000000001</v>
      </c>
      <c r="S184" s="13">
        <v>0.14799999999999999</v>
      </c>
      <c r="T184" s="13">
        <v>0.68400000000000005</v>
      </c>
    </row>
    <row r="185" spans="1:20" x14ac:dyDescent="0.35">
      <c r="A185" s="13" t="s">
        <v>559</v>
      </c>
      <c r="B185" s="17" t="s">
        <v>393</v>
      </c>
      <c r="C185" s="13">
        <v>27019731</v>
      </c>
      <c r="D185" s="13">
        <v>1960582</v>
      </c>
      <c r="E185" s="14">
        <v>13.78</v>
      </c>
      <c r="F185" s="15">
        <v>0.13</v>
      </c>
      <c r="G185" s="18">
        <v>-2.71</v>
      </c>
      <c r="H185" s="13">
        <v>13.24</v>
      </c>
      <c r="I185" s="16">
        <v>11800</v>
      </c>
      <c r="J185" s="14">
        <v>78.8</v>
      </c>
      <c r="K185" s="14">
        <v>140.63999999999999</v>
      </c>
      <c r="L185" s="13">
        <v>1.67</v>
      </c>
      <c r="M185" s="13">
        <v>0.09</v>
      </c>
      <c r="N185" s="13">
        <v>98.24</v>
      </c>
      <c r="O185" s="13">
        <v>1</v>
      </c>
      <c r="P185" s="13">
        <v>29.34</v>
      </c>
      <c r="Q185" s="13">
        <v>2.58</v>
      </c>
      <c r="R185" s="13">
        <v>3.3000000000000002E-2</v>
      </c>
      <c r="S185" s="13">
        <v>0.61299999999999999</v>
      </c>
      <c r="T185" s="13">
        <v>0.35399999999999998</v>
      </c>
    </row>
    <row r="186" spans="1:20" x14ac:dyDescent="0.35">
      <c r="A186" s="13" t="s">
        <v>560</v>
      </c>
      <c r="B186" s="17" t="s">
        <v>380</v>
      </c>
      <c r="C186" s="13">
        <v>11987121</v>
      </c>
      <c r="D186" s="13">
        <v>196190</v>
      </c>
      <c r="E186" s="14">
        <v>61.1</v>
      </c>
      <c r="F186" s="15">
        <v>0.27</v>
      </c>
      <c r="G186" s="18">
        <v>0.2</v>
      </c>
      <c r="H186" s="13">
        <v>55.51</v>
      </c>
      <c r="I186" s="16">
        <v>1600</v>
      </c>
      <c r="J186" s="14">
        <v>40.200000000000003</v>
      </c>
      <c r="K186" s="14">
        <v>22.24</v>
      </c>
      <c r="L186" s="13">
        <v>12.78</v>
      </c>
      <c r="M186" s="13">
        <v>0.21</v>
      </c>
      <c r="N186" s="13">
        <v>87.01</v>
      </c>
      <c r="O186" s="13">
        <v>2</v>
      </c>
      <c r="P186" s="13">
        <v>32.78</v>
      </c>
      <c r="Q186" s="13">
        <v>9.42</v>
      </c>
      <c r="R186" s="13">
        <v>0.17199999999999999</v>
      </c>
      <c r="S186" s="13">
        <v>0.20899999999999999</v>
      </c>
      <c r="T186" s="13">
        <v>0.61899999999999999</v>
      </c>
    </row>
    <row r="187" spans="1:20" x14ac:dyDescent="0.35">
      <c r="A187" s="13" t="s">
        <v>561</v>
      </c>
      <c r="B187" s="17" t="s">
        <v>372</v>
      </c>
      <c r="C187" s="13">
        <v>9396411</v>
      </c>
      <c r="D187" s="13">
        <v>88361</v>
      </c>
      <c r="E187" s="14">
        <v>106.34</v>
      </c>
      <c r="F187" s="15">
        <v>0</v>
      </c>
      <c r="G187" s="18">
        <v>-1.33</v>
      </c>
      <c r="H187" s="13">
        <v>12.89</v>
      </c>
      <c r="I187" s="16">
        <v>2200</v>
      </c>
      <c r="J187" s="14">
        <v>93</v>
      </c>
      <c r="K187" s="14">
        <v>285.79000000000002</v>
      </c>
      <c r="L187" s="13">
        <v>33.35</v>
      </c>
      <c r="M187" s="13">
        <v>3.2</v>
      </c>
      <c r="N187" s="13">
        <v>63.45</v>
      </c>
      <c r="R187" s="13">
        <v>0.16600000000000001</v>
      </c>
      <c r="S187" s="13">
        <v>0.255</v>
      </c>
      <c r="T187" s="13">
        <v>0.57899999999999996</v>
      </c>
    </row>
    <row r="188" spans="1:20" x14ac:dyDescent="0.35">
      <c r="A188" s="13" t="s">
        <v>562</v>
      </c>
      <c r="B188" s="17" t="s">
        <v>380</v>
      </c>
      <c r="C188" s="13">
        <v>81541</v>
      </c>
      <c r="D188" s="13">
        <v>455</v>
      </c>
      <c r="E188" s="14">
        <v>179.21</v>
      </c>
      <c r="F188" s="15">
        <v>107.91</v>
      </c>
      <c r="G188" s="18">
        <v>-5.69</v>
      </c>
      <c r="H188" s="13">
        <v>15.53</v>
      </c>
      <c r="I188" s="16">
        <v>7800</v>
      </c>
      <c r="J188" s="14">
        <v>58</v>
      </c>
      <c r="K188" s="14">
        <v>262.44</v>
      </c>
      <c r="L188" s="13">
        <v>2.2200000000000002</v>
      </c>
      <c r="M188" s="13">
        <v>13.33</v>
      </c>
      <c r="N188" s="13">
        <v>84.45</v>
      </c>
      <c r="O188" s="13">
        <v>2</v>
      </c>
      <c r="P188" s="13">
        <v>16.03</v>
      </c>
      <c r="Q188" s="13">
        <v>6.29</v>
      </c>
      <c r="R188" s="13">
        <v>3.2000000000000001E-2</v>
      </c>
      <c r="S188" s="13">
        <v>0.30399999999999999</v>
      </c>
      <c r="T188" s="13">
        <v>0.66500000000000004</v>
      </c>
    </row>
    <row r="189" spans="1:20" x14ac:dyDescent="0.35">
      <c r="A189" s="13" t="s">
        <v>563</v>
      </c>
      <c r="B189" s="17" t="s">
        <v>380</v>
      </c>
      <c r="C189" s="13">
        <v>6005250</v>
      </c>
      <c r="D189" s="13">
        <v>71740</v>
      </c>
      <c r="E189" s="14">
        <v>83.71</v>
      </c>
      <c r="F189" s="15">
        <v>0.56000000000000005</v>
      </c>
      <c r="G189" s="18">
        <v>0</v>
      </c>
      <c r="H189" s="13">
        <v>143.63999999999999</v>
      </c>
      <c r="I189" s="16">
        <v>500</v>
      </c>
      <c r="J189" s="14">
        <v>31.4</v>
      </c>
      <c r="K189" s="14">
        <v>4</v>
      </c>
      <c r="L189" s="13">
        <v>6.98</v>
      </c>
      <c r="M189" s="13">
        <v>0.89</v>
      </c>
      <c r="N189" s="13">
        <v>92.13</v>
      </c>
      <c r="O189" s="13">
        <v>2</v>
      </c>
      <c r="P189" s="13">
        <v>45.76</v>
      </c>
      <c r="Q189" s="13">
        <v>23.03</v>
      </c>
      <c r="R189" s="13">
        <v>0.49</v>
      </c>
      <c r="S189" s="13">
        <v>0.31</v>
      </c>
      <c r="T189" s="13">
        <v>0.21</v>
      </c>
    </row>
    <row r="190" spans="1:20" x14ac:dyDescent="0.35">
      <c r="A190" s="13" t="s">
        <v>564</v>
      </c>
      <c r="B190" s="17" t="s">
        <v>370</v>
      </c>
      <c r="C190" s="13">
        <v>4492150</v>
      </c>
      <c r="D190" s="13">
        <v>693</v>
      </c>
      <c r="E190" s="14">
        <v>6482.18</v>
      </c>
      <c r="F190" s="15">
        <v>27.85</v>
      </c>
      <c r="G190" s="18">
        <v>11.53</v>
      </c>
      <c r="H190" s="13">
        <v>2.29</v>
      </c>
      <c r="I190" s="16">
        <v>23700</v>
      </c>
      <c r="J190" s="14">
        <v>92.5</v>
      </c>
      <c r="K190" s="14">
        <v>411.38</v>
      </c>
      <c r="L190" s="13">
        <v>1.64</v>
      </c>
      <c r="M190" s="13">
        <v>0</v>
      </c>
      <c r="N190" s="13">
        <v>98.36</v>
      </c>
      <c r="O190" s="13">
        <v>2</v>
      </c>
      <c r="P190" s="13">
        <v>9.34</v>
      </c>
      <c r="Q190" s="13">
        <v>4.28</v>
      </c>
      <c r="R190" s="13">
        <v>0</v>
      </c>
      <c r="S190" s="13">
        <v>0.33900000000000002</v>
      </c>
      <c r="T190" s="13">
        <v>0.66100000000000003</v>
      </c>
    </row>
    <row r="191" spans="1:20" x14ac:dyDescent="0.35">
      <c r="A191" s="13" t="s">
        <v>565</v>
      </c>
      <c r="B191" s="17" t="s">
        <v>372</v>
      </c>
      <c r="C191" s="13">
        <v>5439448</v>
      </c>
      <c r="D191" s="13">
        <v>48845</v>
      </c>
      <c r="E191" s="14">
        <v>111.36</v>
      </c>
      <c r="F191" s="15">
        <v>0</v>
      </c>
      <c r="G191" s="18">
        <v>0.3</v>
      </c>
      <c r="H191" s="13">
        <v>7.41</v>
      </c>
      <c r="I191" s="16">
        <v>13300</v>
      </c>
      <c r="K191" s="14">
        <v>220.06</v>
      </c>
      <c r="L191" s="13">
        <v>30.16</v>
      </c>
      <c r="M191" s="13">
        <v>2.62</v>
      </c>
      <c r="N191" s="13">
        <v>67.22</v>
      </c>
      <c r="O191" s="13">
        <v>3</v>
      </c>
      <c r="P191" s="13">
        <v>10.65</v>
      </c>
      <c r="Q191" s="13">
        <v>9.4499999999999993</v>
      </c>
      <c r="R191" s="13">
        <v>3.5000000000000003E-2</v>
      </c>
      <c r="S191" s="13">
        <v>0.29399999999999998</v>
      </c>
      <c r="T191" s="13">
        <v>0.67200000000000004</v>
      </c>
    </row>
    <row r="192" spans="1:20" x14ac:dyDescent="0.35">
      <c r="A192" s="13" t="s">
        <v>566</v>
      </c>
      <c r="B192" s="17" t="s">
        <v>372</v>
      </c>
      <c r="C192" s="13">
        <v>2010347</v>
      </c>
      <c r="D192" s="13">
        <v>20273</v>
      </c>
      <c r="E192" s="14">
        <v>99.16</v>
      </c>
      <c r="F192" s="15">
        <v>0.23</v>
      </c>
      <c r="G192" s="18">
        <v>1.1200000000000001</v>
      </c>
      <c r="H192" s="13">
        <v>4.45</v>
      </c>
      <c r="I192" s="16">
        <v>19000</v>
      </c>
      <c r="J192" s="14">
        <v>99.7</v>
      </c>
      <c r="K192" s="14">
        <v>406.1</v>
      </c>
      <c r="L192" s="13">
        <v>8.6</v>
      </c>
      <c r="M192" s="13">
        <v>1.49</v>
      </c>
      <c r="N192" s="13">
        <v>89.91</v>
      </c>
      <c r="P192" s="13">
        <v>8.98</v>
      </c>
      <c r="Q192" s="13">
        <v>10.31</v>
      </c>
      <c r="R192" s="13">
        <v>2.8000000000000001E-2</v>
      </c>
      <c r="S192" s="13">
        <v>0.36899999999999999</v>
      </c>
      <c r="T192" s="13">
        <v>0.60299999999999998</v>
      </c>
    </row>
    <row r="193" spans="1:20" x14ac:dyDescent="0.35">
      <c r="A193" s="13" t="s">
        <v>567</v>
      </c>
      <c r="B193" s="17" t="s">
        <v>376</v>
      </c>
      <c r="C193" s="13">
        <v>552438</v>
      </c>
      <c r="D193" s="13">
        <v>28450</v>
      </c>
      <c r="E193" s="14">
        <v>19.420000000000002</v>
      </c>
      <c r="F193" s="15">
        <v>18.670000000000002</v>
      </c>
      <c r="G193" s="18">
        <v>0</v>
      </c>
      <c r="H193" s="13">
        <v>21.29</v>
      </c>
      <c r="I193" s="16">
        <v>1700</v>
      </c>
      <c r="K193" s="14">
        <v>13.4</v>
      </c>
      <c r="L193" s="13">
        <v>0.64</v>
      </c>
      <c r="M193" s="13">
        <v>2</v>
      </c>
      <c r="N193" s="13">
        <v>97.36</v>
      </c>
      <c r="O193" s="13">
        <v>2</v>
      </c>
      <c r="P193" s="13">
        <v>30.01</v>
      </c>
      <c r="Q193" s="13">
        <v>3.92</v>
      </c>
      <c r="R193" s="13">
        <v>0.42</v>
      </c>
      <c r="S193" s="13">
        <v>0.11</v>
      </c>
      <c r="T193" s="13">
        <v>0.47</v>
      </c>
    </row>
    <row r="194" spans="1:20" x14ac:dyDescent="0.35">
      <c r="A194" s="13" t="s">
        <v>568</v>
      </c>
      <c r="B194" s="17" t="s">
        <v>380</v>
      </c>
      <c r="C194" s="13">
        <v>8863338</v>
      </c>
      <c r="D194" s="13">
        <v>637657</v>
      </c>
      <c r="E194" s="14">
        <v>13.9</v>
      </c>
      <c r="F194" s="15">
        <v>0.47</v>
      </c>
      <c r="G194" s="18">
        <v>5.37</v>
      </c>
      <c r="H194" s="13">
        <v>116.7</v>
      </c>
      <c r="I194" s="16">
        <v>500</v>
      </c>
      <c r="J194" s="14">
        <v>37.799999999999997</v>
      </c>
      <c r="K194" s="14">
        <v>11.28</v>
      </c>
      <c r="L194" s="13">
        <v>1.67</v>
      </c>
      <c r="M194" s="13">
        <v>0.04</v>
      </c>
      <c r="N194" s="13">
        <v>98.29</v>
      </c>
      <c r="O194" s="13">
        <v>1</v>
      </c>
      <c r="P194" s="13">
        <v>45.13</v>
      </c>
      <c r="Q194" s="13">
        <v>16.63</v>
      </c>
      <c r="R194" s="13">
        <v>0.65</v>
      </c>
      <c r="S194" s="13">
        <v>0.1</v>
      </c>
      <c r="T194" s="13">
        <v>0.25</v>
      </c>
    </row>
    <row r="195" spans="1:20" x14ac:dyDescent="0.35">
      <c r="A195" s="13" t="s">
        <v>569</v>
      </c>
      <c r="B195" s="17" t="s">
        <v>380</v>
      </c>
      <c r="C195" s="13">
        <v>44187637</v>
      </c>
      <c r="D195" s="13">
        <v>1219912</v>
      </c>
      <c r="E195" s="14">
        <v>36.22</v>
      </c>
      <c r="F195" s="15">
        <v>0.23</v>
      </c>
      <c r="G195" s="18">
        <v>-0.28999999999999998</v>
      </c>
      <c r="H195" s="13">
        <v>61.81</v>
      </c>
      <c r="I195" s="16">
        <v>10700</v>
      </c>
      <c r="J195" s="14">
        <v>86.4</v>
      </c>
      <c r="K195" s="14">
        <v>107.02</v>
      </c>
      <c r="L195" s="13">
        <v>12.08</v>
      </c>
      <c r="M195" s="13">
        <v>0.79</v>
      </c>
      <c r="N195" s="13">
        <v>87.13</v>
      </c>
      <c r="O195" s="13">
        <v>1</v>
      </c>
      <c r="P195" s="13">
        <v>18.2</v>
      </c>
      <c r="Q195" s="13">
        <v>22</v>
      </c>
      <c r="R195" s="13">
        <v>2.5000000000000001E-2</v>
      </c>
      <c r="S195" s="13">
        <v>0.30299999999999999</v>
      </c>
      <c r="T195" s="13">
        <v>0.67100000000000004</v>
      </c>
    </row>
    <row r="196" spans="1:20" x14ac:dyDescent="0.35">
      <c r="A196" s="13" t="s">
        <v>570</v>
      </c>
      <c r="B196" s="17" t="s">
        <v>378</v>
      </c>
      <c r="C196" s="13">
        <v>40397842</v>
      </c>
      <c r="D196" s="13">
        <v>504782</v>
      </c>
      <c r="E196" s="14">
        <v>80.03</v>
      </c>
      <c r="F196" s="15">
        <v>0.98</v>
      </c>
      <c r="G196" s="18">
        <v>0.99</v>
      </c>
      <c r="H196" s="13">
        <v>4.42</v>
      </c>
      <c r="I196" s="16">
        <v>22000</v>
      </c>
      <c r="J196" s="14">
        <v>97.9</v>
      </c>
      <c r="K196" s="14">
        <v>453.54</v>
      </c>
      <c r="L196" s="13">
        <v>26.07</v>
      </c>
      <c r="M196" s="13">
        <v>9.8699999999999992</v>
      </c>
      <c r="N196" s="13">
        <v>64.06</v>
      </c>
      <c r="O196" s="13">
        <v>3</v>
      </c>
      <c r="P196" s="13">
        <v>10.06</v>
      </c>
      <c r="Q196" s="13">
        <v>9.7200000000000006</v>
      </c>
      <c r="R196" s="13">
        <v>0.04</v>
      </c>
      <c r="S196" s="13">
        <v>0.29499999999999998</v>
      </c>
      <c r="T196" s="13">
        <v>0.66500000000000004</v>
      </c>
    </row>
    <row r="197" spans="1:20" x14ac:dyDescent="0.35">
      <c r="A197" s="13" t="s">
        <v>571</v>
      </c>
      <c r="B197" s="17" t="s">
        <v>370</v>
      </c>
      <c r="C197" s="13">
        <v>20222240</v>
      </c>
      <c r="D197" s="13">
        <v>65610</v>
      </c>
      <c r="E197" s="14">
        <v>308.22000000000003</v>
      </c>
      <c r="F197" s="15">
        <v>2.04</v>
      </c>
      <c r="G197" s="18">
        <v>-1.31</v>
      </c>
      <c r="H197" s="13">
        <v>14.35</v>
      </c>
      <c r="I197" s="16">
        <v>3700</v>
      </c>
      <c r="J197" s="14">
        <v>92.3</v>
      </c>
      <c r="K197" s="14">
        <v>61.52</v>
      </c>
      <c r="L197" s="13">
        <v>13.86</v>
      </c>
      <c r="M197" s="13">
        <v>15.7</v>
      </c>
      <c r="N197" s="13">
        <v>70.44</v>
      </c>
      <c r="O197" s="13">
        <v>2</v>
      </c>
      <c r="P197" s="13">
        <v>15.51</v>
      </c>
      <c r="Q197" s="13">
        <v>6.52</v>
      </c>
      <c r="R197" s="13">
        <v>0.17799999999999999</v>
      </c>
      <c r="S197" s="13">
        <v>0.27600000000000002</v>
      </c>
      <c r="T197" s="13">
        <v>0.54500000000000004</v>
      </c>
    </row>
    <row r="198" spans="1:20" x14ac:dyDescent="0.35">
      <c r="A198" s="13" t="s">
        <v>572</v>
      </c>
      <c r="B198" s="17" t="s">
        <v>380</v>
      </c>
      <c r="C198" s="13">
        <v>41236378</v>
      </c>
      <c r="D198" s="13">
        <v>2505810</v>
      </c>
      <c r="E198" s="14">
        <v>16.46</v>
      </c>
      <c r="F198" s="15">
        <v>0.03</v>
      </c>
      <c r="G198" s="18">
        <v>-0.02</v>
      </c>
      <c r="H198" s="13">
        <v>62.5</v>
      </c>
      <c r="I198" s="16">
        <v>1900</v>
      </c>
      <c r="J198" s="14">
        <v>61.1</v>
      </c>
      <c r="K198" s="14">
        <v>16.25</v>
      </c>
      <c r="L198" s="13">
        <v>6.83</v>
      </c>
      <c r="M198" s="13">
        <v>0.18</v>
      </c>
      <c r="N198" s="13">
        <v>92.99</v>
      </c>
      <c r="O198" s="13">
        <v>2</v>
      </c>
      <c r="P198" s="13">
        <v>34.53</v>
      </c>
      <c r="Q198" s="13">
        <v>8.9700000000000006</v>
      </c>
      <c r="R198" s="13">
        <v>0.38700000000000001</v>
      </c>
      <c r="S198" s="13">
        <v>0.20300000000000001</v>
      </c>
      <c r="T198" s="13">
        <v>0.41</v>
      </c>
    </row>
    <row r="199" spans="1:20" x14ac:dyDescent="0.35">
      <c r="A199" s="13" t="s">
        <v>573</v>
      </c>
      <c r="B199" s="17" t="s">
        <v>382</v>
      </c>
      <c r="C199" s="13">
        <v>439117</v>
      </c>
      <c r="D199" s="13">
        <v>163270</v>
      </c>
      <c r="E199" s="14">
        <v>2.69</v>
      </c>
      <c r="F199" s="15">
        <v>0.24</v>
      </c>
      <c r="G199" s="18">
        <v>-8.81</v>
      </c>
      <c r="H199" s="13">
        <v>23.57</v>
      </c>
      <c r="I199" s="16">
        <v>4000</v>
      </c>
      <c r="J199" s="14">
        <v>93</v>
      </c>
      <c r="K199" s="14">
        <v>184.69</v>
      </c>
      <c r="L199" s="13">
        <v>0.37</v>
      </c>
      <c r="M199" s="13">
        <v>0.06</v>
      </c>
      <c r="N199" s="13">
        <v>99.57</v>
      </c>
      <c r="O199" s="13">
        <v>2</v>
      </c>
      <c r="P199" s="13">
        <v>18.02</v>
      </c>
      <c r="Q199" s="13">
        <v>7.27</v>
      </c>
      <c r="R199" s="13">
        <v>0.13</v>
      </c>
      <c r="S199" s="13">
        <v>0.22</v>
      </c>
      <c r="T199" s="13">
        <v>0.65</v>
      </c>
    </row>
    <row r="200" spans="1:20" x14ac:dyDescent="0.35">
      <c r="A200" s="13" t="s">
        <v>574</v>
      </c>
      <c r="B200" s="17" t="s">
        <v>380</v>
      </c>
      <c r="C200" s="13">
        <v>1136334</v>
      </c>
      <c r="D200" s="13">
        <v>17363</v>
      </c>
      <c r="E200" s="14">
        <v>65.45</v>
      </c>
      <c r="F200" s="15">
        <v>0</v>
      </c>
      <c r="G200" s="18">
        <v>0</v>
      </c>
      <c r="H200" s="13">
        <v>69.27</v>
      </c>
      <c r="I200" s="16">
        <v>4900</v>
      </c>
      <c r="J200" s="14">
        <v>81.599999999999994</v>
      </c>
      <c r="K200" s="14">
        <v>30.8</v>
      </c>
      <c r="L200" s="13">
        <v>10.35</v>
      </c>
      <c r="M200" s="13">
        <v>0.7</v>
      </c>
      <c r="N200" s="13">
        <v>88.95</v>
      </c>
      <c r="O200" s="13">
        <v>2.5</v>
      </c>
      <c r="P200" s="13">
        <v>27.41</v>
      </c>
      <c r="Q200" s="13">
        <v>29.74</v>
      </c>
      <c r="R200" s="13">
        <v>0.11899999999999999</v>
      </c>
      <c r="S200" s="13">
        <v>0.51500000000000001</v>
      </c>
      <c r="T200" s="13">
        <v>0.36599999999999999</v>
      </c>
    </row>
    <row r="201" spans="1:20" x14ac:dyDescent="0.35">
      <c r="A201" s="13" t="s">
        <v>575</v>
      </c>
      <c r="B201" s="17" t="s">
        <v>378</v>
      </c>
      <c r="C201" s="13">
        <v>9016596</v>
      </c>
      <c r="D201" s="13">
        <v>449964</v>
      </c>
      <c r="E201" s="14">
        <v>20.04</v>
      </c>
      <c r="F201" s="15">
        <v>0.72</v>
      </c>
      <c r="G201" s="18">
        <v>1.67</v>
      </c>
      <c r="H201" s="13">
        <v>2.77</v>
      </c>
      <c r="I201" s="16">
        <v>26800</v>
      </c>
      <c r="J201" s="14">
        <v>99</v>
      </c>
      <c r="K201" s="14">
        <v>715.01</v>
      </c>
      <c r="L201" s="13">
        <v>6.54</v>
      </c>
      <c r="M201" s="13">
        <v>0.01</v>
      </c>
      <c r="N201" s="13">
        <v>93.45</v>
      </c>
      <c r="O201" s="13">
        <v>3</v>
      </c>
      <c r="P201" s="13">
        <v>10.27</v>
      </c>
      <c r="Q201" s="13">
        <v>10.31</v>
      </c>
      <c r="R201" s="13">
        <v>1.0999999999999999E-2</v>
      </c>
      <c r="S201" s="13">
        <v>0.28199999999999997</v>
      </c>
      <c r="T201" s="13">
        <v>0.70699999999999996</v>
      </c>
    </row>
    <row r="202" spans="1:20" x14ac:dyDescent="0.35">
      <c r="A202" s="13" t="s">
        <v>576</v>
      </c>
      <c r="B202" s="17" t="s">
        <v>378</v>
      </c>
      <c r="C202" s="13">
        <v>7523934</v>
      </c>
      <c r="D202" s="13">
        <v>41290</v>
      </c>
      <c r="E202" s="14">
        <v>182.22</v>
      </c>
      <c r="F202" s="15">
        <v>0</v>
      </c>
      <c r="G202" s="18">
        <v>4.05</v>
      </c>
      <c r="H202" s="13">
        <v>4.3899999999999997</v>
      </c>
      <c r="I202" s="16">
        <v>32700</v>
      </c>
      <c r="J202" s="14">
        <v>99</v>
      </c>
      <c r="K202" s="14">
        <v>680.89</v>
      </c>
      <c r="L202" s="13">
        <v>10.42</v>
      </c>
      <c r="M202" s="13">
        <v>0.61</v>
      </c>
      <c r="N202" s="13">
        <v>88.97</v>
      </c>
      <c r="O202" s="13">
        <v>3</v>
      </c>
      <c r="P202" s="13">
        <v>9.7100000000000009</v>
      </c>
      <c r="Q202" s="13">
        <v>8.49</v>
      </c>
      <c r="R202" s="13">
        <v>1.4999999999999999E-2</v>
      </c>
      <c r="S202" s="13">
        <v>0.34</v>
      </c>
      <c r="T202" s="13">
        <v>0.64500000000000002</v>
      </c>
    </row>
    <row r="203" spans="1:20" x14ac:dyDescent="0.35">
      <c r="A203" s="13" t="s">
        <v>577</v>
      </c>
      <c r="B203" s="17" t="s">
        <v>393</v>
      </c>
      <c r="C203" s="13">
        <v>18881361</v>
      </c>
      <c r="D203" s="13">
        <v>185180</v>
      </c>
      <c r="E203" s="14">
        <v>101.96</v>
      </c>
      <c r="F203" s="15">
        <v>0.1</v>
      </c>
      <c r="G203" s="18">
        <v>0</v>
      </c>
      <c r="H203" s="13">
        <v>29.53</v>
      </c>
      <c r="I203" s="16">
        <v>3300</v>
      </c>
      <c r="J203" s="14">
        <v>76.900000000000006</v>
      </c>
      <c r="K203" s="14">
        <v>153.75</v>
      </c>
      <c r="L203" s="13">
        <v>25.22</v>
      </c>
      <c r="M203" s="13">
        <v>4.43</v>
      </c>
      <c r="N203" s="13">
        <v>70.349999999999994</v>
      </c>
      <c r="O203" s="13">
        <v>1</v>
      </c>
      <c r="P203" s="13">
        <v>27.76</v>
      </c>
      <c r="Q203" s="13">
        <v>4.8099999999999996</v>
      </c>
      <c r="R203" s="13">
        <v>0.249</v>
      </c>
      <c r="S203" s="13">
        <v>0.23</v>
      </c>
      <c r="T203" s="13">
        <v>0.51900000000000002</v>
      </c>
    </row>
    <row r="204" spans="1:20" x14ac:dyDescent="0.35">
      <c r="A204" s="13" t="s">
        <v>578</v>
      </c>
      <c r="B204" s="17" t="s">
        <v>370</v>
      </c>
      <c r="C204" s="13">
        <v>23036087</v>
      </c>
      <c r="D204" s="13">
        <v>35980</v>
      </c>
      <c r="E204" s="14">
        <v>640.25</v>
      </c>
      <c r="F204" s="15">
        <v>4.3499999999999996</v>
      </c>
      <c r="G204" s="18">
        <v>0</v>
      </c>
      <c r="H204" s="13">
        <v>6.4</v>
      </c>
      <c r="I204" s="16">
        <v>23400</v>
      </c>
      <c r="J204" s="14">
        <v>96.1</v>
      </c>
      <c r="K204" s="14">
        <v>591.03</v>
      </c>
      <c r="L204" s="13">
        <v>24</v>
      </c>
      <c r="M204" s="13">
        <v>1</v>
      </c>
      <c r="N204" s="13">
        <v>75</v>
      </c>
      <c r="O204" s="13">
        <v>2</v>
      </c>
      <c r="P204" s="13">
        <v>12.56</v>
      </c>
      <c r="Q204" s="13">
        <v>6.48</v>
      </c>
      <c r="R204" s="13">
        <v>1.7999999999999999E-2</v>
      </c>
      <c r="S204" s="13">
        <v>0.25900000000000001</v>
      </c>
      <c r="T204" s="13">
        <v>0.72299999999999998</v>
      </c>
    </row>
    <row r="205" spans="1:20" x14ac:dyDescent="0.35">
      <c r="A205" s="13" t="s">
        <v>579</v>
      </c>
      <c r="B205" s="17" t="s">
        <v>386</v>
      </c>
      <c r="C205" s="13">
        <v>7320815</v>
      </c>
      <c r="D205" s="13">
        <v>143100</v>
      </c>
      <c r="E205" s="14">
        <v>51.16</v>
      </c>
      <c r="F205" s="15">
        <v>0</v>
      </c>
      <c r="G205" s="18">
        <v>-2.86</v>
      </c>
      <c r="H205" s="13">
        <v>110.76</v>
      </c>
      <c r="I205" s="16">
        <v>1000</v>
      </c>
      <c r="J205" s="14">
        <v>99.4</v>
      </c>
      <c r="K205" s="14">
        <v>33.49</v>
      </c>
      <c r="L205" s="13">
        <v>6.61</v>
      </c>
      <c r="M205" s="13">
        <v>0.92</v>
      </c>
      <c r="N205" s="13">
        <v>92.47</v>
      </c>
      <c r="O205" s="13">
        <v>2</v>
      </c>
      <c r="P205" s="13">
        <v>32.65</v>
      </c>
      <c r="Q205" s="13">
        <v>8.25</v>
      </c>
      <c r="R205" s="13">
        <v>0.23400000000000001</v>
      </c>
      <c r="S205" s="13">
        <v>0.28599999999999998</v>
      </c>
      <c r="T205" s="13">
        <v>0.48</v>
      </c>
    </row>
    <row r="206" spans="1:20" x14ac:dyDescent="0.35">
      <c r="A206" s="13" t="s">
        <v>580</v>
      </c>
      <c r="B206" s="17" t="s">
        <v>380</v>
      </c>
      <c r="C206" s="13">
        <v>37445392</v>
      </c>
      <c r="D206" s="13">
        <v>945087</v>
      </c>
      <c r="E206" s="14">
        <v>39.619999999999997</v>
      </c>
      <c r="F206" s="15">
        <v>0.15</v>
      </c>
      <c r="G206" s="18">
        <v>-2.06</v>
      </c>
      <c r="H206" s="13">
        <v>98.54</v>
      </c>
      <c r="I206" s="16">
        <v>600</v>
      </c>
      <c r="J206" s="14">
        <v>78.2</v>
      </c>
      <c r="K206" s="14">
        <v>3.96</v>
      </c>
      <c r="L206" s="13">
        <v>4.5199999999999996</v>
      </c>
      <c r="M206" s="13">
        <v>1.08</v>
      </c>
      <c r="N206" s="13">
        <v>94.4</v>
      </c>
      <c r="P206" s="13">
        <v>37.71</v>
      </c>
      <c r="Q206" s="13">
        <v>16.39</v>
      </c>
      <c r="R206" s="13">
        <v>0.432</v>
      </c>
      <c r="S206" s="13">
        <v>0.17199999999999999</v>
      </c>
      <c r="T206" s="13">
        <v>0.39600000000000002</v>
      </c>
    </row>
    <row r="207" spans="1:20" x14ac:dyDescent="0.35">
      <c r="A207" s="13" t="s">
        <v>581</v>
      </c>
      <c r="B207" s="17" t="s">
        <v>370</v>
      </c>
      <c r="C207" s="13">
        <v>64631595</v>
      </c>
      <c r="D207" s="13">
        <v>514000</v>
      </c>
      <c r="E207" s="14">
        <v>125.74</v>
      </c>
      <c r="F207" s="15">
        <v>0.63</v>
      </c>
      <c r="G207" s="18">
        <v>0</v>
      </c>
      <c r="H207" s="13">
        <v>20.48</v>
      </c>
      <c r="I207" s="16">
        <v>7400</v>
      </c>
      <c r="J207" s="14">
        <v>92.6</v>
      </c>
      <c r="K207" s="14">
        <v>108.85</v>
      </c>
      <c r="L207" s="13">
        <v>29.36</v>
      </c>
      <c r="M207" s="13">
        <v>6.46</v>
      </c>
      <c r="N207" s="13">
        <v>64.180000000000007</v>
      </c>
      <c r="O207" s="13">
        <v>2</v>
      </c>
      <c r="P207" s="13">
        <v>13.87</v>
      </c>
      <c r="Q207" s="13">
        <v>7.04</v>
      </c>
      <c r="R207" s="13">
        <v>9.9000000000000005E-2</v>
      </c>
      <c r="S207" s="13">
        <v>0.441</v>
      </c>
      <c r="T207" s="13">
        <v>0.46</v>
      </c>
    </row>
    <row r="208" spans="1:20" x14ac:dyDescent="0.35">
      <c r="A208" s="13" t="s">
        <v>582</v>
      </c>
      <c r="B208" s="17" t="s">
        <v>380</v>
      </c>
      <c r="C208" s="13">
        <v>5548702</v>
      </c>
      <c r="D208" s="13">
        <v>56785</v>
      </c>
      <c r="E208" s="14">
        <v>97.71</v>
      </c>
      <c r="F208" s="15">
        <v>0.1</v>
      </c>
      <c r="G208" s="18">
        <v>0</v>
      </c>
      <c r="H208" s="13">
        <v>66.61</v>
      </c>
      <c r="I208" s="16">
        <v>1500</v>
      </c>
      <c r="J208" s="14">
        <v>60.9</v>
      </c>
      <c r="K208" s="14">
        <v>10.56</v>
      </c>
      <c r="L208" s="13">
        <v>46.15</v>
      </c>
      <c r="M208" s="13">
        <v>2.21</v>
      </c>
      <c r="N208" s="13">
        <v>51.64</v>
      </c>
      <c r="O208" s="13">
        <v>2</v>
      </c>
      <c r="P208" s="13">
        <v>37.01</v>
      </c>
      <c r="Q208" s="13">
        <v>9.83</v>
      </c>
      <c r="R208" s="13">
        <v>0.39500000000000002</v>
      </c>
      <c r="S208" s="13">
        <v>0.20399999999999999</v>
      </c>
      <c r="T208" s="13">
        <v>0.40100000000000002</v>
      </c>
    </row>
    <row r="209" spans="1:20" x14ac:dyDescent="0.35">
      <c r="A209" s="13" t="s">
        <v>583</v>
      </c>
      <c r="B209" s="17" t="s">
        <v>376</v>
      </c>
      <c r="C209" s="13">
        <v>114689</v>
      </c>
      <c r="D209" s="13">
        <v>748</v>
      </c>
      <c r="E209" s="14">
        <v>153.33000000000001</v>
      </c>
      <c r="F209" s="15">
        <v>56.02</v>
      </c>
      <c r="G209" s="18">
        <v>0</v>
      </c>
      <c r="H209" s="13">
        <v>12.62</v>
      </c>
      <c r="I209" s="16">
        <v>2200</v>
      </c>
      <c r="J209" s="14">
        <v>98.5</v>
      </c>
      <c r="K209" s="14">
        <v>97.66</v>
      </c>
      <c r="L209" s="13">
        <v>23.61</v>
      </c>
      <c r="M209" s="13">
        <v>43.06</v>
      </c>
      <c r="N209" s="13">
        <v>33.33</v>
      </c>
      <c r="O209" s="13">
        <v>2</v>
      </c>
      <c r="P209" s="13">
        <v>25.37</v>
      </c>
      <c r="Q209" s="13">
        <v>5.28</v>
      </c>
      <c r="R209" s="13">
        <v>0.23</v>
      </c>
      <c r="S209" s="13">
        <v>0.27</v>
      </c>
      <c r="T209" s="13">
        <v>0.5</v>
      </c>
    </row>
    <row r="210" spans="1:20" x14ac:dyDescent="0.35">
      <c r="A210" s="12" t="s">
        <v>584</v>
      </c>
      <c r="B210" s="17" t="s">
        <v>382</v>
      </c>
      <c r="C210" s="13">
        <v>1065842</v>
      </c>
      <c r="D210" s="13">
        <v>5128</v>
      </c>
      <c r="E210" s="14">
        <v>207.85</v>
      </c>
      <c r="F210" s="15">
        <v>7.06</v>
      </c>
      <c r="G210" s="18">
        <v>-10.83</v>
      </c>
      <c r="H210" s="13">
        <v>24.31</v>
      </c>
      <c r="I210" s="16">
        <v>9500</v>
      </c>
      <c r="J210" s="14">
        <v>98.6</v>
      </c>
      <c r="K210" s="14">
        <v>303.52</v>
      </c>
      <c r="L210" s="13">
        <v>14.62</v>
      </c>
      <c r="M210" s="13">
        <v>9.16</v>
      </c>
      <c r="N210" s="13">
        <v>76.22</v>
      </c>
      <c r="O210" s="13">
        <v>2</v>
      </c>
      <c r="P210" s="13">
        <v>12.9</v>
      </c>
      <c r="Q210" s="13">
        <v>10.57</v>
      </c>
      <c r="R210" s="13">
        <v>7.0000000000000001E-3</v>
      </c>
      <c r="S210" s="13">
        <v>0.56999999999999995</v>
      </c>
      <c r="T210" s="13">
        <v>0.42299999999999999</v>
      </c>
    </row>
    <row r="211" spans="1:20" x14ac:dyDescent="0.35">
      <c r="A211" s="13" t="s">
        <v>585</v>
      </c>
      <c r="B211" s="17" t="s">
        <v>374</v>
      </c>
      <c r="C211" s="13">
        <v>10175014</v>
      </c>
      <c r="D211" s="13">
        <v>163610</v>
      </c>
      <c r="E211" s="14">
        <v>62.19</v>
      </c>
      <c r="F211" s="15">
        <v>0.7</v>
      </c>
      <c r="G211" s="18">
        <v>-0.56999999999999995</v>
      </c>
      <c r="H211" s="13">
        <v>24.77</v>
      </c>
      <c r="I211" s="16">
        <v>6900</v>
      </c>
      <c r="J211" s="14">
        <v>74.2</v>
      </c>
      <c r="K211" s="14">
        <v>123.59</v>
      </c>
      <c r="L211" s="13">
        <v>17.86</v>
      </c>
      <c r="M211" s="13">
        <v>13.74</v>
      </c>
      <c r="N211" s="13">
        <v>68.400000000000006</v>
      </c>
      <c r="O211" s="13">
        <v>3</v>
      </c>
      <c r="P211" s="13">
        <v>15.52</v>
      </c>
      <c r="Q211" s="13">
        <v>5.13</v>
      </c>
      <c r="R211" s="13">
        <v>0.13200000000000001</v>
      </c>
      <c r="S211" s="13">
        <v>0.318</v>
      </c>
      <c r="T211" s="13">
        <v>0.55000000000000004</v>
      </c>
    </row>
    <row r="212" spans="1:20" x14ac:dyDescent="0.35">
      <c r="A212" s="13" t="s">
        <v>586</v>
      </c>
      <c r="B212" s="17" t="s">
        <v>393</v>
      </c>
      <c r="C212" s="13">
        <v>70413958</v>
      </c>
      <c r="D212" s="13">
        <v>780580</v>
      </c>
      <c r="E212" s="14">
        <v>90.21</v>
      </c>
      <c r="F212" s="15">
        <v>0.92</v>
      </c>
      <c r="G212" s="18">
        <v>0</v>
      </c>
      <c r="H212" s="13">
        <v>41.04</v>
      </c>
      <c r="I212" s="16">
        <v>6700</v>
      </c>
      <c r="J212" s="14">
        <v>86.5</v>
      </c>
      <c r="K212" s="14">
        <v>269.52</v>
      </c>
      <c r="L212" s="13">
        <v>30.93</v>
      </c>
      <c r="M212" s="13">
        <v>3.31</v>
      </c>
      <c r="N212" s="13">
        <v>65.760000000000005</v>
      </c>
      <c r="O212" s="13">
        <v>3</v>
      </c>
      <c r="P212" s="13">
        <v>16.62</v>
      </c>
      <c r="Q212" s="13">
        <v>5.97</v>
      </c>
      <c r="R212" s="13">
        <v>0.11700000000000001</v>
      </c>
      <c r="S212" s="13">
        <v>0.29799999999999999</v>
      </c>
      <c r="T212" s="13">
        <v>0.58499999999999996</v>
      </c>
    </row>
    <row r="213" spans="1:20" x14ac:dyDescent="0.35">
      <c r="A213" s="13" t="s">
        <v>587</v>
      </c>
      <c r="B213" s="17" t="s">
        <v>386</v>
      </c>
      <c r="C213" s="13">
        <v>5042920</v>
      </c>
      <c r="D213" s="13">
        <v>488100</v>
      </c>
      <c r="E213" s="14">
        <v>10.33</v>
      </c>
      <c r="F213" s="15">
        <v>0</v>
      </c>
      <c r="G213" s="18">
        <v>-0.86</v>
      </c>
      <c r="H213" s="13">
        <v>73.08</v>
      </c>
      <c r="I213" s="16">
        <v>5800</v>
      </c>
      <c r="J213" s="14">
        <v>98</v>
      </c>
      <c r="K213" s="14">
        <v>74.58</v>
      </c>
      <c r="L213" s="13">
        <v>3.72</v>
      </c>
      <c r="M213" s="13">
        <v>0.14000000000000001</v>
      </c>
      <c r="N213" s="13">
        <v>96.14</v>
      </c>
      <c r="O213" s="13">
        <v>1</v>
      </c>
      <c r="P213" s="13">
        <v>27.61</v>
      </c>
      <c r="Q213" s="13">
        <v>8.6</v>
      </c>
      <c r="R213" s="13">
        <v>0.20899999999999999</v>
      </c>
      <c r="S213" s="13">
        <v>0.38</v>
      </c>
      <c r="T213" s="13">
        <v>0.41099999999999998</v>
      </c>
    </row>
    <row r="214" spans="1:20" x14ac:dyDescent="0.35">
      <c r="A214" s="12" t="s">
        <v>588</v>
      </c>
      <c r="B214" s="17" t="s">
        <v>382</v>
      </c>
      <c r="C214" s="13">
        <v>21152</v>
      </c>
      <c r="D214" s="13">
        <v>430</v>
      </c>
      <c r="E214" s="14">
        <v>49.19</v>
      </c>
      <c r="F214" s="15">
        <v>90.47</v>
      </c>
      <c r="G214" s="18">
        <v>11.68</v>
      </c>
      <c r="H214" s="13">
        <v>15.67</v>
      </c>
      <c r="I214" s="16">
        <v>9600</v>
      </c>
      <c r="J214" s="14">
        <v>98</v>
      </c>
      <c r="K214" s="14">
        <v>269.48</v>
      </c>
      <c r="L214" s="13">
        <v>2.33</v>
      </c>
      <c r="M214" s="13">
        <v>0</v>
      </c>
      <c r="N214" s="13">
        <v>97.67</v>
      </c>
      <c r="O214" s="13">
        <v>2</v>
      </c>
      <c r="P214" s="13">
        <v>21.84</v>
      </c>
      <c r="Q214" s="13">
        <v>4.21</v>
      </c>
    </row>
    <row r="215" spans="1:20" x14ac:dyDescent="0.35">
      <c r="A215" s="13" t="s">
        <v>589</v>
      </c>
      <c r="B215" s="17" t="s">
        <v>376</v>
      </c>
      <c r="C215" s="13">
        <v>11810</v>
      </c>
      <c r="D215" s="13">
        <v>26</v>
      </c>
      <c r="E215" s="14">
        <v>454.23</v>
      </c>
      <c r="F215" s="15">
        <v>92.31</v>
      </c>
      <c r="G215" s="18">
        <v>0</v>
      </c>
      <c r="H215" s="13">
        <v>20.03</v>
      </c>
      <c r="I215" s="16">
        <v>1100</v>
      </c>
      <c r="K215" s="14">
        <v>59.27</v>
      </c>
      <c r="L215" s="13">
        <v>0</v>
      </c>
      <c r="M215" s="13">
        <v>0</v>
      </c>
      <c r="N215" s="13">
        <v>100</v>
      </c>
      <c r="O215" s="13">
        <v>2</v>
      </c>
      <c r="P215" s="13">
        <v>22.18</v>
      </c>
      <c r="Q215" s="13">
        <v>7.11</v>
      </c>
      <c r="R215" s="13">
        <v>0.16600000000000001</v>
      </c>
      <c r="S215" s="13">
        <v>0.27200000000000002</v>
      </c>
      <c r="T215" s="13">
        <v>0.56200000000000006</v>
      </c>
    </row>
    <row r="216" spans="1:20" x14ac:dyDescent="0.35">
      <c r="A216" s="13" t="s">
        <v>590</v>
      </c>
      <c r="B216" s="17" t="s">
        <v>380</v>
      </c>
      <c r="C216" s="13">
        <v>28195754</v>
      </c>
      <c r="D216" s="13">
        <v>236040</v>
      </c>
      <c r="E216" s="14">
        <v>119.45</v>
      </c>
      <c r="F216" s="15">
        <v>0</v>
      </c>
      <c r="G216" s="18">
        <v>0</v>
      </c>
      <c r="H216" s="13">
        <v>67.83</v>
      </c>
      <c r="I216" s="16">
        <v>1400</v>
      </c>
      <c r="J216" s="14">
        <v>69.900000000000006</v>
      </c>
      <c r="K216" s="14">
        <v>3.58</v>
      </c>
      <c r="L216" s="13">
        <v>25.88</v>
      </c>
      <c r="M216" s="13">
        <v>10.65</v>
      </c>
      <c r="N216" s="13">
        <v>63.47</v>
      </c>
      <c r="O216" s="13">
        <v>2</v>
      </c>
      <c r="P216" s="13">
        <v>47.35</v>
      </c>
      <c r="Q216" s="13">
        <v>12.24</v>
      </c>
      <c r="R216" s="13">
        <v>0.311</v>
      </c>
      <c r="S216" s="13">
        <v>0.222</v>
      </c>
      <c r="T216" s="13">
        <v>0.46899999999999997</v>
      </c>
    </row>
    <row r="217" spans="1:20" x14ac:dyDescent="0.35">
      <c r="A217" s="13" t="s">
        <v>591</v>
      </c>
      <c r="B217" s="17" t="s">
        <v>386</v>
      </c>
      <c r="C217" s="13">
        <v>46710816</v>
      </c>
      <c r="D217" s="13">
        <v>603700</v>
      </c>
      <c r="E217" s="14">
        <v>77.37</v>
      </c>
      <c r="F217" s="15">
        <v>0.46</v>
      </c>
      <c r="G217" s="18">
        <v>-0.39</v>
      </c>
      <c r="H217" s="13">
        <v>20.34</v>
      </c>
      <c r="I217" s="16">
        <v>5400</v>
      </c>
      <c r="J217" s="14">
        <v>99.7</v>
      </c>
      <c r="K217" s="14">
        <v>259.94</v>
      </c>
      <c r="L217" s="13">
        <v>56.21</v>
      </c>
      <c r="M217" s="13">
        <v>1.61</v>
      </c>
      <c r="N217" s="13">
        <v>42.18</v>
      </c>
      <c r="O217" s="13">
        <v>3</v>
      </c>
      <c r="P217" s="13">
        <v>8.82</v>
      </c>
      <c r="Q217" s="13">
        <v>14.39</v>
      </c>
      <c r="R217" s="13">
        <v>0.187</v>
      </c>
      <c r="S217" s="13">
        <v>0.45200000000000001</v>
      </c>
      <c r="T217" s="13">
        <v>0.36099999999999999</v>
      </c>
    </row>
    <row r="218" spans="1:20" x14ac:dyDescent="0.35">
      <c r="A218" s="12" t="s">
        <v>592</v>
      </c>
      <c r="B218" s="17" t="s">
        <v>393</v>
      </c>
      <c r="C218" s="13">
        <v>2602713</v>
      </c>
      <c r="D218" s="13">
        <v>82880</v>
      </c>
      <c r="E218" s="14">
        <v>31.4</v>
      </c>
      <c r="F218" s="15">
        <v>1.59</v>
      </c>
      <c r="G218" s="18">
        <v>1.03</v>
      </c>
      <c r="H218" s="13">
        <v>14.51</v>
      </c>
      <c r="I218" s="16">
        <v>23200</v>
      </c>
      <c r="J218" s="14">
        <v>77.900000000000006</v>
      </c>
      <c r="K218" s="14">
        <v>475.27</v>
      </c>
      <c r="L218" s="13">
        <v>0.6</v>
      </c>
      <c r="M218" s="13">
        <v>2.25</v>
      </c>
      <c r="N218" s="13">
        <v>97.15</v>
      </c>
      <c r="O218" s="13">
        <v>1</v>
      </c>
      <c r="P218" s="13">
        <v>18.96</v>
      </c>
      <c r="Q218" s="13">
        <v>4.4000000000000004</v>
      </c>
      <c r="R218" s="13">
        <v>0.04</v>
      </c>
      <c r="S218" s="13">
        <v>0.58499999999999996</v>
      </c>
      <c r="T218" s="13">
        <v>0.375</v>
      </c>
    </row>
    <row r="219" spans="1:20" x14ac:dyDescent="0.35">
      <c r="A219" s="13" t="s">
        <v>593</v>
      </c>
      <c r="B219" s="17" t="s">
        <v>378</v>
      </c>
      <c r="C219" s="13">
        <v>60609153</v>
      </c>
      <c r="D219" s="13">
        <v>244820</v>
      </c>
      <c r="E219" s="14">
        <v>247.57</v>
      </c>
      <c r="F219" s="15">
        <v>5.08</v>
      </c>
      <c r="G219" s="18">
        <v>2.19</v>
      </c>
      <c r="H219" s="13">
        <v>5.16</v>
      </c>
      <c r="I219" s="16">
        <v>27700</v>
      </c>
      <c r="J219" s="14">
        <v>99</v>
      </c>
      <c r="K219" s="14">
        <v>543.53</v>
      </c>
      <c r="L219" s="13">
        <v>23.46</v>
      </c>
      <c r="M219" s="13">
        <v>0.21</v>
      </c>
      <c r="N219" s="13">
        <v>76.33</v>
      </c>
      <c r="O219" s="13">
        <v>3</v>
      </c>
      <c r="P219" s="13">
        <v>10.71</v>
      </c>
      <c r="Q219" s="13">
        <v>10.130000000000001</v>
      </c>
      <c r="R219" s="13">
        <v>5.0000000000000001E-3</v>
      </c>
      <c r="S219" s="13">
        <v>0.23699999999999999</v>
      </c>
      <c r="T219" s="13">
        <v>0.75800000000000001</v>
      </c>
    </row>
    <row r="220" spans="1:20" x14ac:dyDescent="0.35">
      <c r="A220" s="13" t="s">
        <v>594</v>
      </c>
      <c r="B220" s="17" t="s">
        <v>401</v>
      </c>
      <c r="C220" s="13">
        <v>298444215</v>
      </c>
      <c r="D220" s="13">
        <v>9631420</v>
      </c>
      <c r="E220" s="14">
        <v>30.99</v>
      </c>
      <c r="F220" s="15">
        <v>0.21</v>
      </c>
      <c r="G220" s="18">
        <v>3.41</v>
      </c>
      <c r="H220" s="13">
        <v>6.5</v>
      </c>
      <c r="I220" s="16">
        <v>37800</v>
      </c>
      <c r="J220" s="14">
        <v>97</v>
      </c>
      <c r="K220" s="14">
        <v>897.99</v>
      </c>
      <c r="L220" s="13">
        <v>19.13</v>
      </c>
      <c r="M220" s="13">
        <v>0.22</v>
      </c>
      <c r="N220" s="13">
        <v>80.650000000000006</v>
      </c>
      <c r="O220" s="13">
        <v>3</v>
      </c>
      <c r="P220" s="13">
        <v>14.14</v>
      </c>
      <c r="Q220" s="13">
        <v>8.26</v>
      </c>
      <c r="R220" s="13">
        <v>0.01</v>
      </c>
      <c r="S220" s="13">
        <v>0.20399999999999999</v>
      </c>
      <c r="T220" s="13">
        <v>0.78700000000000003</v>
      </c>
    </row>
    <row r="221" spans="1:20" x14ac:dyDescent="0.35">
      <c r="A221" s="13" t="s">
        <v>595</v>
      </c>
      <c r="B221" s="17" t="s">
        <v>382</v>
      </c>
      <c r="C221" s="13">
        <v>3431932</v>
      </c>
      <c r="D221" s="13">
        <v>176220</v>
      </c>
      <c r="E221" s="14">
        <v>19.48</v>
      </c>
      <c r="F221" s="15">
        <v>0.37</v>
      </c>
      <c r="G221" s="18">
        <v>-0.32</v>
      </c>
      <c r="H221" s="13">
        <v>11.95</v>
      </c>
      <c r="I221" s="16">
        <v>12800</v>
      </c>
      <c r="J221" s="14">
        <v>98</v>
      </c>
      <c r="K221" s="14">
        <v>291.38</v>
      </c>
      <c r="L221" s="13">
        <v>7.43</v>
      </c>
      <c r="M221" s="13">
        <v>0.23</v>
      </c>
      <c r="N221" s="13">
        <v>92.34</v>
      </c>
      <c r="O221" s="13">
        <v>3</v>
      </c>
      <c r="P221" s="13">
        <v>13.91</v>
      </c>
      <c r="Q221" s="13">
        <v>9.0500000000000007</v>
      </c>
      <c r="R221" s="13">
        <v>9.2999999999999999E-2</v>
      </c>
      <c r="S221" s="13">
        <v>0.311</v>
      </c>
      <c r="T221" s="13">
        <v>0.59599999999999997</v>
      </c>
    </row>
    <row r="222" spans="1:20" x14ac:dyDescent="0.35">
      <c r="A222" s="13" t="s">
        <v>596</v>
      </c>
      <c r="B222" s="17" t="s">
        <v>386</v>
      </c>
      <c r="C222" s="13">
        <v>27307134</v>
      </c>
      <c r="D222" s="13">
        <v>447400</v>
      </c>
      <c r="E222" s="14">
        <v>61.04</v>
      </c>
      <c r="F222" s="15">
        <v>0</v>
      </c>
      <c r="G222" s="18">
        <v>-1.72</v>
      </c>
      <c r="H222" s="13">
        <v>71.099999999999994</v>
      </c>
      <c r="I222" s="16">
        <v>1700</v>
      </c>
      <c r="J222" s="14">
        <v>99.3</v>
      </c>
      <c r="K222" s="14">
        <v>62.88</v>
      </c>
      <c r="L222" s="13">
        <v>10.83</v>
      </c>
      <c r="M222" s="13">
        <v>0.83</v>
      </c>
      <c r="N222" s="13">
        <v>88.34</v>
      </c>
      <c r="O222" s="13">
        <v>1</v>
      </c>
      <c r="P222" s="13">
        <v>26.36</v>
      </c>
      <c r="Q222" s="13">
        <v>7.84</v>
      </c>
      <c r="R222" s="13">
        <v>0.34200000000000003</v>
      </c>
      <c r="S222" s="13">
        <v>0.22900000000000001</v>
      </c>
      <c r="T222" s="13">
        <v>0.43</v>
      </c>
    </row>
    <row r="223" spans="1:20" x14ac:dyDescent="0.35">
      <c r="A223" s="13" t="s">
        <v>597</v>
      </c>
      <c r="B223" s="17" t="s">
        <v>376</v>
      </c>
      <c r="C223" s="13">
        <v>208869</v>
      </c>
      <c r="D223" s="13">
        <v>12200</v>
      </c>
      <c r="E223" s="14">
        <v>17.12</v>
      </c>
      <c r="F223" s="15">
        <v>20.72</v>
      </c>
      <c r="G223" s="18">
        <v>0</v>
      </c>
      <c r="H223" s="13">
        <v>55.16</v>
      </c>
      <c r="I223" s="16">
        <v>2900</v>
      </c>
      <c r="J223" s="14">
        <v>53</v>
      </c>
      <c r="K223" s="14">
        <v>32.56</v>
      </c>
      <c r="L223" s="13">
        <v>2.46</v>
      </c>
      <c r="M223" s="13">
        <v>7.38</v>
      </c>
      <c r="N223" s="13">
        <v>90.16</v>
      </c>
      <c r="O223" s="13">
        <v>2</v>
      </c>
      <c r="P223" s="13">
        <v>22.72</v>
      </c>
      <c r="Q223" s="13">
        <v>7.82</v>
      </c>
      <c r="R223" s="13">
        <v>0.26</v>
      </c>
      <c r="S223" s="13">
        <v>0.12</v>
      </c>
      <c r="T223" s="13">
        <v>0.62</v>
      </c>
    </row>
    <row r="224" spans="1:20" x14ac:dyDescent="0.35">
      <c r="A224" s="13" t="s">
        <v>598</v>
      </c>
      <c r="B224" s="17" t="s">
        <v>382</v>
      </c>
      <c r="C224" s="13">
        <v>25730435</v>
      </c>
      <c r="D224" s="13">
        <v>912050</v>
      </c>
      <c r="E224" s="14">
        <v>28.21</v>
      </c>
      <c r="F224" s="15">
        <v>0.31</v>
      </c>
      <c r="G224" s="18">
        <v>-0.04</v>
      </c>
      <c r="H224" s="13">
        <v>22.2</v>
      </c>
      <c r="I224" s="16">
        <v>4800</v>
      </c>
      <c r="J224" s="14">
        <v>93.4</v>
      </c>
      <c r="K224" s="14">
        <v>140.13</v>
      </c>
      <c r="L224" s="13">
        <v>2.95</v>
      </c>
      <c r="M224" s="13">
        <v>0.92</v>
      </c>
      <c r="N224" s="13">
        <v>96.13</v>
      </c>
      <c r="O224" s="13">
        <v>2</v>
      </c>
      <c r="P224" s="13">
        <v>18.71</v>
      </c>
      <c r="Q224" s="13">
        <v>4.92</v>
      </c>
      <c r="R224" s="13">
        <v>0.04</v>
      </c>
      <c r="S224" s="13">
        <v>0.41899999999999998</v>
      </c>
      <c r="T224" s="13">
        <v>0.54100000000000004</v>
      </c>
    </row>
    <row r="225" spans="1:20" x14ac:dyDescent="0.35">
      <c r="A225" s="13" t="s">
        <v>599</v>
      </c>
      <c r="B225" s="17" t="s">
        <v>370</v>
      </c>
      <c r="C225" s="13">
        <v>84402966</v>
      </c>
      <c r="D225" s="13">
        <v>329560</v>
      </c>
      <c r="E225" s="14">
        <v>256.11</v>
      </c>
      <c r="F225" s="15">
        <v>1.05</v>
      </c>
      <c r="G225" s="18">
        <v>-0.45</v>
      </c>
      <c r="H225" s="13">
        <v>25.95</v>
      </c>
      <c r="I225" s="16">
        <v>2500</v>
      </c>
      <c r="J225" s="14">
        <v>90.3</v>
      </c>
      <c r="K225" s="14">
        <v>187.73</v>
      </c>
      <c r="L225" s="13">
        <v>19.97</v>
      </c>
      <c r="M225" s="13">
        <v>5.95</v>
      </c>
      <c r="N225" s="13">
        <v>74.08</v>
      </c>
      <c r="O225" s="13">
        <v>2</v>
      </c>
      <c r="P225" s="13">
        <v>16.86</v>
      </c>
      <c r="Q225" s="13">
        <v>6.22</v>
      </c>
      <c r="R225" s="13">
        <v>0.20899999999999999</v>
      </c>
      <c r="S225" s="13">
        <v>0.41</v>
      </c>
      <c r="T225" s="13">
        <v>0.38100000000000001</v>
      </c>
    </row>
    <row r="226" spans="1:20" x14ac:dyDescent="0.35">
      <c r="A226" s="13" t="s">
        <v>600</v>
      </c>
      <c r="B226" s="17" t="s">
        <v>382</v>
      </c>
      <c r="C226" s="13">
        <v>108605</v>
      </c>
      <c r="D226" s="13">
        <v>1910</v>
      </c>
      <c r="E226" s="14">
        <v>56.86</v>
      </c>
      <c r="F226" s="15">
        <v>9.84</v>
      </c>
      <c r="G226" s="18">
        <v>-8.94</v>
      </c>
      <c r="H226" s="13">
        <v>8.0299999999999994</v>
      </c>
      <c r="I226" s="16">
        <v>17200</v>
      </c>
      <c r="K226" s="14">
        <v>652.82000000000005</v>
      </c>
      <c r="L226" s="13">
        <v>11.76</v>
      </c>
      <c r="M226" s="13">
        <v>2.94</v>
      </c>
      <c r="N226" s="13">
        <v>85.3</v>
      </c>
      <c r="O226" s="13">
        <v>2</v>
      </c>
      <c r="P226" s="13">
        <v>13.96</v>
      </c>
      <c r="Q226" s="13">
        <v>6.43</v>
      </c>
      <c r="R226" s="13">
        <v>0.01</v>
      </c>
      <c r="S226" s="13">
        <v>0.19</v>
      </c>
      <c r="T226" s="13">
        <v>0.8</v>
      </c>
    </row>
    <row r="227" spans="1:20" x14ac:dyDescent="0.35">
      <c r="A227" s="13" t="s">
        <v>601</v>
      </c>
      <c r="B227" s="17" t="s">
        <v>376</v>
      </c>
      <c r="C227" s="13">
        <v>16025</v>
      </c>
      <c r="D227" s="13">
        <v>274</v>
      </c>
      <c r="E227" s="14">
        <v>58.49</v>
      </c>
      <c r="F227" s="15">
        <v>47.08</v>
      </c>
      <c r="I227" s="16">
        <v>3700</v>
      </c>
      <c r="J227" s="14">
        <v>50</v>
      </c>
      <c r="K227" s="14">
        <v>118.56</v>
      </c>
      <c r="L227" s="13">
        <v>5</v>
      </c>
      <c r="M227" s="13">
        <v>25</v>
      </c>
      <c r="N227" s="13">
        <v>70</v>
      </c>
      <c r="O227" s="13">
        <v>2</v>
      </c>
    </row>
    <row r="228" spans="1:20" x14ac:dyDescent="0.35">
      <c r="A228" s="13" t="s">
        <v>602</v>
      </c>
      <c r="B228" s="17" t="s">
        <v>393</v>
      </c>
      <c r="C228" s="13">
        <v>2460492</v>
      </c>
      <c r="D228" s="13">
        <v>5860</v>
      </c>
      <c r="E228" s="14">
        <v>419.88</v>
      </c>
      <c r="F228" s="15">
        <v>0</v>
      </c>
      <c r="G228" s="18">
        <v>2.98</v>
      </c>
      <c r="H228" s="13">
        <v>19.62</v>
      </c>
      <c r="I228" s="16">
        <v>800</v>
      </c>
      <c r="K228" s="14">
        <v>145.21</v>
      </c>
      <c r="L228" s="13">
        <v>16.899999999999999</v>
      </c>
      <c r="M228" s="13">
        <v>18.97</v>
      </c>
      <c r="N228" s="13">
        <v>64.13</v>
      </c>
      <c r="O228" s="13">
        <v>3</v>
      </c>
      <c r="P228" s="13">
        <v>31.67</v>
      </c>
      <c r="Q228" s="13">
        <v>3.92</v>
      </c>
      <c r="R228" s="13">
        <v>0.09</v>
      </c>
      <c r="S228" s="13">
        <v>0.28000000000000003</v>
      </c>
      <c r="T228" s="13">
        <v>0.63</v>
      </c>
    </row>
    <row r="229" spans="1:20" x14ac:dyDescent="0.35">
      <c r="A229" s="13" t="s">
        <v>603</v>
      </c>
      <c r="B229" s="17" t="s">
        <v>374</v>
      </c>
      <c r="C229" s="13">
        <v>273008</v>
      </c>
      <c r="D229" s="13">
        <v>266000</v>
      </c>
      <c r="E229" s="14">
        <v>1.03</v>
      </c>
      <c r="F229" s="15">
        <v>0.42</v>
      </c>
      <c r="L229" s="13">
        <v>0.02</v>
      </c>
      <c r="M229" s="13">
        <v>0</v>
      </c>
      <c r="N229" s="13">
        <v>99.98</v>
      </c>
      <c r="O229" s="13">
        <v>1</v>
      </c>
      <c r="T229" s="13">
        <v>0.4</v>
      </c>
    </row>
    <row r="230" spans="1:20" x14ac:dyDescent="0.35">
      <c r="A230" s="13" t="s">
        <v>604</v>
      </c>
      <c r="B230" s="17" t="s">
        <v>393</v>
      </c>
      <c r="C230" s="13">
        <v>21456188</v>
      </c>
      <c r="D230" s="13">
        <v>527970</v>
      </c>
      <c r="E230" s="14">
        <v>40.64</v>
      </c>
      <c r="F230" s="15">
        <v>0.36</v>
      </c>
      <c r="G230" s="18">
        <v>0</v>
      </c>
      <c r="H230" s="13">
        <v>61.5</v>
      </c>
      <c r="I230" s="16">
        <v>800</v>
      </c>
      <c r="J230" s="14">
        <v>50.2</v>
      </c>
      <c r="K230" s="14">
        <v>37.200000000000003</v>
      </c>
      <c r="L230" s="13">
        <v>2.78</v>
      </c>
      <c r="M230" s="13">
        <v>0.24</v>
      </c>
      <c r="N230" s="13">
        <v>96.98</v>
      </c>
      <c r="O230" s="13">
        <v>1</v>
      </c>
      <c r="P230" s="13">
        <v>42.89</v>
      </c>
      <c r="Q230" s="13">
        <v>8.3000000000000007</v>
      </c>
      <c r="R230" s="13">
        <v>0.13500000000000001</v>
      </c>
      <c r="S230" s="13">
        <v>0.47199999999999998</v>
      </c>
      <c r="T230" s="13">
        <v>0.39300000000000002</v>
      </c>
    </row>
    <row r="231" spans="1:20" x14ac:dyDescent="0.35">
      <c r="A231" s="13" t="s">
        <v>605</v>
      </c>
      <c r="B231" s="17" t="s">
        <v>380</v>
      </c>
      <c r="C231" s="13">
        <v>11502010</v>
      </c>
      <c r="D231" s="13">
        <v>752614</v>
      </c>
      <c r="E231" s="14">
        <v>15.28</v>
      </c>
      <c r="F231" s="15">
        <v>0</v>
      </c>
      <c r="G231" s="18">
        <v>0</v>
      </c>
      <c r="H231" s="13">
        <v>88.29</v>
      </c>
      <c r="I231" s="16">
        <v>800</v>
      </c>
      <c r="J231" s="14">
        <v>80.599999999999994</v>
      </c>
      <c r="K231" s="14">
        <v>8.23</v>
      </c>
      <c r="L231" s="13">
        <v>7.08</v>
      </c>
      <c r="M231" s="13">
        <v>0.03</v>
      </c>
      <c r="N231" s="13">
        <v>92.9</v>
      </c>
      <c r="O231" s="13">
        <v>2</v>
      </c>
      <c r="P231" s="13">
        <v>41</v>
      </c>
      <c r="Q231" s="13">
        <v>19.93</v>
      </c>
      <c r="R231" s="13">
        <v>0.22</v>
      </c>
      <c r="S231" s="13">
        <v>0.28999999999999998</v>
      </c>
      <c r="T231" s="13">
        <v>0.48899999999999999</v>
      </c>
    </row>
    <row r="232" spans="1:20" x14ac:dyDescent="0.35">
      <c r="A232" s="13" t="s">
        <v>606</v>
      </c>
      <c r="B232" s="17" t="s">
        <v>380</v>
      </c>
      <c r="C232" s="13">
        <v>12236805</v>
      </c>
      <c r="D232" s="13">
        <v>390580</v>
      </c>
      <c r="E232" s="14">
        <v>31.33</v>
      </c>
      <c r="F232" s="15">
        <v>0</v>
      </c>
      <c r="G232" s="18">
        <v>0</v>
      </c>
      <c r="H232" s="13">
        <v>67.69</v>
      </c>
      <c r="I232" s="16">
        <v>1900</v>
      </c>
      <c r="J232" s="14">
        <v>90.7</v>
      </c>
      <c r="K232" s="14">
        <v>26.8</v>
      </c>
      <c r="L232" s="13">
        <v>8.32</v>
      </c>
      <c r="M232" s="13">
        <v>0.34</v>
      </c>
      <c r="N232" s="13">
        <v>91.34</v>
      </c>
      <c r="O232" s="13">
        <v>2</v>
      </c>
      <c r="P232" s="13">
        <v>28.01</v>
      </c>
      <c r="Q232" s="13">
        <v>21.84</v>
      </c>
      <c r="R232" s="13">
        <v>0.17899999999999999</v>
      </c>
      <c r="S232" s="13">
        <v>0.24299999999999999</v>
      </c>
      <c r="T232" s="13">
        <v>0.57899999999999996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69"/>
  <sheetViews>
    <sheetView zoomScale="25" zoomScaleNormal="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5" x14ac:dyDescent="0.25"/>
  <cols>
    <col min="2" max="2" width="2.26953125" customWidth="1"/>
    <col min="3" max="49" width="4.453125" customWidth="1"/>
    <col min="54" max="87" width="2.453125" bestFit="1" customWidth="1"/>
    <col min="88" max="92" width="4.1796875" customWidth="1"/>
    <col min="93" max="96" width="2.453125" bestFit="1" customWidth="1"/>
  </cols>
  <sheetData>
    <row r="1" spans="1:97" ht="12.75" customHeight="1" x14ac:dyDescent="0.25">
      <c r="A1" s="89" t="s">
        <v>2</v>
      </c>
      <c r="B1" s="90"/>
      <c r="C1" s="91" t="s">
        <v>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3"/>
    </row>
    <row r="2" spans="1:97" ht="12.75" customHeight="1" x14ac:dyDescent="0.25">
      <c r="A2" s="94" t="s">
        <v>4</v>
      </c>
      <c r="B2" s="95"/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  <c r="Z2" s="3" t="s">
        <v>28</v>
      </c>
      <c r="AA2" s="3" t="s">
        <v>29</v>
      </c>
      <c r="AB2" s="3" t="s">
        <v>30</v>
      </c>
      <c r="AC2" s="3" t="s">
        <v>31</v>
      </c>
      <c r="AD2" s="3" t="s">
        <v>32</v>
      </c>
      <c r="AE2" s="3" t="s">
        <v>33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3" t="s">
        <v>47</v>
      </c>
      <c r="AT2" s="3" t="s">
        <v>48</v>
      </c>
      <c r="AU2" s="3" t="s">
        <v>49</v>
      </c>
      <c r="AV2" s="3" t="s">
        <v>50</v>
      </c>
      <c r="AW2" s="3" t="s">
        <v>51</v>
      </c>
      <c r="AX2" s="22" t="s">
        <v>608</v>
      </c>
      <c r="BB2" t="str">
        <f>C2&amp;G2</f>
        <v>19701974</v>
      </c>
      <c r="CR2" t="str">
        <f>AS2&amp;AW2</f>
        <v>20122016</v>
      </c>
    </row>
    <row r="3" spans="1:97" ht="12.75" customHeight="1" x14ac:dyDescent="0.3">
      <c r="A3" s="4" t="s">
        <v>52</v>
      </c>
      <c r="B3" s="5" t="s">
        <v>53</v>
      </c>
      <c r="C3" s="5" t="s">
        <v>53</v>
      </c>
      <c r="D3" s="5" t="s">
        <v>53</v>
      </c>
      <c r="E3" s="5" t="s">
        <v>53</v>
      </c>
      <c r="F3" s="5" t="s">
        <v>53</v>
      </c>
      <c r="G3" s="5" t="s">
        <v>53</v>
      </c>
      <c r="H3" s="5" t="s">
        <v>53</v>
      </c>
      <c r="I3" s="5" t="s">
        <v>53</v>
      </c>
      <c r="J3" s="5" t="s">
        <v>53</v>
      </c>
      <c r="K3" s="5" t="s">
        <v>53</v>
      </c>
      <c r="L3" s="5" t="s">
        <v>53</v>
      </c>
      <c r="M3" s="5" t="s">
        <v>53</v>
      </c>
      <c r="N3" s="5" t="s">
        <v>53</v>
      </c>
      <c r="O3" s="5" t="s">
        <v>53</v>
      </c>
      <c r="P3" s="5" t="s">
        <v>53</v>
      </c>
      <c r="Q3" s="5" t="s">
        <v>53</v>
      </c>
      <c r="R3" s="5" t="s">
        <v>53</v>
      </c>
      <c r="S3" s="5" t="s">
        <v>53</v>
      </c>
      <c r="T3" s="5" t="s">
        <v>53</v>
      </c>
      <c r="U3" s="5" t="s">
        <v>53</v>
      </c>
      <c r="V3" s="5" t="s">
        <v>53</v>
      </c>
      <c r="W3" s="5" t="s">
        <v>53</v>
      </c>
      <c r="X3" s="5" t="s">
        <v>53</v>
      </c>
      <c r="Y3" s="5" t="s">
        <v>53</v>
      </c>
      <c r="Z3" s="5" t="s">
        <v>53</v>
      </c>
      <c r="AA3" s="5" t="s">
        <v>53</v>
      </c>
      <c r="AB3" s="5" t="s">
        <v>53</v>
      </c>
      <c r="AC3" s="5" t="s">
        <v>53</v>
      </c>
      <c r="AD3" s="5" t="s">
        <v>53</v>
      </c>
      <c r="AE3" s="5" t="s">
        <v>53</v>
      </c>
      <c r="AF3" s="5" t="s">
        <v>53</v>
      </c>
      <c r="AG3" s="5" t="s">
        <v>53</v>
      </c>
      <c r="AH3" s="5" t="s">
        <v>53</v>
      </c>
      <c r="AI3" s="5" t="s">
        <v>53</v>
      </c>
      <c r="AJ3" s="5" t="s">
        <v>53</v>
      </c>
      <c r="AK3" s="5" t="s">
        <v>53</v>
      </c>
      <c r="AL3" s="5" t="s">
        <v>53</v>
      </c>
      <c r="AM3" s="5" t="s">
        <v>53</v>
      </c>
      <c r="AN3" s="5" t="s">
        <v>53</v>
      </c>
      <c r="AO3" s="5" t="s">
        <v>53</v>
      </c>
      <c r="AP3" s="5" t="s">
        <v>53</v>
      </c>
      <c r="AQ3" s="5" t="s">
        <v>53</v>
      </c>
      <c r="AR3" s="5" t="s">
        <v>53</v>
      </c>
      <c r="AS3" s="5" t="s">
        <v>53</v>
      </c>
      <c r="AT3" s="5" t="s">
        <v>53</v>
      </c>
      <c r="AU3" s="5" t="s">
        <v>53</v>
      </c>
      <c r="AV3" s="5" t="s">
        <v>53</v>
      </c>
      <c r="AW3" s="5" t="s">
        <v>53</v>
      </c>
      <c r="AY3" t="s">
        <v>611</v>
      </c>
      <c r="AZ3" t="s">
        <v>612</v>
      </c>
      <c r="BA3" t="s">
        <v>621</v>
      </c>
      <c r="CS3" t="s">
        <v>713</v>
      </c>
    </row>
    <row r="4" spans="1:97" ht="12.75" customHeight="1" x14ac:dyDescent="0.3">
      <c r="A4" s="6" t="s">
        <v>57</v>
      </c>
      <c r="B4" s="5" t="s">
        <v>53</v>
      </c>
      <c r="C4" s="7" t="s">
        <v>55</v>
      </c>
      <c r="D4" s="7">
        <v>30.889759999999999</v>
      </c>
      <c r="E4" s="7" t="s">
        <v>55</v>
      </c>
      <c r="F4" s="7" t="s">
        <v>55</v>
      </c>
      <c r="G4" s="7" t="s">
        <v>55</v>
      </c>
      <c r="H4" s="7" t="s">
        <v>55</v>
      </c>
      <c r="I4" s="7" t="s">
        <v>55</v>
      </c>
      <c r="J4" s="7" t="s">
        <v>55</v>
      </c>
      <c r="K4" s="7" t="s">
        <v>55</v>
      </c>
      <c r="L4" s="7">
        <v>39.713900000000002</v>
      </c>
      <c r="M4" s="7" t="s">
        <v>55</v>
      </c>
      <c r="N4" s="7" t="s">
        <v>55</v>
      </c>
      <c r="O4" s="7" t="s">
        <v>55</v>
      </c>
      <c r="P4" s="7" t="s">
        <v>55</v>
      </c>
      <c r="Q4" s="7">
        <v>51.31579</v>
      </c>
      <c r="R4" s="7" t="s">
        <v>55</v>
      </c>
      <c r="S4" s="7">
        <v>51.139159999999997</v>
      </c>
      <c r="T4" s="7">
        <v>44.879930000000002</v>
      </c>
      <c r="U4" s="7">
        <v>46.548819999999999</v>
      </c>
      <c r="V4" s="7">
        <v>46.62921</v>
      </c>
      <c r="W4" s="7">
        <v>49.035559999999997</v>
      </c>
      <c r="X4" s="7">
        <v>56.367429999999999</v>
      </c>
      <c r="Y4" s="7" t="s">
        <v>55</v>
      </c>
      <c r="Z4" s="7">
        <v>57.8125</v>
      </c>
      <c r="AA4" s="7">
        <v>54.656489999999998</v>
      </c>
      <c r="AB4" s="7">
        <v>53.141559999999998</v>
      </c>
      <c r="AC4" s="7" t="s">
        <v>55</v>
      </c>
      <c r="AD4" s="7">
        <v>52.743819999999999</v>
      </c>
      <c r="AE4" s="7">
        <v>63.610460000000003</v>
      </c>
      <c r="AF4" s="7">
        <v>65.349010000000007</v>
      </c>
      <c r="AG4" s="7">
        <v>66.948260000000005</v>
      </c>
      <c r="AH4" s="7">
        <v>68.601129999999998</v>
      </c>
      <c r="AI4" s="7">
        <v>69.318179999999998</v>
      </c>
      <c r="AJ4" s="7">
        <v>72.395229999999998</v>
      </c>
      <c r="AK4" s="7">
        <v>69.13073</v>
      </c>
      <c r="AL4" s="7">
        <v>70.87227</v>
      </c>
      <c r="AM4" s="7">
        <v>71.815119999999993</v>
      </c>
      <c r="AN4" s="7">
        <v>69.151219999999995</v>
      </c>
      <c r="AO4" s="7">
        <v>64.422160000000005</v>
      </c>
      <c r="AP4" s="7">
        <v>57.565339999999999</v>
      </c>
      <c r="AQ4" s="7">
        <v>64.473569999999995</v>
      </c>
      <c r="AR4" s="7">
        <v>63.34722</v>
      </c>
      <c r="AS4" s="7" t="s">
        <v>55</v>
      </c>
      <c r="AT4" s="7">
        <v>64.956360000000004</v>
      </c>
      <c r="AU4" s="7">
        <v>65.773700000000005</v>
      </c>
      <c r="AV4" s="7">
        <v>64.329390000000004</v>
      </c>
      <c r="AW4" s="7" t="s">
        <v>55</v>
      </c>
      <c r="AX4">
        <v>1766.9332800000004</v>
      </c>
      <c r="AY4">
        <v>30</v>
      </c>
      <c r="AZ4" t="s">
        <v>57</v>
      </c>
      <c r="BA4" t="s">
        <v>613</v>
      </c>
      <c r="BB4">
        <f>COUNT(C4:G4)</f>
        <v>1</v>
      </c>
      <c r="BC4">
        <f t="shared" ref="BC4:BC63" si="0">COUNT(D4:H4)</f>
        <v>1</v>
      </c>
      <c r="BD4">
        <f t="shared" ref="BD4:BD63" si="1">COUNT(E4:I4)</f>
        <v>0</v>
      </c>
      <c r="BE4">
        <f t="shared" ref="BE4:BE63" si="2">COUNT(F4:J4)</f>
        <v>0</v>
      </c>
      <c r="BF4">
        <f t="shared" ref="BF4:BF63" si="3">COUNT(G4:K4)</f>
        <v>0</v>
      </c>
      <c r="BG4">
        <f t="shared" ref="BG4:BG63" si="4">COUNT(H4:L4)</f>
        <v>1</v>
      </c>
      <c r="BH4">
        <f t="shared" ref="BH4:BH63" si="5">COUNT(I4:M4)</f>
        <v>1</v>
      </c>
      <c r="BI4">
        <f t="shared" ref="BI4:BI63" si="6">COUNT(J4:N4)</f>
        <v>1</v>
      </c>
      <c r="BJ4">
        <f t="shared" ref="BJ4:BJ63" si="7">COUNT(K4:O4)</f>
        <v>1</v>
      </c>
      <c r="BK4">
        <f t="shared" ref="BK4:BK63" si="8">COUNT(L4:P4)</f>
        <v>1</v>
      </c>
      <c r="BL4">
        <f t="shared" ref="BL4:BL63" si="9">COUNT(M4:Q4)</f>
        <v>1</v>
      </c>
      <c r="BM4">
        <f t="shared" ref="BM4:BM63" si="10">COUNT(N4:R4)</f>
        <v>1</v>
      </c>
      <c r="BN4">
        <f t="shared" ref="BN4:BN63" si="11">COUNT(O4:S4)</f>
        <v>2</v>
      </c>
      <c r="BO4">
        <f t="shared" ref="BO4:BO63" si="12">COUNT(P4:T4)</f>
        <v>3</v>
      </c>
      <c r="BP4">
        <f t="shared" ref="BP4:BP63" si="13">COUNT(Q4:U4)</f>
        <v>4</v>
      </c>
      <c r="BQ4">
        <f t="shared" ref="BQ4:BQ63" si="14">COUNT(R4:V4)</f>
        <v>4</v>
      </c>
      <c r="BR4">
        <f t="shared" ref="BR4:BR63" si="15">COUNT(S4:W4)</f>
        <v>5</v>
      </c>
      <c r="BS4">
        <f t="shared" ref="BS4:BS63" si="16">COUNT(T4:X4)</f>
        <v>5</v>
      </c>
      <c r="BT4">
        <f t="shared" ref="BT4:BT63" si="17">COUNT(U4:Y4)</f>
        <v>4</v>
      </c>
      <c r="BU4">
        <f t="shared" ref="BU4:BU63" si="18">COUNT(V4:Z4)</f>
        <v>4</v>
      </c>
      <c r="BV4">
        <f t="shared" ref="BV4:BV63" si="19">COUNT(W4:AA4)</f>
        <v>4</v>
      </c>
      <c r="BW4">
        <f t="shared" ref="BW4:BW63" si="20">COUNT(X4:AB4)</f>
        <v>4</v>
      </c>
      <c r="BX4">
        <f t="shared" ref="BX4:BX63" si="21">COUNT(Y4:AC4)</f>
        <v>3</v>
      </c>
      <c r="BY4">
        <f t="shared" ref="BY4:BY63" si="22">COUNT(Z4:AD4)</f>
        <v>4</v>
      </c>
      <c r="BZ4">
        <f t="shared" ref="BZ4:BZ63" si="23">COUNT(AA4:AE4)</f>
        <v>4</v>
      </c>
      <c r="CA4">
        <f t="shared" ref="CA4:CA63" si="24">COUNT(AB4:AF4)</f>
        <v>4</v>
      </c>
      <c r="CB4">
        <f t="shared" ref="CB4:CB63" si="25">COUNT(AC4:AG4)</f>
        <v>4</v>
      </c>
      <c r="CC4">
        <f t="shared" ref="CC4:CC63" si="26">COUNT(AD4:AH4)</f>
        <v>5</v>
      </c>
      <c r="CD4">
        <f t="shared" ref="CD4:CD63" si="27">COUNT(AE4:AI4)</f>
        <v>5</v>
      </c>
      <c r="CE4">
        <f t="shared" ref="CE4:CE63" si="28">COUNT(AF4:AJ4)</f>
        <v>5</v>
      </c>
      <c r="CF4">
        <f t="shared" ref="CF4:CF63" si="29">COUNT(AG4:AK4)</f>
        <v>5</v>
      </c>
      <c r="CG4">
        <f t="shared" ref="CG4:CG63" si="30">COUNT(AH4:AL4)</f>
        <v>5</v>
      </c>
      <c r="CH4">
        <f t="shared" ref="CH4:CH63" si="31">COUNT(AI4:AM4)</f>
        <v>5</v>
      </c>
      <c r="CI4">
        <f t="shared" ref="CI4:CI63" si="32">COUNT(AJ4:AN4)</f>
        <v>5</v>
      </c>
      <c r="CJ4" s="35">
        <f t="shared" ref="CJ4:CJ63" si="33">COUNT(AK4:AO4)</f>
        <v>5</v>
      </c>
      <c r="CK4" s="35">
        <f t="shared" ref="CK4:CK63" si="34">COUNT(AL4:AP4)</f>
        <v>5</v>
      </c>
      <c r="CL4" s="35">
        <f t="shared" ref="CL4:CL63" si="35">COUNT(AM4:AQ4)</f>
        <v>5</v>
      </c>
      <c r="CM4" s="35">
        <f t="shared" ref="CM4:CM63" si="36">COUNT(AN4:AR4)</f>
        <v>5</v>
      </c>
      <c r="CN4" s="35">
        <f t="shared" ref="CN4:CN63" si="37">COUNT(AO4:AS4)</f>
        <v>4</v>
      </c>
      <c r="CO4">
        <f t="shared" ref="CO4:CO63" si="38">COUNT(AP4:AT4)</f>
        <v>4</v>
      </c>
      <c r="CP4">
        <f t="shared" ref="CP4:CP63" si="39">COUNT(AQ4:AU4)</f>
        <v>4</v>
      </c>
      <c r="CQ4">
        <f t="shared" ref="CQ4:CQ63" si="40">COUNT(AR4:AV4)</f>
        <v>4</v>
      </c>
      <c r="CR4">
        <f t="shared" ref="CR4:CR63" si="41">COUNT(AS4:AW4)</f>
        <v>3</v>
      </c>
      <c r="CS4">
        <f>COUNTIF(BB4:CR4,0)</f>
        <v>3</v>
      </c>
    </row>
    <row r="5" spans="1:97" ht="12.75" customHeight="1" x14ac:dyDescent="0.3">
      <c r="A5" s="6" t="s">
        <v>67</v>
      </c>
      <c r="B5" s="5" t="s">
        <v>53</v>
      </c>
      <c r="C5" s="7">
        <v>41.261620000000001</v>
      </c>
      <c r="D5" s="7">
        <v>42.701740000000001</v>
      </c>
      <c r="E5" s="7">
        <v>43.999510000000001</v>
      </c>
      <c r="F5" s="7">
        <v>42.892769999999999</v>
      </c>
      <c r="G5" s="7" t="s">
        <v>55</v>
      </c>
      <c r="H5" s="7" t="s">
        <v>55</v>
      </c>
      <c r="I5" s="7" t="s">
        <v>55</v>
      </c>
      <c r="J5" s="7" t="s">
        <v>55</v>
      </c>
      <c r="K5" s="7" t="s">
        <v>55</v>
      </c>
      <c r="L5" s="7" t="s">
        <v>55</v>
      </c>
      <c r="M5" s="7" t="s">
        <v>55</v>
      </c>
      <c r="N5" s="7" t="s">
        <v>55</v>
      </c>
      <c r="O5" s="7">
        <v>49.54907</v>
      </c>
      <c r="P5" s="7">
        <v>55.273719999999997</v>
      </c>
      <c r="Q5" s="7">
        <v>28.287330000000001</v>
      </c>
      <c r="R5" s="7">
        <v>50.239930000000001</v>
      </c>
      <c r="S5" s="7" t="s">
        <v>55</v>
      </c>
      <c r="T5" s="7">
        <v>53.233989999999999</v>
      </c>
      <c r="U5" s="7">
        <v>54.284100000000002</v>
      </c>
      <c r="V5" s="7">
        <v>55.416550000000001</v>
      </c>
      <c r="W5" s="7">
        <v>55.906309999999998</v>
      </c>
      <c r="X5" s="7">
        <v>56.74362</v>
      </c>
      <c r="Y5" s="7">
        <v>57.081009999999999</v>
      </c>
      <c r="Z5" s="7">
        <v>57.263280000000002</v>
      </c>
      <c r="AA5" s="7" t="s">
        <v>55</v>
      </c>
      <c r="AB5" s="7">
        <v>57.465699999999998</v>
      </c>
      <c r="AC5" s="7">
        <v>57.332039999999999</v>
      </c>
      <c r="AD5" s="7" t="s">
        <v>55</v>
      </c>
      <c r="AE5" s="7" t="s">
        <v>55</v>
      </c>
      <c r="AF5" s="7">
        <v>56.12332</v>
      </c>
      <c r="AG5" s="7">
        <v>56.170340000000003</v>
      </c>
      <c r="AH5" s="7">
        <v>55.148899999999998</v>
      </c>
      <c r="AI5" s="7">
        <v>55.270769999999999</v>
      </c>
      <c r="AJ5" s="7">
        <v>55.50365</v>
      </c>
      <c r="AK5" s="7" t="s">
        <v>55</v>
      </c>
      <c r="AL5" s="7">
        <v>56.041339999999998</v>
      </c>
      <c r="AM5" s="7">
        <v>55.829859999999996</v>
      </c>
      <c r="AN5" s="7">
        <v>55.890630000000002</v>
      </c>
      <c r="AO5" s="7">
        <v>55.924550000000004</v>
      </c>
      <c r="AP5" s="7">
        <v>56.44961</v>
      </c>
      <c r="AQ5" s="7">
        <v>56.569400000000002</v>
      </c>
      <c r="AR5" s="7">
        <v>57.282119999999999</v>
      </c>
      <c r="AS5" s="7" t="s">
        <v>55</v>
      </c>
      <c r="AT5" s="7">
        <v>57.639420000000001</v>
      </c>
      <c r="AU5" s="7">
        <v>57.960889999999999</v>
      </c>
      <c r="AV5" s="7" t="s">
        <v>55</v>
      </c>
      <c r="AW5" s="7" t="s">
        <v>55</v>
      </c>
      <c r="AX5">
        <v>1646.7370900000003</v>
      </c>
      <c r="AY5">
        <v>31</v>
      </c>
      <c r="AZ5" t="s">
        <v>67</v>
      </c>
      <c r="BA5" t="s">
        <v>614</v>
      </c>
      <c r="BB5">
        <f t="shared" ref="BB5:BB63" si="42">COUNT(C5:G5)</f>
        <v>4</v>
      </c>
      <c r="BC5">
        <f t="shared" si="0"/>
        <v>3</v>
      </c>
      <c r="BD5">
        <f t="shared" si="1"/>
        <v>2</v>
      </c>
      <c r="BE5">
        <f t="shared" si="2"/>
        <v>1</v>
      </c>
      <c r="BF5">
        <f t="shared" si="3"/>
        <v>0</v>
      </c>
      <c r="BG5">
        <f t="shared" si="4"/>
        <v>0</v>
      </c>
      <c r="BH5">
        <f t="shared" si="5"/>
        <v>0</v>
      </c>
      <c r="BI5">
        <f t="shared" si="6"/>
        <v>0</v>
      </c>
      <c r="BJ5">
        <f t="shared" si="7"/>
        <v>1</v>
      </c>
      <c r="BK5">
        <f t="shared" si="8"/>
        <v>2</v>
      </c>
      <c r="BL5">
        <f t="shared" si="9"/>
        <v>3</v>
      </c>
      <c r="BM5">
        <f t="shared" si="10"/>
        <v>4</v>
      </c>
      <c r="BN5">
        <f t="shared" si="11"/>
        <v>4</v>
      </c>
      <c r="BO5">
        <f t="shared" si="12"/>
        <v>4</v>
      </c>
      <c r="BP5">
        <f t="shared" si="13"/>
        <v>4</v>
      </c>
      <c r="BQ5">
        <f t="shared" si="14"/>
        <v>4</v>
      </c>
      <c r="BR5">
        <f t="shared" si="15"/>
        <v>4</v>
      </c>
      <c r="BS5">
        <f t="shared" si="16"/>
        <v>5</v>
      </c>
      <c r="BT5">
        <f t="shared" si="17"/>
        <v>5</v>
      </c>
      <c r="BU5">
        <f t="shared" si="18"/>
        <v>5</v>
      </c>
      <c r="BV5">
        <f t="shared" si="19"/>
        <v>4</v>
      </c>
      <c r="BW5">
        <f t="shared" si="20"/>
        <v>4</v>
      </c>
      <c r="BX5">
        <f t="shared" si="21"/>
        <v>4</v>
      </c>
      <c r="BY5">
        <f t="shared" si="22"/>
        <v>3</v>
      </c>
      <c r="BZ5">
        <f t="shared" si="23"/>
        <v>2</v>
      </c>
      <c r="CA5">
        <f t="shared" si="24"/>
        <v>3</v>
      </c>
      <c r="CB5">
        <f t="shared" si="25"/>
        <v>3</v>
      </c>
      <c r="CC5">
        <f t="shared" si="26"/>
        <v>3</v>
      </c>
      <c r="CD5">
        <f t="shared" si="27"/>
        <v>4</v>
      </c>
      <c r="CE5">
        <f t="shared" si="28"/>
        <v>5</v>
      </c>
      <c r="CF5">
        <f t="shared" si="29"/>
        <v>4</v>
      </c>
      <c r="CG5">
        <f t="shared" si="30"/>
        <v>4</v>
      </c>
      <c r="CH5">
        <f t="shared" si="31"/>
        <v>4</v>
      </c>
      <c r="CI5">
        <f t="shared" si="32"/>
        <v>4</v>
      </c>
      <c r="CJ5" s="35">
        <f t="shared" si="33"/>
        <v>4</v>
      </c>
      <c r="CK5" s="35">
        <f t="shared" si="34"/>
        <v>5</v>
      </c>
      <c r="CL5" s="35">
        <f t="shared" si="35"/>
        <v>5</v>
      </c>
      <c r="CM5" s="35">
        <f t="shared" si="36"/>
        <v>5</v>
      </c>
      <c r="CN5" s="35">
        <f t="shared" si="37"/>
        <v>4</v>
      </c>
      <c r="CO5">
        <f t="shared" si="38"/>
        <v>4</v>
      </c>
      <c r="CP5">
        <f t="shared" si="39"/>
        <v>4</v>
      </c>
      <c r="CQ5">
        <f t="shared" si="40"/>
        <v>3</v>
      </c>
      <c r="CR5">
        <f t="shared" si="41"/>
        <v>2</v>
      </c>
      <c r="CS5">
        <f t="shared" ref="CS5:CS63" si="43">COUNTIF(BB5:CR5,0)</f>
        <v>4</v>
      </c>
    </row>
    <row r="6" spans="1:97" ht="12.75" customHeight="1" x14ac:dyDescent="0.3">
      <c r="A6" s="6" t="s">
        <v>68</v>
      </c>
      <c r="B6" s="5" t="s">
        <v>53</v>
      </c>
      <c r="C6" s="8" t="s">
        <v>55</v>
      </c>
      <c r="D6" s="8">
        <v>23.302969999999998</v>
      </c>
      <c r="E6" s="8" t="s">
        <v>55</v>
      </c>
      <c r="F6" s="8">
        <v>24.241949999999999</v>
      </c>
      <c r="G6" s="8">
        <v>24.364270000000001</v>
      </c>
      <c r="H6" s="8">
        <v>25.502929999999999</v>
      </c>
      <c r="I6" s="8">
        <v>26.289709999999999</v>
      </c>
      <c r="J6" s="8">
        <v>27.513929999999998</v>
      </c>
      <c r="K6" s="8">
        <v>27.559270000000001</v>
      </c>
      <c r="L6" s="8">
        <v>29.929120000000001</v>
      </c>
      <c r="M6" s="8">
        <v>31.310189999999999</v>
      </c>
      <c r="N6" s="8">
        <v>32.608440000000002</v>
      </c>
      <c r="O6" s="8">
        <v>33.740609999999997</v>
      </c>
      <c r="P6" s="8">
        <v>35.881059999999998</v>
      </c>
      <c r="Q6" s="8">
        <v>35.729300000000002</v>
      </c>
      <c r="R6" s="8">
        <v>36.75273</v>
      </c>
      <c r="S6" s="8">
        <v>36.767620000000001</v>
      </c>
      <c r="T6" s="8">
        <v>49.768439999999998</v>
      </c>
      <c r="U6" s="8">
        <v>45.733400000000003</v>
      </c>
      <c r="V6" s="8">
        <v>48.679740000000002</v>
      </c>
      <c r="W6" s="8">
        <v>48.952249999999999</v>
      </c>
      <c r="X6" s="8">
        <v>47.94529</v>
      </c>
      <c r="Y6" s="8">
        <v>48.117559999999997</v>
      </c>
      <c r="Z6" s="8">
        <v>49.648820000000001</v>
      </c>
      <c r="AA6" s="8">
        <v>50.173479999999998</v>
      </c>
      <c r="AB6" s="8">
        <v>50.54851</v>
      </c>
      <c r="AC6" s="8">
        <v>51.783099999999997</v>
      </c>
      <c r="AD6" s="8">
        <v>51.28219</v>
      </c>
      <c r="AE6" s="8" t="s">
        <v>55</v>
      </c>
      <c r="AF6" s="8" t="s">
        <v>55</v>
      </c>
      <c r="AG6" s="8">
        <v>47.456069999999997</v>
      </c>
      <c r="AH6" s="8">
        <v>51.533270000000002</v>
      </c>
      <c r="AI6" s="8" t="s">
        <v>55</v>
      </c>
      <c r="AJ6" s="8">
        <v>50.935699999999997</v>
      </c>
      <c r="AK6" s="8">
        <v>50.572879999999998</v>
      </c>
      <c r="AL6" s="8">
        <v>51.6325</v>
      </c>
      <c r="AM6" s="8">
        <v>51.669780000000003</v>
      </c>
      <c r="AN6" s="8">
        <v>52.458210000000001</v>
      </c>
      <c r="AO6" s="8">
        <v>51.632489999999997</v>
      </c>
      <c r="AP6" s="8">
        <v>52.740760000000002</v>
      </c>
      <c r="AQ6" s="8">
        <v>51.499879999999997</v>
      </c>
      <c r="AR6" s="8">
        <v>53.097839999999998</v>
      </c>
      <c r="AS6" s="8">
        <v>54.98883</v>
      </c>
      <c r="AT6" s="8">
        <v>55.988280000000003</v>
      </c>
      <c r="AU6" s="8">
        <v>55.454799999999999</v>
      </c>
      <c r="AV6" s="8" t="s">
        <v>55</v>
      </c>
      <c r="AW6" s="8" t="s">
        <v>55</v>
      </c>
      <c r="AX6">
        <v>1725.7881699999998</v>
      </c>
      <c r="AY6">
        <v>40</v>
      </c>
      <c r="AZ6" t="s">
        <v>68</v>
      </c>
      <c r="BA6" t="s">
        <v>613</v>
      </c>
      <c r="BB6">
        <f t="shared" si="42"/>
        <v>3</v>
      </c>
      <c r="BC6">
        <f t="shared" si="0"/>
        <v>4</v>
      </c>
      <c r="BD6">
        <f t="shared" si="1"/>
        <v>4</v>
      </c>
      <c r="BE6">
        <f t="shared" si="2"/>
        <v>5</v>
      </c>
      <c r="BF6">
        <f t="shared" si="3"/>
        <v>5</v>
      </c>
      <c r="BG6">
        <f t="shared" si="4"/>
        <v>5</v>
      </c>
      <c r="BH6">
        <f t="shared" si="5"/>
        <v>5</v>
      </c>
      <c r="BI6">
        <f t="shared" si="6"/>
        <v>5</v>
      </c>
      <c r="BJ6">
        <f t="shared" si="7"/>
        <v>5</v>
      </c>
      <c r="BK6">
        <f t="shared" si="8"/>
        <v>5</v>
      </c>
      <c r="BL6">
        <f t="shared" si="9"/>
        <v>5</v>
      </c>
      <c r="BM6">
        <f t="shared" si="10"/>
        <v>5</v>
      </c>
      <c r="BN6">
        <f t="shared" si="11"/>
        <v>5</v>
      </c>
      <c r="BO6">
        <f t="shared" si="12"/>
        <v>5</v>
      </c>
      <c r="BP6">
        <f t="shared" si="13"/>
        <v>5</v>
      </c>
      <c r="BQ6">
        <f t="shared" si="14"/>
        <v>5</v>
      </c>
      <c r="BR6">
        <f t="shared" si="15"/>
        <v>5</v>
      </c>
      <c r="BS6">
        <f t="shared" si="16"/>
        <v>5</v>
      </c>
      <c r="BT6">
        <f t="shared" si="17"/>
        <v>5</v>
      </c>
      <c r="BU6">
        <f t="shared" si="18"/>
        <v>5</v>
      </c>
      <c r="BV6">
        <f t="shared" si="19"/>
        <v>5</v>
      </c>
      <c r="BW6">
        <f t="shared" si="20"/>
        <v>5</v>
      </c>
      <c r="BX6">
        <f t="shared" si="21"/>
        <v>5</v>
      </c>
      <c r="BY6">
        <f t="shared" si="22"/>
        <v>5</v>
      </c>
      <c r="BZ6">
        <f t="shared" si="23"/>
        <v>4</v>
      </c>
      <c r="CA6">
        <f t="shared" si="24"/>
        <v>3</v>
      </c>
      <c r="CB6">
        <f t="shared" si="25"/>
        <v>3</v>
      </c>
      <c r="CC6">
        <f t="shared" si="26"/>
        <v>3</v>
      </c>
      <c r="CD6">
        <f t="shared" si="27"/>
        <v>2</v>
      </c>
      <c r="CE6">
        <f t="shared" si="28"/>
        <v>3</v>
      </c>
      <c r="CF6">
        <f t="shared" si="29"/>
        <v>4</v>
      </c>
      <c r="CG6">
        <f t="shared" si="30"/>
        <v>4</v>
      </c>
      <c r="CH6">
        <f t="shared" si="31"/>
        <v>4</v>
      </c>
      <c r="CI6">
        <f t="shared" si="32"/>
        <v>5</v>
      </c>
      <c r="CJ6" s="35">
        <f t="shared" si="33"/>
        <v>5</v>
      </c>
      <c r="CK6" s="35">
        <f t="shared" si="34"/>
        <v>5</v>
      </c>
      <c r="CL6" s="35">
        <f t="shared" si="35"/>
        <v>5</v>
      </c>
      <c r="CM6" s="35">
        <f t="shared" si="36"/>
        <v>5</v>
      </c>
      <c r="CN6" s="35">
        <f t="shared" si="37"/>
        <v>5</v>
      </c>
      <c r="CO6">
        <f t="shared" si="38"/>
        <v>5</v>
      </c>
      <c r="CP6">
        <f t="shared" si="39"/>
        <v>5</v>
      </c>
      <c r="CQ6">
        <f t="shared" si="40"/>
        <v>4</v>
      </c>
      <c r="CR6">
        <f t="shared" si="41"/>
        <v>3</v>
      </c>
      <c r="CS6">
        <f t="shared" si="43"/>
        <v>0</v>
      </c>
    </row>
    <row r="7" spans="1:97" ht="12.75" customHeight="1" x14ac:dyDescent="0.3">
      <c r="A7" s="6" t="s">
        <v>71</v>
      </c>
      <c r="B7" s="5" t="s">
        <v>53</v>
      </c>
      <c r="C7" s="7" t="s">
        <v>55</v>
      </c>
      <c r="D7" s="7">
        <v>54.166670000000003</v>
      </c>
      <c r="E7" s="7" t="s">
        <v>55</v>
      </c>
      <c r="F7" s="7">
        <v>51.533740000000002</v>
      </c>
      <c r="G7" s="7">
        <v>56.338030000000003</v>
      </c>
      <c r="H7" s="7">
        <v>55.508470000000003</v>
      </c>
      <c r="I7" s="7">
        <v>58.52713</v>
      </c>
      <c r="J7" s="7">
        <v>73.271889999999999</v>
      </c>
      <c r="K7" s="7">
        <v>79.617829999999998</v>
      </c>
      <c r="L7" s="7">
        <v>62.76596</v>
      </c>
      <c r="M7" s="7" t="s">
        <v>55</v>
      </c>
      <c r="N7" s="7">
        <v>31.94444</v>
      </c>
      <c r="O7" s="7">
        <v>28.723400000000002</v>
      </c>
      <c r="P7" s="7">
        <v>27.619050000000001</v>
      </c>
      <c r="Q7" s="7" t="s">
        <v>55</v>
      </c>
      <c r="R7" s="7" t="s">
        <v>55</v>
      </c>
      <c r="S7" s="7">
        <v>58.552630000000001</v>
      </c>
      <c r="T7" s="7" t="s">
        <v>55</v>
      </c>
      <c r="U7" s="7" t="s">
        <v>55</v>
      </c>
      <c r="V7" s="7">
        <v>57.253599999999999</v>
      </c>
      <c r="W7" s="7" t="s">
        <v>55</v>
      </c>
      <c r="X7" s="7" t="s">
        <v>55</v>
      </c>
      <c r="Y7" s="7">
        <v>47.514449999999997</v>
      </c>
      <c r="Z7" s="7">
        <v>49.468290000000003</v>
      </c>
      <c r="AA7" s="7" t="s">
        <v>55</v>
      </c>
      <c r="AB7" s="7">
        <v>59.768450000000001</v>
      </c>
      <c r="AC7" s="7" t="s">
        <v>55</v>
      </c>
      <c r="AD7" s="7" t="s">
        <v>55</v>
      </c>
      <c r="AE7" s="7" t="s">
        <v>55</v>
      </c>
      <c r="AF7" s="7" t="s">
        <v>55</v>
      </c>
      <c r="AG7" s="7" t="s">
        <v>55</v>
      </c>
      <c r="AH7" s="7" t="s">
        <v>55</v>
      </c>
      <c r="AI7" s="7" t="s">
        <v>55</v>
      </c>
      <c r="AJ7" s="7">
        <v>69.549899999999994</v>
      </c>
      <c r="AK7" s="7" t="s">
        <v>55</v>
      </c>
      <c r="AL7" s="7">
        <v>67.870599999999996</v>
      </c>
      <c r="AM7" s="7">
        <v>67.858379999999997</v>
      </c>
      <c r="AN7" s="7" t="s">
        <v>55</v>
      </c>
      <c r="AO7" s="7" t="s">
        <v>55</v>
      </c>
      <c r="AP7" s="7" t="s">
        <v>55</v>
      </c>
      <c r="AQ7" s="7" t="s">
        <v>55</v>
      </c>
      <c r="AR7" s="7" t="s">
        <v>55</v>
      </c>
      <c r="AS7" s="7" t="s">
        <v>55</v>
      </c>
      <c r="AT7" s="7" t="s">
        <v>55</v>
      </c>
      <c r="AU7" s="7">
        <v>60.775700000000001</v>
      </c>
      <c r="AV7" s="7">
        <v>60.797750000000001</v>
      </c>
      <c r="AW7" s="7" t="s">
        <v>55</v>
      </c>
      <c r="AX7">
        <v>1179.4263599999999</v>
      </c>
      <c r="AY7">
        <v>21</v>
      </c>
      <c r="AZ7" t="s">
        <v>71</v>
      </c>
      <c r="BA7" t="s">
        <v>615</v>
      </c>
      <c r="BB7">
        <f t="shared" si="42"/>
        <v>3</v>
      </c>
      <c r="BC7">
        <f t="shared" si="0"/>
        <v>4</v>
      </c>
      <c r="BD7">
        <f t="shared" si="1"/>
        <v>4</v>
      </c>
      <c r="BE7">
        <f t="shared" si="2"/>
        <v>5</v>
      </c>
      <c r="BF7">
        <f t="shared" si="3"/>
        <v>5</v>
      </c>
      <c r="BG7">
        <f t="shared" si="4"/>
        <v>5</v>
      </c>
      <c r="BH7">
        <f t="shared" si="5"/>
        <v>4</v>
      </c>
      <c r="BI7">
        <f t="shared" si="6"/>
        <v>4</v>
      </c>
      <c r="BJ7">
        <f t="shared" si="7"/>
        <v>4</v>
      </c>
      <c r="BK7">
        <f t="shared" si="8"/>
        <v>4</v>
      </c>
      <c r="BL7">
        <f t="shared" si="9"/>
        <v>3</v>
      </c>
      <c r="BM7">
        <f t="shared" si="10"/>
        <v>3</v>
      </c>
      <c r="BN7">
        <f t="shared" si="11"/>
        <v>3</v>
      </c>
      <c r="BO7">
        <f t="shared" si="12"/>
        <v>2</v>
      </c>
      <c r="BP7">
        <f t="shared" si="13"/>
        <v>1</v>
      </c>
      <c r="BQ7">
        <f t="shared" si="14"/>
        <v>2</v>
      </c>
      <c r="BR7">
        <f t="shared" si="15"/>
        <v>2</v>
      </c>
      <c r="BS7">
        <f t="shared" si="16"/>
        <v>1</v>
      </c>
      <c r="BT7">
        <f t="shared" si="17"/>
        <v>2</v>
      </c>
      <c r="BU7">
        <f t="shared" si="18"/>
        <v>3</v>
      </c>
      <c r="BV7">
        <f t="shared" si="19"/>
        <v>2</v>
      </c>
      <c r="BW7">
        <f t="shared" si="20"/>
        <v>3</v>
      </c>
      <c r="BX7">
        <f t="shared" si="21"/>
        <v>3</v>
      </c>
      <c r="BY7">
        <f t="shared" si="22"/>
        <v>2</v>
      </c>
      <c r="BZ7">
        <f t="shared" si="23"/>
        <v>1</v>
      </c>
      <c r="CA7">
        <f t="shared" si="24"/>
        <v>1</v>
      </c>
      <c r="CB7">
        <f t="shared" si="25"/>
        <v>0</v>
      </c>
      <c r="CC7">
        <f t="shared" si="26"/>
        <v>0</v>
      </c>
      <c r="CD7">
        <f t="shared" si="27"/>
        <v>0</v>
      </c>
      <c r="CE7">
        <f t="shared" si="28"/>
        <v>1</v>
      </c>
      <c r="CF7">
        <f t="shared" si="29"/>
        <v>1</v>
      </c>
      <c r="CG7">
        <f t="shared" si="30"/>
        <v>2</v>
      </c>
      <c r="CH7">
        <f t="shared" si="31"/>
        <v>3</v>
      </c>
      <c r="CI7">
        <f t="shared" si="32"/>
        <v>3</v>
      </c>
      <c r="CJ7" s="35">
        <f t="shared" si="33"/>
        <v>2</v>
      </c>
      <c r="CK7" s="35">
        <f t="shared" si="34"/>
        <v>2</v>
      </c>
      <c r="CL7" s="35">
        <f t="shared" si="35"/>
        <v>1</v>
      </c>
      <c r="CM7" s="35">
        <f t="shared" si="36"/>
        <v>0</v>
      </c>
      <c r="CN7" s="35">
        <f t="shared" si="37"/>
        <v>0</v>
      </c>
      <c r="CO7">
        <f t="shared" si="38"/>
        <v>0</v>
      </c>
      <c r="CP7">
        <f t="shared" si="39"/>
        <v>1</v>
      </c>
      <c r="CQ7">
        <f t="shared" si="40"/>
        <v>2</v>
      </c>
      <c r="CR7">
        <f t="shared" si="41"/>
        <v>2</v>
      </c>
      <c r="CS7">
        <f t="shared" si="43"/>
        <v>6</v>
      </c>
    </row>
    <row r="8" spans="1:97" ht="12.75" customHeight="1" x14ac:dyDescent="0.3">
      <c r="A8" s="6" t="s">
        <v>75</v>
      </c>
      <c r="B8" s="5" t="s">
        <v>53</v>
      </c>
      <c r="C8" s="7" t="s">
        <v>55</v>
      </c>
      <c r="D8" s="7">
        <v>29.817910000000001</v>
      </c>
      <c r="E8" s="7" t="s">
        <v>55</v>
      </c>
      <c r="F8" s="7">
        <v>30.910160000000001</v>
      </c>
      <c r="G8" s="7">
        <v>33.465249999999997</v>
      </c>
      <c r="H8" s="7">
        <v>33.887509999999999</v>
      </c>
      <c r="I8" s="7">
        <v>47.037039999999998</v>
      </c>
      <c r="J8" s="7">
        <v>45.130600000000001</v>
      </c>
      <c r="K8" s="7">
        <v>48.61157</v>
      </c>
      <c r="L8" s="7">
        <v>46.618020000000001</v>
      </c>
      <c r="M8" s="7">
        <v>49.161499999999997</v>
      </c>
      <c r="N8" s="7">
        <v>39.671799999999998</v>
      </c>
      <c r="O8" s="7">
        <v>40.196190000000001</v>
      </c>
      <c r="P8" s="7">
        <v>39.560989999999997</v>
      </c>
      <c r="Q8" s="7">
        <v>41.152470000000001</v>
      </c>
      <c r="R8" s="7">
        <v>45.646329999999999</v>
      </c>
      <c r="S8" s="7">
        <v>50.446249999999999</v>
      </c>
      <c r="T8" s="7">
        <v>46.882330000000003</v>
      </c>
      <c r="U8" s="7">
        <v>50.328879999999998</v>
      </c>
      <c r="V8" s="7">
        <v>49.783029999999997</v>
      </c>
      <c r="W8" s="7">
        <v>53.120480000000001</v>
      </c>
      <c r="X8" s="7">
        <v>51.612789999999997</v>
      </c>
      <c r="Y8" s="7" t="s">
        <v>55</v>
      </c>
      <c r="Z8" s="7" t="s">
        <v>55</v>
      </c>
      <c r="AA8" s="7">
        <v>51.172069999999998</v>
      </c>
      <c r="AB8" s="7" t="s">
        <v>55</v>
      </c>
      <c r="AC8" s="7" t="s">
        <v>55</v>
      </c>
      <c r="AD8" s="7" t="s">
        <v>55</v>
      </c>
      <c r="AE8" s="7" t="s">
        <v>55</v>
      </c>
      <c r="AF8" s="7" t="s">
        <v>55</v>
      </c>
      <c r="AG8" s="7">
        <v>55.875410000000002</v>
      </c>
      <c r="AH8" s="7">
        <v>56.110939999999999</v>
      </c>
      <c r="AI8" s="7">
        <v>56.707659999999997</v>
      </c>
      <c r="AJ8" s="7" t="s">
        <v>55</v>
      </c>
      <c r="AK8" s="7" t="s">
        <v>55</v>
      </c>
      <c r="AL8" s="7" t="s">
        <v>55</v>
      </c>
      <c r="AM8" s="7">
        <v>58.779089999999997</v>
      </c>
      <c r="AN8" s="7" t="s">
        <v>55</v>
      </c>
      <c r="AO8" s="7">
        <v>58.669589999999999</v>
      </c>
      <c r="AP8" s="7">
        <v>58.691049999999997</v>
      </c>
      <c r="AQ8" s="7">
        <v>58.853090000000002</v>
      </c>
      <c r="AR8" s="7">
        <v>59.019100000000002</v>
      </c>
      <c r="AS8" s="7">
        <v>59.305010000000003</v>
      </c>
      <c r="AT8" s="7">
        <v>59.090319999999998</v>
      </c>
      <c r="AU8" s="7">
        <v>59.80809</v>
      </c>
      <c r="AV8" s="7" t="s">
        <v>55</v>
      </c>
      <c r="AW8" s="7" t="s">
        <v>55</v>
      </c>
      <c r="AX8">
        <v>1565.1225200000001</v>
      </c>
      <c r="AY8">
        <v>32</v>
      </c>
      <c r="AZ8" t="s">
        <v>75</v>
      </c>
      <c r="BA8" t="s">
        <v>613</v>
      </c>
      <c r="BB8">
        <f t="shared" si="42"/>
        <v>3</v>
      </c>
      <c r="BC8">
        <f t="shared" si="0"/>
        <v>4</v>
      </c>
      <c r="BD8">
        <f t="shared" si="1"/>
        <v>4</v>
      </c>
      <c r="BE8">
        <f t="shared" si="2"/>
        <v>5</v>
      </c>
      <c r="BF8">
        <f t="shared" si="3"/>
        <v>5</v>
      </c>
      <c r="BG8">
        <f t="shared" si="4"/>
        <v>5</v>
      </c>
      <c r="BH8">
        <f t="shared" si="5"/>
        <v>5</v>
      </c>
      <c r="BI8">
        <f t="shared" si="6"/>
        <v>5</v>
      </c>
      <c r="BJ8">
        <f t="shared" si="7"/>
        <v>5</v>
      </c>
      <c r="BK8">
        <f t="shared" si="8"/>
        <v>5</v>
      </c>
      <c r="BL8">
        <f t="shared" si="9"/>
        <v>5</v>
      </c>
      <c r="BM8">
        <f t="shared" si="10"/>
        <v>5</v>
      </c>
      <c r="BN8">
        <f t="shared" si="11"/>
        <v>5</v>
      </c>
      <c r="BO8">
        <f t="shared" si="12"/>
        <v>5</v>
      </c>
      <c r="BP8">
        <f t="shared" si="13"/>
        <v>5</v>
      </c>
      <c r="BQ8">
        <f t="shared" si="14"/>
        <v>5</v>
      </c>
      <c r="BR8">
        <f t="shared" si="15"/>
        <v>5</v>
      </c>
      <c r="BS8">
        <f t="shared" si="16"/>
        <v>5</v>
      </c>
      <c r="BT8">
        <f t="shared" si="17"/>
        <v>4</v>
      </c>
      <c r="BU8">
        <f t="shared" si="18"/>
        <v>3</v>
      </c>
      <c r="BV8">
        <f t="shared" si="19"/>
        <v>3</v>
      </c>
      <c r="BW8">
        <f t="shared" si="20"/>
        <v>2</v>
      </c>
      <c r="BX8">
        <f t="shared" si="21"/>
        <v>1</v>
      </c>
      <c r="BY8">
        <f t="shared" si="22"/>
        <v>1</v>
      </c>
      <c r="BZ8">
        <f t="shared" si="23"/>
        <v>1</v>
      </c>
      <c r="CA8">
        <f t="shared" si="24"/>
        <v>0</v>
      </c>
      <c r="CB8">
        <f t="shared" si="25"/>
        <v>1</v>
      </c>
      <c r="CC8">
        <f t="shared" si="26"/>
        <v>2</v>
      </c>
      <c r="CD8">
        <f t="shared" si="27"/>
        <v>3</v>
      </c>
      <c r="CE8">
        <f t="shared" si="28"/>
        <v>3</v>
      </c>
      <c r="CF8">
        <f t="shared" si="29"/>
        <v>3</v>
      </c>
      <c r="CG8">
        <f t="shared" si="30"/>
        <v>2</v>
      </c>
      <c r="CH8">
        <f t="shared" si="31"/>
        <v>2</v>
      </c>
      <c r="CI8">
        <f t="shared" si="32"/>
        <v>1</v>
      </c>
      <c r="CJ8" s="35">
        <f t="shared" si="33"/>
        <v>2</v>
      </c>
      <c r="CK8" s="35">
        <f t="shared" si="34"/>
        <v>3</v>
      </c>
      <c r="CL8" s="35">
        <f t="shared" si="35"/>
        <v>4</v>
      </c>
      <c r="CM8" s="35">
        <f t="shared" si="36"/>
        <v>4</v>
      </c>
      <c r="CN8" s="35">
        <f t="shared" si="37"/>
        <v>5</v>
      </c>
      <c r="CO8">
        <f t="shared" si="38"/>
        <v>5</v>
      </c>
      <c r="CP8">
        <f t="shared" si="39"/>
        <v>5</v>
      </c>
      <c r="CQ8">
        <f t="shared" si="40"/>
        <v>4</v>
      </c>
      <c r="CR8">
        <f t="shared" si="41"/>
        <v>3</v>
      </c>
      <c r="CS8">
        <f t="shared" si="43"/>
        <v>1</v>
      </c>
    </row>
    <row r="9" spans="1:97" ht="12.75" customHeight="1" x14ac:dyDescent="0.3">
      <c r="A9" s="6" t="s">
        <v>83</v>
      </c>
      <c r="B9" s="5" t="s">
        <v>53</v>
      </c>
      <c r="C9" s="7">
        <v>41.207509999999999</v>
      </c>
      <c r="D9" s="7">
        <v>44.500079999999997</v>
      </c>
      <c r="E9" s="7">
        <v>46.085839999999997</v>
      </c>
      <c r="F9" s="7">
        <v>51.036050000000003</v>
      </c>
      <c r="G9" s="7" t="s">
        <v>55</v>
      </c>
      <c r="H9" s="7" t="s">
        <v>55</v>
      </c>
      <c r="I9" s="7" t="s">
        <v>55</v>
      </c>
      <c r="J9" s="7" t="s">
        <v>55</v>
      </c>
      <c r="K9" s="7" t="s">
        <v>55</v>
      </c>
      <c r="L9" s="7" t="s">
        <v>55</v>
      </c>
      <c r="M9" s="7" t="s">
        <v>55</v>
      </c>
      <c r="N9" s="7" t="s">
        <v>55</v>
      </c>
      <c r="O9" s="7">
        <v>59.707830000000001</v>
      </c>
      <c r="P9" s="7" t="s">
        <v>55</v>
      </c>
      <c r="Q9" s="7" t="s">
        <v>55</v>
      </c>
      <c r="R9" s="7" t="s">
        <v>55</v>
      </c>
      <c r="S9" s="7" t="s">
        <v>55</v>
      </c>
      <c r="T9" s="7">
        <v>57.608150000000002</v>
      </c>
      <c r="U9" s="7">
        <v>59.337020000000003</v>
      </c>
      <c r="V9" s="7">
        <v>59.704230000000003</v>
      </c>
      <c r="W9" s="7">
        <v>59.72007</v>
      </c>
      <c r="X9" s="7">
        <v>59.928939999999997</v>
      </c>
      <c r="Y9" s="7">
        <v>59.949719999999999</v>
      </c>
      <c r="Z9" s="7">
        <v>60.07517</v>
      </c>
      <c r="AA9" s="7" t="s">
        <v>55</v>
      </c>
      <c r="AB9" s="7" t="s">
        <v>55</v>
      </c>
      <c r="AC9" s="7" t="s">
        <v>55</v>
      </c>
      <c r="AD9" s="7" t="s">
        <v>55</v>
      </c>
      <c r="AE9" s="7">
        <v>57.939959999999999</v>
      </c>
      <c r="AF9" s="7">
        <v>60.818930000000002</v>
      </c>
      <c r="AG9" s="7">
        <v>60.776829999999997</v>
      </c>
      <c r="AH9" s="7">
        <v>61.61121</v>
      </c>
      <c r="AI9" s="7">
        <v>62.125450000000001</v>
      </c>
      <c r="AJ9" s="7">
        <v>61.911999999999999</v>
      </c>
      <c r="AK9" s="7">
        <v>62.173609999999996</v>
      </c>
      <c r="AL9" s="7">
        <v>61.79092</v>
      </c>
      <c r="AM9" s="7" t="s">
        <v>55</v>
      </c>
      <c r="AN9" s="7">
        <v>59.74615</v>
      </c>
      <c r="AO9" s="7">
        <v>60.346890000000002</v>
      </c>
      <c r="AP9" s="7">
        <v>60.770699999999998</v>
      </c>
      <c r="AQ9" s="7">
        <v>60.483260000000001</v>
      </c>
      <c r="AR9" s="7">
        <v>60.724519999999998</v>
      </c>
      <c r="AS9" s="7">
        <v>60.822000000000003</v>
      </c>
      <c r="AT9" s="7" t="s">
        <v>55</v>
      </c>
      <c r="AU9" s="7">
        <v>60.633949999999999</v>
      </c>
      <c r="AV9" s="7" t="s">
        <v>55</v>
      </c>
      <c r="AW9" s="7" t="s">
        <v>55</v>
      </c>
      <c r="AX9">
        <v>1571.5369900000001</v>
      </c>
      <c r="AY9">
        <v>27</v>
      </c>
      <c r="AZ9" t="s">
        <v>83</v>
      </c>
      <c r="BA9" t="s">
        <v>616</v>
      </c>
      <c r="BB9">
        <f t="shared" si="42"/>
        <v>4</v>
      </c>
      <c r="BC9">
        <f t="shared" si="0"/>
        <v>3</v>
      </c>
      <c r="BD9">
        <f t="shared" si="1"/>
        <v>2</v>
      </c>
      <c r="BE9">
        <f t="shared" si="2"/>
        <v>1</v>
      </c>
      <c r="BF9">
        <f t="shared" si="3"/>
        <v>0</v>
      </c>
      <c r="BG9">
        <f t="shared" si="4"/>
        <v>0</v>
      </c>
      <c r="BH9">
        <f t="shared" si="5"/>
        <v>0</v>
      </c>
      <c r="BI9">
        <f t="shared" si="6"/>
        <v>0</v>
      </c>
      <c r="BJ9">
        <f t="shared" si="7"/>
        <v>1</v>
      </c>
      <c r="BK9">
        <f t="shared" si="8"/>
        <v>1</v>
      </c>
      <c r="BL9">
        <f t="shared" si="9"/>
        <v>1</v>
      </c>
      <c r="BM9">
        <f t="shared" si="10"/>
        <v>1</v>
      </c>
      <c r="BN9">
        <f t="shared" si="11"/>
        <v>1</v>
      </c>
      <c r="BO9">
        <f t="shared" si="12"/>
        <v>1</v>
      </c>
      <c r="BP9">
        <f t="shared" si="13"/>
        <v>2</v>
      </c>
      <c r="BQ9">
        <f t="shared" si="14"/>
        <v>3</v>
      </c>
      <c r="BR9">
        <f t="shared" si="15"/>
        <v>4</v>
      </c>
      <c r="BS9">
        <f t="shared" si="16"/>
        <v>5</v>
      </c>
      <c r="BT9">
        <f t="shared" si="17"/>
        <v>5</v>
      </c>
      <c r="BU9">
        <f t="shared" si="18"/>
        <v>5</v>
      </c>
      <c r="BV9">
        <f t="shared" si="19"/>
        <v>4</v>
      </c>
      <c r="BW9">
        <f t="shared" si="20"/>
        <v>3</v>
      </c>
      <c r="BX9">
        <f t="shared" si="21"/>
        <v>2</v>
      </c>
      <c r="BY9">
        <f t="shared" si="22"/>
        <v>1</v>
      </c>
      <c r="BZ9">
        <f t="shared" si="23"/>
        <v>1</v>
      </c>
      <c r="CA9">
        <f t="shared" si="24"/>
        <v>2</v>
      </c>
      <c r="CB9">
        <f t="shared" si="25"/>
        <v>3</v>
      </c>
      <c r="CC9">
        <f t="shared" si="26"/>
        <v>4</v>
      </c>
      <c r="CD9">
        <f t="shared" si="27"/>
        <v>5</v>
      </c>
      <c r="CE9">
        <f t="shared" si="28"/>
        <v>5</v>
      </c>
      <c r="CF9">
        <f t="shared" si="29"/>
        <v>5</v>
      </c>
      <c r="CG9">
        <f t="shared" si="30"/>
        <v>5</v>
      </c>
      <c r="CH9">
        <f t="shared" si="31"/>
        <v>4</v>
      </c>
      <c r="CI9">
        <f t="shared" si="32"/>
        <v>4</v>
      </c>
      <c r="CJ9" s="35">
        <f t="shared" si="33"/>
        <v>4</v>
      </c>
      <c r="CK9" s="35">
        <f t="shared" si="34"/>
        <v>4</v>
      </c>
      <c r="CL9" s="35">
        <f t="shared" si="35"/>
        <v>4</v>
      </c>
      <c r="CM9" s="35">
        <f t="shared" si="36"/>
        <v>5</v>
      </c>
      <c r="CN9" s="35">
        <f t="shared" si="37"/>
        <v>5</v>
      </c>
      <c r="CO9">
        <f t="shared" si="38"/>
        <v>4</v>
      </c>
      <c r="CP9">
        <f t="shared" si="39"/>
        <v>4</v>
      </c>
      <c r="CQ9">
        <f t="shared" si="40"/>
        <v>3</v>
      </c>
      <c r="CR9">
        <f t="shared" si="41"/>
        <v>2</v>
      </c>
      <c r="CS9">
        <f t="shared" si="43"/>
        <v>4</v>
      </c>
    </row>
    <row r="10" spans="1:97" ht="12.75" customHeight="1" x14ac:dyDescent="0.3">
      <c r="A10" s="6" t="s">
        <v>85</v>
      </c>
      <c r="B10" s="5" t="s">
        <v>53</v>
      </c>
      <c r="C10" s="7" t="s">
        <v>55</v>
      </c>
      <c r="D10" s="7" t="s">
        <v>55</v>
      </c>
      <c r="E10" s="7" t="s">
        <v>55</v>
      </c>
      <c r="F10" s="7" t="s">
        <v>55</v>
      </c>
      <c r="G10" s="7" t="s">
        <v>55</v>
      </c>
      <c r="H10" s="7" t="s">
        <v>55</v>
      </c>
      <c r="I10" s="7" t="s">
        <v>55</v>
      </c>
      <c r="J10" s="7" t="s">
        <v>55</v>
      </c>
      <c r="K10" s="7" t="s">
        <v>55</v>
      </c>
      <c r="L10" s="7" t="s">
        <v>55</v>
      </c>
      <c r="M10" s="7">
        <v>50.450449999999996</v>
      </c>
      <c r="N10" s="7">
        <v>53.982300000000002</v>
      </c>
      <c r="O10" s="7">
        <v>65.476190000000003</v>
      </c>
      <c r="P10" s="7" t="s">
        <v>55</v>
      </c>
      <c r="Q10" s="7">
        <v>46.391750000000002</v>
      </c>
      <c r="R10" s="7" t="s">
        <v>55</v>
      </c>
      <c r="S10" s="7" t="s">
        <v>55</v>
      </c>
      <c r="T10" s="7">
        <v>39.597320000000003</v>
      </c>
      <c r="U10" s="7" t="s">
        <v>55</v>
      </c>
      <c r="V10" s="7" t="s">
        <v>55</v>
      </c>
      <c r="W10" s="7" t="s">
        <v>55</v>
      </c>
      <c r="X10" s="7" t="s">
        <v>55</v>
      </c>
      <c r="Y10" s="7" t="s">
        <v>55</v>
      </c>
      <c r="Z10" s="7" t="s">
        <v>55</v>
      </c>
      <c r="AA10" s="7" t="s">
        <v>55</v>
      </c>
      <c r="AB10" s="7" t="s">
        <v>55</v>
      </c>
      <c r="AC10" s="7">
        <v>57.619050000000001</v>
      </c>
      <c r="AD10" s="7" t="s">
        <v>55</v>
      </c>
      <c r="AE10" s="7">
        <v>61.360120000000002</v>
      </c>
      <c r="AF10" s="7">
        <v>66.666669999999996</v>
      </c>
      <c r="AG10" s="7">
        <v>63.532510000000002</v>
      </c>
      <c r="AH10" s="7">
        <v>67.409469999999999</v>
      </c>
      <c r="AI10" s="7" t="s">
        <v>55</v>
      </c>
      <c r="AJ10" s="7">
        <v>63.840719999999997</v>
      </c>
      <c r="AK10" s="7">
        <v>63.760809999999999</v>
      </c>
      <c r="AL10" s="7">
        <v>65.273690000000002</v>
      </c>
      <c r="AM10" s="7">
        <v>66.589190000000002</v>
      </c>
      <c r="AN10" s="7">
        <v>65.902050000000003</v>
      </c>
      <c r="AO10" s="7">
        <v>66.515540000000001</v>
      </c>
      <c r="AP10" s="7">
        <v>67.676770000000005</v>
      </c>
      <c r="AQ10" s="7">
        <v>62.328360000000004</v>
      </c>
      <c r="AR10" s="7">
        <v>64.202979999999997</v>
      </c>
      <c r="AS10" s="7">
        <v>65.291390000000007</v>
      </c>
      <c r="AT10" s="7">
        <v>64.054339999999996</v>
      </c>
      <c r="AU10" s="7">
        <v>62.192239999999998</v>
      </c>
      <c r="AV10" s="7">
        <v>63.439309999999999</v>
      </c>
      <c r="AW10" s="7" t="s">
        <v>55</v>
      </c>
      <c r="AX10">
        <v>1413.5532200000002</v>
      </c>
      <c r="AY10">
        <v>23</v>
      </c>
      <c r="AZ10" t="s">
        <v>85</v>
      </c>
      <c r="BA10" s="55" t="s">
        <v>615</v>
      </c>
      <c r="BB10">
        <f t="shared" si="42"/>
        <v>0</v>
      </c>
      <c r="BC10">
        <f t="shared" si="0"/>
        <v>0</v>
      </c>
      <c r="BD10">
        <f t="shared" si="1"/>
        <v>0</v>
      </c>
      <c r="BE10">
        <f t="shared" si="2"/>
        <v>0</v>
      </c>
      <c r="BF10">
        <f t="shared" si="3"/>
        <v>0</v>
      </c>
      <c r="BG10">
        <f t="shared" si="4"/>
        <v>0</v>
      </c>
      <c r="BH10">
        <f t="shared" si="5"/>
        <v>1</v>
      </c>
      <c r="BI10">
        <f t="shared" si="6"/>
        <v>2</v>
      </c>
      <c r="BJ10">
        <f t="shared" si="7"/>
        <v>3</v>
      </c>
      <c r="BK10">
        <f t="shared" si="8"/>
        <v>3</v>
      </c>
      <c r="BL10">
        <f t="shared" si="9"/>
        <v>4</v>
      </c>
      <c r="BM10">
        <f t="shared" si="10"/>
        <v>3</v>
      </c>
      <c r="BN10">
        <f t="shared" si="11"/>
        <v>2</v>
      </c>
      <c r="BO10">
        <f t="shared" si="12"/>
        <v>2</v>
      </c>
      <c r="BP10">
        <f t="shared" si="13"/>
        <v>2</v>
      </c>
      <c r="BQ10">
        <f t="shared" si="14"/>
        <v>1</v>
      </c>
      <c r="BR10">
        <f t="shared" si="15"/>
        <v>1</v>
      </c>
      <c r="BS10">
        <f t="shared" si="16"/>
        <v>1</v>
      </c>
      <c r="BT10">
        <f t="shared" si="17"/>
        <v>0</v>
      </c>
      <c r="BU10">
        <f t="shared" si="18"/>
        <v>0</v>
      </c>
      <c r="BV10">
        <f t="shared" si="19"/>
        <v>0</v>
      </c>
      <c r="BW10">
        <f t="shared" si="20"/>
        <v>0</v>
      </c>
      <c r="BX10">
        <f t="shared" si="21"/>
        <v>1</v>
      </c>
      <c r="BY10">
        <f t="shared" si="22"/>
        <v>1</v>
      </c>
      <c r="BZ10">
        <f t="shared" si="23"/>
        <v>2</v>
      </c>
      <c r="CA10">
        <f t="shared" si="24"/>
        <v>3</v>
      </c>
      <c r="CB10">
        <f t="shared" si="25"/>
        <v>4</v>
      </c>
      <c r="CC10">
        <f t="shared" si="26"/>
        <v>4</v>
      </c>
      <c r="CD10">
        <f t="shared" si="27"/>
        <v>4</v>
      </c>
      <c r="CE10">
        <f t="shared" si="28"/>
        <v>4</v>
      </c>
      <c r="CF10">
        <f t="shared" si="29"/>
        <v>4</v>
      </c>
      <c r="CG10">
        <f t="shared" si="30"/>
        <v>4</v>
      </c>
      <c r="CH10">
        <f t="shared" si="31"/>
        <v>4</v>
      </c>
      <c r="CI10">
        <f t="shared" si="32"/>
        <v>5</v>
      </c>
      <c r="CJ10" s="35">
        <f t="shared" si="33"/>
        <v>5</v>
      </c>
      <c r="CK10" s="35">
        <f t="shared" si="34"/>
        <v>5</v>
      </c>
      <c r="CL10" s="35">
        <f t="shared" si="35"/>
        <v>5</v>
      </c>
      <c r="CM10" s="35">
        <f t="shared" si="36"/>
        <v>5</v>
      </c>
      <c r="CN10" s="35">
        <f t="shared" si="37"/>
        <v>5</v>
      </c>
      <c r="CO10">
        <f t="shared" si="38"/>
        <v>5</v>
      </c>
      <c r="CP10">
        <f t="shared" si="39"/>
        <v>5</v>
      </c>
      <c r="CQ10">
        <f t="shared" si="40"/>
        <v>5</v>
      </c>
      <c r="CR10">
        <f t="shared" si="41"/>
        <v>4</v>
      </c>
      <c r="CS10">
        <f t="shared" si="43"/>
        <v>10</v>
      </c>
    </row>
    <row r="11" spans="1:97" ht="12.75" customHeight="1" x14ac:dyDescent="0.3">
      <c r="A11" s="6" t="s">
        <v>86</v>
      </c>
      <c r="B11" s="5" t="s">
        <v>53</v>
      </c>
      <c r="C11" s="8" t="s">
        <v>55</v>
      </c>
      <c r="D11" s="8">
        <v>50.30247</v>
      </c>
      <c r="E11" s="8" t="s">
        <v>55</v>
      </c>
      <c r="F11" s="8">
        <v>52.063200000000002</v>
      </c>
      <c r="G11" s="8" t="s">
        <v>55</v>
      </c>
      <c r="H11" s="8">
        <v>54.970529999999997</v>
      </c>
      <c r="I11" s="8">
        <v>60.721589999999999</v>
      </c>
      <c r="J11" s="8">
        <v>65.039490000000001</v>
      </c>
      <c r="K11" s="8">
        <v>70.186000000000007</v>
      </c>
      <c r="L11" s="8">
        <v>67.860069999999993</v>
      </c>
      <c r="M11" s="8">
        <v>63.018909999999998</v>
      </c>
      <c r="N11" s="8">
        <v>61.99044</v>
      </c>
      <c r="O11" s="8">
        <v>61.488590000000002</v>
      </c>
      <c r="P11" s="8">
        <v>57.111249999999998</v>
      </c>
      <c r="Q11" s="8">
        <v>57.181080000000001</v>
      </c>
      <c r="R11" s="8">
        <v>57.489809999999999</v>
      </c>
      <c r="S11" s="8">
        <v>58.026209999999999</v>
      </c>
      <c r="T11" s="8">
        <v>56.385590000000001</v>
      </c>
      <c r="U11" s="8" t="s">
        <v>55</v>
      </c>
      <c r="V11" s="8">
        <v>55.490029999999997</v>
      </c>
      <c r="W11" s="8">
        <v>57.904809999999998</v>
      </c>
      <c r="X11" s="8">
        <v>59.028219999999997</v>
      </c>
      <c r="Y11" s="8" t="s">
        <v>55</v>
      </c>
      <c r="Z11" s="8">
        <v>57.708620000000003</v>
      </c>
      <c r="AA11" s="8">
        <v>59.55686</v>
      </c>
      <c r="AB11" s="8">
        <v>60.60568</v>
      </c>
      <c r="AC11" s="8">
        <v>59.921720000000001</v>
      </c>
      <c r="AD11" s="8">
        <v>59.158830000000002</v>
      </c>
      <c r="AE11" s="8" t="s">
        <v>55</v>
      </c>
      <c r="AF11" s="8">
        <v>66.147909999999996</v>
      </c>
      <c r="AG11" s="8">
        <v>64.444109999999995</v>
      </c>
      <c r="AH11" s="8">
        <v>62.521050000000002</v>
      </c>
      <c r="AI11" s="8">
        <v>57.716560000000001</v>
      </c>
      <c r="AJ11" s="8">
        <v>58.518940000000001</v>
      </c>
      <c r="AK11" s="8">
        <v>58.337139999999998</v>
      </c>
      <c r="AL11" s="8">
        <v>58.886139999999997</v>
      </c>
      <c r="AM11" s="8" t="s">
        <v>55</v>
      </c>
      <c r="AN11" s="8">
        <v>60.0732</v>
      </c>
      <c r="AO11" s="8">
        <v>61.4114</v>
      </c>
      <c r="AP11" s="8">
        <v>60.604120000000002</v>
      </c>
      <c r="AQ11" s="8">
        <v>60.603409999999997</v>
      </c>
      <c r="AR11" s="8">
        <v>61.096449999999997</v>
      </c>
      <c r="AS11" s="8">
        <v>60.832250000000002</v>
      </c>
      <c r="AT11" s="8">
        <v>60.69735</v>
      </c>
      <c r="AU11" s="8">
        <v>59.982959999999999</v>
      </c>
      <c r="AV11" s="8" t="s">
        <v>55</v>
      </c>
      <c r="AW11" s="8" t="s">
        <v>55</v>
      </c>
      <c r="AX11">
        <v>2275.0829899999994</v>
      </c>
      <c r="AY11">
        <v>38</v>
      </c>
      <c r="AZ11" t="s">
        <v>86</v>
      </c>
      <c r="BA11" t="s">
        <v>613</v>
      </c>
      <c r="BB11">
        <f t="shared" si="42"/>
        <v>2</v>
      </c>
      <c r="BC11">
        <f t="shared" si="0"/>
        <v>3</v>
      </c>
      <c r="BD11">
        <f t="shared" si="1"/>
        <v>3</v>
      </c>
      <c r="BE11">
        <f t="shared" si="2"/>
        <v>4</v>
      </c>
      <c r="BF11">
        <f t="shared" si="3"/>
        <v>4</v>
      </c>
      <c r="BG11">
        <f t="shared" si="4"/>
        <v>5</v>
      </c>
      <c r="BH11">
        <f t="shared" si="5"/>
        <v>5</v>
      </c>
      <c r="BI11">
        <f t="shared" si="6"/>
        <v>5</v>
      </c>
      <c r="BJ11">
        <f t="shared" si="7"/>
        <v>5</v>
      </c>
      <c r="BK11">
        <f t="shared" si="8"/>
        <v>5</v>
      </c>
      <c r="BL11">
        <f t="shared" si="9"/>
        <v>5</v>
      </c>
      <c r="BM11">
        <f t="shared" si="10"/>
        <v>5</v>
      </c>
      <c r="BN11">
        <f t="shared" si="11"/>
        <v>5</v>
      </c>
      <c r="BO11">
        <f t="shared" si="12"/>
        <v>5</v>
      </c>
      <c r="BP11">
        <f t="shared" si="13"/>
        <v>4</v>
      </c>
      <c r="BQ11">
        <f t="shared" si="14"/>
        <v>4</v>
      </c>
      <c r="BR11">
        <f t="shared" si="15"/>
        <v>4</v>
      </c>
      <c r="BS11">
        <f t="shared" si="16"/>
        <v>4</v>
      </c>
      <c r="BT11">
        <f t="shared" si="17"/>
        <v>3</v>
      </c>
      <c r="BU11">
        <f t="shared" si="18"/>
        <v>4</v>
      </c>
      <c r="BV11">
        <f t="shared" si="19"/>
        <v>4</v>
      </c>
      <c r="BW11">
        <f t="shared" si="20"/>
        <v>4</v>
      </c>
      <c r="BX11">
        <f t="shared" si="21"/>
        <v>4</v>
      </c>
      <c r="BY11">
        <f t="shared" si="22"/>
        <v>5</v>
      </c>
      <c r="BZ11">
        <f t="shared" si="23"/>
        <v>4</v>
      </c>
      <c r="CA11">
        <f t="shared" si="24"/>
        <v>4</v>
      </c>
      <c r="CB11">
        <f t="shared" si="25"/>
        <v>4</v>
      </c>
      <c r="CC11">
        <f t="shared" si="26"/>
        <v>4</v>
      </c>
      <c r="CD11">
        <f t="shared" si="27"/>
        <v>4</v>
      </c>
      <c r="CE11">
        <f t="shared" si="28"/>
        <v>5</v>
      </c>
      <c r="CF11">
        <f t="shared" si="29"/>
        <v>5</v>
      </c>
      <c r="CG11">
        <f t="shared" si="30"/>
        <v>5</v>
      </c>
      <c r="CH11">
        <f t="shared" si="31"/>
        <v>4</v>
      </c>
      <c r="CI11">
        <f t="shared" si="32"/>
        <v>4</v>
      </c>
      <c r="CJ11" s="35">
        <f t="shared" si="33"/>
        <v>4</v>
      </c>
      <c r="CK11" s="35">
        <f t="shared" si="34"/>
        <v>4</v>
      </c>
      <c r="CL11" s="35">
        <f t="shared" si="35"/>
        <v>4</v>
      </c>
      <c r="CM11" s="35">
        <f t="shared" si="36"/>
        <v>5</v>
      </c>
      <c r="CN11" s="35">
        <f t="shared" si="37"/>
        <v>5</v>
      </c>
      <c r="CO11">
        <f t="shared" si="38"/>
        <v>5</v>
      </c>
      <c r="CP11">
        <f t="shared" si="39"/>
        <v>5</v>
      </c>
      <c r="CQ11">
        <f t="shared" si="40"/>
        <v>4</v>
      </c>
      <c r="CR11">
        <f t="shared" si="41"/>
        <v>3</v>
      </c>
      <c r="CS11">
        <f t="shared" si="43"/>
        <v>0</v>
      </c>
    </row>
    <row r="12" spans="1:97" ht="12.75" customHeight="1" x14ac:dyDescent="0.3">
      <c r="A12" s="6" t="s">
        <v>91</v>
      </c>
      <c r="B12" s="5" t="s">
        <v>53</v>
      </c>
      <c r="C12" s="7" t="s">
        <v>55</v>
      </c>
      <c r="D12" s="7">
        <v>35.377400000000002</v>
      </c>
      <c r="E12" s="7" t="s">
        <v>55</v>
      </c>
      <c r="F12" s="7">
        <v>36.846780000000003</v>
      </c>
      <c r="G12" s="7" t="s">
        <v>55</v>
      </c>
      <c r="H12" s="7" t="s">
        <v>55</v>
      </c>
      <c r="I12" s="7" t="s">
        <v>55</v>
      </c>
      <c r="J12" s="7">
        <v>42.389249999999997</v>
      </c>
      <c r="K12" s="7">
        <v>44.52196</v>
      </c>
      <c r="L12" s="7">
        <v>49.423969999999997</v>
      </c>
      <c r="M12" s="7">
        <v>49.601309999999998</v>
      </c>
      <c r="N12" s="7">
        <v>50.288200000000003</v>
      </c>
      <c r="O12" s="7">
        <v>51.360669999999999</v>
      </c>
      <c r="P12" s="7">
        <v>52.021320000000003</v>
      </c>
      <c r="Q12" s="7">
        <v>52.341140000000003</v>
      </c>
      <c r="R12" s="7">
        <v>52.381999999999998</v>
      </c>
      <c r="S12" s="7">
        <v>52.472189999999998</v>
      </c>
      <c r="T12" s="7">
        <v>53.035809999999998</v>
      </c>
      <c r="U12" s="7">
        <v>53.771990000000002</v>
      </c>
      <c r="V12" s="7">
        <v>54.558770000000003</v>
      </c>
      <c r="W12" s="7">
        <v>55.281059999999997</v>
      </c>
      <c r="X12" s="7" t="s">
        <v>55</v>
      </c>
      <c r="Y12" s="7">
        <v>56.329439999999998</v>
      </c>
      <c r="Z12" s="7" t="s">
        <v>55</v>
      </c>
      <c r="AA12" s="7">
        <v>50.36524</v>
      </c>
      <c r="AB12" s="7">
        <v>50.12735</v>
      </c>
      <c r="AC12" s="7">
        <v>50.820239999999998</v>
      </c>
      <c r="AD12" s="7">
        <v>51.41478</v>
      </c>
      <c r="AE12" s="7">
        <v>57.193750000000001</v>
      </c>
      <c r="AF12" s="7">
        <v>57.413910000000001</v>
      </c>
      <c r="AG12" s="7" t="s">
        <v>55</v>
      </c>
      <c r="AH12" s="7" t="s">
        <v>55</v>
      </c>
      <c r="AI12" s="7">
        <v>58.37406</v>
      </c>
      <c r="AJ12" s="7" t="s">
        <v>55</v>
      </c>
      <c r="AK12" s="7" t="s">
        <v>55</v>
      </c>
      <c r="AL12" s="7" t="s">
        <v>55</v>
      </c>
      <c r="AM12" s="7" t="s">
        <v>55</v>
      </c>
      <c r="AN12" s="7" t="s">
        <v>55</v>
      </c>
      <c r="AO12" s="7" t="s">
        <v>55</v>
      </c>
      <c r="AP12" s="7" t="s">
        <v>55</v>
      </c>
      <c r="AQ12" s="7" t="s">
        <v>55</v>
      </c>
      <c r="AR12" s="7" t="s">
        <v>55</v>
      </c>
      <c r="AS12" s="7" t="s">
        <v>55</v>
      </c>
      <c r="AT12" s="7" t="s">
        <v>55</v>
      </c>
      <c r="AU12" s="7" t="s">
        <v>55</v>
      </c>
      <c r="AV12" s="7" t="s">
        <v>55</v>
      </c>
      <c r="AW12" s="7" t="s">
        <v>55</v>
      </c>
      <c r="AX12">
        <v>1217.7125899999999</v>
      </c>
      <c r="AY12">
        <v>24</v>
      </c>
      <c r="AZ12" s="33" t="s">
        <v>91</v>
      </c>
      <c r="BA12" t="s">
        <v>618</v>
      </c>
      <c r="BB12">
        <f t="shared" si="42"/>
        <v>2</v>
      </c>
      <c r="BC12">
        <f t="shared" si="0"/>
        <v>2</v>
      </c>
      <c r="BD12">
        <f t="shared" si="1"/>
        <v>1</v>
      </c>
      <c r="BE12">
        <f t="shared" si="2"/>
        <v>2</v>
      </c>
      <c r="BF12">
        <f t="shared" si="3"/>
        <v>2</v>
      </c>
      <c r="BG12">
        <f t="shared" si="4"/>
        <v>3</v>
      </c>
      <c r="BH12">
        <f t="shared" si="5"/>
        <v>4</v>
      </c>
      <c r="BI12">
        <f t="shared" si="6"/>
        <v>5</v>
      </c>
      <c r="BJ12">
        <f t="shared" si="7"/>
        <v>5</v>
      </c>
      <c r="BK12">
        <f t="shared" si="8"/>
        <v>5</v>
      </c>
      <c r="BL12">
        <f t="shared" si="9"/>
        <v>5</v>
      </c>
      <c r="BM12">
        <f t="shared" si="10"/>
        <v>5</v>
      </c>
      <c r="BN12">
        <f t="shared" si="11"/>
        <v>5</v>
      </c>
      <c r="BO12">
        <f t="shared" si="12"/>
        <v>5</v>
      </c>
      <c r="BP12">
        <f t="shared" si="13"/>
        <v>5</v>
      </c>
      <c r="BQ12">
        <f t="shared" si="14"/>
        <v>5</v>
      </c>
      <c r="BR12">
        <f t="shared" si="15"/>
        <v>5</v>
      </c>
      <c r="BS12">
        <f t="shared" si="16"/>
        <v>4</v>
      </c>
      <c r="BT12">
        <f t="shared" si="17"/>
        <v>4</v>
      </c>
      <c r="BU12">
        <f t="shared" si="18"/>
        <v>3</v>
      </c>
      <c r="BV12">
        <f t="shared" si="19"/>
        <v>3</v>
      </c>
      <c r="BW12">
        <f t="shared" si="20"/>
        <v>3</v>
      </c>
      <c r="BX12">
        <f t="shared" si="21"/>
        <v>4</v>
      </c>
      <c r="BY12">
        <f t="shared" si="22"/>
        <v>4</v>
      </c>
      <c r="BZ12">
        <f t="shared" si="23"/>
        <v>5</v>
      </c>
      <c r="CA12">
        <f t="shared" si="24"/>
        <v>5</v>
      </c>
      <c r="CB12">
        <f t="shared" si="25"/>
        <v>4</v>
      </c>
      <c r="CC12">
        <f t="shared" si="26"/>
        <v>3</v>
      </c>
      <c r="CD12">
        <f t="shared" si="27"/>
        <v>3</v>
      </c>
      <c r="CE12">
        <f t="shared" si="28"/>
        <v>2</v>
      </c>
      <c r="CF12">
        <f t="shared" si="29"/>
        <v>1</v>
      </c>
      <c r="CG12">
        <f t="shared" si="30"/>
        <v>1</v>
      </c>
      <c r="CH12">
        <f t="shared" si="31"/>
        <v>1</v>
      </c>
      <c r="CI12">
        <f t="shared" si="32"/>
        <v>0</v>
      </c>
      <c r="CJ12" s="35">
        <f t="shared" si="33"/>
        <v>0</v>
      </c>
      <c r="CK12" s="35">
        <f t="shared" si="34"/>
        <v>0</v>
      </c>
      <c r="CL12" s="35">
        <f t="shared" si="35"/>
        <v>0</v>
      </c>
      <c r="CM12" s="35">
        <f t="shared" si="36"/>
        <v>0</v>
      </c>
      <c r="CN12" s="35">
        <f t="shared" si="37"/>
        <v>0</v>
      </c>
      <c r="CO12">
        <f t="shared" si="38"/>
        <v>0</v>
      </c>
      <c r="CP12">
        <f t="shared" si="39"/>
        <v>0</v>
      </c>
      <c r="CQ12">
        <f t="shared" si="40"/>
        <v>0</v>
      </c>
      <c r="CR12">
        <f t="shared" si="41"/>
        <v>0</v>
      </c>
      <c r="CS12">
        <f t="shared" si="43"/>
        <v>10</v>
      </c>
    </row>
    <row r="13" spans="1:97" ht="12.75" customHeight="1" x14ac:dyDescent="0.3">
      <c r="A13" s="6" t="s">
        <v>97</v>
      </c>
      <c r="B13" s="5" t="s">
        <v>53</v>
      </c>
      <c r="C13" s="7">
        <v>44.348880000000001</v>
      </c>
      <c r="D13" s="7" t="s">
        <v>55</v>
      </c>
      <c r="E13" s="7" t="s">
        <v>55</v>
      </c>
      <c r="F13" s="7" t="s">
        <v>55</v>
      </c>
      <c r="G13" s="7" t="s">
        <v>55</v>
      </c>
      <c r="H13" s="7">
        <v>48.915970000000002</v>
      </c>
      <c r="I13" s="7" t="s">
        <v>55</v>
      </c>
      <c r="J13" s="7">
        <v>51.837780000000002</v>
      </c>
      <c r="K13" s="7">
        <v>49.508200000000002</v>
      </c>
      <c r="L13" s="7">
        <v>52.967179999999999</v>
      </c>
      <c r="M13" s="7">
        <v>51.82047</v>
      </c>
      <c r="N13" s="7">
        <v>54.144829999999999</v>
      </c>
      <c r="O13" s="7">
        <v>35.640799999999999</v>
      </c>
      <c r="P13" s="7">
        <v>47.860700000000001</v>
      </c>
      <c r="Q13" s="7">
        <v>49.096559999999997</v>
      </c>
      <c r="R13" s="7" t="s">
        <v>55</v>
      </c>
      <c r="S13" s="7">
        <v>51.436019999999999</v>
      </c>
      <c r="T13" s="7" t="s">
        <v>55</v>
      </c>
      <c r="U13" s="7" t="s">
        <v>55</v>
      </c>
      <c r="V13" s="7" t="s">
        <v>55</v>
      </c>
      <c r="W13" s="7" t="s">
        <v>55</v>
      </c>
      <c r="X13" s="7" t="s">
        <v>55</v>
      </c>
      <c r="Y13" s="7" t="s">
        <v>55</v>
      </c>
      <c r="Z13" s="7" t="s">
        <v>55</v>
      </c>
      <c r="AA13" s="7" t="s">
        <v>55</v>
      </c>
      <c r="AB13" s="7">
        <v>51.765000000000001</v>
      </c>
      <c r="AC13" s="7" t="s">
        <v>55</v>
      </c>
      <c r="AD13" s="7">
        <v>52.889670000000002</v>
      </c>
      <c r="AE13" s="7">
        <v>49.52863</v>
      </c>
      <c r="AF13" s="7">
        <v>49.381799999999998</v>
      </c>
      <c r="AG13" s="7">
        <v>46.193159999999999</v>
      </c>
      <c r="AH13" s="7" t="s">
        <v>55</v>
      </c>
      <c r="AI13" s="7" t="s">
        <v>55</v>
      </c>
      <c r="AJ13" s="7">
        <v>51.301969999999997</v>
      </c>
      <c r="AK13" s="7" t="s">
        <v>55</v>
      </c>
      <c r="AL13" s="7" t="s">
        <v>55</v>
      </c>
      <c r="AM13" s="7">
        <v>51.420020000000001</v>
      </c>
      <c r="AN13" s="7">
        <v>52.80791</v>
      </c>
      <c r="AO13" s="7">
        <v>54.001950000000001</v>
      </c>
      <c r="AP13" s="7">
        <v>55.041629999999998</v>
      </c>
      <c r="AQ13" s="7">
        <v>55.151870000000002</v>
      </c>
      <c r="AR13" s="7" t="s">
        <v>55</v>
      </c>
      <c r="AS13" s="7">
        <v>56.043750000000003</v>
      </c>
      <c r="AT13" s="7">
        <v>56.602519999999998</v>
      </c>
      <c r="AU13" s="7">
        <v>55.671990000000001</v>
      </c>
      <c r="AV13" s="7" t="s">
        <v>55</v>
      </c>
      <c r="AW13" s="7" t="s">
        <v>55</v>
      </c>
      <c r="AX13">
        <v>1275.3792599999999</v>
      </c>
      <c r="AY13">
        <v>25</v>
      </c>
      <c r="AZ13" t="s">
        <v>97</v>
      </c>
      <c r="BA13" t="s">
        <v>616</v>
      </c>
      <c r="BB13">
        <f t="shared" si="42"/>
        <v>1</v>
      </c>
      <c r="BC13">
        <f t="shared" si="0"/>
        <v>1</v>
      </c>
      <c r="BD13">
        <f t="shared" si="1"/>
        <v>1</v>
      </c>
      <c r="BE13">
        <f t="shared" si="2"/>
        <v>2</v>
      </c>
      <c r="BF13">
        <f t="shared" si="3"/>
        <v>3</v>
      </c>
      <c r="BG13">
        <f t="shared" si="4"/>
        <v>4</v>
      </c>
      <c r="BH13">
        <f t="shared" si="5"/>
        <v>4</v>
      </c>
      <c r="BI13">
        <f t="shared" si="6"/>
        <v>5</v>
      </c>
      <c r="BJ13">
        <f t="shared" si="7"/>
        <v>5</v>
      </c>
      <c r="BK13">
        <f t="shared" si="8"/>
        <v>5</v>
      </c>
      <c r="BL13">
        <f t="shared" si="9"/>
        <v>5</v>
      </c>
      <c r="BM13">
        <f t="shared" si="10"/>
        <v>4</v>
      </c>
      <c r="BN13">
        <f t="shared" si="11"/>
        <v>4</v>
      </c>
      <c r="BO13">
        <f t="shared" si="12"/>
        <v>3</v>
      </c>
      <c r="BP13">
        <f t="shared" si="13"/>
        <v>2</v>
      </c>
      <c r="BQ13">
        <f t="shared" si="14"/>
        <v>1</v>
      </c>
      <c r="BR13">
        <f t="shared" si="15"/>
        <v>1</v>
      </c>
      <c r="BS13">
        <f t="shared" si="16"/>
        <v>0</v>
      </c>
      <c r="BT13">
        <f t="shared" si="17"/>
        <v>0</v>
      </c>
      <c r="BU13">
        <f t="shared" si="18"/>
        <v>0</v>
      </c>
      <c r="BV13">
        <f t="shared" si="19"/>
        <v>0</v>
      </c>
      <c r="BW13">
        <f t="shared" si="20"/>
        <v>1</v>
      </c>
      <c r="BX13">
        <f t="shared" si="21"/>
        <v>1</v>
      </c>
      <c r="BY13">
        <f t="shared" si="22"/>
        <v>2</v>
      </c>
      <c r="BZ13">
        <f t="shared" si="23"/>
        <v>3</v>
      </c>
      <c r="CA13">
        <f t="shared" si="24"/>
        <v>4</v>
      </c>
      <c r="CB13">
        <f t="shared" si="25"/>
        <v>4</v>
      </c>
      <c r="CC13">
        <f t="shared" si="26"/>
        <v>4</v>
      </c>
      <c r="CD13">
        <f t="shared" si="27"/>
        <v>3</v>
      </c>
      <c r="CE13">
        <f t="shared" si="28"/>
        <v>3</v>
      </c>
      <c r="CF13">
        <f t="shared" si="29"/>
        <v>2</v>
      </c>
      <c r="CG13">
        <f t="shared" si="30"/>
        <v>1</v>
      </c>
      <c r="CH13">
        <f t="shared" si="31"/>
        <v>2</v>
      </c>
      <c r="CI13">
        <f t="shared" si="32"/>
        <v>3</v>
      </c>
      <c r="CJ13" s="35">
        <f t="shared" si="33"/>
        <v>3</v>
      </c>
      <c r="CK13" s="35">
        <f t="shared" si="34"/>
        <v>4</v>
      </c>
      <c r="CL13" s="35">
        <f t="shared" si="35"/>
        <v>5</v>
      </c>
      <c r="CM13" s="35">
        <f t="shared" si="36"/>
        <v>4</v>
      </c>
      <c r="CN13" s="35">
        <f t="shared" si="37"/>
        <v>4</v>
      </c>
      <c r="CO13">
        <f t="shared" si="38"/>
        <v>4</v>
      </c>
      <c r="CP13">
        <f t="shared" si="39"/>
        <v>4</v>
      </c>
      <c r="CQ13">
        <f t="shared" si="40"/>
        <v>3</v>
      </c>
      <c r="CR13">
        <f t="shared" si="41"/>
        <v>3</v>
      </c>
      <c r="CS13">
        <f t="shared" si="43"/>
        <v>4</v>
      </c>
    </row>
    <row r="14" spans="1:97" ht="12.75" customHeight="1" x14ac:dyDescent="0.3">
      <c r="A14" s="6" t="s">
        <v>99</v>
      </c>
      <c r="B14" s="5" t="s">
        <v>53</v>
      </c>
      <c r="C14" s="7" t="s">
        <v>55</v>
      </c>
      <c r="D14" s="7">
        <v>36.33907</v>
      </c>
      <c r="E14" s="7" t="s">
        <v>55</v>
      </c>
      <c r="F14" s="7">
        <v>34.167180000000002</v>
      </c>
      <c r="G14" s="7">
        <v>29.317</v>
      </c>
      <c r="H14" s="7">
        <v>27.719799999999999</v>
      </c>
      <c r="I14" s="7">
        <v>29.14677</v>
      </c>
      <c r="J14" s="7">
        <v>28.77947</v>
      </c>
      <c r="K14" s="7" t="s">
        <v>55</v>
      </c>
      <c r="L14" s="7" t="s">
        <v>55</v>
      </c>
      <c r="M14" s="7">
        <v>34.442120000000003</v>
      </c>
      <c r="N14" s="7">
        <v>36.521079999999998</v>
      </c>
      <c r="O14" s="7">
        <v>32.368200000000002</v>
      </c>
      <c r="P14" s="7">
        <v>36.844589999999997</v>
      </c>
      <c r="Q14" s="7">
        <v>37.007570000000001</v>
      </c>
      <c r="R14" s="7">
        <v>38.554380000000002</v>
      </c>
      <c r="S14" s="7">
        <v>36.502699999999997</v>
      </c>
      <c r="T14" s="7" t="s">
        <v>55</v>
      </c>
      <c r="U14" s="7" t="s">
        <v>55</v>
      </c>
      <c r="V14" s="7" t="s">
        <v>55</v>
      </c>
      <c r="W14" s="7" t="s">
        <v>55</v>
      </c>
      <c r="X14" s="7" t="s">
        <v>55</v>
      </c>
      <c r="Y14" s="7" t="s">
        <v>55</v>
      </c>
      <c r="Z14" s="7">
        <v>40.284559999999999</v>
      </c>
      <c r="AA14" s="7">
        <v>42.442450000000001</v>
      </c>
      <c r="AB14" s="7">
        <v>42.47927</v>
      </c>
      <c r="AC14" s="7" t="s">
        <v>55</v>
      </c>
      <c r="AD14" s="7" t="s">
        <v>55</v>
      </c>
      <c r="AE14" s="7" t="s">
        <v>55</v>
      </c>
      <c r="AF14" s="7" t="s">
        <v>55</v>
      </c>
      <c r="AG14" s="7" t="s">
        <v>55</v>
      </c>
      <c r="AH14" s="7" t="s">
        <v>55</v>
      </c>
      <c r="AI14" s="7" t="s">
        <v>55</v>
      </c>
      <c r="AJ14" s="7">
        <v>50.858499999999999</v>
      </c>
      <c r="AK14" s="7">
        <v>52.158189999999998</v>
      </c>
      <c r="AL14" s="7">
        <v>51.959629999999997</v>
      </c>
      <c r="AM14" s="7">
        <v>52.498840000000001</v>
      </c>
      <c r="AN14" s="7" t="s">
        <v>55</v>
      </c>
      <c r="AO14" s="7" t="s">
        <v>55</v>
      </c>
      <c r="AP14" s="7" t="s">
        <v>55</v>
      </c>
      <c r="AQ14" s="7" t="s">
        <v>55</v>
      </c>
      <c r="AR14" s="7" t="s">
        <v>55</v>
      </c>
      <c r="AS14" s="7" t="s">
        <v>55</v>
      </c>
      <c r="AT14" s="7" t="s">
        <v>55</v>
      </c>
      <c r="AU14" s="7" t="s">
        <v>55</v>
      </c>
      <c r="AV14" s="7" t="s">
        <v>55</v>
      </c>
      <c r="AW14" s="7" t="s">
        <v>55</v>
      </c>
      <c r="AX14">
        <v>770.39136999999994</v>
      </c>
      <c r="AY14">
        <v>20</v>
      </c>
      <c r="AZ14" s="33" t="s">
        <v>99</v>
      </c>
      <c r="BA14" t="s">
        <v>617</v>
      </c>
      <c r="BB14">
        <f t="shared" si="42"/>
        <v>3</v>
      </c>
      <c r="BC14">
        <f t="shared" si="0"/>
        <v>4</v>
      </c>
      <c r="BD14">
        <f t="shared" si="1"/>
        <v>4</v>
      </c>
      <c r="BE14">
        <f t="shared" si="2"/>
        <v>5</v>
      </c>
      <c r="BF14">
        <f t="shared" si="3"/>
        <v>4</v>
      </c>
      <c r="BG14">
        <f t="shared" si="4"/>
        <v>3</v>
      </c>
      <c r="BH14">
        <f t="shared" si="5"/>
        <v>3</v>
      </c>
      <c r="BI14">
        <f t="shared" si="6"/>
        <v>3</v>
      </c>
      <c r="BJ14">
        <f t="shared" si="7"/>
        <v>3</v>
      </c>
      <c r="BK14">
        <f t="shared" si="8"/>
        <v>4</v>
      </c>
      <c r="BL14">
        <f t="shared" si="9"/>
        <v>5</v>
      </c>
      <c r="BM14">
        <f t="shared" si="10"/>
        <v>5</v>
      </c>
      <c r="BN14">
        <f t="shared" si="11"/>
        <v>5</v>
      </c>
      <c r="BO14">
        <f t="shared" si="12"/>
        <v>4</v>
      </c>
      <c r="BP14">
        <f t="shared" si="13"/>
        <v>3</v>
      </c>
      <c r="BQ14">
        <f t="shared" si="14"/>
        <v>2</v>
      </c>
      <c r="BR14">
        <f t="shared" si="15"/>
        <v>1</v>
      </c>
      <c r="BS14">
        <f t="shared" si="16"/>
        <v>0</v>
      </c>
      <c r="BT14">
        <f t="shared" si="17"/>
        <v>0</v>
      </c>
      <c r="BU14">
        <f t="shared" si="18"/>
        <v>1</v>
      </c>
      <c r="BV14">
        <f t="shared" si="19"/>
        <v>2</v>
      </c>
      <c r="BW14">
        <f t="shared" si="20"/>
        <v>3</v>
      </c>
      <c r="BX14">
        <f t="shared" si="21"/>
        <v>3</v>
      </c>
      <c r="BY14">
        <f t="shared" si="22"/>
        <v>3</v>
      </c>
      <c r="BZ14">
        <f t="shared" si="23"/>
        <v>2</v>
      </c>
      <c r="CA14">
        <f t="shared" si="24"/>
        <v>1</v>
      </c>
      <c r="CB14">
        <f t="shared" si="25"/>
        <v>0</v>
      </c>
      <c r="CC14">
        <f t="shared" si="26"/>
        <v>0</v>
      </c>
      <c r="CD14">
        <f t="shared" si="27"/>
        <v>0</v>
      </c>
      <c r="CE14">
        <f t="shared" si="28"/>
        <v>1</v>
      </c>
      <c r="CF14">
        <f t="shared" si="29"/>
        <v>2</v>
      </c>
      <c r="CG14">
        <f t="shared" si="30"/>
        <v>3</v>
      </c>
      <c r="CH14">
        <f t="shared" si="31"/>
        <v>4</v>
      </c>
      <c r="CI14">
        <f t="shared" si="32"/>
        <v>4</v>
      </c>
      <c r="CJ14" s="35">
        <f t="shared" si="33"/>
        <v>3</v>
      </c>
      <c r="CK14" s="35">
        <f t="shared" si="34"/>
        <v>2</v>
      </c>
      <c r="CL14" s="35">
        <f t="shared" si="35"/>
        <v>1</v>
      </c>
      <c r="CM14" s="35">
        <f t="shared" si="36"/>
        <v>0</v>
      </c>
      <c r="CN14" s="35">
        <f t="shared" si="37"/>
        <v>0</v>
      </c>
      <c r="CO14">
        <f t="shared" si="38"/>
        <v>0</v>
      </c>
      <c r="CP14">
        <f t="shared" si="39"/>
        <v>0</v>
      </c>
      <c r="CQ14">
        <f t="shared" si="40"/>
        <v>0</v>
      </c>
      <c r="CR14">
        <f t="shared" si="41"/>
        <v>0</v>
      </c>
      <c r="CS14">
        <f t="shared" si="43"/>
        <v>11</v>
      </c>
    </row>
    <row r="15" spans="1:97" ht="12.75" customHeight="1" x14ac:dyDescent="0.3">
      <c r="A15" s="6" t="s">
        <v>101</v>
      </c>
      <c r="B15" s="5" t="s">
        <v>53</v>
      </c>
      <c r="C15" s="7" t="s">
        <v>55</v>
      </c>
      <c r="D15" s="7" t="s">
        <v>55</v>
      </c>
      <c r="E15" s="7" t="s">
        <v>55</v>
      </c>
      <c r="F15" s="7" t="s">
        <v>55</v>
      </c>
      <c r="G15" s="7" t="s">
        <v>55</v>
      </c>
      <c r="H15" s="7" t="s">
        <v>55</v>
      </c>
      <c r="I15" s="7" t="s">
        <v>55</v>
      </c>
      <c r="J15" s="7">
        <v>42.183169999999997</v>
      </c>
      <c r="K15" s="7" t="s">
        <v>55</v>
      </c>
      <c r="L15" s="7" t="s">
        <v>55</v>
      </c>
      <c r="M15" s="7" t="s">
        <v>55</v>
      </c>
      <c r="N15" s="7">
        <v>48.297339999999998</v>
      </c>
      <c r="O15" s="7">
        <v>49.731900000000003</v>
      </c>
      <c r="P15" s="7" t="s">
        <v>55</v>
      </c>
      <c r="Q15" s="7">
        <v>51.556919999999998</v>
      </c>
      <c r="R15" s="7">
        <v>51.467089999999999</v>
      </c>
      <c r="S15" s="7">
        <v>53.127450000000003</v>
      </c>
      <c r="T15" s="7">
        <v>54.072099999999999</v>
      </c>
      <c r="U15" s="7" t="s">
        <v>55</v>
      </c>
      <c r="V15" s="7">
        <v>52.81767</v>
      </c>
      <c r="W15" s="7" t="s">
        <v>55</v>
      </c>
      <c r="X15" s="7">
        <v>53.205080000000002</v>
      </c>
      <c r="Y15" s="7" t="s">
        <v>55</v>
      </c>
      <c r="Z15" s="7" t="s">
        <v>55</v>
      </c>
      <c r="AA15" s="7" t="s">
        <v>55</v>
      </c>
      <c r="AB15" s="7">
        <v>55.170650000000002</v>
      </c>
      <c r="AC15" s="7">
        <v>55.795439999999999</v>
      </c>
      <c r="AD15" s="7" t="s">
        <v>55</v>
      </c>
      <c r="AE15" s="7" t="s">
        <v>55</v>
      </c>
      <c r="AF15" s="7" t="s">
        <v>55</v>
      </c>
      <c r="AG15" s="7" t="s">
        <v>55</v>
      </c>
      <c r="AH15" s="7" t="s">
        <v>55</v>
      </c>
      <c r="AI15" s="7">
        <v>56.593119999999999</v>
      </c>
      <c r="AJ15" s="7" t="s">
        <v>55</v>
      </c>
      <c r="AK15" s="7">
        <v>51.983260000000001</v>
      </c>
      <c r="AL15" s="7">
        <v>51.87191</v>
      </c>
      <c r="AM15" s="7">
        <v>49.599960000000003</v>
      </c>
      <c r="AN15" s="7">
        <v>54.32056</v>
      </c>
      <c r="AO15" s="7">
        <v>42.603560000000002</v>
      </c>
      <c r="AP15" s="7">
        <v>52.503500000000003</v>
      </c>
      <c r="AQ15" s="7">
        <v>55.823920000000001</v>
      </c>
      <c r="AR15" s="7">
        <v>54.491230000000002</v>
      </c>
      <c r="AS15" s="7">
        <v>53.98986</v>
      </c>
      <c r="AT15" s="7">
        <v>55.3048</v>
      </c>
      <c r="AU15" s="7">
        <v>55.741680000000002</v>
      </c>
      <c r="AV15" s="7">
        <v>54.96266</v>
      </c>
      <c r="AW15" s="7" t="s">
        <v>55</v>
      </c>
      <c r="AX15">
        <v>1257.2148300000001</v>
      </c>
      <c r="AY15">
        <v>24</v>
      </c>
      <c r="AZ15" t="s">
        <v>101</v>
      </c>
      <c r="BA15" t="s">
        <v>616</v>
      </c>
      <c r="BB15">
        <f t="shared" si="42"/>
        <v>0</v>
      </c>
      <c r="BC15">
        <f t="shared" si="0"/>
        <v>0</v>
      </c>
      <c r="BD15">
        <f t="shared" si="1"/>
        <v>0</v>
      </c>
      <c r="BE15">
        <f t="shared" si="2"/>
        <v>1</v>
      </c>
      <c r="BF15">
        <f t="shared" si="3"/>
        <v>1</v>
      </c>
      <c r="BG15">
        <f t="shared" si="4"/>
        <v>1</v>
      </c>
      <c r="BH15">
        <f t="shared" si="5"/>
        <v>1</v>
      </c>
      <c r="BI15">
        <f t="shared" si="6"/>
        <v>2</v>
      </c>
      <c r="BJ15">
        <f t="shared" si="7"/>
        <v>2</v>
      </c>
      <c r="BK15">
        <f t="shared" si="8"/>
        <v>2</v>
      </c>
      <c r="BL15">
        <f t="shared" si="9"/>
        <v>3</v>
      </c>
      <c r="BM15">
        <f t="shared" si="10"/>
        <v>4</v>
      </c>
      <c r="BN15">
        <f t="shared" si="11"/>
        <v>4</v>
      </c>
      <c r="BO15">
        <f t="shared" si="12"/>
        <v>4</v>
      </c>
      <c r="BP15">
        <f t="shared" si="13"/>
        <v>4</v>
      </c>
      <c r="BQ15">
        <f t="shared" si="14"/>
        <v>4</v>
      </c>
      <c r="BR15">
        <f t="shared" si="15"/>
        <v>3</v>
      </c>
      <c r="BS15">
        <f t="shared" si="16"/>
        <v>3</v>
      </c>
      <c r="BT15">
        <f t="shared" si="17"/>
        <v>2</v>
      </c>
      <c r="BU15">
        <f t="shared" si="18"/>
        <v>2</v>
      </c>
      <c r="BV15">
        <f t="shared" si="19"/>
        <v>1</v>
      </c>
      <c r="BW15">
        <f t="shared" si="20"/>
        <v>2</v>
      </c>
      <c r="BX15">
        <f t="shared" si="21"/>
        <v>2</v>
      </c>
      <c r="BY15">
        <f t="shared" si="22"/>
        <v>2</v>
      </c>
      <c r="BZ15">
        <f t="shared" si="23"/>
        <v>2</v>
      </c>
      <c r="CA15">
        <f t="shared" si="24"/>
        <v>2</v>
      </c>
      <c r="CB15">
        <f t="shared" si="25"/>
        <v>1</v>
      </c>
      <c r="CC15">
        <f t="shared" si="26"/>
        <v>0</v>
      </c>
      <c r="CD15">
        <f t="shared" si="27"/>
        <v>1</v>
      </c>
      <c r="CE15">
        <f t="shared" si="28"/>
        <v>1</v>
      </c>
      <c r="CF15">
        <f t="shared" si="29"/>
        <v>2</v>
      </c>
      <c r="CG15">
        <f t="shared" si="30"/>
        <v>3</v>
      </c>
      <c r="CH15">
        <f t="shared" si="31"/>
        <v>4</v>
      </c>
      <c r="CI15">
        <f t="shared" si="32"/>
        <v>4</v>
      </c>
      <c r="CJ15" s="35">
        <f t="shared" si="33"/>
        <v>5</v>
      </c>
      <c r="CK15" s="35">
        <f t="shared" si="34"/>
        <v>5</v>
      </c>
      <c r="CL15" s="35">
        <f t="shared" si="35"/>
        <v>5</v>
      </c>
      <c r="CM15" s="35">
        <f t="shared" si="36"/>
        <v>5</v>
      </c>
      <c r="CN15" s="35">
        <f t="shared" si="37"/>
        <v>5</v>
      </c>
      <c r="CO15">
        <f t="shared" si="38"/>
        <v>5</v>
      </c>
      <c r="CP15">
        <f t="shared" si="39"/>
        <v>5</v>
      </c>
      <c r="CQ15">
        <f t="shared" si="40"/>
        <v>5</v>
      </c>
      <c r="CR15">
        <f t="shared" si="41"/>
        <v>4</v>
      </c>
      <c r="CS15">
        <f t="shared" si="43"/>
        <v>4</v>
      </c>
    </row>
    <row r="16" spans="1:97" ht="12.75" customHeight="1" x14ac:dyDescent="0.3">
      <c r="A16" s="6" t="s">
        <v>108</v>
      </c>
      <c r="B16" s="5" t="s">
        <v>53</v>
      </c>
      <c r="C16" s="8" t="s">
        <v>55</v>
      </c>
      <c r="D16" s="8" t="s">
        <v>55</v>
      </c>
      <c r="E16" s="8" t="s">
        <v>55</v>
      </c>
      <c r="F16" s="8" t="s">
        <v>55</v>
      </c>
      <c r="G16" s="8">
        <v>37.056469999999997</v>
      </c>
      <c r="H16" s="8" t="s">
        <v>55</v>
      </c>
      <c r="I16" s="8" t="s">
        <v>55</v>
      </c>
      <c r="J16" s="8" t="s">
        <v>55</v>
      </c>
      <c r="K16" s="8">
        <v>31.22495</v>
      </c>
      <c r="L16" s="8" t="s">
        <v>55</v>
      </c>
      <c r="M16" s="8" t="s">
        <v>55</v>
      </c>
      <c r="N16" s="8" t="s">
        <v>55</v>
      </c>
      <c r="O16" s="8" t="s">
        <v>55</v>
      </c>
      <c r="P16" s="8" t="s">
        <v>55</v>
      </c>
      <c r="Q16" s="8" t="s">
        <v>55</v>
      </c>
      <c r="R16" s="8" t="s">
        <v>55</v>
      </c>
      <c r="S16" s="8">
        <v>54.042729999999999</v>
      </c>
      <c r="T16" s="8">
        <v>52.008139999999997</v>
      </c>
      <c r="U16" s="8">
        <v>56.522370000000002</v>
      </c>
      <c r="V16" s="8">
        <v>54.993000000000002</v>
      </c>
      <c r="W16" s="8">
        <v>54.959490000000002</v>
      </c>
      <c r="X16" s="8">
        <v>56.10915</v>
      </c>
      <c r="Y16" s="8" t="s">
        <v>55</v>
      </c>
      <c r="Z16" s="8">
        <v>56.641219999999997</v>
      </c>
      <c r="AA16" s="8" t="s">
        <v>55</v>
      </c>
      <c r="AB16" s="8">
        <v>58.529739999999997</v>
      </c>
      <c r="AC16" s="8">
        <v>59.080300000000001</v>
      </c>
      <c r="AD16" s="8">
        <v>56.599519999999998</v>
      </c>
      <c r="AE16" s="8" t="s">
        <v>55</v>
      </c>
      <c r="AF16" s="8" t="s">
        <v>55</v>
      </c>
      <c r="AG16" s="8" t="s">
        <v>55</v>
      </c>
      <c r="AH16" s="8" t="s">
        <v>55</v>
      </c>
      <c r="AI16" s="8">
        <v>62.185690000000001</v>
      </c>
      <c r="AJ16" s="8">
        <v>59.806399999999996</v>
      </c>
      <c r="AK16" s="8">
        <v>19.61684</v>
      </c>
      <c r="AL16" s="8">
        <v>58.880159999999997</v>
      </c>
      <c r="AM16" s="8">
        <v>46.77122</v>
      </c>
      <c r="AN16" s="8">
        <v>53.955509999999997</v>
      </c>
      <c r="AO16" s="8">
        <v>47.865769999999998</v>
      </c>
      <c r="AP16" s="8">
        <v>51.825470000000003</v>
      </c>
      <c r="AQ16" s="8">
        <v>57.452269999999999</v>
      </c>
      <c r="AR16" s="8">
        <v>60.874699999999997</v>
      </c>
      <c r="AS16" s="8">
        <v>62.194459999999999</v>
      </c>
      <c r="AT16" s="8">
        <v>62.572119999999998</v>
      </c>
      <c r="AU16" s="8">
        <v>63.605370000000001</v>
      </c>
      <c r="AV16" s="8">
        <v>60.814839999999997</v>
      </c>
      <c r="AW16" s="8" t="s">
        <v>55</v>
      </c>
      <c r="AX16">
        <v>1396.1879000000001</v>
      </c>
      <c r="AY16">
        <v>26</v>
      </c>
      <c r="AZ16" t="s">
        <v>108</v>
      </c>
      <c r="BA16" t="s">
        <v>616</v>
      </c>
      <c r="BB16">
        <f t="shared" si="42"/>
        <v>1</v>
      </c>
      <c r="BC16">
        <f t="shared" si="0"/>
        <v>1</v>
      </c>
      <c r="BD16">
        <f t="shared" si="1"/>
        <v>1</v>
      </c>
      <c r="BE16">
        <f t="shared" si="2"/>
        <v>1</v>
      </c>
      <c r="BF16">
        <f t="shared" si="3"/>
        <v>2</v>
      </c>
      <c r="BG16">
        <f t="shared" si="4"/>
        <v>1</v>
      </c>
      <c r="BH16">
        <f t="shared" si="5"/>
        <v>1</v>
      </c>
      <c r="BI16">
        <f t="shared" si="6"/>
        <v>1</v>
      </c>
      <c r="BJ16">
        <f t="shared" si="7"/>
        <v>1</v>
      </c>
      <c r="BK16">
        <f t="shared" si="8"/>
        <v>0</v>
      </c>
      <c r="BL16">
        <f t="shared" si="9"/>
        <v>0</v>
      </c>
      <c r="BM16">
        <f t="shared" si="10"/>
        <v>0</v>
      </c>
      <c r="BN16">
        <f t="shared" si="11"/>
        <v>1</v>
      </c>
      <c r="BO16">
        <f t="shared" si="12"/>
        <v>2</v>
      </c>
      <c r="BP16">
        <f t="shared" si="13"/>
        <v>3</v>
      </c>
      <c r="BQ16">
        <f t="shared" si="14"/>
        <v>4</v>
      </c>
      <c r="BR16">
        <f t="shared" si="15"/>
        <v>5</v>
      </c>
      <c r="BS16">
        <f t="shared" si="16"/>
        <v>5</v>
      </c>
      <c r="BT16">
        <f t="shared" si="17"/>
        <v>4</v>
      </c>
      <c r="BU16">
        <f t="shared" si="18"/>
        <v>4</v>
      </c>
      <c r="BV16">
        <f t="shared" si="19"/>
        <v>3</v>
      </c>
      <c r="BW16">
        <f t="shared" si="20"/>
        <v>3</v>
      </c>
      <c r="BX16">
        <f t="shared" si="21"/>
        <v>3</v>
      </c>
      <c r="BY16">
        <f t="shared" si="22"/>
        <v>4</v>
      </c>
      <c r="BZ16">
        <f t="shared" si="23"/>
        <v>3</v>
      </c>
      <c r="CA16">
        <f t="shared" si="24"/>
        <v>3</v>
      </c>
      <c r="CB16">
        <f t="shared" si="25"/>
        <v>2</v>
      </c>
      <c r="CC16">
        <f t="shared" si="26"/>
        <v>1</v>
      </c>
      <c r="CD16">
        <f t="shared" si="27"/>
        <v>1</v>
      </c>
      <c r="CE16">
        <f t="shared" si="28"/>
        <v>2</v>
      </c>
      <c r="CF16">
        <f t="shared" si="29"/>
        <v>3</v>
      </c>
      <c r="CG16">
        <f t="shared" si="30"/>
        <v>4</v>
      </c>
      <c r="CH16">
        <f t="shared" si="31"/>
        <v>5</v>
      </c>
      <c r="CI16">
        <f t="shared" si="32"/>
        <v>5</v>
      </c>
      <c r="CJ16" s="35">
        <f t="shared" si="33"/>
        <v>5</v>
      </c>
      <c r="CK16" s="35">
        <f t="shared" si="34"/>
        <v>5</v>
      </c>
      <c r="CL16" s="35">
        <f t="shared" si="35"/>
        <v>5</v>
      </c>
      <c r="CM16" s="35">
        <f t="shared" si="36"/>
        <v>5</v>
      </c>
      <c r="CN16" s="35">
        <f t="shared" si="37"/>
        <v>5</v>
      </c>
      <c r="CO16">
        <f t="shared" si="38"/>
        <v>5</v>
      </c>
      <c r="CP16">
        <f t="shared" si="39"/>
        <v>5</v>
      </c>
      <c r="CQ16">
        <f t="shared" si="40"/>
        <v>5</v>
      </c>
      <c r="CR16">
        <f t="shared" si="41"/>
        <v>4</v>
      </c>
      <c r="CS16">
        <f t="shared" si="43"/>
        <v>3</v>
      </c>
    </row>
    <row r="17" spans="1:97" ht="12.75" customHeight="1" x14ac:dyDescent="0.3">
      <c r="A17" s="6" t="s">
        <v>110</v>
      </c>
      <c r="B17" s="5" t="s">
        <v>53</v>
      </c>
      <c r="C17" s="8" t="s">
        <v>55</v>
      </c>
      <c r="D17" s="8">
        <v>43.859650000000002</v>
      </c>
      <c r="E17" s="8" t="s">
        <v>55</v>
      </c>
      <c r="F17" s="8">
        <v>51.773049999999998</v>
      </c>
      <c r="G17" s="8">
        <v>48.22222</v>
      </c>
      <c r="H17" s="8">
        <v>48.067630000000001</v>
      </c>
      <c r="I17" s="8">
        <v>43.445689999999999</v>
      </c>
      <c r="J17" s="8" t="s">
        <v>55</v>
      </c>
      <c r="K17" s="8" t="s">
        <v>55</v>
      </c>
      <c r="L17" s="8">
        <v>54.188479999999998</v>
      </c>
      <c r="M17" s="8">
        <v>42.176870000000001</v>
      </c>
      <c r="N17" s="8" t="s">
        <v>55</v>
      </c>
      <c r="O17" s="8">
        <v>39.367820000000002</v>
      </c>
      <c r="P17" s="8">
        <v>31.341460000000001</v>
      </c>
      <c r="Q17" s="8">
        <v>40.449440000000003</v>
      </c>
      <c r="R17" s="8">
        <v>43.914679999999997</v>
      </c>
      <c r="S17" s="8">
        <v>50.04936</v>
      </c>
      <c r="T17" s="8">
        <v>58.417380000000001</v>
      </c>
      <c r="U17" s="8">
        <v>51.664360000000002</v>
      </c>
      <c r="V17" s="8">
        <v>60.051879999999997</v>
      </c>
      <c r="W17" s="8">
        <v>57.295920000000002</v>
      </c>
      <c r="X17" s="8">
        <v>62.847349999999999</v>
      </c>
      <c r="Y17" s="8">
        <v>52.551879999999997</v>
      </c>
      <c r="Z17" s="8">
        <v>57.976649999999999</v>
      </c>
      <c r="AA17" s="8">
        <v>54.88608</v>
      </c>
      <c r="AB17" s="8">
        <v>54.609099999999998</v>
      </c>
      <c r="AC17" s="8">
        <v>59.24821</v>
      </c>
      <c r="AD17" s="8">
        <v>60.072519999999997</v>
      </c>
      <c r="AE17" s="8" t="s">
        <v>55</v>
      </c>
      <c r="AF17" s="8">
        <v>65.999229999999997</v>
      </c>
      <c r="AG17" s="8" t="s">
        <v>55</v>
      </c>
      <c r="AH17" s="8" t="s">
        <v>55</v>
      </c>
      <c r="AI17" s="8">
        <v>62.204999999999998</v>
      </c>
      <c r="AJ17" s="8">
        <v>54.662379999999999</v>
      </c>
      <c r="AK17" s="8">
        <v>59.740630000000003</v>
      </c>
      <c r="AL17" s="8">
        <v>60.9086</v>
      </c>
      <c r="AM17" s="8">
        <v>61.50855</v>
      </c>
      <c r="AN17" s="8">
        <v>58.942630000000001</v>
      </c>
      <c r="AO17" s="8">
        <v>61.636710000000001</v>
      </c>
      <c r="AP17" s="8">
        <v>59.5533</v>
      </c>
      <c r="AQ17" s="8">
        <v>59.964379999999998</v>
      </c>
      <c r="AR17" s="8">
        <v>57.207889999999999</v>
      </c>
      <c r="AS17" s="8">
        <v>60.343429999999998</v>
      </c>
      <c r="AT17" s="8">
        <v>61.063899999999997</v>
      </c>
      <c r="AU17" s="8">
        <v>62.939590000000003</v>
      </c>
      <c r="AV17" s="8" t="s">
        <v>55</v>
      </c>
      <c r="AW17" s="8" t="s">
        <v>55</v>
      </c>
      <c r="AX17">
        <v>2013.1538999999993</v>
      </c>
      <c r="AY17">
        <v>37</v>
      </c>
      <c r="AZ17" t="s">
        <v>110</v>
      </c>
      <c r="BA17" t="s">
        <v>613</v>
      </c>
      <c r="BB17">
        <f t="shared" si="42"/>
        <v>3</v>
      </c>
      <c r="BC17">
        <f t="shared" si="0"/>
        <v>4</v>
      </c>
      <c r="BD17">
        <f t="shared" si="1"/>
        <v>4</v>
      </c>
      <c r="BE17">
        <f t="shared" si="2"/>
        <v>4</v>
      </c>
      <c r="BF17">
        <f t="shared" si="3"/>
        <v>3</v>
      </c>
      <c r="BG17">
        <f t="shared" si="4"/>
        <v>3</v>
      </c>
      <c r="BH17">
        <f t="shared" si="5"/>
        <v>3</v>
      </c>
      <c r="BI17">
        <f t="shared" si="6"/>
        <v>2</v>
      </c>
      <c r="BJ17">
        <f t="shared" si="7"/>
        <v>3</v>
      </c>
      <c r="BK17">
        <f t="shared" si="8"/>
        <v>4</v>
      </c>
      <c r="BL17">
        <f t="shared" si="9"/>
        <v>4</v>
      </c>
      <c r="BM17">
        <f t="shared" si="10"/>
        <v>4</v>
      </c>
      <c r="BN17">
        <f t="shared" si="11"/>
        <v>5</v>
      </c>
      <c r="BO17">
        <f t="shared" si="12"/>
        <v>5</v>
      </c>
      <c r="BP17">
        <f t="shared" si="13"/>
        <v>5</v>
      </c>
      <c r="BQ17">
        <f t="shared" si="14"/>
        <v>5</v>
      </c>
      <c r="BR17">
        <f t="shared" si="15"/>
        <v>5</v>
      </c>
      <c r="BS17">
        <f t="shared" si="16"/>
        <v>5</v>
      </c>
      <c r="BT17">
        <f t="shared" si="17"/>
        <v>5</v>
      </c>
      <c r="BU17">
        <f t="shared" si="18"/>
        <v>5</v>
      </c>
      <c r="BV17">
        <f t="shared" si="19"/>
        <v>5</v>
      </c>
      <c r="BW17">
        <f t="shared" si="20"/>
        <v>5</v>
      </c>
      <c r="BX17">
        <f t="shared" si="21"/>
        <v>5</v>
      </c>
      <c r="BY17">
        <f t="shared" si="22"/>
        <v>5</v>
      </c>
      <c r="BZ17">
        <f t="shared" si="23"/>
        <v>4</v>
      </c>
      <c r="CA17">
        <f t="shared" si="24"/>
        <v>4</v>
      </c>
      <c r="CB17">
        <f t="shared" si="25"/>
        <v>3</v>
      </c>
      <c r="CC17">
        <f t="shared" si="26"/>
        <v>2</v>
      </c>
      <c r="CD17">
        <f t="shared" si="27"/>
        <v>2</v>
      </c>
      <c r="CE17">
        <f t="shared" si="28"/>
        <v>3</v>
      </c>
      <c r="CF17">
        <f t="shared" si="29"/>
        <v>3</v>
      </c>
      <c r="CG17">
        <f t="shared" si="30"/>
        <v>4</v>
      </c>
      <c r="CH17">
        <f t="shared" si="31"/>
        <v>5</v>
      </c>
      <c r="CI17">
        <f t="shared" si="32"/>
        <v>5</v>
      </c>
      <c r="CJ17" s="35">
        <f t="shared" si="33"/>
        <v>5</v>
      </c>
      <c r="CK17" s="35">
        <f t="shared" si="34"/>
        <v>5</v>
      </c>
      <c r="CL17" s="35">
        <f t="shared" si="35"/>
        <v>5</v>
      </c>
      <c r="CM17" s="35">
        <f t="shared" si="36"/>
        <v>5</v>
      </c>
      <c r="CN17" s="35">
        <f t="shared" si="37"/>
        <v>5</v>
      </c>
      <c r="CO17">
        <f t="shared" si="38"/>
        <v>5</v>
      </c>
      <c r="CP17">
        <f t="shared" si="39"/>
        <v>5</v>
      </c>
      <c r="CQ17">
        <f t="shared" si="40"/>
        <v>4</v>
      </c>
      <c r="CR17">
        <f t="shared" si="41"/>
        <v>3</v>
      </c>
      <c r="CS17">
        <f t="shared" si="43"/>
        <v>0</v>
      </c>
    </row>
    <row r="18" spans="1:97" ht="12.75" customHeight="1" x14ac:dyDescent="0.3">
      <c r="A18" s="6" t="s">
        <v>111</v>
      </c>
      <c r="B18" s="5" t="s">
        <v>53</v>
      </c>
      <c r="C18" s="7" t="s">
        <v>55</v>
      </c>
      <c r="D18" s="7">
        <v>41.983649999999997</v>
      </c>
      <c r="E18" s="7">
        <v>42.583390000000001</v>
      </c>
      <c r="F18" s="7">
        <v>40.85615</v>
      </c>
      <c r="G18" s="7">
        <v>39.582680000000003</v>
      </c>
      <c r="H18" s="7">
        <v>38.613779999999998</v>
      </c>
      <c r="I18" s="7">
        <v>38.664909999999999</v>
      </c>
      <c r="J18" s="7">
        <v>36.979680000000002</v>
      </c>
      <c r="K18" s="7">
        <v>36.797620000000002</v>
      </c>
      <c r="L18" s="7">
        <v>39.592709999999997</v>
      </c>
      <c r="M18" s="7">
        <v>42.323399999999999</v>
      </c>
      <c r="N18" s="7">
        <v>41.226309999999998</v>
      </c>
      <c r="O18" s="7">
        <v>41.28</v>
      </c>
      <c r="P18" s="7">
        <v>40.675330000000002</v>
      </c>
      <c r="Q18" s="7">
        <v>40.917439999999999</v>
      </c>
      <c r="R18" s="7">
        <v>41.06841</v>
      </c>
      <c r="S18" s="7">
        <v>44.179090000000002</v>
      </c>
      <c r="T18" s="7">
        <v>44.124369999999999</v>
      </c>
      <c r="U18" s="7">
        <v>43.478470000000002</v>
      </c>
      <c r="V18" s="7">
        <v>42.973370000000003</v>
      </c>
      <c r="W18" s="7">
        <v>42.723280000000003</v>
      </c>
      <c r="X18" s="7">
        <v>34.839820000000003</v>
      </c>
      <c r="Y18" s="7">
        <v>37.279420000000002</v>
      </c>
      <c r="Z18" s="7">
        <v>47.087000000000003</v>
      </c>
      <c r="AA18" s="7">
        <v>51.21508</v>
      </c>
      <c r="AB18" s="7">
        <v>54.436059999999998</v>
      </c>
      <c r="AC18" s="7">
        <v>56.438090000000003</v>
      </c>
      <c r="AD18" s="7">
        <v>55.644089999999998</v>
      </c>
      <c r="AE18" s="7" t="s">
        <v>55</v>
      </c>
      <c r="AF18" s="7">
        <v>53.958660000000002</v>
      </c>
      <c r="AG18" s="7">
        <v>55.490409999999997</v>
      </c>
      <c r="AH18" s="7">
        <v>55.277450000000002</v>
      </c>
      <c r="AI18" s="7">
        <v>56.522539999999999</v>
      </c>
      <c r="AJ18" s="7">
        <v>55.176139999999997</v>
      </c>
      <c r="AK18" s="7">
        <v>58.016970000000001</v>
      </c>
      <c r="AL18" s="7">
        <v>56.518030000000003</v>
      </c>
      <c r="AM18" s="7">
        <v>56.90645</v>
      </c>
      <c r="AN18" s="7">
        <v>57.08043</v>
      </c>
      <c r="AO18" s="7">
        <v>58.073619999999998</v>
      </c>
      <c r="AP18" s="7">
        <v>60.09854</v>
      </c>
      <c r="AQ18" s="7">
        <v>60.141109999999998</v>
      </c>
      <c r="AR18" s="7">
        <v>62.203360000000004</v>
      </c>
      <c r="AS18" s="7">
        <v>62.189050000000002</v>
      </c>
      <c r="AT18" s="7">
        <v>61.765000000000001</v>
      </c>
      <c r="AU18" s="7">
        <v>60.130310000000001</v>
      </c>
      <c r="AV18" s="7" t="s">
        <v>55</v>
      </c>
      <c r="AW18" s="7" t="s">
        <v>55</v>
      </c>
      <c r="AX18">
        <v>2087.1116699999998</v>
      </c>
      <c r="AY18">
        <v>43</v>
      </c>
      <c r="AZ18" t="s">
        <v>111</v>
      </c>
      <c r="BA18" t="s">
        <v>613</v>
      </c>
      <c r="BB18">
        <f t="shared" si="42"/>
        <v>4</v>
      </c>
      <c r="BC18">
        <f t="shared" si="0"/>
        <v>5</v>
      </c>
      <c r="BD18">
        <f t="shared" si="1"/>
        <v>5</v>
      </c>
      <c r="BE18">
        <f t="shared" si="2"/>
        <v>5</v>
      </c>
      <c r="BF18">
        <f t="shared" si="3"/>
        <v>5</v>
      </c>
      <c r="BG18">
        <f t="shared" si="4"/>
        <v>5</v>
      </c>
      <c r="BH18">
        <f t="shared" si="5"/>
        <v>5</v>
      </c>
      <c r="BI18">
        <f t="shared" si="6"/>
        <v>5</v>
      </c>
      <c r="BJ18">
        <f t="shared" si="7"/>
        <v>5</v>
      </c>
      <c r="BK18">
        <f t="shared" si="8"/>
        <v>5</v>
      </c>
      <c r="BL18">
        <f t="shared" si="9"/>
        <v>5</v>
      </c>
      <c r="BM18">
        <f t="shared" si="10"/>
        <v>5</v>
      </c>
      <c r="BN18">
        <f t="shared" si="11"/>
        <v>5</v>
      </c>
      <c r="BO18">
        <f t="shared" si="12"/>
        <v>5</v>
      </c>
      <c r="BP18">
        <f t="shared" si="13"/>
        <v>5</v>
      </c>
      <c r="BQ18">
        <f t="shared" si="14"/>
        <v>5</v>
      </c>
      <c r="BR18">
        <f t="shared" si="15"/>
        <v>5</v>
      </c>
      <c r="BS18">
        <f t="shared" si="16"/>
        <v>5</v>
      </c>
      <c r="BT18">
        <f t="shared" si="17"/>
        <v>5</v>
      </c>
      <c r="BU18">
        <f t="shared" si="18"/>
        <v>5</v>
      </c>
      <c r="BV18">
        <f t="shared" si="19"/>
        <v>5</v>
      </c>
      <c r="BW18">
        <f t="shared" si="20"/>
        <v>5</v>
      </c>
      <c r="BX18">
        <f t="shared" si="21"/>
        <v>5</v>
      </c>
      <c r="BY18">
        <f t="shared" si="22"/>
        <v>5</v>
      </c>
      <c r="BZ18">
        <f t="shared" si="23"/>
        <v>4</v>
      </c>
      <c r="CA18">
        <f t="shared" si="24"/>
        <v>4</v>
      </c>
      <c r="CB18">
        <f t="shared" si="25"/>
        <v>4</v>
      </c>
      <c r="CC18">
        <f t="shared" si="26"/>
        <v>4</v>
      </c>
      <c r="CD18">
        <f t="shared" si="27"/>
        <v>4</v>
      </c>
      <c r="CE18">
        <f t="shared" si="28"/>
        <v>5</v>
      </c>
      <c r="CF18">
        <f t="shared" si="29"/>
        <v>5</v>
      </c>
      <c r="CG18">
        <f t="shared" si="30"/>
        <v>5</v>
      </c>
      <c r="CH18">
        <f t="shared" si="31"/>
        <v>5</v>
      </c>
      <c r="CI18">
        <f t="shared" si="32"/>
        <v>5</v>
      </c>
      <c r="CJ18" s="35">
        <f t="shared" si="33"/>
        <v>5</v>
      </c>
      <c r="CK18" s="35">
        <f t="shared" si="34"/>
        <v>5</v>
      </c>
      <c r="CL18" s="35">
        <f t="shared" si="35"/>
        <v>5</v>
      </c>
      <c r="CM18" s="35">
        <f t="shared" si="36"/>
        <v>5</v>
      </c>
      <c r="CN18" s="35">
        <f t="shared" si="37"/>
        <v>5</v>
      </c>
      <c r="CO18">
        <f t="shared" si="38"/>
        <v>5</v>
      </c>
      <c r="CP18">
        <f t="shared" si="39"/>
        <v>5</v>
      </c>
      <c r="CQ18">
        <f t="shared" si="40"/>
        <v>4</v>
      </c>
      <c r="CR18">
        <f t="shared" si="41"/>
        <v>3</v>
      </c>
      <c r="CS18">
        <f t="shared" si="43"/>
        <v>0</v>
      </c>
    </row>
    <row r="19" spans="1:97" ht="12.75" customHeight="1" x14ac:dyDescent="0.3">
      <c r="A19" s="6" t="s">
        <v>114</v>
      </c>
      <c r="B19" s="5" t="s">
        <v>53</v>
      </c>
      <c r="C19" s="8" t="s">
        <v>55</v>
      </c>
      <c r="D19" s="8">
        <v>39.990400000000001</v>
      </c>
      <c r="E19" s="8" t="s">
        <v>55</v>
      </c>
      <c r="F19" s="8">
        <v>35.429070000000003</v>
      </c>
      <c r="G19" s="8">
        <v>48.74147</v>
      </c>
      <c r="H19" s="8">
        <v>47.822890000000001</v>
      </c>
      <c r="I19" s="8">
        <v>51.456449999999997</v>
      </c>
      <c r="J19" s="8">
        <v>49.353499999999997</v>
      </c>
      <c r="K19" s="8">
        <v>52.683959999999999</v>
      </c>
      <c r="L19" s="8">
        <v>53.385240000000003</v>
      </c>
      <c r="M19" s="8">
        <v>54.30856</v>
      </c>
      <c r="N19" s="8">
        <v>54.482280000000003</v>
      </c>
      <c r="O19" s="8">
        <v>54.342260000000003</v>
      </c>
      <c r="P19" s="8">
        <v>53.150829999999999</v>
      </c>
      <c r="Q19" s="8">
        <v>53.667850000000001</v>
      </c>
      <c r="R19" s="8">
        <v>54.371279999999999</v>
      </c>
      <c r="S19" s="8">
        <v>53.935890000000001</v>
      </c>
      <c r="T19" s="8">
        <v>54.274520000000003</v>
      </c>
      <c r="U19" s="8">
        <v>51.095579999999998</v>
      </c>
      <c r="V19" s="8">
        <v>51.813330000000001</v>
      </c>
      <c r="W19" s="8">
        <v>51.743679999999998</v>
      </c>
      <c r="X19" s="8">
        <v>52.20129</v>
      </c>
      <c r="Y19" s="8">
        <v>52.745840000000001</v>
      </c>
      <c r="Z19" s="8">
        <v>53.699649999999998</v>
      </c>
      <c r="AA19" s="8">
        <v>50.376559999999998</v>
      </c>
      <c r="AB19" s="8">
        <v>51.827539999999999</v>
      </c>
      <c r="AC19" s="8">
        <v>50.616669999999999</v>
      </c>
      <c r="AD19" s="8" t="s">
        <v>55</v>
      </c>
      <c r="AE19" s="8" t="s">
        <v>55</v>
      </c>
      <c r="AF19" s="8">
        <v>56.283819999999999</v>
      </c>
      <c r="AG19" s="8">
        <v>58.515129999999999</v>
      </c>
      <c r="AH19" s="8">
        <v>56.319040000000001</v>
      </c>
      <c r="AI19" s="8">
        <v>56.53557</v>
      </c>
      <c r="AJ19" s="8">
        <v>57.998919999999998</v>
      </c>
      <c r="AK19" s="8">
        <v>58.791679999999999</v>
      </c>
      <c r="AL19" s="8">
        <v>58.94697</v>
      </c>
      <c r="AM19" s="8">
        <v>57.990279999999998</v>
      </c>
      <c r="AN19" s="8">
        <v>57.37379</v>
      </c>
      <c r="AO19" s="8">
        <v>57.810429999999997</v>
      </c>
      <c r="AP19" s="8">
        <v>58.353340000000003</v>
      </c>
      <c r="AQ19" s="8">
        <v>58.268689999999999</v>
      </c>
      <c r="AR19" s="8">
        <v>57.87433</v>
      </c>
      <c r="AS19" s="8">
        <v>57.645699999999998</v>
      </c>
      <c r="AT19" s="8">
        <v>57.491689999999998</v>
      </c>
      <c r="AU19" s="8">
        <v>58.309370000000001</v>
      </c>
      <c r="AV19" s="8" t="s">
        <v>55</v>
      </c>
      <c r="AW19" s="8" t="s">
        <v>55</v>
      </c>
      <c r="AX19">
        <v>2202.0253400000001</v>
      </c>
      <c r="AY19">
        <v>41</v>
      </c>
      <c r="AZ19" t="s">
        <v>114</v>
      </c>
      <c r="BA19" t="s">
        <v>613</v>
      </c>
      <c r="BB19">
        <f t="shared" si="42"/>
        <v>3</v>
      </c>
      <c r="BC19">
        <f t="shared" si="0"/>
        <v>4</v>
      </c>
      <c r="BD19">
        <f t="shared" si="1"/>
        <v>4</v>
      </c>
      <c r="BE19">
        <f t="shared" si="2"/>
        <v>5</v>
      </c>
      <c r="BF19">
        <f t="shared" si="3"/>
        <v>5</v>
      </c>
      <c r="BG19">
        <f t="shared" si="4"/>
        <v>5</v>
      </c>
      <c r="BH19">
        <f t="shared" si="5"/>
        <v>5</v>
      </c>
      <c r="BI19">
        <f t="shared" si="6"/>
        <v>5</v>
      </c>
      <c r="BJ19">
        <f t="shared" si="7"/>
        <v>5</v>
      </c>
      <c r="BK19">
        <f t="shared" si="8"/>
        <v>5</v>
      </c>
      <c r="BL19">
        <f t="shared" si="9"/>
        <v>5</v>
      </c>
      <c r="BM19">
        <f t="shared" si="10"/>
        <v>5</v>
      </c>
      <c r="BN19">
        <f t="shared" si="11"/>
        <v>5</v>
      </c>
      <c r="BO19">
        <f t="shared" si="12"/>
        <v>5</v>
      </c>
      <c r="BP19">
        <f t="shared" si="13"/>
        <v>5</v>
      </c>
      <c r="BQ19">
        <f t="shared" si="14"/>
        <v>5</v>
      </c>
      <c r="BR19">
        <f t="shared" si="15"/>
        <v>5</v>
      </c>
      <c r="BS19">
        <f t="shared" si="16"/>
        <v>5</v>
      </c>
      <c r="BT19">
        <f t="shared" si="17"/>
        <v>5</v>
      </c>
      <c r="BU19">
        <f t="shared" si="18"/>
        <v>5</v>
      </c>
      <c r="BV19">
        <f t="shared" si="19"/>
        <v>5</v>
      </c>
      <c r="BW19">
        <f t="shared" si="20"/>
        <v>5</v>
      </c>
      <c r="BX19">
        <f t="shared" si="21"/>
        <v>5</v>
      </c>
      <c r="BY19">
        <f t="shared" si="22"/>
        <v>4</v>
      </c>
      <c r="BZ19">
        <f t="shared" si="23"/>
        <v>3</v>
      </c>
      <c r="CA19">
        <f t="shared" si="24"/>
        <v>3</v>
      </c>
      <c r="CB19">
        <f t="shared" si="25"/>
        <v>3</v>
      </c>
      <c r="CC19">
        <f t="shared" si="26"/>
        <v>3</v>
      </c>
      <c r="CD19">
        <f t="shared" si="27"/>
        <v>4</v>
      </c>
      <c r="CE19">
        <f t="shared" si="28"/>
        <v>5</v>
      </c>
      <c r="CF19">
        <f t="shared" si="29"/>
        <v>5</v>
      </c>
      <c r="CG19">
        <f t="shared" si="30"/>
        <v>5</v>
      </c>
      <c r="CH19">
        <f t="shared" si="31"/>
        <v>5</v>
      </c>
      <c r="CI19">
        <f t="shared" si="32"/>
        <v>5</v>
      </c>
      <c r="CJ19" s="35">
        <f t="shared" si="33"/>
        <v>5</v>
      </c>
      <c r="CK19" s="35">
        <f t="shared" si="34"/>
        <v>5</v>
      </c>
      <c r="CL19" s="35">
        <f t="shared" si="35"/>
        <v>5</v>
      </c>
      <c r="CM19" s="35">
        <f t="shared" si="36"/>
        <v>5</v>
      </c>
      <c r="CN19" s="35">
        <f t="shared" si="37"/>
        <v>5</v>
      </c>
      <c r="CO19">
        <f t="shared" si="38"/>
        <v>5</v>
      </c>
      <c r="CP19">
        <f t="shared" si="39"/>
        <v>5</v>
      </c>
      <c r="CQ19">
        <f t="shared" si="40"/>
        <v>4</v>
      </c>
      <c r="CR19">
        <f t="shared" si="41"/>
        <v>3</v>
      </c>
      <c r="CS19">
        <f t="shared" si="43"/>
        <v>0</v>
      </c>
    </row>
    <row r="20" spans="1:97" ht="12.75" customHeight="1" x14ac:dyDescent="0.3">
      <c r="A20" s="6" t="s">
        <v>119</v>
      </c>
      <c r="B20" s="5" t="s">
        <v>53</v>
      </c>
      <c r="C20" s="7" t="s">
        <v>55</v>
      </c>
      <c r="D20" s="7">
        <v>27.992229999999999</v>
      </c>
      <c r="E20" s="7" t="s">
        <v>55</v>
      </c>
      <c r="F20" s="7">
        <v>28.59423</v>
      </c>
      <c r="G20" s="7">
        <v>30.09939</v>
      </c>
      <c r="H20" s="7">
        <v>30.415749999999999</v>
      </c>
      <c r="I20" s="7" t="s">
        <v>55</v>
      </c>
      <c r="J20" s="7">
        <v>33.384749999999997</v>
      </c>
      <c r="K20" s="7">
        <v>33.797969999999999</v>
      </c>
      <c r="L20" s="7">
        <v>32.492620000000002</v>
      </c>
      <c r="M20" s="7">
        <v>32.884219999999999</v>
      </c>
      <c r="N20" s="7">
        <v>32.501190000000001</v>
      </c>
      <c r="O20" s="7">
        <v>32.186770000000003</v>
      </c>
      <c r="P20" s="7">
        <v>33.897779999999997</v>
      </c>
      <c r="Q20" s="7">
        <v>32.439239999999998</v>
      </c>
      <c r="R20" s="7">
        <v>33.905200000000001</v>
      </c>
      <c r="S20" s="7">
        <v>35.517139999999998</v>
      </c>
      <c r="T20" s="7">
        <v>35.888370000000002</v>
      </c>
      <c r="U20" s="7">
        <v>37.315800000000003</v>
      </c>
      <c r="V20" s="7">
        <v>36.502099999999999</v>
      </c>
      <c r="W20" s="7">
        <v>37.026029999999999</v>
      </c>
      <c r="X20" s="7">
        <v>36.794539999999998</v>
      </c>
      <c r="Y20" s="7">
        <v>37.856839999999998</v>
      </c>
      <c r="Z20" s="7">
        <v>38.660969999999999</v>
      </c>
      <c r="AA20" s="7">
        <v>40.041539999999998</v>
      </c>
      <c r="AB20" s="7">
        <v>39.470230000000001</v>
      </c>
      <c r="AC20" s="7">
        <v>40.76661</v>
      </c>
      <c r="AD20" s="7" t="s">
        <v>55</v>
      </c>
      <c r="AE20" s="7" t="s">
        <v>55</v>
      </c>
      <c r="AF20" s="7" t="s">
        <v>55</v>
      </c>
      <c r="AG20" s="7" t="s">
        <v>55</v>
      </c>
      <c r="AH20" s="7" t="s">
        <v>55</v>
      </c>
      <c r="AI20" s="7" t="s">
        <v>55</v>
      </c>
      <c r="AJ20" s="7" t="s">
        <v>55</v>
      </c>
      <c r="AK20" s="7" t="s">
        <v>55</v>
      </c>
      <c r="AL20" s="7" t="s">
        <v>55</v>
      </c>
      <c r="AM20" s="7" t="s">
        <v>55</v>
      </c>
      <c r="AN20" s="7" t="s">
        <v>55</v>
      </c>
      <c r="AO20" s="7" t="s">
        <v>55</v>
      </c>
      <c r="AP20" s="7" t="s">
        <v>55</v>
      </c>
      <c r="AQ20" s="7" t="s">
        <v>55</v>
      </c>
      <c r="AR20" s="7" t="s">
        <v>55</v>
      </c>
      <c r="AS20" s="7">
        <v>52.08625</v>
      </c>
      <c r="AT20" s="7">
        <v>52.807769999999998</v>
      </c>
      <c r="AU20" s="7" t="s">
        <v>55</v>
      </c>
      <c r="AV20" s="7" t="s">
        <v>55</v>
      </c>
      <c r="AW20" s="7" t="s">
        <v>55</v>
      </c>
      <c r="AX20">
        <v>935.32553000000007</v>
      </c>
      <c r="AY20">
        <v>26</v>
      </c>
      <c r="AZ20" s="33" t="s">
        <v>119</v>
      </c>
      <c r="BA20" t="s">
        <v>615</v>
      </c>
      <c r="BB20">
        <f t="shared" si="42"/>
        <v>3</v>
      </c>
      <c r="BC20">
        <f t="shared" si="0"/>
        <v>4</v>
      </c>
      <c r="BD20">
        <f t="shared" si="1"/>
        <v>3</v>
      </c>
      <c r="BE20">
        <f t="shared" si="2"/>
        <v>4</v>
      </c>
      <c r="BF20">
        <f t="shared" si="3"/>
        <v>4</v>
      </c>
      <c r="BG20">
        <f t="shared" si="4"/>
        <v>4</v>
      </c>
      <c r="BH20">
        <f t="shared" si="5"/>
        <v>4</v>
      </c>
      <c r="BI20">
        <f t="shared" si="6"/>
        <v>5</v>
      </c>
      <c r="BJ20">
        <f t="shared" si="7"/>
        <v>5</v>
      </c>
      <c r="BK20">
        <f t="shared" si="8"/>
        <v>5</v>
      </c>
      <c r="BL20">
        <f t="shared" si="9"/>
        <v>5</v>
      </c>
      <c r="BM20">
        <f t="shared" si="10"/>
        <v>5</v>
      </c>
      <c r="BN20">
        <f t="shared" si="11"/>
        <v>5</v>
      </c>
      <c r="BO20">
        <f t="shared" si="12"/>
        <v>5</v>
      </c>
      <c r="BP20">
        <f t="shared" si="13"/>
        <v>5</v>
      </c>
      <c r="BQ20">
        <f t="shared" si="14"/>
        <v>5</v>
      </c>
      <c r="BR20">
        <f t="shared" si="15"/>
        <v>5</v>
      </c>
      <c r="BS20">
        <f t="shared" si="16"/>
        <v>5</v>
      </c>
      <c r="BT20">
        <f t="shared" si="17"/>
        <v>5</v>
      </c>
      <c r="BU20">
        <f t="shared" si="18"/>
        <v>5</v>
      </c>
      <c r="BV20">
        <f t="shared" si="19"/>
        <v>5</v>
      </c>
      <c r="BW20">
        <f t="shared" si="20"/>
        <v>5</v>
      </c>
      <c r="BX20">
        <f t="shared" si="21"/>
        <v>5</v>
      </c>
      <c r="BY20">
        <f t="shared" si="22"/>
        <v>4</v>
      </c>
      <c r="BZ20">
        <f t="shared" si="23"/>
        <v>3</v>
      </c>
      <c r="CA20">
        <f t="shared" si="24"/>
        <v>2</v>
      </c>
      <c r="CB20">
        <f t="shared" si="25"/>
        <v>1</v>
      </c>
      <c r="CC20">
        <f t="shared" si="26"/>
        <v>0</v>
      </c>
      <c r="CD20">
        <f t="shared" si="27"/>
        <v>0</v>
      </c>
      <c r="CE20">
        <f t="shared" si="28"/>
        <v>0</v>
      </c>
      <c r="CF20">
        <f t="shared" si="29"/>
        <v>0</v>
      </c>
      <c r="CG20">
        <f t="shared" si="30"/>
        <v>0</v>
      </c>
      <c r="CH20">
        <f t="shared" si="31"/>
        <v>0</v>
      </c>
      <c r="CI20">
        <f t="shared" si="32"/>
        <v>0</v>
      </c>
      <c r="CJ20" s="35">
        <f t="shared" si="33"/>
        <v>0</v>
      </c>
      <c r="CK20" s="35">
        <f t="shared" si="34"/>
        <v>0</v>
      </c>
      <c r="CL20" s="35">
        <f t="shared" si="35"/>
        <v>0</v>
      </c>
      <c r="CM20" s="35">
        <f t="shared" si="36"/>
        <v>0</v>
      </c>
      <c r="CN20" s="35">
        <f t="shared" si="37"/>
        <v>1</v>
      </c>
      <c r="CO20">
        <f t="shared" si="38"/>
        <v>2</v>
      </c>
      <c r="CP20">
        <f t="shared" si="39"/>
        <v>2</v>
      </c>
      <c r="CQ20">
        <f t="shared" si="40"/>
        <v>2</v>
      </c>
      <c r="CR20">
        <f t="shared" si="41"/>
        <v>2</v>
      </c>
      <c r="CS20">
        <f t="shared" si="43"/>
        <v>11</v>
      </c>
    </row>
    <row r="21" spans="1:97" ht="12.75" customHeight="1" x14ac:dyDescent="0.3">
      <c r="A21" s="6" t="s">
        <v>120</v>
      </c>
      <c r="B21" s="5" t="s">
        <v>53</v>
      </c>
      <c r="C21" s="8">
        <v>25.70093</v>
      </c>
      <c r="D21" s="8">
        <v>15.541600000000001</v>
      </c>
      <c r="E21" s="8" t="s">
        <v>55</v>
      </c>
      <c r="F21" s="8">
        <v>26.927779999999998</v>
      </c>
      <c r="G21" s="8" t="s">
        <v>55</v>
      </c>
      <c r="H21" s="8" t="s">
        <v>55</v>
      </c>
      <c r="I21" s="8" t="s">
        <v>55</v>
      </c>
      <c r="J21" s="8">
        <v>27.81513</v>
      </c>
      <c r="K21" s="8" t="s">
        <v>55</v>
      </c>
      <c r="L21" s="8" t="s">
        <v>55</v>
      </c>
      <c r="M21" s="8" t="s">
        <v>55</v>
      </c>
      <c r="N21" s="8">
        <v>29.86185</v>
      </c>
      <c r="O21" s="8" t="s">
        <v>55</v>
      </c>
      <c r="P21" s="8">
        <v>46.862090000000002</v>
      </c>
      <c r="Q21" s="8">
        <v>51.632649999999998</v>
      </c>
      <c r="R21" s="8">
        <v>50.71895</v>
      </c>
      <c r="S21" s="8">
        <v>51.845939999999999</v>
      </c>
      <c r="T21" s="8">
        <v>52.748800000000003</v>
      </c>
      <c r="U21" s="8" t="s">
        <v>55</v>
      </c>
      <c r="V21" s="8">
        <v>54.392189999999999</v>
      </c>
      <c r="W21" s="8">
        <v>54.102620000000002</v>
      </c>
      <c r="X21" s="8" t="s">
        <v>55</v>
      </c>
      <c r="Y21" s="8" t="s">
        <v>55</v>
      </c>
      <c r="Z21" s="8" t="s">
        <v>55</v>
      </c>
      <c r="AA21" s="8" t="s">
        <v>55</v>
      </c>
      <c r="AB21" s="8" t="s">
        <v>55</v>
      </c>
      <c r="AC21" s="8" t="s">
        <v>55</v>
      </c>
      <c r="AD21" s="8" t="s">
        <v>55</v>
      </c>
      <c r="AE21" s="8">
        <v>49.921349999999997</v>
      </c>
      <c r="AF21" s="8">
        <v>49.316279999999999</v>
      </c>
      <c r="AG21" s="8">
        <v>49.168140000000001</v>
      </c>
      <c r="AH21" s="8" t="s">
        <v>55</v>
      </c>
      <c r="AI21" s="8">
        <v>55.178170000000001</v>
      </c>
      <c r="AJ21" s="8">
        <v>58.06297</v>
      </c>
      <c r="AK21" s="8" t="s">
        <v>55</v>
      </c>
      <c r="AL21" s="8">
        <v>58.165019999999998</v>
      </c>
      <c r="AM21" s="8">
        <v>58.587629999999997</v>
      </c>
      <c r="AN21" s="8">
        <v>58.220239999999997</v>
      </c>
      <c r="AO21" s="8">
        <v>58.211509999999997</v>
      </c>
      <c r="AP21" s="8">
        <v>58.145719999999997</v>
      </c>
      <c r="AQ21" s="8">
        <v>58.739539999999998</v>
      </c>
      <c r="AR21" s="8">
        <v>58.731020000000001</v>
      </c>
      <c r="AS21" s="8">
        <v>58.224870000000003</v>
      </c>
      <c r="AT21" s="8">
        <v>56.581569999999999</v>
      </c>
      <c r="AU21" s="8">
        <v>56.380569999999999</v>
      </c>
      <c r="AV21" s="8" t="s">
        <v>55</v>
      </c>
      <c r="AW21" s="8" t="s">
        <v>55</v>
      </c>
      <c r="AX21">
        <v>1329.78513</v>
      </c>
      <c r="AY21">
        <v>27</v>
      </c>
      <c r="AZ21" t="s">
        <v>120</v>
      </c>
      <c r="BA21" t="s">
        <v>616</v>
      </c>
      <c r="BB21">
        <f t="shared" si="42"/>
        <v>3</v>
      </c>
      <c r="BC21">
        <f t="shared" si="0"/>
        <v>2</v>
      </c>
      <c r="BD21">
        <f t="shared" si="1"/>
        <v>1</v>
      </c>
      <c r="BE21">
        <f t="shared" si="2"/>
        <v>2</v>
      </c>
      <c r="BF21">
        <f t="shared" si="3"/>
        <v>1</v>
      </c>
      <c r="BG21">
        <f t="shared" si="4"/>
        <v>1</v>
      </c>
      <c r="BH21">
        <f t="shared" si="5"/>
        <v>1</v>
      </c>
      <c r="BI21">
        <f t="shared" si="6"/>
        <v>2</v>
      </c>
      <c r="BJ21">
        <f t="shared" si="7"/>
        <v>1</v>
      </c>
      <c r="BK21">
        <f t="shared" si="8"/>
        <v>2</v>
      </c>
      <c r="BL21">
        <f t="shared" si="9"/>
        <v>3</v>
      </c>
      <c r="BM21">
        <f t="shared" si="10"/>
        <v>4</v>
      </c>
      <c r="BN21">
        <f t="shared" si="11"/>
        <v>4</v>
      </c>
      <c r="BO21">
        <f t="shared" si="12"/>
        <v>5</v>
      </c>
      <c r="BP21">
        <f t="shared" si="13"/>
        <v>4</v>
      </c>
      <c r="BQ21">
        <f t="shared" si="14"/>
        <v>4</v>
      </c>
      <c r="BR21">
        <f t="shared" si="15"/>
        <v>4</v>
      </c>
      <c r="BS21">
        <f t="shared" si="16"/>
        <v>3</v>
      </c>
      <c r="BT21">
        <f t="shared" si="17"/>
        <v>2</v>
      </c>
      <c r="BU21">
        <f t="shared" si="18"/>
        <v>2</v>
      </c>
      <c r="BV21">
        <f t="shared" si="19"/>
        <v>1</v>
      </c>
      <c r="BW21">
        <f t="shared" si="20"/>
        <v>0</v>
      </c>
      <c r="BX21">
        <f t="shared" si="21"/>
        <v>0</v>
      </c>
      <c r="BY21">
        <f t="shared" si="22"/>
        <v>0</v>
      </c>
      <c r="BZ21">
        <f t="shared" si="23"/>
        <v>1</v>
      </c>
      <c r="CA21">
        <f t="shared" si="24"/>
        <v>2</v>
      </c>
      <c r="CB21">
        <f t="shared" si="25"/>
        <v>3</v>
      </c>
      <c r="CC21">
        <f t="shared" si="26"/>
        <v>3</v>
      </c>
      <c r="CD21">
        <f t="shared" si="27"/>
        <v>4</v>
      </c>
      <c r="CE21">
        <f t="shared" si="28"/>
        <v>4</v>
      </c>
      <c r="CF21">
        <f t="shared" si="29"/>
        <v>3</v>
      </c>
      <c r="CG21">
        <f t="shared" si="30"/>
        <v>3</v>
      </c>
      <c r="CH21">
        <f t="shared" si="31"/>
        <v>4</v>
      </c>
      <c r="CI21">
        <f t="shared" si="32"/>
        <v>4</v>
      </c>
      <c r="CJ21" s="35">
        <f t="shared" si="33"/>
        <v>4</v>
      </c>
      <c r="CK21" s="35">
        <f t="shared" si="34"/>
        <v>5</v>
      </c>
      <c r="CL21" s="35">
        <f t="shared" si="35"/>
        <v>5</v>
      </c>
      <c r="CM21" s="35">
        <f t="shared" si="36"/>
        <v>5</v>
      </c>
      <c r="CN21" s="35">
        <f t="shared" si="37"/>
        <v>5</v>
      </c>
      <c r="CO21">
        <f t="shared" si="38"/>
        <v>5</v>
      </c>
      <c r="CP21">
        <f t="shared" si="39"/>
        <v>5</v>
      </c>
      <c r="CQ21">
        <f t="shared" si="40"/>
        <v>4</v>
      </c>
      <c r="CR21">
        <f t="shared" si="41"/>
        <v>3</v>
      </c>
      <c r="CS21">
        <f t="shared" si="43"/>
        <v>3</v>
      </c>
    </row>
    <row r="22" spans="1:97" ht="12.75" customHeight="1" x14ac:dyDescent="0.3">
      <c r="A22" s="6" t="s">
        <v>123</v>
      </c>
      <c r="B22" s="5" t="s">
        <v>53</v>
      </c>
      <c r="C22" s="7" t="s">
        <v>55</v>
      </c>
      <c r="D22" s="7" t="s">
        <v>55</v>
      </c>
      <c r="E22" s="7" t="s">
        <v>55</v>
      </c>
      <c r="F22" s="7" t="s">
        <v>55</v>
      </c>
      <c r="G22" s="7" t="s">
        <v>55</v>
      </c>
      <c r="H22" s="7" t="s">
        <v>55</v>
      </c>
      <c r="I22" s="7" t="s">
        <v>55</v>
      </c>
      <c r="J22" s="7" t="s">
        <v>55</v>
      </c>
      <c r="K22" s="7" t="s">
        <v>55</v>
      </c>
      <c r="L22" s="7" t="s">
        <v>55</v>
      </c>
      <c r="M22" s="7" t="s">
        <v>55</v>
      </c>
      <c r="N22" s="7" t="s">
        <v>55</v>
      </c>
      <c r="O22" s="7" t="s">
        <v>55</v>
      </c>
      <c r="P22" s="7" t="s">
        <v>55</v>
      </c>
      <c r="Q22" s="7" t="s">
        <v>55</v>
      </c>
      <c r="R22" s="7" t="s">
        <v>55</v>
      </c>
      <c r="S22" s="7" t="s">
        <v>55</v>
      </c>
      <c r="T22" s="7" t="s">
        <v>55</v>
      </c>
      <c r="U22" s="7" t="s">
        <v>55</v>
      </c>
      <c r="V22" s="7" t="s">
        <v>55</v>
      </c>
      <c r="W22" s="7" t="s">
        <v>55</v>
      </c>
      <c r="X22" s="7" t="s">
        <v>55</v>
      </c>
      <c r="Y22" s="7" t="s">
        <v>55</v>
      </c>
      <c r="Z22" s="7">
        <v>60.374830000000003</v>
      </c>
      <c r="AA22" s="7">
        <v>51.332700000000003</v>
      </c>
      <c r="AB22" s="7">
        <v>58.143819999999998</v>
      </c>
      <c r="AC22" s="7">
        <v>64.905789999999996</v>
      </c>
      <c r="AD22" s="7">
        <v>61.401539999999997</v>
      </c>
      <c r="AE22" s="7" t="s">
        <v>55</v>
      </c>
      <c r="AF22" s="7">
        <v>63.93723</v>
      </c>
      <c r="AG22" s="7">
        <v>66.018450000000001</v>
      </c>
      <c r="AH22" s="7">
        <v>65.289469999999994</v>
      </c>
      <c r="AI22" s="7">
        <v>68.199380000000005</v>
      </c>
      <c r="AJ22" s="7">
        <v>69.53528</v>
      </c>
      <c r="AK22" s="7">
        <v>71.597459999999998</v>
      </c>
      <c r="AL22" s="7">
        <v>70.185699999999997</v>
      </c>
      <c r="AM22" s="7">
        <v>71.366709999999998</v>
      </c>
      <c r="AN22" s="7">
        <v>68.8947</v>
      </c>
      <c r="AO22" s="7">
        <v>69.308070000000001</v>
      </c>
      <c r="AP22" s="7">
        <v>70.371660000000006</v>
      </c>
      <c r="AQ22" s="7">
        <v>70.180959999999999</v>
      </c>
      <c r="AR22" s="7">
        <v>68.134929999999997</v>
      </c>
      <c r="AS22" s="7">
        <v>67.465239999999994</v>
      </c>
      <c r="AT22" s="7">
        <v>65.436639999999997</v>
      </c>
      <c r="AU22" s="7">
        <v>66.388620000000003</v>
      </c>
      <c r="AV22" s="7" t="s">
        <v>55</v>
      </c>
      <c r="AW22" s="7" t="s">
        <v>55</v>
      </c>
      <c r="AX22">
        <v>1388.4691799999998</v>
      </c>
      <c r="AY22">
        <v>21</v>
      </c>
      <c r="AZ22" s="34" t="s">
        <v>123</v>
      </c>
      <c r="BA22" t="s">
        <v>613</v>
      </c>
      <c r="BB22">
        <f t="shared" si="42"/>
        <v>0</v>
      </c>
      <c r="BC22">
        <f t="shared" si="0"/>
        <v>0</v>
      </c>
      <c r="BD22">
        <f t="shared" si="1"/>
        <v>0</v>
      </c>
      <c r="BE22">
        <f t="shared" si="2"/>
        <v>0</v>
      </c>
      <c r="BF22">
        <f t="shared" si="3"/>
        <v>0</v>
      </c>
      <c r="BG22">
        <f t="shared" si="4"/>
        <v>0</v>
      </c>
      <c r="BH22">
        <f t="shared" si="5"/>
        <v>0</v>
      </c>
      <c r="BI22">
        <f t="shared" si="6"/>
        <v>0</v>
      </c>
      <c r="BJ22">
        <f t="shared" si="7"/>
        <v>0</v>
      </c>
      <c r="BK22">
        <f t="shared" si="8"/>
        <v>0</v>
      </c>
      <c r="BL22">
        <f t="shared" si="9"/>
        <v>0</v>
      </c>
      <c r="BM22">
        <f t="shared" si="10"/>
        <v>0</v>
      </c>
      <c r="BN22">
        <f t="shared" si="11"/>
        <v>0</v>
      </c>
      <c r="BO22">
        <f t="shared" si="12"/>
        <v>0</v>
      </c>
      <c r="BP22">
        <f t="shared" si="13"/>
        <v>0</v>
      </c>
      <c r="BQ22">
        <f t="shared" si="14"/>
        <v>0</v>
      </c>
      <c r="BR22">
        <f t="shared" si="15"/>
        <v>0</v>
      </c>
      <c r="BS22">
        <f t="shared" si="16"/>
        <v>0</v>
      </c>
      <c r="BT22">
        <f t="shared" si="17"/>
        <v>0</v>
      </c>
      <c r="BU22">
        <f t="shared" si="18"/>
        <v>1</v>
      </c>
      <c r="BV22">
        <f t="shared" si="19"/>
        <v>2</v>
      </c>
      <c r="BW22">
        <f t="shared" si="20"/>
        <v>3</v>
      </c>
      <c r="BX22">
        <f t="shared" si="21"/>
        <v>4</v>
      </c>
      <c r="BY22">
        <f t="shared" si="22"/>
        <v>5</v>
      </c>
      <c r="BZ22">
        <f t="shared" si="23"/>
        <v>4</v>
      </c>
      <c r="CA22">
        <f t="shared" si="24"/>
        <v>4</v>
      </c>
      <c r="CB22">
        <f t="shared" si="25"/>
        <v>4</v>
      </c>
      <c r="CC22">
        <f t="shared" si="26"/>
        <v>4</v>
      </c>
      <c r="CD22">
        <f t="shared" si="27"/>
        <v>4</v>
      </c>
      <c r="CE22">
        <f t="shared" si="28"/>
        <v>5</v>
      </c>
      <c r="CF22">
        <f t="shared" si="29"/>
        <v>5</v>
      </c>
      <c r="CG22">
        <f t="shared" si="30"/>
        <v>5</v>
      </c>
      <c r="CH22">
        <f t="shared" si="31"/>
        <v>5</v>
      </c>
      <c r="CI22">
        <f t="shared" si="32"/>
        <v>5</v>
      </c>
      <c r="CJ22" s="35">
        <f t="shared" si="33"/>
        <v>5</v>
      </c>
      <c r="CK22" s="35">
        <f t="shared" si="34"/>
        <v>5</v>
      </c>
      <c r="CL22" s="35">
        <f t="shared" si="35"/>
        <v>5</v>
      </c>
      <c r="CM22" s="35">
        <f t="shared" si="36"/>
        <v>5</v>
      </c>
      <c r="CN22" s="35">
        <f t="shared" si="37"/>
        <v>5</v>
      </c>
      <c r="CO22">
        <f t="shared" si="38"/>
        <v>5</v>
      </c>
      <c r="CP22">
        <f t="shared" si="39"/>
        <v>5</v>
      </c>
      <c r="CQ22">
        <f t="shared" si="40"/>
        <v>4</v>
      </c>
      <c r="CR22">
        <f t="shared" si="41"/>
        <v>3</v>
      </c>
      <c r="CS22">
        <f t="shared" si="43"/>
        <v>19</v>
      </c>
    </row>
    <row r="23" spans="1:97" ht="12.75" customHeight="1" x14ac:dyDescent="0.3">
      <c r="A23" s="6" t="s">
        <v>124</v>
      </c>
      <c r="B23" s="5" t="s">
        <v>53</v>
      </c>
      <c r="C23" s="8" t="s">
        <v>55</v>
      </c>
      <c r="D23" s="8">
        <v>8.5412700000000008</v>
      </c>
      <c r="E23" s="8" t="s">
        <v>55</v>
      </c>
      <c r="F23" s="8">
        <v>8.3333300000000001</v>
      </c>
      <c r="G23" s="8">
        <v>6.1753</v>
      </c>
      <c r="H23" s="8" t="s">
        <v>55</v>
      </c>
      <c r="I23" s="8" t="s">
        <v>55</v>
      </c>
      <c r="J23" s="8" t="s">
        <v>55</v>
      </c>
      <c r="K23" s="8" t="s">
        <v>55</v>
      </c>
      <c r="L23" s="8" t="s">
        <v>55</v>
      </c>
      <c r="M23" s="8">
        <v>12.773</v>
      </c>
      <c r="N23" s="8" t="s">
        <v>55</v>
      </c>
      <c r="O23" s="8" t="s">
        <v>55</v>
      </c>
      <c r="P23" s="8">
        <v>14.81481</v>
      </c>
      <c r="Q23" s="8" t="s">
        <v>55</v>
      </c>
      <c r="R23" s="8" t="s">
        <v>55</v>
      </c>
      <c r="S23" s="8" t="s">
        <v>55</v>
      </c>
      <c r="T23" s="8" t="s">
        <v>55</v>
      </c>
      <c r="U23" s="8">
        <v>16.252179999999999</v>
      </c>
      <c r="V23" s="8">
        <v>15.06986</v>
      </c>
      <c r="W23" s="8">
        <v>16.046510000000001</v>
      </c>
      <c r="X23" s="8">
        <v>17.187239999999999</v>
      </c>
      <c r="Y23" s="8">
        <v>14.3323</v>
      </c>
      <c r="Z23" s="8">
        <v>19.002700000000001</v>
      </c>
      <c r="AA23" s="8" t="s">
        <v>55</v>
      </c>
      <c r="AB23" s="8">
        <v>18.87959</v>
      </c>
      <c r="AC23" s="8">
        <v>15.00548</v>
      </c>
      <c r="AD23" s="8">
        <v>16.47748</v>
      </c>
      <c r="AE23" s="8" t="s">
        <v>55</v>
      </c>
      <c r="AF23" s="8">
        <v>20.128579999999999</v>
      </c>
      <c r="AG23" s="8">
        <v>21.243659999999998</v>
      </c>
      <c r="AH23" s="8">
        <v>21.453610000000001</v>
      </c>
      <c r="AI23" s="8">
        <v>23.804079999999999</v>
      </c>
      <c r="AJ23" s="8">
        <v>25.377300000000002</v>
      </c>
      <c r="AK23" s="8">
        <v>29.23798</v>
      </c>
      <c r="AL23" s="8">
        <v>23.602989999999998</v>
      </c>
      <c r="AM23" s="8" t="s">
        <v>55</v>
      </c>
      <c r="AN23" s="8" t="s">
        <v>55</v>
      </c>
      <c r="AO23" s="8">
        <v>24.14911</v>
      </c>
      <c r="AP23" s="8" t="s">
        <v>55</v>
      </c>
      <c r="AQ23" s="8">
        <v>26.478809999999999</v>
      </c>
      <c r="AR23" s="8">
        <v>29.767530000000001</v>
      </c>
      <c r="AS23" s="8">
        <v>28.70186</v>
      </c>
      <c r="AT23" s="8" t="s">
        <v>55</v>
      </c>
      <c r="AU23" s="8" t="s">
        <v>55</v>
      </c>
      <c r="AV23" s="8" t="s">
        <v>55</v>
      </c>
      <c r="AW23" s="8" t="s">
        <v>55</v>
      </c>
      <c r="AX23">
        <v>472.83656000000002</v>
      </c>
      <c r="AY23">
        <v>25</v>
      </c>
      <c r="AZ23" t="s">
        <v>124</v>
      </c>
      <c r="BA23" t="s">
        <v>619</v>
      </c>
      <c r="BB23">
        <f t="shared" si="42"/>
        <v>3</v>
      </c>
      <c r="BC23">
        <f t="shared" si="0"/>
        <v>3</v>
      </c>
      <c r="BD23">
        <f t="shared" si="1"/>
        <v>2</v>
      </c>
      <c r="BE23">
        <f t="shared" si="2"/>
        <v>2</v>
      </c>
      <c r="BF23">
        <f t="shared" si="3"/>
        <v>1</v>
      </c>
      <c r="BG23">
        <f t="shared" si="4"/>
        <v>0</v>
      </c>
      <c r="BH23">
        <f t="shared" si="5"/>
        <v>1</v>
      </c>
      <c r="BI23">
        <f t="shared" si="6"/>
        <v>1</v>
      </c>
      <c r="BJ23">
        <f t="shared" si="7"/>
        <v>1</v>
      </c>
      <c r="BK23">
        <f t="shared" si="8"/>
        <v>2</v>
      </c>
      <c r="BL23">
        <f t="shared" si="9"/>
        <v>2</v>
      </c>
      <c r="BM23">
        <f t="shared" si="10"/>
        <v>1</v>
      </c>
      <c r="BN23">
        <f t="shared" si="11"/>
        <v>1</v>
      </c>
      <c r="BO23">
        <f t="shared" si="12"/>
        <v>1</v>
      </c>
      <c r="BP23">
        <f t="shared" si="13"/>
        <v>1</v>
      </c>
      <c r="BQ23">
        <f t="shared" si="14"/>
        <v>2</v>
      </c>
      <c r="BR23">
        <f t="shared" si="15"/>
        <v>3</v>
      </c>
      <c r="BS23">
        <f t="shared" si="16"/>
        <v>4</v>
      </c>
      <c r="BT23">
        <f t="shared" si="17"/>
        <v>5</v>
      </c>
      <c r="BU23">
        <f t="shared" si="18"/>
        <v>5</v>
      </c>
      <c r="BV23">
        <f t="shared" si="19"/>
        <v>4</v>
      </c>
      <c r="BW23">
        <f t="shared" si="20"/>
        <v>4</v>
      </c>
      <c r="BX23">
        <f t="shared" si="21"/>
        <v>4</v>
      </c>
      <c r="BY23">
        <f t="shared" si="22"/>
        <v>4</v>
      </c>
      <c r="BZ23">
        <f t="shared" si="23"/>
        <v>3</v>
      </c>
      <c r="CA23">
        <f t="shared" si="24"/>
        <v>4</v>
      </c>
      <c r="CB23">
        <f t="shared" si="25"/>
        <v>4</v>
      </c>
      <c r="CC23">
        <f t="shared" si="26"/>
        <v>4</v>
      </c>
      <c r="CD23">
        <f t="shared" si="27"/>
        <v>4</v>
      </c>
      <c r="CE23">
        <f t="shared" si="28"/>
        <v>5</v>
      </c>
      <c r="CF23">
        <f t="shared" si="29"/>
        <v>5</v>
      </c>
      <c r="CG23">
        <f t="shared" si="30"/>
        <v>5</v>
      </c>
      <c r="CH23">
        <f t="shared" si="31"/>
        <v>4</v>
      </c>
      <c r="CI23">
        <f t="shared" si="32"/>
        <v>3</v>
      </c>
      <c r="CJ23" s="35">
        <f t="shared" si="33"/>
        <v>3</v>
      </c>
      <c r="CK23" s="35">
        <f t="shared" si="34"/>
        <v>2</v>
      </c>
      <c r="CL23" s="35">
        <f t="shared" si="35"/>
        <v>2</v>
      </c>
      <c r="CM23" s="35">
        <f t="shared" si="36"/>
        <v>3</v>
      </c>
      <c r="CN23" s="35">
        <f t="shared" si="37"/>
        <v>4</v>
      </c>
      <c r="CO23">
        <f t="shared" si="38"/>
        <v>3</v>
      </c>
      <c r="CP23">
        <f t="shared" si="39"/>
        <v>3</v>
      </c>
      <c r="CQ23">
        <f t="shared" si="40"/>
        <v>2</v>
      </c>
      <c r="CR23">
        <f t="shared" si="41"/>
        <v>1</v>
      </c>
      <c r="CS23">
        <f t="shared" si="43"/>
        <v>1</v>
      </c>
    </row>
    <row r="24" spans="1:97" ht="12.75" customHeight="1" x14ac:dyDescent="0.3">
      <c r="A24" s="6" t="s">
        <v>128</v>
      </c>
      <c r="B24" s="5" t="s">
        <v>53</v>
      </c>
      <c r="C24" s="8" t="s">
        <v>55</v>
      </c>
      <c r="D24" s="8">
        <v>49.972769999999997</v>
      </c>
      <c r="E24" s="8" t="s">
        <v>55</v>
      </c>
      <c r="F24" s="8">
        <v>50.218249999999998</v>
      </c>
      <c r="G24" s="8">
        <v>49.207479999999997</v>
      </c>
      <c r="H24" s="8">
        <v>49.936790000000002</v>
      </c>
      <c r="I24" s="8">
        <v>52.482529999999997</v>
      </c>
      <c r="J24" s="8">
        <v>51.995010000000001</v>
      </c>
      <c r="K24" s="8">
        <v>49.708629999999999</v>
      </c>
      <c r="L24" s="8">
        <v>51.847749999999998</v>
      </c>
      <c r="M24" s="8">
        <v>52.52149</v>
      </c>
      <c r="N24" s="8">
        <v>51.22043</v>
      </c>
      <c r="O24" s="8">
        <v>51.362029999999997</v>
      </c>
      <c r="P24" s="8">
        <v>52.476640000000003</v>
      </c>
      <c r="Q24" s="8">
        <v>53.270539999999997</v>
      </c>
      <c r="R24" s="8">
        <v>54.145269999999996</v>
      </c>
      <c r="S24" s="8">
        <v>51.272640000000003</v>
      </c>
      <c r="T24" s="8">
        <v>51.587870000000002</v>
      </c>
      <c r="U24" s="8">
        <v>54.038670000000003</v>
      </c>
      <c r="V24" s="8">
        <v>54.758789999999998</v>
      </c>
      <c r="W24" s="8">
        <v>52.627310000000001</v>
      </c>
      <c r="X24" s="8">
        <v>52.920250000000003</v>
      </c>
      <c r="Y24" s="8">
        <v>56.98113</v>
      </c>
      <c r="Z24" s="8">
        <v>58.473089999999999</v>
      </c>
      <c r="AA24" s="8">
        <v>59.224780000000003</v>
      </c>
      <c r="AB24" s="8">
        <v>57.645380000000003</v>
      </c>
      <c r="AC24" s="8">
        <v>57.602130000000002</v>
      </c>
      <c r="AD24" s="8">
        <v>58.148470000000003</v>
      </c>
      <c r="AE24" s="8">
        <v>61.225900000000003</v>
      </c>
      <c r="AF24" s="8">
        <v>60.002630000000003</v>
      </c>
      <c r="AG24" s="8">
        <v>61.697240000000001</v>
      </c>
      <c r="AH24" s="8">
        <v>61.062930000000001</v>
      </c>
      <c r="AI24" s="8">
        <v>61.528100000000002</v>
      </c>
      <c r="AJ24" s="8">
        <v>61.974379999999996</v>
      </c>
      <c r="AK24" s="8">
        <v>62.15551</v>
      </c>
      <c r="AL24" s="8" t="s">
        <v>55</v>
      </c>
      <c r="AM24" s="8">
        <v>62.593890000000002</v>
      </c>
      <c r="AN24" s="8">
        <v>63.417340000000003</v>
      </c>
      <c r="AO24" s="8" t="s">
        <v>55</v>
      </c>
      <c r="AP24" s="8">
        <v>62.812429999999999</v>
      </c>
      <c r="AQ24" s="8">
        <v>60.10089</v>
      </c>
      <c r="AR24" s="8">
        <v>61.256590000000003</v>
      </c>
      <c r="AS24" s="8">
        <v>60.982059999999997</v>
      </c>
      <c r="AT24" s="8">
        <v>60.130859999999998</v>
      </c>
      <c r="AU24" s="8">
        <v>60.408700000000003</v>
      </c>
      <c r="AV24" s="8" t="s">
        <v>55</v>
      </c>
      <c r="AW24" s="8" t="s">
        <v>55</v>
      </c>
      <c r="AX24">
        <v>2306.9955699999996</v>
      </c>
      <c r="AY24">
        <v>41</v>
      </c>
      <c r="AZ24" t="s">
        <v>128</v>
      </c>
      <c r="BA24" t="s">
        <v>613</v>
      </c>
      <c r="BB24">
        <f t="shared" si="42"/>
        <v>3</v>
      </c>
      <c r="BC24">
        <f t="shared" si="0"/>
        <v>4</v>
      </c>
      <c r="BD24">
        <f t="shared" si="1"/>
        <v>4</v>
      </c>
      <c r="BE24">
        <f t="shared" si="2"/>
        <v>5</v>
      </c>
      <c r="BF24">
        <f t="shared" si="3"/>
        <v>5</v>
      </c>
      <c r="BG24">
        <f t="shared" si="4"/>
        <v>5</v>
      </c>
      <c r="BH24">
        <f t="shared" si="5"/>
        <v>5</v>
      </c>
      <c r="BI24">
        <f t="shared" si="6"/>
        <v>5</v>
      </c>
      <c r="BJ24">
        <f t="shared" si="7"/>
        <v>5</v>
      </c>
      <c r="BK24">
        <f t="shared" si="8"/>
        <v>5</v>
      </c>
      <c r="BL24">
        <f t="shared" si="9"/>
        <v>5</v>
      </c>
      <c r="BM24">
        <f t="shared" si="10"/>
        <v>5</v>
      </c>
      <c r="BN24">
        <f t="shared" si="11"/>
        <v>5</v>
      </c>
      <c r="BO24">
        <f t="shared" si="12"/>
        <v>5</v>
      </c>
      <c r="BP24">
        <f t="shared" si="13"/>
        <v>5</v>
      </c>
      <c r="BQ24">
        <f t="shared" si="14"/>
        <v>5</v>
      </c>
      <c r="BR24">
        <f t="shared" si="15"/>
        <v>5</v>
      </c>
      <c r="BS24">
        <f t="shared" si="16"/>
        <v>5</v>
      </c>
      <c r="BT24">
        <f t="shared" si="17"/>
        <v>5</v>
      </c>
      <c r="BU24">
        <f t="shared" si="18"/>
        <v>5</v>
      </c>
      <c r="BV24">
        <f t="shared" si="19"/>
        <v>5</v>
      </c>
      <c r="BW24">
        <f t="shared" si="20"/>
        <v>5</v>
      </c>
      <c r="BX24">
        <f t="shared" si="21"/>
        <v>5</v>
      </c>
      <c r="BY24">
        <f t="shared" si="22"/>
        <v>5</v>
      </c>
      <c r="BZ24">
        <f t="shared" si="23"/>
        <v>5</v>
      </c>
      <c r="CA24">
        <f t="shared" si="24"/>
        <v>5</v>
      </c>
      <c r="CB24">
        <f t="shared" si="25"/>
        <v>5</v>
      </c>
      <c r="CC24">
        <f t="shared" si="26"/>
        <v>5</v>
      </c>
      <c r="CD24">
        <f t="shared" si="27"/>
        <v>5</v>
      </c>
      <c r="CE24">
        <f t="shared" si="28"/>
        <v>5</v>
      </c>
      <c r="CF24">
        <f t="shared" si="29"/>
        <v>5</v>
      </c>
      <c r="CG24">
        <f t="shared" si="30"/>
        <v>4</v>
      </c>
      <c r="CH24">
        <f t="shared" si="31"/>
        <v>4</v>
      </c>
      <c r="CI24">
        <f t="shared" si="32"/>
        <v>4</v>
      </c>
      <c r="CJ24" s="35">
        <f t="shared" si="33"/>
        <v>3</v>
      </c>
      <c r="CK24" s="35">
        <f t="shared" si="34"/>
        <v>3</v>
      </c>
      <c r="CL24" s="35">
        <f t="shared" si="35"/>
        <v>4</v>
      </c>
      <c r="CM24" s="35">
        <f t="shared" si="36"/>
        <v>4</v>
      </c>
      <c r="CN24" s="35">
        <f t="shared" si="37"/>
        <v>4</v>
      </c>
      <c r="CO24">
        <f t="shared" si="38"/>
        <v>5</v>
      </c>
      <c r="CP24">
        <f t="shared" si="39"/>
        <v>5</v>
      </c>
      <c r="CQ24">
        <f t="shared" si="40"/>
        <v>4</v>
      </c>
      <c r="CR24">
        <f t="shared" si="41"/>
        <v>3</v>
      </c>
      <c r="CS24">
        <f t="shared" si="43"/>
        <v>0</v>
      </c>
    </row>
    <row r="25" spans="1:97" ht="12.75" customHeight="1" x14ac:dyDescent="0.3">
      <c r="A25" s="6" t="s">
        <v>129</v>
      </c>
      <c r="B25" s="5" t="s">
        <v>53</v>
      </c>
      <c r="C25" s="7" t="s">
        <v>55</v>
      </c>
      <c r="D25" s="7" t="s">
        <v>55</v>
      </c>
      <c r="E25" s="7" t="s">
        <v>55</v>
      </c>
      <c r="F25" s="7">
        <v>36.957680000000003</v>
      </c>
      <c r="G25" s="7">
        <v>39.347320000000003</v>
      </c>
      <c r="H25" s="7" t="s">
        <v>55</v>
      </c>
      <c r="I25" s="7" t="s">
        <v>55</v>
      </c>
      <c r="J25" s="7" t="s">
        <v>55</v>
      </c>
      <c r="K25" s="7" t="s">
        <v>55</v>
      </c>
      <c r="L25" s="7" t="s">
        <v>55</v>
      </c>
      <c r="M25" s="7" t="s">
        <v>55</v>
      </c>
      <c r="N25" s="7" t="s">
        <v>55</v>
      </c>
      <c r="O25" s="7" t="s">
        <v>55</v>
      </c>
      <c r="P25" s="7">
        <v>44.05039</v>
      </c>
      <c r="Q25" s="7" t="s">
        <v>55</v>
      </c>
      <c r="R25" s="7" t="s">
        <v>55</v>
      </c>
      <c r="S25" s="7">
        <v>48.39199</v>
      </c>
      <c r="T25" s="7">
        <v>49.14481</v>
      </c>
      <c r="U25" s="7">
        <v>49.777540000000002</v>
      </c>
      <c r="V25" s="7">
        <v>50.661940000000001</v>
      </c>
      <c r="W25" s="7" t="s">
        <v>55</v>
      </c>
      <c r="X25" s="7" t="s">
        <v>55</v>
      </c>
      <c r="Y25" s="7" t="s">
        <v>55</v>
      </c>
      <c r="Z25" s="7" t="s">
        <v>55</v>
      </c>
      <c r="AA25" s="7">
        <v>53.754550000000002</v>
      </c>
      <c r="AB25" s="7" t="s">
        <v>55</v>
      </c>
      <c r="AC25" s="7" t="s">
        <v>55</v>
      </c>
      <c r="AD25" s="7" t="s">
        <v>55</v>
      </c>
      <c r="AE25" s="7" t="s">
        <v>55</v>
      </c>
      <c r="AF25" s="7">
        <v>55.469160000000002</v>
      </c>
      <c r="AG25" s="7">
        <v>55.407649999999997</v>
      </c>
      <c r="AH25" s="7" t="s">
        <v>55</v>
      </c>
      <c r="AI25" s="7">
        <v>55.51728</v>
      </c>
      <c r="AJ25" s="7">
        <v>56.552030000000002</v>
      </c>
      <c r="AK25" s="7">
        <v>55.91874</v>
      </c>
      <c r="AL25" s="7">
        <v>55.473399999999998</v>
      </c>
      <c r="AM25" s="7">
        <v>55.082459999999998</v>
      </c>
      <c r="AN25" s="7">
        <v>55.22589</v>
      </c>
      <c r="AO25" s="7">
        <v>54.854170000000003</v>
      </c>
      <c r="AP25" s="7">
        <v>55.217419999999997</v>
      </c>
      <c r="AQ25" s="7" t="s">
        <v>55</v>
      </c>
      <c r="AR25" s="7" t="s">
        <v>55</v>
      </c>
      <c r="AS25" s="7">
        <v>56.248269999999998</v>
      </c>
      <c r="AT25" s="7">
        <v>56.119280000000003</v>
      </c>
      <c r="AU25" s="7">
        <v>55.883459999999999</v>
      </c>
      <c r="AV25" s="7" t="s">
        <v>55</v>
      </c>
      <c r="AW25" s="7" t="s">
        <v>55</v>
      </c>
      <c r="AX25">
        <v>1095.0554299999999</v>
      </c>
      <c r="AY25">
        <v>21</v>
      </c>
      <c r="AZ25" t="s">
        <v>129</v>
      </c>
      <c r="BA25" t="s">
        <v>613</v>
      </c>
      <c r="BB25">
        <f t="shared" si="42"/>
        <v>2</v>
      </c>
      <c r="BC25">
        <f t="shared" si="0"/>
        <v>2</v>
      </c>
      <c r="BD25">
        <f t="shared" si="1"/>
        <v>2</v>
      </c>
      <c r="BE25">
        <f t="shared" si="2"/>
        <v>2</v>
      </c>
      <c r="BF25">
        <f t="shared" si="3"/>
        <v>1</v>
      </c>
      <c r="BG25">
        <f t="shared" si="4"/>
        <v>0</v>
      </c>
      <c r="BH25">
        <f t="shared" si="5"/>
        <v>0</v>
      </c>
      <c r="BI25">
        <f t="shared" si="6"/>
        <v>0</v>
      </c>
      <c r="BJ25">
        <f t="shared" si="7"/>
        <v>0</v>
      </c>
      <c r="BK25">
        <f t="shared" si="8"/>
        <v>1</v>
      </c>
      <c r="BL25">
        <f t="shared" si="9"/>
        <v>1</v>
      </c>
      <c r="BM25">
        <f t="shared" si="10"/>
        <v>1</v>
      </c>
      <c r="BN25">
        <f t="shared" si="11"/>
        <v>2</v>
      </c>
      <c r="BO25">
        <f t="shared" si="12"/>
        <v>3</v>
      </c>
      <c r="BP25">
        <f t="shared" si="13"/>
        <v>3</v>
      </c>
      <c r="BQ25">
        <f t="shared" si="14"/>
        <v>4</v>
      </c>
      <c r="BR25">
        <f t="shared" si="15"/>
        <v>4</v>
      </c>
      <c r="BS25">
        <f t="shared" si="16"/>
        <v>3</v>
      </c>
      <c r="BT25">
        <f t="shared" si="17"/>
        <v>2</v>
      </c>
      <c r="BU25">
        <f t="shared" si="18"/>
        <v>1</v>
      </c>
      <c r="BV25">
        <f t="shared" si="19"/>
        <v>1</v>
      </c>
      <c r="BW25">
        <f t="shared" si="20"/>
        <v>1</v>
      </c>
      <c r="BX25">
        <f t="shared" si="21"/>
        <v>1</v>
      </c>
      <c r="BY25">
        <f t="shared" si="22"/>
        <v>1</v>
      </c>
      <c r="BZ25">
        <f t="shared" si="23"/>
        <v>1</v>
      </c>
      <c r="CA25">
        <f t="shared" si="24"/>
        <v>1</v>
      </c>
      <c r="CB25">
        <f t="shared" si="25"/>
        <v>2</v>
      </c>
      <c r="CC25">
        <f t="shared" si="26"/>
        <v>2</v>
      </c>
      <c r="CD25">
        <f t="shared" si="27"/>
        <v>3</v>
      </c>
      <c r="CE25">
        <f t="shared" si="28"/>
        <v>4</v>
      </c>
      <c r="CF25">
        <f t="shared" si="29"/>
        <v>4</v>
      </c>
      <c r="CG25">
        <f t="shared" si="30"/>
        <v>4</v>
      </c>
      <c r="CH25">
        <f t="shared" si="31"/>
        <v>5</v>
      </c>
      <c r="CI25">
        <f t="shared" si="32"/>
        <v>5</v>
      </c>
      <c r="CJ25" s="35">
        <f t="shared" si="33"/>
        <v>5</v>
      </c>
      <c r="CK25" s="35">
        <f t="shared" si="34"/>
        <v>5</v>
      </c>
      <c r="CL25" s="35">
        <f t="shared" si="35"/>
        <v>4</v>
      </c>
      <c r="CM25" s="35">
        <f t="shared" si="36"/>
        <v>3</v>
      </c>
      <c r="CN25" s="35">
        <f t="shared" si="37"/>
        <v>3</v>
      </c>
      <c r="CO25">
        <f t="shared" si="38"/>
        <v>3</v>
      </c>
      <c r="CP25">
        <f t="shared" si="39"/>
        <v>3</v>
      </c>
      <c r="CQ25">
        <f t="shared" si="40"/>
        <v>3</v>
      </c>
      <c r="CR25">
        <f t="shared" si="41"/>
        <v>3</v>
      </c>
      <c r="CS25">
        <f t="shared" si="43"/>
        <v>4</v>
      </c>
    </row>
    <row r="26" spans="1:97" ht="12.75" customHeight="1" x14ac:dyDescent="0.3">
      <c r="A26" s="6" t="s">
        <v>138</v>
      </c>
      <c r="B26" s="5" t="s">
        <v>53</v>
      </c>
      <c r="C26" s="8" t="s">
        <v>55</v>
      </c>
      <c r="D26" s="8">
        <v>35.424280000000003</v>
      </c>
      <c r="E26" s="8" t="s">
        <v>55</v>
      </c>
      <c r="F26" s="8">
        <v>40.430039999999998</v>
      </c>
      <c r="G26" s="8">
        <v>40.694899999999997</v>
      </c>
      <c r="H26" s="8">
        <v>37.533920000000002</v>
      </c>
      <c r="I26" s="8">
        <v>36.956389999999999</v>
      </c>
      <c r="J26" s="8">
        <v>37.138190000000002</v>
      </c>
      <c r="K26" s="8">
        <v>38.789870000000001</v>
      </c>
      <c r="L26" s="8">
        <v>40.994390000000003</v>
      </c>
      <c r="M26" s="8">
        <v>41.620959999999997</v>
      </c>
      <c r="N26" s="8">
        <v>40.645769999999999</v>
      </c>
      <c r="O26" s="8">
        <v>41.811030000000002</v>
      </c>
      <c r="P26" s="8">
        <v>43.078069999999997</v>
      </c>
      <c r="Q26" s="8">
        <v>44.930210000000002</v>
      </c>
      <c r="R26" s="8">
        <v>46.086469999999998</v>
      </c>
      <c r="S26" s="8">
        <v>50.589550000000003</v>
      </c>
      <c r="T26" s="8">
        <v>55.18327</v>
      </c>
      <c r="U26" s="8">
        <v>52.24559</v>
      </c>
      <c r="V26" s="8" t="s">
        <v>55</v>
      </c>
      <c r="W26" s="8">
        <v>53.378590000000003</v>
      </c>
      <c r="X26" s="8">
        <v>52.921669999999999</v>
      </c>
      <c r="Y26" s="8">
        <v>52.820659999999997</v>
      </c>
      <c r="Z26" s="8">
        <v>53.984340000000003</v>
      </c>
      <c r="AA26" s="8">
        <v>56.64949</v>
      </c>
      <c r="AB26" s="8" t="s">
        <v>55</v>
      </c>
      <c r="AC26" s="8" t="s">
        <v>55</v>
      </c>
      <c r="AD26" s="8">
        <v>54.615960000000001</v>
      </c>
      <c r="AE26" s="8" t="s">
        <v>55</v>
      </c>
      <c r="AF26" s="8" t="s">
        <v>55</v>
      </c>
      <c r="AG26" s="8" t="s">
        <v>55</v>
      </c>
      <c r="AH26" s="8">
        <v>55.545000000000002</v>
      </c>
      <c r="AI26" s="8">
        <v>55.170439999999999</v>
      </c>
      <c r="AJ26" s="8" t="s">
        <v>55</v>
      </c>
      <c r="AK26" s="8">
        <v>60.901629999999997</v>
      </c>
      <c r="AL26" s="8">
        <v>61.48283</v>
      </c>
      <c r="AM26" s="8" t="s">
        <v>55</v>
      </c>
      <c r="AN26" s="8">
        <v>59.494010000000003</v>
      </c>
      <c r="AO26" s="8">
        <v>59.32105</v>
      </c>
      <c r="AP26" s="8" t="s">
        <v>55</v>
      </c>
      <c r="AQ26" s="8">
        <v>59.857750000000003</v>
      </c>
      <c r="AR26" s="8">
        <v>59.813760000000002</v>
      </c>
      <c r="AS26" s="8">
        <v>59.056579999999997</v>
      </c>
      <c r="AT26" s="8">
        <v>58.787379999999999</v>
      </c>
      <c r="AU26" s="8">
        <v>57.777450000000002</v>
      </c>
      <c r="AV26" s="8" t="s">
        <v>55</v>
      </c>
      <c r="AW26" s="8" t="s">
        <v>55</v>
      </c>
      <c r="AX26">
        <v>1695.7314900000001</v>
      </c>
      <c r="AY26">
        <v>34</v>
      </c>
      <c r="AZ26" t="s">
        <v>138</v>
      </c>
      <c r="BA26" t="s">
        <v>613</v>
      </c>
      <c r="BB26">
        <f t="shared" si="42"/>
        <v>3</v>
      </c>
      <c r="BC26">
        <f t="shared" si="0"/>
        <v>4</v>
      </c>
      <c r="BD26">
        <f t="shared" si="1"/>
        <v>4</v>
      </c>
      <c r="BE26">
        <f t="shared" si="2"/>
        <v>5</v>
      </c>
      <c r="BF26">
        <f t="shared" si="3"/>
        <v>5</v>
      </c>
      <c r="BG26">
        <f t="shared" si="4"/>
        <v>5</v>
      </c>
      <c r="BH26">
        <f t="shared" si="5"/>
        <v>5</v>
      </c>
      <c r="BI26">
        <f t="shared" si="6"/>
        <v>5</v>
      </c>
      <c r="BJ26">
        <f t="shared" si="7"/>
        <v>5</v>
      </c>
      <c r="BK26">
        <f t="shared" si="8"/>
        <v>5</v>
      </c>
      <c r="BL26">
        <f t="shared" si="9"/>
        <v>5</v>
      </c>
      <c r="BM26">
        <f t="shared" si="10"/>
        <v>5</v>
      </c>
      <c r="BN26">
        <f t="shared" si="11"/>
        <v>5</v>
      </c>
      <c r="BO26">
        <f t="shared" si="12"/>
        <v>5</v>
      </c>
      <c r="BP26">
        <f t="shared" si="13"/>
        <v>5</v>
      </c>
      <c r="BQ26">
        <f t="shared" si="14"/>
        <v>4</v>
      </c>
      <c r="BR26">
        <f t="shared" si="15"/>
        <v>4</v>
      </c>
      <c r="BS26">
        <f t="shared" si="16"/>
        <v>4</v>
      </c>
      <c r="BT26">
        <f t="shared" si="17"/>
        <v>4</v>
      </c>
      <c r="BU26">
        <f t="shared" si="18"/>
        <v>4</v>
      </c>
      <c r="BV26">
        <f t="shared" si="19"/>
        <v>5</v>
      </c>
      <c r="BW26">
        <f t="shared" si="20"/>
        <v>4</v>
      </c>
      <c r="BX26">
        <f t="shared" si="21"/>
        <v>3</v>
      </c>
      <c r="BY26">
        <f t="shared" si="22"/>
        <v>3</v>
      </c>
      <c r="BZ26">
        <f t="shared" si="23"/>
        <v>2</v>
      </c>
      <c r="CA26">
        <f t="shared" si="24"/>
        <v>1</v>
      </c>
      <c r="CB26">
        <f t="shared" si="25"/>
        <v>1</v>
      </c>
      <c r="CC26">
        <f t="shared" si="26"/>
        <v>2</v>
      </c>
      <c r="CD26">
        <f t="shared" si="27"/>
        <v>2</v>
      </c>
      <c r="CE26">
        <f t="shared" si="28"/>
        <v>2</v>
      </c>
      <c r="CF26">
        <f t="shared" si="29"/>
        <v>3</v>
      </c>
      <c r="CG26">
        <f t="shared" si="30"/>
        <v>4</v>
      </c>
      <c r="CH26">
        <f t="shared" si="31"/>
        <v>3</v>
      </c>
      <c r="CI26">
        <f t="shared" si="32"/>
        <v>3</v>
      </c>
      <c r="CJ26" s="35">
        <f t="shared" si="33"/>
        <v>4</v>
      </c>
      <c r="CK26" s="35">
        <f t="shared" si="34"/>
        <v>3</v>
      </c>
      <c r="CL26" s="35">
        <f t="shared" si="35"/>
        <v>3</v>
      </c>
      <c r="CM26" s="35">
        <f t="shared" si="36"/>
        <v>4</v>
      </c>
      <c r="CN26" s="35">
        <f t="shared" si="37"/>
        <v>4</v>
      </c>
      <c r="CO26">
        <f t="shared" si="38"/>
        <v>4</v>
      </c>
      <c r="CP26">
        <f t="shared" si="39"/>
        <v>5</v>
      </c>
      <c r="CQ26">
        <f t="shared" si="40"/>
        <v>4</v>
      </c>
      <c r="CR26">
        <f t="shared" si="41"/>
        <v>3</v>
      </c>
      <c r="CS26">
        <f t="shared" si="43"/>
        <v>0</v>
      </c>
    </row>
    <row r="27" spans="1:97" ht="12.75" customHeight="1" x14ac:dyDescent="0.3">
      <c r="A27" s="6" t="s">
        <v>147</v>
      </c>
      <c r="B27" s="5" t="s">
        <v>53</v>
      </c>
      <c r="C27" s="7" t="s">
        <v>55</v>
      </c>
      <c r="D27" s="7">
        <v>16.875</v>
      </c>
      <c r="E27" s="7" t="s">
        <v>55</v>
      </c>
      <c r="F27" s="7">
        <v>19.56522</v>
      </c>
      <c r="G27" s="7">
        <v>26.923079999999999</v>
      </c>
      <c r="H27" s="7" t="s">
        <v>55</v>
      </c>
      <c r="I27" s="7" t="s">
        <v>55</v>
      </c>
      <c r="J27" s="7">
        <v>32.853720000000003</v>
      </c>
      <c r="K27" s="7" t="s">
        <v>55</v>
      </c>
      <c r="L27" s="7" t="s">
        <v>55</v>
      </c>
      <c r="M27" s="7">
        <v>49.015540000000001</v>
      </c>
      <c r="N27" s="7">
        <v>44.106090000000002</v>
      </c>
      <c r="O27" s="7">
        <v>32.317070000000001</v>
      </c>
      <c r="P27" s="7">
        <v>33.659489999999998</v>
      </c>
      <c r="Q27" s="7">
        <v>52.212389999999999</v>
      </c>
      <c r="R27" s="7" t="s">
        <v>55</v>
      </c>
      <c r="S27" s="7">
        <v>56.116210000000002</v>
      </c>
      <c r="T27" s="7">
        <v>46.132210000000001</v>
      </c>
      <c r="U27" s="7" t="s">
        <v>55</v>
      </c>
      <c r="V27" s="7" t="s">
        <v>55</v>
      </c>
      <c r="W27" s="7" t="s">
        <v>55</v>
      </c>
      <c r="X27" s="7">
        <v>45.200369999999999</v>
      </c>
      <c r="Y27" s="7" t="s">
        <v>55</v>
      </c>
      <c r="Z27" s="7" t="s">
        <v>55</v>
      </c>
      <c r="AA27" s="7" t="s">
        <v>55</v>
      </c>
      <c r="AB27" s="7" t="s">
        <v>55</v>
      </c>
      <c r="AC27" s="7">
        <v>53.925350000000002</v>
      </c>
      <c r="AD27" s="7" t="s">
        <v>55</v>
      </c>
      <c r="AE27" s="7" t="s">
        <v>55</v>
      </c>
      <c r="AF27" s="7" t="s">
        <v>55</v>
      </c>
      <c r="AG27" s="7" t="s">
        <v>55</v>
      </c>
      <c r="AH27" s="7" t="s">
        <v>55</v>
      </c>
      <c r="AI27" s="7" t="s">
        <v>55</v>
      </c>
      <c r="AJ27" s="7" t="s">
        <v>55</v>
      </c>
      <c r="AK27" s="7">
        <v>61.086379999999998</v>
      </c>
      <c r="AL27" s="7">
        <v>66.514290000000003</v>
      </c>
      <c r="AM27" s="7">
        <v>71.216409999999996</v>
      </c>
      <c r="AN27" s="7">
        <v>70.805160000000001</v>
      </c>
      <c r="AO27" s="7">
        <v>69.988550000000004</v>
      </c>
      <c r="AP27" s="7">
        <v>69.262299999999996</v>
      </c>
      <c r="AQ27" s="7">
        <v>73.674589999999995</v>
      </c>
      <c r="AR27" s="7">
        <v>75.720160000000007</v>
      </c>
      <c r="AS27" s="7">
        <v>74.863979999999998</v>
      </c>
      <c r="AT27" s="7" t="s">
        <v>55</v>
      </c>
      <c r="AU27" s="7" t="s">
        <v>55</v>
      </c>
      <c r="AV27" s="7" t="s">
        <v>55</v>
      </c>
      <c r="AW27" s="7" t="s">
        <v>55</v>
      </c>
      <c r="AX27">
        <v>1142.0335600000001</v>
      </c>
      <c r="AY27">
        <v>22</v>
      </c>
      <c r="AZ27" t="s">
        <v>147</v>
      </c>
      <c r="BA27" t="s">
        <v>619</v>
      </c>
      <c r="BB27">
        <f t="shared" si="42"/>
        <v>3</v>
      </c>
      <c r="BC27">
        <f t="shared" si="0"/>
        <v>3</v>
      </c>
      <c r="BD27">
        <f t="shared" si="1"/>
        <v>2</v>
      </c>
      <c r="BE27">
        <f t="shared" si="2"/>
        <v>3</v>
      </c>
      <c r="BF27">
        <f t="shared" si="3"/>
        <v>2</v>
      </c>
      <c r="BG27">
        <f t="shared" si="4"/>
        <v>1</v>
      </c>
      <c r="BH27">
        <f t="shared" si="5"/>
        <v>2</v>
      </c>
      <c r="BI27">
        <f t="shared" si="6"/>
        <v>3</v>
      </c>
      <c r="BJ27">
        <f t="shared" si="7"/>
        <v>3</v>
      </c>
      <c r="BK27">
        <f t="shared" si="8"/>
        <v>4</v>
      </c>
      <c r="BL27">
        <f t="shared" si="9"/>
        <v>5</v>
      </c>
      <c r="BM27">
        <f t="shared" si="10"/>
        <v>4</v>
      </c>
      <c r="BN27">
        <f t="shared" si="11"/>
        <v>4</v>
      </c>
      <c r="BO27">
        <f t="shared" si="12"/>
        <v>4</v>
      </c>
      <c r="BP27">
        <f t="shared" si="13"/>
        <v>3</v>
      </c>
      <c r="BQ27">
        <f t="shared" si="14"/>
        <v>2</v>
      </c>
      <c r="BR27">
        <f t="shared" si="15"/>
        <v>2</v>
      </c>
      <c r="BS27">
        <f t="shared" si="16"/>
        <v>2</v>
      </c>
      <c r="BT27">
        <f t="shared" si="17"/>
        <v>1</v>
      </c>
      <c r="BU27">
        <f t="shared" si="18"/>
        <v>1</v>
      </c>
      <c r="BV27">
        <f t="shared" si="19"/>
        <v>1</v>
      </c>
      <c r="BW27">
        <f t="shared" si="20"/>
        <v>1</v>
      </c>
      <c r="BX27">
        <f t="shared" si="21"/>
        <v>1</v>
      </c>
      <c r="BY27">
        <f t="shared" si="22"/>
        <v>1</v>
      </c>
      <c r="BZ27">
        <f t="shared" si="23"/>
        <v>1</v>
      </c>
      <c r="CA27">
        <f t="shared" si="24"/>
        <v>1</v>
      </c>
      <c r="CB27">
        <f t="shared" si="25"/>
        <v>1</v>
      </c>
      <c r="CC27">
        <f t="shared" si="26"/>
        <v>0</v>
      </c>
      <c r="CD27">
        <f t="shared" si="27"/>
        <v>0</v>
      </c>
      <c r="CE27">
        <f t="shared" si="28"/>
        <v>0</v>
      </c>
      <c r="CF27">
        <f t="shared" si="29"/>
        <v>1</v>
      </c>
      <c r="CG27">
        <f t="shared" si="30"/>
        <v>2</v>
      </c>
      <c r="CH27">
        <f t="shared" si="31"/>
        <v>3</v>
      </c>
      <c r="CI27">
        <f t="shared" si="32"/>
        <v>4</v>
      </c>
      <c r="CJ27" s="35">
        <f t="shared" si="33"/>
        <v>5</v>
      </c>
      <c r="CK27" s="35">
        <f t="shared" si="34"/>
        <v>5</v>
      </c>
      <c r="CL27" s="35">
        <f t="shared" si="35"/>
        <v>5</v>
      </c>
      <c r="CM27" s="35">
        <f t="shared" si="36"/>
        <v>5</v>
      </c>
      <c r="CN27" s="35">
        <f t="shared" si="37"/>
        <v>5</v>
      </c>
      <c r="CO27">
        <f t="shared" si="38"/>
        <v>4</v>
      </c>
      <c r="CP27">
        <f t="shared" si="39"/>
        <v>3</v>
      </c>
      <c r="CQ27">
        <f t="shared" si="40"/>
        <v>2</v>
      </c>
      <c r="CR27">
        <f t="shared" si="41"/>
        <v>1</v>
      </c>
      <c r="CS27">
        <f t="shared" si="43"/>
        <v>3</v>
      </c>
    </row>
    <row r="28" spans="1:97" ht="12.75" customHeight="1" x14ac:dyDescent="0.3">
      <c r="A28" s="6" t="s">
        <v>149</v>
      </c>
      <c r="B28" s="5" t="s">
        <v>53</v>
      </c>
      <c r="C28" s="7" t="s">
        <v>55</v>
      </c>
      <c r="D28" s="7">
        <v>1.94076</v>
      </c>
      <c r="E28" s="7" t="s">
        <v>55</v>
      </c>
      <c r="F28" s="7" t="s">
        <v>55</v>
      </c>
      <c r="G28" s="7" t="s">
        <v>55</v>
      </c>
      <c r="H28" s="7">
        <v>14.655900000000001</v>
      </c>
      <c r="I28" s="7" t="s">
        <v>55</v>
      </c>
      <c r="J28" s="7" t="s">
        <v>55</v>
      </c>
      <c r="K28" s="7">
        <v>14.496639999999999</v>
      </c>
      <c r="L28" s="7">
        <v>20.020430000000001</v>
      </c>
      <c r="M28" s="7">
        <v>15.681229999999999</v>
      </c>
      <c r="N28" s="7">
        <v>15.87689</v>
      </c>
      <c r="O28" s="7">
        <v>23.513390000000001</v>
      </c>
      <c r="P28" s="7">
        <v>28.978100000000001</v>
      </c>
      <c r="Q28" s="7">
        <v>23.324249999999999</v>
      </c>
      <c r="R28" s="7">
        <v>22.141010000000001</v>
      </c>
      <c r="S28" s="7">
        <v>37.64378</v>
      </c>
      <c r="T28" s="7">
        <v>34.339889999999997</v>
      </c>
      <c r="U28" s="7">
        <v>22.173439999999999</v>
      </c>
      <c r="V28" s="7">
        <v>20.645910000000001</v>
      </c>
      <c r="W28" s="7">
        <v>20.75929</v>
      </c>
      <c r="X28" s="7">
        <v>18.029990000000002</v>
      </c>
      <c r="Y28" s="7">
        <v>19.098549999999999</v>
      </c>
      <c r="Z28" s="7">
        <v>18.743110000000001</v>
      </c>
      <c r="AA28" s="7">
        <v>19.906479999999998</v>
      </c>
      <c r="AB28" s="7" t="s">
        <v>55</v>
      </c>
      <c r="AC28" s="7" t="s">
        <v>55</v>
      </c>
      <c r="AD28" s="7">
        <v>17.853629999999999</v>
      </c>
      <c r="AE28" s="7" t="s">
        <v>55</v>
      </c>
      <c r="AF28" s="7" t="s">
        <v>55</v>
      </c>
      <c r="AG28" s="7" t="s">
        <v>55</v>
      </c>
      <c r="AH28" s="7" t="s">
        <v>55</v>
      </c>
      <c r="AI28" s="7" t="s">
        <v>55</v>
      </c>
      <c r="AJ28" s="7" t="s">
        <v>55</v>
      </c>
      <c r="AK28" s="7" t="s">
        <v>55</v>
      </c>
      <c r="AL28" s="7" t="s">
        <v>55</v>
      </c>
      <c r="AM28" s="7" t="s">
        <v>55</v>
      </c>
      <c r="AN28" s="7" t="s">
        <v>55</v>
      </c>
      <c r="AO28" s="7" t="s">
        <v>55</v>
      </c>
      <c r="AP28" s="7" t="s">
        <v>55</v>
      </c>
      <c r="AQ28" s="7" t="s">
        <v>55</v>
      </c>
      <c r="AR28" s="7" t="s">
        <v>55</v>
      </c>
      <c r="AS28" s="7" t="s">
        <v>55</v>
      </c>
      <c r="AT28" s="7" t="s">
        <v>55</v>
      </c>
      <c r="AU28" s="7" t="s">
        <v>55</v>
      </c>
      <c r="AV28" s="7" t="s">
        <v>55</v>
      </c>
      <c r="AW28" s="7" t="s">
        <v>55</v>
      </c>
      <c r="AX28">
        <v>409.82267000000002</v>
      </c>
      <c r="AY28">
        <v>20</v>
      </c>
      <c r="AZ28" s="33" t="s">
        <v>149</v>
      </c>
      <c r="BA28" t="s">
        <v>613</v>
      </c>
      <c r="BB28">
        <f t="shared" si="42"/>
        <v>1</v>
      </c>
      <c r="BC28">
        <f t="shared" si="0"/>
        <v>2</v>
      </c>
      <c r="BD28">
        <f t="shared" si="1"/>
        <v>1</v>
      </c>
      <c r="BE28">
        <f t="shared" si="2"/>
        <v>1</v>
      </c>
      <c r="BF28">
        <f t="shared" si="3"/>
        <v>2</v>
      </c>
      <c r="BG28">
        <f t="shared" si="4"/>
        <v>3</v>
      </c>
      <c r="BH28">
        <f t="shared" si="5"/>
        <v>3</v>
      </c>
      <c r="BI28">
        <f t="shared" si="6"/>
        <v>4</v>
      </c>
      <c r="BJ28">
        <f t="shared" si="7"/>
        <v>5</v>
      </c>
      <c r="BK28">
        <f t="shared" si="8"/>
        <v>5</v>
      </c>
      <c r="BL28">
        <f t="shared" si="9"/>
        <v>5</v>
      </c>
      <c r="BM28">
        <f t="shared" si="10"/>
        <v>5</v>
      </c>
      <c r="BN28">
        <f t="shared" si="11"/>
        <v>5</v>
      </c>
      <c r="BO28">
        <f t="shared" si="12"/>
        <v>5</v>
      </c>
      <c r="BP28">
        <f t="shared" si="13"/>
        <v>5</v>
      </c>
      <c r="BQ28">
        <f t="shared" si="14"/>
        <v>5</v>
      </c>
      <c r="BR28">
        <f t="shared" si="15"/>
        <v>5</v>
      </c>
      <c r="BS28">
        <f t="shared" si="16"/>
        <v>5</v>
      </c>
      <c r="BT28">
        <f t="shared" si="17"/>
        <v>5</v>
      </c>
      <c r="BU28">
        <f t="shared" si="18"/>
        <v>5</v>
      </c>
      <c r="BV28">
        <f t="shared" si="19"/>
        <v>5</v>
      </c>
      <c r="BW28">
        <f t="shared" si="20"/>
        <v>4</v>
      </c>
      <c r="BX28">
        <f t="shared" si="21"/>
        <v>3</v>
      </c>
      <c r="BY28">
        <f t="shared" si="22"/>
        <v>3</v>
      </c>
      <c r="BZ28">
        <f t="shared" si="23"/>
        <v>2</v>
      </c>
      <c r="CA28">
        <f t="shared" si="24"/>
        <v>1</v>
      </c>
      <c r="CB28">
        <f t="shared" si="25"/>
        <v>1</v>
      </c>
      <c r="CC28">
        <f t="shared" si="26"/>
        <v>1</v>
      </c>
      <c r="CD28">
        <f t="shared" si="27"/>
        <v>0</v>
      </c>
      <c r="CE28">
        <f t="shared" si="28"/>
        <v>0</v>
      </c>
      <c r="CF28">
        <f t="shared" si="29"/>
        <v>0</v>
      </c>
      <c r="CG28">
        <f t="shared" si="30"/>
        <v>0</v>
      </c>
      <c r="CH28">
        <f t="shared" si="31"/>
        <v>0</v>
      </c>
      <c r="CI28">
        <f t="shared" si="32"/>
        <v>0</v>
      </c>
      <c r="CJ28" s="35">
        <f t="shared" si="33"/>
        <v>0</v>
      </c>
      <c r="CK28" s="35">
        <f t="shared" si="34"/>
        <v>0</v>
      </c>
      <c r="CL28" s="35">
        <f t="shared" si="35"/>
        <v>0</v>
      </c>
      <c r="CM28" s="35">
        <f t="shared" si="36"/>
        <v>0</v>
      </c>
      <c r="CN28" s="35">
        <f t="shared" si="37"/>
        <v>0</v>
      </c>
      <c r="CO28">
        <f t="shared" si="38"/>
        <v>0</v>
      </c>
      <c r="CP28">
        <f t="shared" si="39"/>
        <v>0</v>
      </c>
      <c r="CQ28">
        <f t="shared" si="40"/>
        <v>0</v>
      </c>
      <c r="CR28">
        <f t="shared" si="41"/>
        <v>0</v>
      </c>
      <c r="CS28">
        <f t="shared" si="43"/>
        <v>15</v>
      </c>
    </row>
    <row r="29" spans="1:97" ht="12.75" customHeight="1" x14ac:dyDescent="0.3">
      <c r="A29" s="6" t="s">
        <v>151</v>
      </c>
      <c r="B29" s="5" t="s">
        <v>53</v>
      </c>
      <c r="C29" s="7" t="s">
        <v>55</v>
      </c>
      <c r="D29" s="7">
        <v>44.289380000000001</v>
      </c>
      <c r="E29" s="7" t="s">
        <v>55</v>
      </c>
      <c r="F29" s="7">
        <v>45.403700000000001</v>
      </c>
      <c r="G29" s="7">
        <v>43.973770000000002</v>
      </c>
      <c r="H29" s="7">
        <v>46.260770000000001</v>
      </c>
      <c r="I29" s="7">
        <v>47.118429999999996</v>
      </c>
      <c r="J29" s="7">
        <v>50.407760000000003</v>
      </c>
      <c r="K29" s="7">
        <v>51.762169999999998</v>
      </c>
      <c r="L29" s="7" t="s">
        <v>55</v>
      </c>
      <c r="M29" s="7">
        <v>53.418199999999999</v>
      </c>
      <c r="N29" s="7">
        <v>55.130130000000001</v>
      </c>
      <c r="O29" s="7">
        <v>55.280500000000004</v>
      </c>
      <c r="P29" s="7">
        <v>55.283749999999998</v>
      </c>
      <c r="Q29" s="7">
        <v>54.672699999999999</v>
      </c>
      <c r="R29" s="7">
        <v>55.862340000000003</v>
      </c>
      <c r="S29" s="7">
        <v>55.789389999999997</v>
      </c>
      <c r="T29" s="7">
        <v>57.258220000000001</v>
      </c>
      <c r="U29" s="7">
        <v>57.505870000000002</v>
      </c>
      <c r="V29" s="7">
        <v>57.981380000000001</v>
      </c>
      <c r="W29" s="7">
        <v>57.110309999999998</v>
      </c>
      <c r="X29" s="7">
        <v>55.743000000000002</v>
      </c>
      <c r="Y29" s="7">
        <v>55.146659999999997</v>
      </c>
      <c r="Z29" s="7">
        <v>54.406289999999998</v>
      </c>
      <c r="AA29" s="7">
        <v>53.465809999999998</v>
      </c>
      <c r="AB29" s="7" t="s">
        <v>55</v>
      </c>
      <c r="AC29" s="7" t="s">
        <v>55</v>
      </c>
      <c r="AD29" s="7" t="s">
        <v>55</v>
      </c>
      <c r="AE29" s="7">
        <v>57.323590000000003</v>
      </c>
      <c r="AF29" s="7">
        <v>57.72871</v>
      </c>
      <c r="AG29" s="7">
        <v>55.272779999999997</v>
      </c>
      <c r="AH29" s="7">
        <v>61.419789999999999</v>
      </c>
      <c r="AI29" s="7">
        <v>60.461350000000003</v>
      </c>
      <c r="AJ29" s="7">
        <v>62.155729999999998</v>
      </c>
      <c r="AK29" s="7">
        <v>63.53313</v>
      </c>
      <c r="AL29" s="7">
        <v>64.466099999999997</v>
      </c>
      <c r="AM29" s="7">
        <v>65.654020000000003</v>
      </c>
      <c r="AN29" s="7">
        <v>66.473280000000003</v>
      </c>
      <c r="AO29" s="7">
        <v>66.758780000000002</v>
      </c>
      <c r="AP29" s="7">
        <v>65.778049999999993</v>
      </c>
      <c r="AQ29" s="7">
        <v>64.500129999999999</v>
      </c>
      <c r="AR29" s="7">
        <v>63.798870000000001</v>
      </c>
      <c r="AS29" s="7">
        <v>63.951540000000001</v>
      </c>
      <c r="AT29" s="7">
        <v>63.932200000000002</v>
      </c>
      <c r="AU29" s="7">
        <v>62.583320000000001</v>
      </c>
      <c r="AV29" s="7" t="s">
        <v>55</v>
      </c>
      <c r="AW29" s="7" t="s">
        <v>55</v>
      </c>
      <c r="AX29">
        <v>2229.0619000000002</v>
      </c>
      <c r="AY29">
        <v>39</v>
      </c>
      <c r="AZ29" t="s">
        <v>151</v>
      </c>
      <c r="BA29" t="s">
        <v>613</v>
      </c>
      <c r="BB29">
        <f t="shared" si="42"/>
        <v>3</v>
      </c>
      <c r="BC29">
        <f t="shared" si="0"/>
        <v>4</v>
      </c>
      <c r="BD29">
        <f t="shared" si="1"/>
        <v>4</v>
      </c>
      <c r="BE29">
        <f t="shared" si="2"/>
        <v>5</v>
      </c>
      <c r="BF29">
        <f t="shared" si="3"/>
        <v>5</v>
      </c>
      <c r="BG29">
        <f t="shared" si="4"/>
        <v>4</v>
      </c>
      <c r="BH29">
        <f t="shared" si="5"/>
        <v>4</v>
      </c>
      <c r="BI29">
        <f t="shared" si="6"/>
        <v>4</v>
      </c>
      <c r="BJ29">
        <f t="shared" si="7"/>
        <v>4</v>
      </c>
      <c r="BK29">
        <f t="shared" si="8"/>
        <v>4</v>
      </c>
      <c r="BL29">
        <f t="shared" si="9"/>
        <v>5</v>
      </c>
      <c r="BM29">
        <f t="shared" si="10"/>
        <v>5</v>
      </c>
      <c r="BN29">
        <f t="shared" si="11"/>
        <v>5</v>
      </c>
      <c r="BO29">
        <f t="shared" si="12"/>
        <v>5</v>
      </c>
      <c r="BP29">
        <f t="shared" si="13"/>
        <v>5</v>
      </c>
      <c r="BQ29">
        <f t="shared" si="14"/>
        <v>5</v>
      </c>
      <c r="BR29">
        <f t="shared" si="15"/>
        <v>5</v>
      </c>
      <c r="BS29">
        <f t="shared" si="16"/>
        <v>5</v>
      </c>
      <c r="BT29">
        <f t="shared" si="17"/>
        <v>5</v>
      </c>
      <c r="BU29">
        <f t="shared" si="18"/>
        <v>5</v>
      </c>
      <c r="BV29">
        <f t="shared" si="19"/>
        <v>5</v>
      </c>
      <c r="BW29">
        <f t="shared" si="20"/>
        <v>4</v>
      </c>
      <c r="BX29">
        <f t="shared" si="21"/>
        <v>3</v>
      </c>
      <c r="BY29">
        <f t="shared" si="22"/>
        <v>2</v>
      </c>
      <c r="BZ29">
        <f t="shared" si="23"/>
        <v>2</v>
      </c>
      <c r="CA29">
        <f t="shared" si="24"/>
        <v>2</v>
      </c>
      <c r="CB29">
        <f t="shared" si="25"/>
        <v>3</v>
      </c>
      <c r="CC29">
        <f t="shared" si="26"/>
        <v>4</v>
      </c>
      <c r="CD29">
        <f t="shared" si="27"/>
        <v>5</v>
      </c>
      <c r="CE29">
        <f t="shared" si="28"/>
        <v>5</v>
      </c>
      <c r="CF29">
        <f t="shared" si="29"/>
        <v>5</v>
      </c>
      <c r="CG29">
        <f t="shared" si="30"/>
        <v>5</v>
      </c>
      <c r="CH29">
        <f t="shared" si="31"/>
        <v>5</v>
      </c>
      <c r="CI29">
        <f t="shared" si="32"/>
        <v>5</v>
      </c>
      <c r="CJ29" s="35">
        <f t="shared" si="33"/>
        <v>5</v>
      </c>
      <c r="CK29" s="35">
        <f t="shared" si="34"/>
        <v>5</v>
      </c>
      <c r="CL29" s="35">
        <f t="shared" si="35"/>
        <v>5</v>
      </c>
      <c r="CM29" s="35">
        <f t="shared" si="36"/>
        <v>5</v>
      </c>
      <c r="CN29" s="35">
        <f t="shared" si="37"/>
        <v>5</v>
      </c>
      <c r="CO29">
        <f t="shared" si="38"/>
        <v>5</v>
      </c>
      <c r="CP29">
        <f t="shared" si="39"/>
        <v>5</v>
      </c>
      <c r="CQ29">
        <f t="shared" si="40"/>
        <v>4</v>
      </c>
      <c r="CR29">
        <f t="shared" si="41"/>
        <v>3</v>
      </c>
      <c r="CS29">
        <f t="shared" si="43"/>
        <v>0</v>
      </c>
    </row>
    <row r="30" spans="1:97" ht="12.75" customHeight="1" x14ac:dyDescent="0.3">
      <c r="A30" s="6" t="s">
        <v>152</v>
      </c>
      <c r="B30" s="5" t="s">
        <v>53</v>
      </c>
      <c r="C30" s="8" t="s">
        <v>55</v>
      </c>
      <c r="D30" s="8">
        <v>22.619050000000001</v>
      </c>
      <c r="E30" s="8" t="s">
        <v>55</v>
      </c>
      <c r="F30" s="8">
        <v>24.04372</v>
      </c>
      <c r="G30" s="8">
        <v>20.105820000000001</v>
      </c>
      <c r="H30" s="8">
        <v>17.21612</v>
      </c>
      <c r="I30" s="8">
        <v>21.484380000000002</v>
      </c>
      <c r="J30" s="8">
        <v>21.68675</v>
      </c>
      <c r="K30" s="8" t="s">
        <v>55</v>
      </c>
      <c r="L30" s="8" t="s">
        <v>55</v>
      </c>
      <c r="M30" s="8" t="s">
        <v>55</v>
      </c>
      <c r="N30" s="8" t="s">
        <v>55</v>
      </c>
      <c r="O30" s="8" t="s">
        <v>55</v>
      </c>
      <c r="P30" s="8" t="s">
        <v>55</v>
      </c>
      <c r="Q30" s="8" t="s">
        <v>55</v>
      </c>
      <c r="R30" s="8" t="s">
        <v>55</v>
      </c>
      <c r="S30" s="8" t="s">
        <v>55</v>
      </c>
      <c r="T30" s="8" t="s">
        <v>55</v>
      </c>
      <c r="U30" s="8" t="s">
        <v>55</v>
      </c>
      <c r="V30" s="8" t="s">
        <v>55</v>
      </c>
      <c r="W30" s="8" t="s">
        <v>55</v>
      </c>
      <c r="X30" s="8" t="s">
        <v>55</v>
      </c>
      <c r="Y30" s="8" t="s">
        <v>55</v>
      </c>
      <c r="Z30" s="8" t="s">
        <v>55</v>
      </c>
      <c r="AA30" s="8" t="s">
        <v>55</v>
      </c>
      <c r="AB30" s="8" t="s">
        <v>55</v>
      </c>
      <c r="AC30" s="8" t="s">
        <v>55</v>
      </c>
      <c r="AD30" s="8">
        <v>58.374380000000002</v>
      </c>
      <c r="AE30" s="8" t="s">
        <v>55</v>
      </c>
      <c r="AF30" s="8">
        <v>62.453989999999997</v>
      </c>
      <c r="AG30" s="8">
        <v>64.418210000000002</v>
      </c>
      <c r="AH30" s="8">
        <v>62.149079999999998</v>
      </c>
      <c r="AI30" s="8">
        <v>61.457859999999997</v>
      </c>
      <c r="AJ30" s="8">
        <v>64.268680000000003</v>
      </c>
      <c r="AK30" s="8">
        <v>66.560959999999994</v>
      </c>
      <c r="AL30" s="8">
        <v>67.570350000000005</v>
      </c>
      <c r="AM30" s="8">
        <v>67.176919999999996</v>
      </c>
      <c r="AN30" s="8">
        <v>67.466819999999998</v>
      </c>
      <c r="AO30" s="8">
        <v>66.170389999999998</v>
      </c>
      <c r="AP30" s="8">
        <v>65.913039999999995</v>
      </c>
      <c r="AQ30" s="8">
        <v>66.723510000000005</v>
      </c>
      <c r="AR30" s="8" t="s">
        <v>55</v>
      </c>
      <c r="AS30" s="8">
        <v>64.454750000000004</v>
      </c>
      <c r="AT30" s="8" t="s">
        <v>55</v>
      </c>
      <c r="AU30" s="8" t="s">
        <v>55</v>
      </c>
      <c r="AV30" s="8" t="s">
        <v>55</v>
      </c>
      <c r="AW30" s="8" t="s">
        <v>55</v>
      </c>
      <c r="AX30">
        <v>1032.3147800000002</v>
      </c>
      <c r="AY30">
        <v>20</v>
      </c>
      <c r="AZ30" s="34" t="s">
        <v>152</v>
      </c>
      <c r="BA30" t="s">
        <v>613</v>
      </c>
      <c r="BB30">
        <f t="shared" si="42"/>
        <v>3</v>
      </c>
      <c r="BC30">
        <f t="shared" si="0"/>
        <v>4</v>
      </c>
      <c r="BD30">
        <f t="shared" si="1"/>
        <v>4</v>
      </c>
      <c r="BE30">
        <f t="shared" si="2"/>
        <v>5</v>
      </c>
      <c r="BF30">
        <f t="shared" si="3"/>
        <v>4</v>
      </c>
      <c r="BG30">
        <f t="shared" si="4"/>
        <v>3</v>
      </c>
      <c r="BH30">
        <f t="shared" si="5"/>
        <v>2</v>
      </c>
      <c r="BI30">
        <f t="shared" si="6"/>
        <v>1</v>
      </c>
      <c r="BJ30">
        <f t="shared" si="7"/>
        <v>0</v>
      </c>
      <c r="BK30">
        <f t="shared" si="8"/>
        <v>0</v>
      </c>
      <c r="BL30">
        <f t="shared" si="9"/>
        <v>0</v>
      </c>
      <c r="BM30">
        <f t="shared" si="10"/>
        <v>0</v>
      </c>
      <c r="BN30">
        <f t="shared" si="11"/>
        <v>0</v>
      </c>
      <c r="BO30">
        <f t="shared" si="12"/>
        <v>0</v>
      </c>
      <c r="BP30">
        <f t="shared" si="13"/>
        <v>0</v>
      </c>
      <c r="BQ30">
        <f t="shared" si="14"/>
        <v>0</v>
      </c>
      <c r="BR30">
        <f t="shared" si="15"/>
        <v>0</v>
      </c>
      <c r="BS30">
        <f t="shared" si="16"/>
        <v>0</v>
      </c>
      <c r="BT30">
        <f t="shared" si="17"/>
        <v>0</v>
      </c>
      <c r="BU30">
        <f t="shared" si="18"/>
        <v>0</v>
      </c>
      <c r="BV30">
        <f t="shared" si="19"/>
        <v>0</v>
      </c>
      <c r="BW30">
        <f t="shared" si="20"/>
        <v>0</v>
      </c>
      <c r="BX30">
        <f t="shared" si="21"/>
        <v>0</v>
      </c>
      <c r="BY30">
        <f t="shared" si="22"/>
        <v>1</v>
      </c>
      <c r="BZ30">
        <f t="shared" si="23"/>
        <v>1</v>
      </c>
      <c r="CA30">
        <f t="shared" si="24"/>
        <v>2</v>
      </c>
      <c r="CB30">
        <f t="shared" si="25"/>
        <v>3</v>
      </c>
      <c r="CC30">
        <f t="shared" si="26"/>
        <v>4</v>
      </c>
      <c r="CD30">
        <f t="shared" si="27"/>
        <v>4</v>
      </c>
      <c r="CE30">
        <f t="shared" si="28"/>
        <v>5</v>
      </c>
      <c r="CF30">
        <f t="shared" si="29"/>
        <v>5</v>
      </c>
      <c r="CG30">
        <f t="shared" si="30"/>
        <v>5</v>
      </c>
      <c r="CH30">
        <f t="shared" si="31"/>
        <v>5</v>
      </c>
      <c r="CI30">
        <f t="shared" si="32"/>
        <v>5</v>
      </c>
      <c r="CJ30" s="35">
        <f t="shared" si="33"/>
        <v>5</v>
      </c>
      <c r="CK30" s="35">
        <f t="shared" si="34"/>
        <v>5</v>
      </c>
      <c r="CL30" s="35">
        <f t="shared" si="35"/>
        <v>5</v>
      </c>
      <c r="CM30" s="35">
        <f t="shared" si="36"/>
        <v>4</v>
      </c>
      <c r="CN30" s="35">
        <f t="shared" si="37"/>
        <v>4</v>
      </c>
      <c r="CO30">
        <f t="shared" si="38"/>
        <v>3</v>
      </c>
      <c r="CP30">
        <f t="shared" si="39"/>
        <v>2</v>
      </c>
      <c r="CQ30">
        <f t="shared" si="40"/>
        <v>1</v>
      </c>
      <c r="CR30">
        <f t="shared" si="41"/>
        <v>1</v>
      </c>
      <c r="CS30">
        <f t="shared" si="43"/>
        <v>15</v>
      </c>
    </row>
    <row r="31" spans="1:97" ht="12.75" customHeight="1" x14ac:dyDescent="0.3">
      <c r="A31" s="6" t="s">
        <v>155</v>
      </c>
      <c r="B31" s="5" t="s">
        <v>53</v>
      </c>
      <c r="C31" s="7" t="s">
        <v>55</v>
      </c>
      <c r="D31" s="7">
        <v>27.39359</v>
      </c>
      <c r="E31" s="7" t="s">
        <v>55</v>
      </c>
      <c r="F31" s="7">
        <v>32.943339999999999</v>
      </c>
      <c r="G31" s="7">
        <v>37.401249999999997</v>
      </c>
      <c r="H31" s="7">
        <v>34.812280000000001</v>
      </c>
      <c r="I31" s="7">
        <v>32.923740000000002</v>
      </c>
      <c r="J31" s="7">
        <v>29.798110000000001</v>
      </c>
      <c r="K31" s="7">
        <v>28.922229999999999</v>
      </c>
      <c r="L31" s="7" t="s">
        <v>55</v>
      </c>
      <c r="M31" s="7" t="s">
        <v>55</v>
      </c>
      <c r="N31" s="7" t="s">
        <v>55</v>
      </c>
      <c r="O31" s="7" t="s">
        <v>55</v>
      </c>
      <c r="P31" s="7" t="s">
        <v>55</v>
      </c>
      <c r="Q31" s="7">
        <v>39.357849999999999</v>
      </c>
      <c r="R31" s="7">
        <v>29.226089999999999</v>
      </c>
      <c r="S31" s="7">
        <v>33.664259999999999</v>
      </c>
      <c r="T31" s="7">
        <v>32.302199999999999</v>
      </c>
      <c r="U31" s="7">
        <v>31.34029</v>
      </c>
      <c r="V31" s="7">
        <v>33.893219999999999</v>
      </c>
      <c r="W31" s="7" t="s">
        <v>55</v>
      </c>
      <c r="X31" s="7">
        <v>27.64284</v>
      </c>
      <c r="Y31" s="7">
        <v>27.309419999999999</v>
      </c>
      <c r="Z31" s="7">
        <v>31.661989999999999</v>
      </c>
      <c r="AA31" s="7">
        <v>29.659020000000002</v>
      </c>
      <c r="AB31" s="7">
        <v>30.615659999999998</v>
      </c>
      <c r="AC31" s="7" t="s">
        <v>55</v>
      </c>
      <c r="AD31" s="7">
        <v>29.579339999999998</v>
      </c>
      <c r="AE31" s="7" t="s">
        <v>55</v>
      </c>
      <c r="AF31" s="7" t="s">
        <v>55</v>
      </c>
      <c r="AG31" s="7" t="s">
        <v>55</v>
      </c>
      <c r="AH31" s="7" t="s">
        <v>55</v>
      </c>
      <c r="AI31" s="7" t="s">
        <v>55</v>
      </c>
      <c r="AJ31" s="7">
        <v>45.154539999999997</v>
      </c>
      <c r="AK31" s="7">
        <v>46.575110000000002</v>
      </c>
      <c r="AL31" s="7">
        <v>50.34563</v>
      </c>
      <c r="AM31" s="7">
        <v>49.914149999999999</v>
      </c>
      <c r="AN31" s="7">
        <v>50.34563</v>
      </c>
      <c r="AO31" s="7" t="s">
        <v>55</v>
      </c>
      <c r="AP31" s="7">
        <v>51.975200000000001</v>
      </c>
      <c r="AQ31" s="7" t="s">
        <v>55</v>
      </c>
      <c r="AR31" s="7">
        <v>40.184739999999998</v>
      </c>
      <c r="AS31" s="7">
        <v>38.480719999999998</v>
      </c>
      <c r="AT31" s="7">
        <v>45.629779999999997</v>
      </c>
      <c r="AU31" s="7">
        <v>45.07882</v>
      </c>
      <c r="AV31" s="7">
        <v>44.018500000000003</v>
      </c>
      <c r="AW31" s="7" t="s">
        <v>55</v>
      </c>
      <c r="AX31">
        <v>1108.1495399999999</v>
      </c>
      <c r="AY31">
        <v>30</v>
      </c>
      <c r="AZ31" t="s">
        <v>155</v>
      </c>
      <c r="BA31" t="s">
        <v>615</v>
      </c>
      <c r="BB31">
        <f t="shared" si="42"/>
        <v>3</v>
      </c>
      <c r="BC31">
        <f t="shared" si="0"/>
        <v>4</v>
      </c>
      <c r="BD31">
        <f t="shared" si="1"/>
        <v>4</v>
      </c>
      <c r="BE31">
        <f t="shared" si="2"/>
        <v>5</v>
      </c>
      <c r="BF31">
        <f t="shared" si="3"/>
        <v>5</v>
      </c>
      <c r="BG31">
        <f t="shared" si="4"/>
        <v>4</v>
      </c>
      <c r="BH31">
        <f t="shared" si="5"/>
        <v>3</v>
      </c>
      <c r="BI31">
        <f t="shared" si="6"/>
        <v>2</v>
      </c>
      <c r="BJ31">
        <f t="shared" si="7"/>
        <v>1</v>
      </c>
      <c r="BK31">
        <f t="shared" si="8"/>
        <v>0</v>
      </c>
      <c r="BL31">
        <f t="shared" si="9"/>
        <v>1</v>
      </c>
      <c r="BM31">
        <f t="shared" si="10"/>
        <v>2</v>
      </c>
      <c r="BN31">
        <f t="shared" si="11"/>
        <v>3</v>
      </c>
      <c r="BO31">
        <f t="shared" si="12"/>
        <v>4</v>
      </c>
      <c r="BP31">
        <f t="shared" si="13"/>
        <v>5</v>
      </c>
      <c r="BQ31">
        <f t="shared" si="14"/>
        <v>5</v>
      </c>
      <c r="BR31">
        <f t="shared" si="15"/>
        <v>4</v>
      </c>
      <c r="BS31">
        <f t="shared" si="16"/>
        <v>4</v>
      </c>
      <c r="BT31">
        <f t="shared" si="17"/>
        <v>4</v>
      </c>
      <c r="BU31">
        <f t="shared" si="18"/>
        <v>4</v>
      </c>
      <c r="BV31">
        <f t="shared" si="19"/>
        <v>4</v>
      </c>
      <c r="BW31">
        <f t="shared" si="20"/>
        <v>5</v>
      </c>
      <c r="BX31">
        <f t="shared" si="21"/>
        <v>4</v>
      </c>
      <c r="BY31">
        <f t="shared" si="22"/>
        <v>4</v>
      </c>
      <c r="BZ31">
        <f t="shared" si="23"/>
        <v>3</v>
      </c>
      <c r="CA31">
        <f t="shared" si="24"/>
        <v>2</v>
      </c>
      <c r="CB31">
        <f t="shared" si="25"/>
        <v>1</v>
      </c>
      <c r="CC31">
        <f t="shared" si="26"/>
        <v>1</v>
      </c>
      <c r="CD31">
        <f t="shared" si="27"/>
        <v>0</v>
      </c>
      <c r="CE31">
        <f t="shared" si="28"/>
        <v>1</v>
      </c>
      <c r="CF31">
        <f t="shared" si="29"/>
        <v>2</v>
      </c>
      <c r="CG31">
        <f t="shared" si="30"/>
        <v>3</v>
      </c>
      <c r="CH31">
        <f t="shared" si="31"/>
        <v>4</v>
      </c>
      <c r="CI31">
        <f t="shared" si="32"/>
        <v>5</v>
      </c>
      <c r="CJ31" s="35">
        <f t="shared" si="33"/>
        <v>4</v>
      </c>
      <c r="CK31" s="35">
        <f t="shared" si="34"/>
        <v>4</v>
      </c>
      <c r="CL31" s="35">
        <f t="shared" si="35"/>
        <v>3</v>
      </c>
      <c r="CM31" s="35">
        <f t="shared" si="36"/>
        <v>3</v>
      </c>
      <c r="CN31" s="35">
        <f t="shared" si="37"/>
        <v>3</v>
      </c>
      <c r="CO31">
        <f t="shared" si="38"/>
        <v>4</v>
      </c>
      <c r="CP31">
        <f t="shared" si="39"/>
        <v>4</v>
      </c>
      <c r="CQ31">
        <f t="shared" si="40"/>
        <v>5</v>
      </c>
      <c r="CR31">
        <f t="shared" si="41"/>
        <v>4</v>
      </c>
      <c r="CS31">
        <f t="shared" si="43"/>
        <v>2</v>
      </c>
    </row>
    <row r="32" spans="1:97" ht="12.75" customHeight="1" x14ac:dyDescent="0.3">
      <c r="A32" s="6" t="s">
        <v>157</v>
      </c>
      <c r="B32" s="5" t="s">
        <v>53</v>
      </c>
      <c r="C32" s="7" t="s">
        <v>55</v>
      </c>
      <c r="D32" s="7" t="s">
        <v>55</v>
      </c>
      <c r="E32" s="7" t="s">
        <v>55</v>
      </c>
      <c r="F32" s="7" t="s">
        <v>55</v>
      </c>
      <c r="G32" s="7" t="s">
        <v>55</v>
      </c>
      <c r="H32" s="7">
        <v>41.224879999999999</v>
      </c>
      <c r="I32" s="7" t="s">
        <v>55</v>
      </c>
      <c r="J32" s="7">
        <v>45.469749999999998</v>
      </c>
      <c r="K32" s="7">
        <v>45.011890000000001</v>
      </c>
      <c r="L32" s="7">
        <v>46.999400000000001</v>
      </c>
      <c r="M32" s="7">
        <v>45.64217</v>
      </c>
      <c r="N32" s="7">
        <v>45.331130000000002</v>
      </c>
      <c r="O32" s="7">
        <v>45.561450000000001</v>
      </c>
      <c r="P32" s="7">
        <v>45.36401</v>
      </c>
      <c r="Q32" s="7">
        <v>45.773780000000002</v>
      </c>
      <c r="R32" s="7">
        <v>42.583150000000003</v>
      </c>
      <c r="S32" s="7">
        <v>46.854239999999997</v>
      </c>
      <c r="T32" s="7" t="s">
        <v>55</v>
      </c>
      <c r="U32" s="7">
        <v>29.965160000000001</v>
      </c>
      <c r="V32" s="7">
        <v>29.314440000000001</v>
      </c>
      <c r="W32" s="7">
        <v>32.163350000000001</v>
      </c>
      <c r="X32" s="7" t="s">
        <v>55</v>
      </c>
      <c r="Y32" s="7">
        <v>46.70187</v>
      </c>
      <c r="Z32" s="7">
        <v>47.408650000000002</v>
      </c>
      <c r="AA32" s="7">
        <v>48.761600000000001</v>
      </c>
      <c r="AB32" s="7">
        <v>49.048079999999999</v>
      </c>
      <c r="AC32" s="7" t="s">
        <v>55</v>
      </c>
      <c r="AD32" s="7">
        <v>48.561430000000001</v>
      </c>
      <c r="AE32" s="7">
        <v>51.958970000000001</v>
      </c>
      <c r="AF32" s="7">
        <v>55.261180000000003</v>
      </c>
      <c r="AG32" s="7">
        <v>55.066769999999998</v>
      </c>
      <c r="AH32" s="7">
        <v>55.984549999999999</v>
      </c>
      <c r="AI32" s="7">
        <v>57.111130000000003</v>
      </c>
      <c r="AJ32" s="7">
        <v>57.630839999999999</v>
      </c>
      <c r="AK32" s="7">
        <v>57.013179999999998</v>
      </c>
      <c r="AL32" s="7">
        <v>55.649619999999999</v>
      </c>
      <c r="AM32" s="7">
        <v>56.050620000000002</v>
      </c>
      <c r="AN32" s="7">
        <v>56.569110000000002</v>
      </c>
      <c r="AO32" s="7">
        <v>56.272260000000003</v>
      </c>
      <c r="AP32" s="7">
        <v>56.850639999999999</v>
      </c>
      <c r="AQ32" s="7">
        <v>54.815849999999998</v>
      </c>
      <c r="AR32" s="7" t="s">
        <v>55</v>
      </c>
      <c r="AS32" s="7">
        <v>54.54833</v>
      </c>
      <c r="AT32" s="7">
        <v>53.622529999999998</v>
      </c>
      <c r="AU32" s="7">
        <v>52.294670000000004</v>
      </c>
      <c r="AV32" s="7" t="s">
        <v>55</v>
      </c>
      <c r="AW32" s="7" t="s">
        <v>55</v>
      </c>
      <c r="AX32">
        <v>1714.4406799999999</v>
      </c>
      <c r="AY32">
        <v>35</v>
      </c>
      <c r="AZ32" t="s">
        <v>157</v>
      </c>
      <c r="BA32" t="s">
        <v>613</v>
      </c>
      <c r="BB32">
        <f t="shared" si="42"/>
        <v>0</v>
      </c>
      <c r="BC32">
        <f t="shared" si="0"/>
        <v>1</v>
      </c>
      <c r="BD32">
        <f t="shared" si="1"/>
        <v>1</v>
      </c>
      <c r="BE32">
        <f t="shared" si="2"/>
        <v>2</v>
      </c>
      <c r="BF32">
        <f t="shared" si="3"/>
        <v>3</v>
      </c>
      <c r="BG32">
        <f t="shared" si="4"/>
        <v>4</v>
      </c>
      <c r="BH32">
        <f t="shared" si="5"/>
        <v>4</v>
      </c>
      <c r="BI32">
        <f t="shared" si="6"/>
        <v>5</v>
      </c>
      <c r="BJ32">
        <f t="shared" si="7"/>
        <v>5</v>
      </c>
      <c r="BK32">
        <f t="shared" si="8"/>
        <v>5</v>
      </c>
      <c r="BL32">
        <f t="shared" si="9"/>
        <v>5</v>
      </c>
      <c r="BM32">
        <f t="shared" si="10"/>
        <v>5</v>
      </c>
      <c r="BN32">
        <f t="shared" si="11"/>
        <v>5</v>
      </c>
      <c r="BO32">
        <f t="shared" si="12"/>
        <v>4</v>
      </c>
      <c r="BP32">
        <f t="shared" si="13"/>
        <v>4</v>
      </c>
      <c r="BQ32">
        <f t="shared" si="14"/>
        <v>4</v>
      </c>
      <c r="BR32">
        <f t="shared" si="15"/>
        <v>4</v>
      </c>
      <c r="BS32">
        <f t="shared" si="16"/>
        <v>3</v>
      </c>
      <c r="BT32">
        <f t="shared" si="17"/>
        <v>4</v>
      </c>
      <c r="BU32">
        <f t="shared" si="18"/>
        <v>4</v>
      </c>
      <c r="BV32">
        <f t="shared" si="19"/>
        <v>4</v>
      </c>
      <c r="BW32">
        <f t="shared" si="20"/>
        <v>4</v>
      </c>
      <c r="BX32">
        <f t="shared" si="21"/>
        <v>4</v>
      </c>
      <c r="BY32">
        <f t="shared" si="22"/>
        <v>4</v>
      </c>
      <c r="BZ32">
        <f t="shared" si="23"/>
        <v>4</v>
      </c>
      <c r="CA32">
        <f t="shared" si="24"/>
        <v>4</v>
      </c>
      <c r="CB32">
        <f t="shared" si="25"/>
        <v>4</v>
      </c>
      <c r="CC32">
        <f t="shared" si="26"/>
        <v>5</v>
      </c>
      <c r="CD32">
        <f t="shared" si="27"/>
        <v>5</v>
      </c>
      <c r="CE32">
        <f t="shared" si="28"/>
        <v>5</v>
      </c>
      <c r="CF32">
        <f t="shared" si="29"/>
        <v>5</v>
      </c>
      <c r="CG32">
        <f t="shared" si="30"/>
        <v>5</v>
      </c>
      <c r="CH32">
        <f t="shared" si="31"/>
        <v>5</v>
      </c>
      <c r="CI32">
        <f t="shared" si="32"/>
        <v>5</v>
      </c>
      <c r="CJ32" s="35">
        <f t="shared" si="33"/>
        <v>5</v>
      </c>
      <c r="CK32" s="35">
        <f t="shared" si="34"/>
        <v>5</v>
      </c>
      <c r="CL32" s="35">
        <f t="shared" si="35"/>
        <v>5</v>
      </c>
      <c r="CM32" s="35">
        <f t="shared" si="36"/>
        <v>4</v>
      </c>
      <c r="CN32" s="35">
        <f t="shared" si="37"/>
        <v>4</v>
      </c>
      <c r="CO32">
        <f t="shared" si="38"/>
        <v>4</v>
      </c>
      <c r="CP32">
        <f t="shared" si="39"/>
        <v>4</v>
      </c>
      <c r="CQ32">
        <f t="shared" si="40"/>
        <v>3</v>
      </c>
      <c r="CR32">
        <f t="shared" si="41"/>
        <v>3</v>
      </c>
      <c r="CS32">
        <f t="shared" si="43"/>
        <v>1</v>
      </c>
    </row>
    <row r="33" spans="1:97" ht="12.75" customHeight="1" x14ac:dyDescent="0.3">
      <c r="A33" s="6" t="s">
        <v>160</v>
      </c>
      <c r="B33" s="5" t="s">
        <v>53</v>
      </c>
      <c r="C33" s="8" t="s">
        <v>55</v>
      </c>
      <c r="D33" s="8">
        <v>43.241999999999997</v>
      </c>
      <c r="E33" s="8" t="s">
        <v>55</v>
      </c>
      <c r="F33" s="8">
        <v>45.811430000000001</v>
      </c>
      <c r="G33" s="8">
        <v>43.761139999999997</v>
      </c>
      <c r="H33" s="8">
        <v>42.724919999999997</v>
      </c>
      <c r="I33" s="8">
        <v>42.994399999999999</v>
      </c>
      <c r="J33" s="8">
        <v>41.411709999999999</v>
      </c>
      <c r="K33" s="8">
        <v>41.674759999999999</v>
      </c>
      <c r="L33" s="8">
        <v>41.65748</v>
      </c>
      <c r="M33" s="8">
        <v>42.037779999999998</v>
      </c>
      <c r="N33" s="8">
        <v>42.091740000000001</v>
      </c>
      <c r="O33" s="8" t="s">
        <v>55</v>
      </c>
      <c r="P33" s="8">
        <v>43.211640000000003</v>
      </c>
      <c r="Q33" s="8">
        <v>42.746940000000002</v>
      </c>
      <c r="R33" s="8">
        <v>43.019469999999998</v>
      </c>
      <c r="S33" s="8">
        <v>44.289319999999996</v>
      </c>
      <c r="T33" s="8">
        <v>44.732280000000003</v>
      </c>
      <c r="U33" s="8">
        <v>45.767699999999998</v>
      </c>
      <c r="V33" s="8">
        <v>45.826230000000002</v>
      </c>
      <c r="W33" s="8">
        <v>47.535640000000001</v>
      </c>
      <c r="X33" s="8">
        <v>42.67454</v>
      </c>
      <c r="Y33" s="8" t="s">
        <v>55</v>
      </c>
      <c r="Z33" s="8">
        <v>44.094380000000001</v>
      </c>
      <c r="AA33" s="8">
        <v>50.483530000000002</v>
      </c>
      <c r="AB33" s="8">
        <v>56.39396</v>
      </c>
      <c r="AC33" s="8">
        <v>56.148090000000003</v>
      </c>
      <c r="AD33" s="8">
        <v>55.841679999999997</v>
      </c>
      <c r="AE33" s="8">
        <v>56.219380000000001</v>
      </c>
      <c r="AF33" s="8">
        <v>55.999049999999997</v>
      </c>
      <c r="AG33" s="8">
        <v>55.867019999999997</v>
      </c>
      <c r="AH33" s="8">
        <v>57.275469999999999</v>
      </c>
      <c r="AI33" s="8">
        <v>56.73395</v>
      </c>
      <c r="AJ33" s="8">
        <v>56.894680000000001</v>
      </c>
      <c r="AK33" s="8">
        <v>58.052070000000001</v>
      </c>
      <c r="AL33" s="8">
        <v>58.582430000000002</v>
      </c>
      <c r="AM33" s="8">
        <v>59.212940000000003</v>
      </c>
      <c r="AN33" s="8">
        <v>59.614620000000002</v>
      </c>
      <c r="AO33" s="8">
        <v>59.472270000000002</v>
      </c>
      <c r="AP33" s="8" t="s">
        <v>55</v>
      </c>
      <c r="AQ33" s="8" t="s">
        <v>55</v>
      </c>
      <c r="AR33" s="8">
        <v>60.43741</v>
      </c>
      <c r="AS33" s="8">
        <v>62.26126</v>
      </c>
      <c r="AT33" s="8">
        <v>59.501750000000001</v>
      </c>
      <c r="AU33" s="8">
        <v>59.681370000000001</v>
      </c>
      <c r="AV33" s="8" t="s">
        <v>55</v>
      </c>
      <c r="AW33" s="8" t="s">
        <v>55</v>
      </c>
      <c r="AX33">
        <v>1965.9784299999997</v>
      </c>
      <c r="AY33">
        <v>39</v>
      </c>
      <c r="AZ33" t="s">
        <v>160</v>
      </c>
      <c r="BA33" t="s">
        <v>613</v>
      </c>
      <c r="BB33">
        <f t="shared" si="42"/>
        <v>3</v>
      </c>
      <c r="BC33">
        <f t="shared" si="0"/>
        <v>4</v>
      </c>
      <c r="BD33">
        <f t="shared" si="1"/>
        <v>4</v>
      </c>
      <c r="BE33">
        <f t="shared" si="2"/>
        <v>5</v>
      </c>
      <c r="BF33">
        <f t="shared" si="3"/>
        <v>5</v>
      </c>
      <c r="BG33">
        <f t="shared" si="4"/>
        <v>5</v>
      </c>
      <c r="BH33">
        <f t="shared" si="5"/>
        <v>5</v>
      </c>
      <c r="BI33">
        <f t="shared" si="6"/>
        <v>5</v>
      </c>
      <c r="BJ33">
        <f t="shared" si="7"/>
        <v>4</v>
      </c>
      <c r="BK33">
        <f t="shared" si="8"/>
        <v>4</v>
      </c>
      <c r="BL33">
        <f t="shared" si="9"/>
        <v>4</v>
      </c>
      <c r="BM33">
        <f t="shared" si="10"/>
        <v>4</v>
      </c>
      <c r="BN33">
        <f t="shared" si="11"/>
        <v>4</v>
      </c>
      <c r="BO33">
        <f t="shared" si="12"/>
        <v>5</v>
      </c>
      <c r="BP33">
        <f t="shared" si="13"/>
        <v>5</v>
      </c>
      <c r="BQ33">
        <f t="shared" si="14"/>
        <v>5</v>
      </c>
      <c r="BR33">
        <f t="shared" si="15"/>
        <v>5</v>
      </c>
      <c r="BS33">
        <f t="shared" si="16"/>
        <v>5</v>
      </c>
      <c r="BT33">
        <f t="shared" si="17"/>
        <v>4</v>
      </c>
      <c r="BU33">
        <f t="shared" si="18"/>
        <v>4</v>
      </c>
      <c r="BV33">
        <f t="shared" si="19"/>
        <v>4</v>
      </c>
      <c r="BW33">
        <f t="shared" si="20"/>
        <v>4</v>
      </c>
      <c r="BX33">
        <f t="shared" si="21"/>
        <v>4</v>
      </c>
      <c r="BY33">
        <f t="shared" si="22"/>
        <v>5</v>
      </c>
      <c r="BZ33">
        <f t="shared" si="23"/>
        <v>5</v>
      </c>
      <c r="CA33">
        <f t="shared" si="24"/>
        <v>5</v>
      </c>
      <c r="CB33">
        <f t="shared" si="25"/>
        <v>5</v>
      </c>
      <c r="CC33">
        <f t="shared" si="26"/>
        <v>5</v>
      </c>
      <c r="CD33">
        <f t="shared" si="27"/>
        <v>5</v>
      </c>
      <c r="CE33">
        <f t="shared" si="28"/>
        <v>5</v>
      </c>
      <c r="CF33">
        <f t="shared" si="29"/>
        <v>5</v>
      </c>
      <c r="CG33">
        <f t="shared" si="30"/>
        <v>5</v>
      </c>
      <c r="CH33">
        <f t="shared" si="31"/>
        <v>5</v>
      </c>
      <c r="CI33">
        <f t="shared" si="32"/>
        <v>5</v>
      </c>
      <c r="CJ33" s="35">
        <f t="shared" si="33"/>
        <v>5</v>
      </c>
      <c r="CK33" s="35">
        <f t="shared" si="34"/>
        <v>4</v>
      </c>
      <c r="CL33" s="35">
        <f t="shared" si="35"/>
        <v>3</v>
      </c>
      <c r="CM33" s="35">
        <f t="shared" si="36"/>
        <v>3</v>
      </c>
      <c r="CN33" s="35">
        <f t="shared" si="37"/>
        <v>3</v>
      </c>
      <c r="CO33">
        <f t="shared" si="38"/>
        <v>3</v>
      </c>
      <c r="CP33">
        <f t="shared" si="39"/>
        <v>4</v>
      </c>
      <c r="CQ33">
        <f t="shared" si="40"/>
        <v>4</v>
      </c>
      <c r="CR33">
        <f t="shared" si="41"/>
        <v>3</v>
      </c>
      <c r="CS33">
        <f t="shared" si="43"/>
        <v>0</v>
      </c>
    </row>
    <row r="34" spans="1:97" ht="12.75" customHeight="1" x14ac:dyDescent="0.3">
      <c r="A34" s="6" t="s">
        <v>162</v>
      </c>
      <c r="B34" s="5" t="s">
        <v>53</v>
      </c>
      <c r="C34" s="8" t="s">
        <v>55</v>
      </c>
      <c r="D34" s="8">
        <v>39.775919999999999</v>
      </c>
      <c r="E34" s="8" t="s">
        <v>55</v>
      </c>
      <c r="F34" s="8">
        <v>37.772440000000003</v>
      </c>
      <c r="G34" s="8">
        <v>37.035670000000003</v>
      </c>
      <c r="H34" s="8">
        <v>37.626089999999998</v>
      </c>
      <c r="I34" s="8">
        <v>38.74042</v>
      </c>
      <c r="J34" s="8">
        <v>40.533610000000003</v>
      </c>
      <c r="K34" s="8">
        <v>42.085810000000002</v>
      </c>
      <c r="L34" s="8">
        <v>43.171239999999997</v>
      </c>
      <c r="M34" s="8">
        <v>43.72063</v>
      </c>
      <c r="N34" s="8">
        <v>43.749789999999997</v>
      </c>
      <c r="O34" s="8">
        <v>43.343150000000001</v>
      </c>
      <c r="P34" s="8">
        <v>43.309939999999997</v>
      </c>
      <c r="Q34" s="8">
        <v>44.080640000000002</v>
      </c>
      <c r="R34" s="8">
        <v>44.149299999999997</v>
      </c>
      <c r="S34" s="8">
        <v>44.615479999999998</v>
      </c>
      <c r="T34" s="8">
        <v>44.194209999999998</v>
      </c>
      <c r="U34" s="8">
        <v>43.887979999999999</v>
      </c>
      <c r="V34" s="8">
        <v>46.625230000000002</v>
      </c>
      <c r="W34" s="8">
        <v>47.738329999999998</v>
      </c>
      <c r="X34" s="8" t="s">
        <v>55</v>
      </c>
      <c r="Y34" s="8" t="s">
        <v>55</v>
      </c>
      <c r="Z34" s="8">
        <v>47.814399999999999</v>
      </c>
      <c r="AA34" s="8">
        <v>50.628320000000002</v>
      </c>
      <c r="AB34" s="8">
        <v>50.91666</v>
      </c>
      <c r="AC34" s="8">
        <v>50.602849999999997</v>
      </c>
      <c r="AD34" s="8">
        <v>50.395740000000004</v>
      </c>
      <c r="AE34" s="8">
        <v>50.145989999999998</v>
      </c>
      <c r="AF34" s="8">
        <v>50.118470000000002</v>
      </c>
      <c r="AG34" s="8">
        <v>49.704979999999999</v>
      </c>
      <c r="AH34" s="8">
        <v>49.407699999999998</v>
      </c>
      <c r="AI34" s="8">
        <v>48.8431</v>
      </c>
      <c r="AJ34" s="8">
        <v>49.0137</v>
      </c>
      <c r="AK34" s="8">
        <v>49.313110000000002</v>
      </c>
      <c r="AL34" s="8">
        <v>49.402479999999997</v>
      </c>
      <c r="AM34" s="8">
        <v>49.260300000000001</v>
      </c>
      <c r="AN34" s="8">
        <v>48.845210000000002</v>
      </c>
      <c r="AO34" s="8">
        <v>48.49812</v>
      </c>
      <c r="AP34" s="8">
        <v>48.293990000000001</v>
      </c>
      <c r="AQ34" s="8">
        <v>48.51728</v>
      </c>
      <c r="AR34" s="8">
        <v>48.423369999999998</v>
      </c>
      <c r="AS34" s="8">
        <v>48.30462</v>
      </c>
      <c r="AT34" s="8">
        <v>48.78942</v>
      </c>
      <c r="AU34" s="8">
        <v>48.94894</v>
      </c>
      <c r="AV34" s="8" t="s">
        <v>55</v>
      </c>
      <c r="AW34" s="8" t="s">
        <v>55</v>
      </c>
      <c r="AX34">
        <v>1890.3446299999998</v>
      </c>
      <c r="AY34">
        <v>41</v>
      </c>
      <c r="AZ34" t="s">
        <v>162</v>
      </c>
      <c r="BA34" t="s">
        <v>617</v>
      </c>
      <c r="BB34">
        <f t="shared" si="42"/>
        <v>3</v>
      </c>
      <c r="BC34">
        <f t="shared" si="0"/>
        <v>4</v>
      </c>
      <c r="BD34">
        <f t="shared" si="1"/>
        <v>4</v>
      </c>
      <c r="BE34">
        <f t="shared" si="2"/>
        <v>5</v>
      </c>
      <c r="BF34">
        <f t="shared" si="3"/>
        <v>5</v>
      </c>
      <c r="BG34">
        <f t="shared" si="4"/>
        <v>5</v>
      </c>
      <c r="BH34">
        <f t="shared" si="5"/>
        <v>5</v>
      </c>
      <c r="BI34">
        <f t="shared" si="6"/>
        <v>5</v>
      </c>
      <c r="BJ34">
        <f t="shared" si="7"/>
        <v>5</v>
      </c>
      <c r="BK34">
        <f t="shared" si="8"/>
        <v>5</v>
      </c>
      <c r="BL34">
        <f t="shared" si="9"/>
        <v>5</v>
      </c>
      <c r="BM34">
        <f t="shared" si="10"/>
        <v>5</v>
      </c>
      <c r="BN34">
        <f t="shared" si="11"/>
        <v>5</v>
      </c>
      <c r="BO34">
        <f t="shared" si="12"/>
        <v>5</v>
      </c>
      <c r="BP34">
        <f t="shared" si="13"/>
        <v>5</v>
      </c>
      <c r="BQ34">
        <f t="shared" si="14"/>
        <v>5</v>
      </c>
      <c r="BR34">
        <f t="shared" si="15"/>
        <v>5</v>
      </c>
      <c r="BS34">
        <f t="shared" si="16"/>
        <v>4</v>
      </c>
      <c r="BT34">
        <f t="shared" si="17"/>
        <v>3</v>
      </c>
      <c r="BU34">
        <f t="shared" si="18"/>
        <v>3</v>
      </c>
      <c r="BV34">
        <f t="shared" si="19"/>
        <v>3</v>
      </c>
      <c r="BW34">
        <f t="shared" si="20"/>
        <v>3</v>
      </c>
      <c r="BX34">
        <f t="shared" si="21"/>
        <v>4</v>
      </c>
      <c r="BY34">
        <f t="shared" si="22"/>
        <v>5</v>
      </c>
      <c r="BZ34">
        <f t="shared" si="23"/>
        <v>5</v>
      </c>
      <c r="CA34">
        <f t="shared" si="24"/>
        <v>5</v>
      </c>
      <c r="CB34">
        <f t="shared" si="25"/>
        <v>5</v>
      </c>
      <c r="CC34">
        <f t="shared" si="26"/>
        <v>5</v>
      </c>
      <c r="CD34">
        <f t="shared" si="27"/>
        <v>5</v>
      </c>
      <c r="CE34">
        <f t="shared" si="28"/>
        <v>5</v>
      </c>
      <c r="CF34">
        <f t="shared" si="29"/>
        <v>5</v>
      </c>
      <c r="CG34">
        <f t="shared" si="30"/>
        <v>5</v>
      </c>
      <c r="CH34">
        <f t="shared" si="31"/>
        <v>5</v>
      </c>
      <c r="CI34">
        <f t="shared" si="32"/>
        <v>5</v>
      </c>
      <c r="CJ34" s="35">
        <f t="shared" si="33"/>
        <v>5</v>
      </c>
      <c r="CK34" s="35">
        <f t="shared" si="34"/>
        <v>5</v>
      </c>
      <c r="CL34" s="35">
        <f t="shared" si="35"/>
        <v>5</v>
      </c>
      <c r="CM34" s="35">
        <f t="shared" si="36"/>
        <v>5</v>
      </c>
      <c r="CN34" s="35">
        <f t="shared" si="37"/>
        <v>5</v>
      </c>
      <c r="CO34">
        <f t="shared" si="38"/>
        <v>5</v>
      </c>
      <c r="CP34">
        <f t="shared" si="39"/>
        <v>5</v>
      </c>
      <c r="CQ34">
        <f t="shared" si="40"/>
        <v>4</v>
      </c>
      <c r="CR34">
        <f t="shared" si="41"/>
        <v>3</v>
      </c>
      <c r="CS34">
        <f t="shared" si="43"/>
        <v>0</v>
      </c>
    </row>
    <row r="35" spans="1:97" ht="12.75" customHeight="1" x14ac:dyDescent="0.3">
      <c r="A35" s="6" t="s">
        <v>164</v>
      </c>
      <c r="B35" s="5" t="s">
        <v>53</v>
      </c>
      <c r="C35" s="8" t="s">
        <v>55</v>
      </c>
      <c r="D35" s="8">
        <v>24.873100000000001</v>
      </c>
      <c r="E35" s="8" t="s">
        <v>55</v>
      </c>
      <c r="F35" s="8">
        <v>25.722539999999999</v>
      </c>
      <c r="G35" s="8">
        <v>31.505320000000001</v>
      </c>
      <c r="H35" s="8">
        <v>31.383859999999999</v>
      </c>
      <c r="I35" s="8">
        <v>33.638150000000003</v>
      </c>
      <c r="J35" s="8" t="s">
        <v>55</v>
      </c>
      <c r="K35" s="8">
        <v>31.385179999999998</v>
      </c>
      <c r="L35" s="8">
        <v>37.629629999999999</v>
      </c>
      <c r="M35" s="8">
        <v>36.569420000000001</v>
      </c>
      <c r="N35" s="8">
        <v>45.404179999999997</v>
      </c>
      <c r="O35" s="8" t="s">
        <v>55</v>
      </c>
      <c r="P35" s="8" t="s">
        <v>55</v>
      </c>
      <c r="Q35" s="8">
        <v>48.438009999999998</v>
      </c>
      <c r="R35" s="8">
        <v>37.348230000000001</v>
      </c>
      <c r="S35" s="8">
        <v>47.538310000000003</v>
      </c>
      <c r="T35" s="8">
        <v>50.533389999999997</v>
      </c>
      <c r="U35" s="8">
        <v>46.659019999999998</v>
      </c>
      <c r="V35" s="8" t="s">
        <v>55</v>
      </c>
      <c r="W35" s="8">
        <v>54.961039999999997</v>
      </c>
      <c r="X35" s="8">
        <v>58.191670000000002</v>
      </c>
      <c r="Y35" s="8">
        <v>54.185720000000003</v>
      </c>
      <c r="Z35" s="8">
        <v>56.308050000000001</v>
      </c>
      <c r="AA35" s="8">
        <v>55.597850000000001</v>
      </c>
      <c r="AB35" s="8">
        <v>55.207479999999997</v>
      </c>
      <c r="AC35" s="8" t="s">
        <v>55</v>
      </c>
      <c r="AD35" s="8">
        <v>53.230629999999998</v>
      </c>
      <c r="AE35" s="8" t="s">
        <v>55</v>
      </c>
      <c r="AF35" s="8" t="s">
        <v>55</v>
      </c>
      <c r="AG35" s="8">
        <v>53.634010000000004</v>
      </c>
      <c r="AH35" s="8" t="s">
        <v>55</v>
      </c>
      <c r="AI35" s="8" t="s">
        <v>55</v>
      </c>
      <c r="AJ35" s="8">
        <v>57.143630000000002</v>
      </c>
      <c r="AK35" s="8">
        <v>52.21414</v>
      </c>
      <c r="AL35" s="8">
        <v>56.386249999999997</v>
      </c>
      <c r="AM35" s="8">
        <v>53.66377</v>
      </c>
      <c r="AN35" s="8">
        <v>54.837209999999999</v>
      </c>
      <c r="AO35" s="8" t="s">
        <v>55</v>
      </c>
      <c r="AP35" s="8" t="s">
        <v>55</v>
      </c>
      <c r="AQ35" s="8" t="s">
        <v>55</v>
      </c>
      <c r="AR35" s="8">
        <v>48.408200000000001</v>
      </c>
      <c r="AS35" s="8">
        <v>46.795780000000001</v>
      </c>
      <c r="AT35" s="8" t="s">
        <v>55</v>
      </c>
      <c r="AU35" s="8" t="s">
        <v>55</v>
      </c>
      <c r="AV35" s="8" t="s">
        <v>55</v>
      </c>
      <c r="AW35" s="8" t="s">
        <v>55</v>
      </c>
      <c r="AX35">
        <v>1339.3937700000001</v>
      </c>
      <c r="AY35">
        <v>29</v>
      </c>
      <c r="AZ35" t="s">
        <v>164</v>
      </c>
      <c r="BA35" t="s">
        <v>615</v>
      </c>
      <c r="BB35">
        <f t="shared" si="42"/>
        <v>3</v>
      </c>
      <c r="BC35">
        <f t="shared" si="0"/>
        <v>4</v>
      </c>
      <c r="BD35">
        <f t="shared" si="1"/>
        <v>4</v>
      </c>
      <c r="BE35">
        <f t="shared" si="2"/>
        <v>4</v>
      </c>
      <c r="BF35">
        <f t="shared" si="3"/>
        <v>4</v>
      </c>
      <c r="BG35">
        <f t="shared" si="4"/>
        <v>4</v>
      </c>
      <c r="BH35">
        <f t="shared" si="5"/>
        <v>4</v>
      </c>
      <c r="BI35">
        <f t="shared" si="6"/>
        <v>4</v>
      </c>
      <c r="BJ35">
        <f t="shared" si="7"/>
        <v>4</v>
      </c>
      <c r="BK35">
        <f t="shared" si="8"/>
        <v>3</v>
      </c>
      <c r="BL35">
        <f t="shared" si="9"/>
        <v>3</v>
      </c>
      <c r="BM35">
        <f t="shared" si="10"/>
        <v>3</v>
      </c>
      <c r="BN35">
        <f t="shared" si="11"/>
        <v>3</v>
      </c>
      <c r="BO35">
        <f t="shared" si="12"/>
        <v>4</v>
      </c>
      <c r="BP35">
        <f t="shared" si="13"/>
        <v>5</v>
      </c>
      <c r="BQ35">
        <f t="shared" si="14"/>
        <v>4</v>
      </c>
      <c r="BR35">
        <f t="shared" si="15"/>
        <v>4</v>
      </c>
      <c r="BS35">
        <f t="shared" si="16"/>
        <v>4</v>
      </c>
      <c r="BT35">
        <f t="shared" si="17"/>
        <v>4</v>
      </c>
      <c r="BU35">
        <f t="shared" si="18"/>
        <v>4</v>
      </c>
      <c r="BV35">
        <f t="shared" si="19"/>
        <v>5</v>
      </c>
      <c r="BW35">
        <f t="shared" si="20"/>
        <v>5</v>
      </c>
      <c r="BX35">
        <f t="shared" si="21"/>
        <v>4</v>
      </c>
      <c r="BY35">
        <f t="shared" si="22"/>
        <v>4</v>
      </c>
      <c r="BZ35">
        <f t="shared" si="23"/>
        <v>3</v>
      </c>
      <c r="CA35">
        <f t="shared" si="24"/>
        <v>2</v>
      </c>
      <c r="CB35">
        <f t="shared" si="25"/>
        <v>2</v>
      </c>
      <c r="CC35">
        <f t="shared" si="26"/>
        <v>2</v>
      </c>
      <c r="CD35">
        <f t="shared" si="27"/>
        <v>1</v>
      </c>
      <c r="CE35">
        <f t="shared" si="28"/>
        <v>2</v>
      </c>
      <c r="CF35">
        <f t="shared" si="29"/>
        <v>3</v>
      </c>
      <c r="CG35">
        <f t="shared" si="30"/>
        <v>3</v>
      </c>
      <c r="CH35">
        <f t="shared" si="31"/>
        <v>4</v>
      </c>
      <c r="CI35">
        <f t="shared" si="32"/>
        <v>5</v>
      </c>
      <c r="CJ35" s="35">
        <f t="shared" si="33"/>
        <v>4</v>
      </c>
      <c r="CK35" s="35">
        <f t="shared" si="34"/>
        <v>3</v>
      </c>
      <c r="CL35" s="35">
        <f t="shared" si="35"/>
        <v>2</v>
      </c>
      <c r="CM35" s="35">
        <f t="shared" si="36"/>
        <v>2</v>
      </c>
      <c r="CN35" s="35">
        <f t="shared" si="37"/>
        <v>2</v>
      </c>
      <c r="CO35">
        <f t="shared" si="38"/>
        <v>2</v>
      </c>
      <c r="CP35">
        <f t="shared" si="39"/>
        <v>2</v>
      </c>
      <c r="CQ35">
        <f t="shared" si="40"/>
        <v>2</v>
      </c>
      <c r="CR35">
        <f t="shared" si="41"/>
        <v>1</v>
      </c>
      <c r="CS35">
        <f t="shared" si="43"/>
        <v>0</v>
      </c>
    </row>
    <row r="36" spans="1:97" ht="12.75" customHeight="1" x14ac:dyDescent="0.3">
      <c r="A36" s="6" t="s">
        <v>170</v>
      </c>
      <c r="B36" s="5" t="s">
        <v>53</v>
      </c>
      <c r="C36" s="8" t="s">
        <v>55</v>
      </c>
      <c r="D36" s="8" t="s">
        <v>55</v>
      </c>
      <c r="E36" s="8" t="s">
        <v>55</v>
      </c>
      <c r="F36" s="8">
        <v>24.46809</v>
      </c>
      <c r="G36" s="8">
        <v>24.761900000000001</v>
      </c>
      <c r="H36" s="8">
        <v>27.884620000000002</v>
      </c>
      <c r="I36" s="8">
        <v>20.12987</v>
      </c>
      <c r="J36" s="8" t="s">
        <v>55</v>
      </c>
      <c r="K36" s="8" t="s">
        <v>55</v>
      </c>
      <c r="L36" s="8" t="s">
        <v>55</v>
      </c>
      <c r="M36" s="8" t="s">
        <v>55</v>
      </c>
      <c r="N36" s="8">
        <v>19.650659999999998</v>
      </c>
      <c r="O36" s="8" t="s">
        <v>55</v>
      </c>
      <c r="P36" s="8">
        <v>28.05556</v>
      </c>
      <c r="Q36" s="8">
        <v>32.13729</v>
      </c>
      <c r="R36" s="8" t="s">
        <v>55</v>
      </c>
      <c r="S36" s="8">
        <v>43.456029999999998</v>
      </c>
      <c r="T36" s="8">
        <v>51.096670000000003</v>
      </c>
      <c r="U36" s="8" t="s">
        <v>55</v>
      </c>
      <c r="V36" s="8" t="s">
        <v>55</v>
      </c>
      <c r="W36" s="8" t="s">
        <v>55</v>
      </c>
      <c r="X36" s="8" t="s">
        <v>55</v>
      </c>
      <c r="Y36" s="8" t="s">
        <v>55</v>
      </c>
      <c r="Z36" s="8" t="s">
        <v>55</v>
      </c>
      <c r="AA36" s="8">
        <v>34.049869999999999</v>
      </c>
      <c r="AB36" s="8">
        <v>32.705170000000003</v>
      </c>
      <c r="AC36" s="8" t="s">
        <v>55</v>
      </c>
      <c r="AD36" s="8">
        <v>28.683</v>
      </c>
      <c r="AE36" s="8" t="s">
        <v>55</v>
      </c>
      <c r="AF36" s="8">
        <v>32.495809999999999</v>
      </c>
      <c r="AG36" s="8">
        <v>32.026479999999999</v>
      </c>
      <c r="AH36" s="8">
        <v>34.131329999999998</v>
      </c>
      <c r="AI36" s="8" t="s">
        <v>55</v>
      </c>
      <c r="AJ36" s="8">
        <v>34.381059999999998</v>
      </c>
      <c r="AK36" s="8">
        <v>37.425150000000002</v>
      </c>
      <c r="AL36" s="8">
        <v>33.639850000000003</v>
      </c>
      <c r="AM36" s="8">
        <v>37.720489999999998</v>
      </c>
      <c r="AN36" s="8" t="s">
        <v>55</v>
      </c>
      <c r="AO36" s="8" t="s">
        <v>55</v>
      </c>
      <c r="AP36" s="8">
        <v>42.321469999999998</v>
      </c>
      <c r="AQ36" s="8" t="s">
        <v>55</v>
      </c>
      <c r="AR36" s="8">
        <v>42.99888</v>
      </c>
      <c r="AS36" s="8">
        <v>44.361190000000001</v>
      </c>
      <c r="AT36" s="8">
        <v>45.388399999999997</v>
      </c>
      <c r="AU36" s="8">
        <v>46.985819999999997</v>
      </c>
      <c r="AV36" s="8">
        <v>48.71537</v>
      </c>
      <c r="AW36" s="8" t="s">
        <v>55</v>
      </c>
      <c r="AX36">
        <v>879.67003</v>
      </c>
      <c r="AY36">
        <v>25</v>
      </c>
      <c r="AZ36" t="s">
        <v>170</v>
      </c>
      <c r="BA36" t="s">
        <v>617</v>
      </c>
      <c r="BB36">
        <f t="shared" si="42"/>
        <v>2</v>
      </c>
      <c r="BC36">
        <f t="shared" si="0"/>
        <v>3</v>
      </c>
      <c r="BD36">
        <f t="shared" si="1"/>
        <v>4</v>
      </c>
      <c r="BE36">
        <f t="shared" si="2"/>
        <v>4</v>
      </c>
      <c r="BF36">
        <f t="shared" si="3"/>
        <v>3</v>
      </c>
      <c r="BG36">
        <f t="shared" si="4"/>
        <v>2</v>
      </c>
      <c r="BH36">
        <f t="shared" si="5"/>
        <v>1</v>
      </c>
      <c r="BI36">
        <f t="shared" si="6"/>
        <v>1</v>
      </c>
      <c r="BJ36">
        <f t="shared" si="7"/>
        <v>1</v>
      </c>
      <c r="BK36">
        <f t="shared" si="8"/>
        <v>2</v>
      </c>
      <c r="BL36">
        <f t="shared" si="9"/>
        <v>3</v>
      </c>
      <c r="BM36">
        <f t="shared" si="10"/>
        <v>3</v>
      </c>
      <c r="BN36">
        <f t="shared" si="11"/>
        <v>3</v>
      </c>
      <c r="BO36">
        <f t="shared" si="12"/>
        <v>4</v>
      </c>
      <c r="BP36">
        <f t="shared" si="13"/>
        <v>3</v>
      </c>
      <c r="BQ36">
        <f t="shared" si="14"/>
        <v>2</v>
      </c>
      <c r="BR36">
        <f t="shared" si="15"/>
        <v>2</v>
      </c>
      <c r="BS36">
        <f t="shared" si="16"/>
        <v>1</v>
      </c>
      <c r="BT36">
        <f t="shared" si="17"/>
        <v>0</v>
      </c>
      <c r="BU36">
        <f t="shared" si="18"/>
        <v>0</v>
      </c>
      <c r="BV36">
        <f t="shared" si="19"/>
        <v>1</v>
      </c>
      <c r="BW36">
        <f t="shared" si="20"/>
        <v>2</v>
      </c>
      <c r="BX36">
        <f t="shared" si="21"/>
        <v>2</v>
      </c>
      <c r="BY36">
        <f t="shared" si="22"/>
        <v>3</v>
      </c>
      <c r="BZ36">
        <f t="shared" si="23"/>
        <v>3</v>
      </c>
      <c r="CA36">
        <f t="shared" si="24"/>
        <v>3</v>
      </c>
      <c r="CB36">
        <f t="shared" si="25"/>
        <v>3</v>
      </c>
      <c r="CC36">
        <f t="shared" si="26"/>
        <v>4</v>
      </c>
      <c r="CD36">
        <f t="shared" si="27"/>
        <v>3</v>
      </c>
      <c r="CE36">
        <f t="shared" si="28"/>
        <v>4</v>
      </c>
      <c r="CF36">
        <f t="shared" si="29"/>
        <v>4</v>
      </c>
      <c r="CG36">
        <f t="shared" si="30"/>
        <v>4</v>
      </c>
      <c r="CH36">
        <f t="shared" si="31"/>
        <v>4</v>
      </c>
      <c r="CI36">
        <f t="shared" si="32"/>
        <v>4</v>
      </c>
      <c r="CJ36" s="35">
        <f t="shared" si="33"/>
        <v>3</v>
      </c>
      <c r="CK36" s="35">
        <f t="shared" si="34"/>
        <v>3</v>
      </c>
      <c r="CL36" s="35">
        <f t="shared" si="35"/>
        <v>2</v>
      </c>
      <c r="CM36" s="35">
        <f t="shared" si="36"/>
        <v>2</v>
      </c>
      <c r="CN36" s="35">
        <f t="shared" si="37"/>
        <v>3</v>
      </c>
      <c r="CO36">
        <f t="shared" si="38"/>
        <v>4</v>
      </c>
      <c r="CP36">
        <f t="shared" si="39"/>
        <v>4</v>
      </c>
      <c r="CQ36">
        <f t="shared" si="40"/>
        <v>5</v>
      </c>
      <c r="CR36">
        <f t="shared" si="41"/>
        <v>4</v>
      </c>
      <c r="CS36">
        <f t="shared" si="43"/>
        <v>2</v>
      </c>
    </row>
    <row r="37" spans="1:97" ht="12.75" customHeight="1" x14ac:dyDescent="0.3">
      <c r="A37" s="6" t="s">
        <v>181</v>
      </c>
      <c r="B37" s="5" t="s">
        <v>53</v>
      </c>
      <c r="C37" s="7" t="s">
        <v>55</v>
      </c>
      <c r="D37" s="7" t="s">
        <v>55</v>
      </c>
      <c r="E37" s="7" t="s">
        <v>55</v>
      </c>
      <c r="F37" s="7" t="s">
        <v>55</v>
      </c>
      <c r="G37" s="7" t="s">
        <v>55</v>
      </c>
      <c r="H37" s="7" t="s">
        <v>55</v>
      </c>
      <c r="I37" s="7" t="s">
        <v>55</v>
      </c>
      <c r="J37" s="7" t="s">
        <v>55</v>
      </c>
      <c r="K37" s="7" t="s">
        <v>55</v>
      </c>
      <c r="L37" s="7">
        <v>38.91724</v>
      </c>
      <c r="M37" s="7">
        <v>40.551699999999997</v>
      </c>
      <c r="N37" s="7" t="s">
        <v>55</v>
      </c>
      <c r="O37" s="7">
        <v>38.989319999999999</v>
      </c>
      <c r="P37" s="7">
        <v>41.431910000000002</v>
      </c>
      <c r="Q37" s="7">
        <v>37.421700000000001</v>
      </c>
      <c r="R37" s="7">
        <v>47.571719999999999</v>
      </c>
      <c r="S37" s="7" t="s">
        <v>55</v>
      </c>
      <c r="T37" s="7">
        <v>34.373150000000003</v>
      </c>
      <c r="U37" s="7">
        <v>44.277540000000002</v>
      </c>
      <c r="V37" s="7">
        <v>42.848199999999999</v>
      </c>
      <c r="W37" s="7">
        <v>46.34684</v>
      </c>
      <c r="X37" s="7" t="s">
        <v>55</v>
      </c>
      <c r="Y37" s="7" t="s">
        <v>55</v>
      </c>
      <c r="Z37" s="7" t="s">
        <v>55</v>
      </c>
      <c r="AA37" s="7" t="s">
        <v>55</v>
      </c>
      <c r="AB37" s="7" t="s">
        <v>55</v>
      </c>
      <c r="AC37" s="7" t="s">
        <v>55</v>
      </c>
      <c r="AD37" s="7" t="s">
        <v>55</v>
      </c>
      <c r="AE37" s="7" t="s">
        <v>55</v>
      </c>
      <c r="AF37" s="7">
        <v>51.325629999999997</v>
      </c>
      <c r="AG37" s="7" t="s">
        <v>55</v>
      </c>
      <c r="AH37" s="7" t="s">
        <v>55</v>
      </c>
      <c r="AI37" s="7">
        <v>51.882089999999998</v>
      </c>
      <c r="AJ37" s="7">
        <v>55.123959999999997</v>
      </c>
      <c r="AK37" s="7">
        <v>55.452500000000001</v>
      </c>
      <c r="AL37" s="7">
        <v>56.791890000000002</v>
      </c>
      <c r="AM37" s="7">
        <v>56.672310000000003</v>
      </c>
      <c r="AN37" s="7">
        <v>56.909990000000001</v>
      </c>
      <c r="AO37" s="7">
        <v>58.63458</v>
      </c>
      <c r="AP37" s="7">
        <v>59.370040000000003</v>
      </c>
      <c r="AQ37" s="7">
        <v>59.750419999999998</v>
      </c>
      <c r="AR37" s="7">
        <v>58.351320000000001</v>
      </c>
      <c r="AS37" s="7">
        <v>56.597499999999997</v>
      </c>
      <c r="AT37" s="7">
        <v>59.268940000000001</v>
      </c>
      <c r="AU37" s="7">
        <v>59.056040000000003</v>
      </c>
      <c r="AV37" s="7">
        <v>58.069279999999999</v>
      </c>
      <c r="AW37" s="7" t="s">
        <v>55</v>
      </c>
      <c r="AX37">
        <v>1265.9858099999999</v>
      </c>
      <c r="AY37">
        <v>25</v>
      </c>
      <c r="AZ37" t="s">
        <v>181</v>
      </c>
      <c r="BA37" t="s">
        <v>617</v>
      </c>
      <c r="BB37">
        <f t="shared" si="42"/>
        <v>0</v>
      </c>
      <c r="BC37">
        <f t="shared" si="0"/>
        <v>0</v>
      </c>
      <c r="BD37">
        <f t="shared" si="1"/>
        <v>0</v>
      </c>
      <c r="BE37">
        <f t="shared" si="2"/>
        <v>0</v>
      </c>
      <c r="BF37">
        <f t="shared" si="3"/>
        <v>0</v>
      </c>
      <c r="BG37">
        <f t="shared" si="4"/>
        <v>1</v>
      </c>
      <c r="BH37">
        <f t="shared" si="5"/>
        <v>2</v>
      </c>
      <c r="BI37">
        <f t="shared" si="6"/>
        <v>2</v>
      </c>
      <c r="BJ37">
        <f t="shared" si="7"/>
        <v>3</v>
      </c>
      <c r="BK37">
        <f t="shared" si="8"/>
        <v>4</v>
      </c>
      <c r="BL37">
        <f t="shared" si="9"/>
        <v>4</v>
      </c>
      <c r="BM37">
        <f t="shared" si="10"/>
        <v>4</v>
      </c>
      <c r="BN37">
        <f t="shared" si="11"/>
        <v>4</v>
      </c>
      <c r="BO37">
        <f t="shared" si="12"/>
        <v>4</v>
      </c>
      <c r="BP37">
        <f t="shared" si="13"/>
        <v>4</v>
      </c>
      <c r="BQ37">
        <f t="shared" si="14"/>
        <v>4</v>
      </c>
      <c r="BR37">
        <f t="shared" si="15"/>
        <v>4</v>
      </c>
      <c r="BS37">
        <f t="shared" si="16"/>
        <v>4</v>
      </c>
      <c r="BT37">
        <f t="shared" si="17"/>
        <v>3</v>
      </c>
      <c r="BU37">
        <f t="shared" si="18"/>
        <v>2</v>
      </c>
      <c r="BV37">
        <f t="shared" si="19"/>
        <v>1</v>
      </c>
      <c r="BW37">
        <f t="shared" si="20"/>
        <v>0</v>
      </c>
      <c r="BX37">
        <f t="shared" si="21"/>
        <v>0</v>
      </c>
      <c r="BY37">
        <f t="shared" si="22"/>
        <v>0</v>
      </c>
      <c r="BZ37">
        <f t="shared" si="23"/>
        <v>0</v>
      </c>
      <c r="CA37">
        <f t="shared" si="24"/>
        <v>1</v>
      </c>
      <c r="CB37">
        <f t="shared" si="25"/>
        <v>1</v>
      </c>
      <c r="CC37">
        <f t="shared" si="26"/>
        <v>1</v>
      </c>
      <c r="CD37">
        <f t="shared" si="27"/>
        <v>2</v>
      </c>
      <c r="CE37">
        <f t="shared" si="28"/>
        <v>3</v>
      </c>
      <c r="CF37">
        <f t="shared" si="29"/>
        <v>3</v>
      </c>
      <c r="CG37">
        <f t="shared" si="30"/>
        <v>4</v>
      </c>
      <c r="CH37">
        <f t="shared" si="31"/>
        <v>5</v>
      </c>
      <c r="CI37">
        <f t="shared" si="32"/>
        <v>5</v>
      </c>
      <c r="CJ37" s="35">
        <f t="shared" si="33"/>
        <v>5</v>
      </c>
      <c r="CK37" s="35">
        <f t="shared" si="34"/>
        <v>5</v>
      </c>
      <c r="CL37" s="35">
        <f t="shared" si="35"/>
        <v>5</v>
      </c>
      <c r="CM37" s="35">
        <f t="shared" si="36"/>
        <v>5</v>
      </c>
      <c r="CN37" s="35">
        <f t="shared" si="37"/>
        <v>5</v>
      </c>
      <c r="CO37">
        <f t="shared" si="38"/>
        <v>5</v>
      </c>
      <c r="CP37">
        <f t="shared" si="39"/>
        <v>5</v>
      </c>
      <c r="CQ37">
        <f t="shared" si="40"/>
        <v>5</v>
      </c>
      <c r="CR37">
        <f t="shared" si="41"/>
        <v>4</v>
      </c>
      <c r="CS37">
        <f t="shared" si="43"/>
        <v>9</v>
      </c>
    </row>
    <row r="38" spans="1:97" ht="12.75" customHeight="1" x14ac:dyDescent="0.3">
      <c r="A38" s="6" t="s">
        <v>184</v>
      </c>
      <c r="B38" s="5" t="s">
        <v>53</v>
      </c>
      <c r="C38" s="8" t="s">
        <v>55</v>
      </c>
      <c r="D38" s="8" t="s">
        <v>55</v>
      </c>
      <c r="E38" s="8" t="s">
        <v>55</v>
      </c>
      <c r="F38" s="8">
        <v>45.429360000000003</v>
      </c>
      <c r="G38" s="8">
        <v>34.908140000000003</v>
      </c>
      <c r="H38" s="8">
        <v>47.385620000000003</v>
      </c>
      <c r="I38" s="8">
        <v>32.526879999999998</v>
      </c>
      <c r="J38" s="8">
        <v>31.472079999999998</v>
      </c>
      <c r="K38" s="8">
        <v>34.615380000000002</v>
      </c>
      <c r="L38" s="8">
        <v>39.493670000000002</v>
      </c>
      <c r="M38" s="8" t="s">
        <v>55</v>
      </c>
      <c r="N38" s="8">
        <v>30.115829999999999</v>
      </c>
      <c r="O38" s="8">
        <v>24.01961</v>
      </c>
      <c r="P38" s="8">
        <v>26.13636</v>
      </c>
      <c r="Q38" s="8">
        <v>28.965520000000001</v>
      </c>
      <c r="R38" s="8">
        <v>6.0240999999999998</v>
      </c>
      <c r="S38" s="8">
        <v>17.164180000000002</v>
      </c>
      <c r="T38" s="8">
        <v>22.685189999999999</v>
      </c>
      <c r="U38" s="8">
        <v>27.340820000000001</v>
      </c>
      <c r="V38" s="8">
        <v>25.609760000000001</v>
      </c>
      <c r="W38" s="8">
        <v>38.580249999999999</v>
      </c>
      <c r="X38" s="8">
        <v>40.639270000000003</v>
      </c>
      <c r="Y38" s="8">
        <v>43.703699999999998</v>
      </c>
      <c r="Z38" s="8">
        <v>39.042819999999999</v>
      </c>
      <c r="AA38" s="8">
        <v>48.944099999999999</v>
      </c>
      <c r="AB38" s="8">
        <v>46.390659999999997</v>
      </c>
      <c r="AC38" s="8">
        <v>50.37538</v>
      </c>
      <c r="AD38" s="8">
        <v>50.115470000000002</v>
      </c>
      <c r="AE38" s="8">
        <v>49.709299999999999</v>
      </c>
      <c r="AF38" s="8">
        <v>53.932580000000002</v>
      </c>
      <c r="AG38" s="8">
        <v>51.617800000000003</v>
      </c>
      <c r="AH38" s="8">
        <v>52.021970000000003</v>
      </c>
      <c r="AI38" s="8">
        <v>52.034260000000003</v>
      </c>
      <c r="AJ38" s="8">
        <v>54.736330000000002</v>
      </c>
      <c r="AK38" s="8">
        <v>57.296039999999998</v>
      </c>
      <c r="AL38" s="8">
        <v>60.634799999999998</v>
      </c>
      <c r="AM38" s="8">
        <v>57.997010000000003</v>
      </c>
      <c r="AN38" s="8">
        <v>57.347009999999997</v>
      </c>
      <c r="AO38" s="8">
        <v>59.383949999999999</v>
      </c>
      <c r="AP38" s="8">
        <v>59.563989999999997</v>
      </c>
      <c r="AQ38" s="8">
        <v>58.642180000000003</v>
      </c>
      <c r="AR38" s="8">
        <v>55.054519999999997</v>
      </c>
      <c r="AS38" s="8">
        <v>57.435749999999999</v>
      </c>
      <c r="AT38" s="8">
        <v>55.719169999999998</v>
      </c>
      <c r="AU38" s="8">
        <v>54.791029999999999</v>
      </c>
      <c r="AV38" s="8" t="s">
        <v>55</v>
      </c>
      <c r="AW38" s="8" t="s">
        <v>55</v>
      </c>
      <c r="AX38">
        <v>1779.60184</v>
      </c>
      <c r="AY38">
        <v>41</v>
      </c>
      <c r="AZ38" t="s">
        <v>184</v>
      </c>
      <c r="BA38" t="s">
        <v>613</v>
      </c>
      <c r="BB38">
        <f t="shared" si="42"/>
        <v>2</v>
      </c>
      <c r="BC38">
        <f t="shared" si="0"/>
        <v>3</v>
      </c>
      <c r="BD38">
        <f t="shared" si="1"/>
        <v>4</v>
      </c>
      <c r="BE38">
        <f t="shared" si="2"/>
        <v>5</v>
      </c>
      <c r="BF38">
        <f t="shared" si="3"/>
        <v>5</v>
      </c>
      <c r="BG38">
        <f t="shared" si="4"/>
        <v>5</v>
      </c>
      <c r="BH38">
        <f t="shared" si="5"/>
        <v>4</v>
      </c>
      <c r="BI38">
        <f t="shared" si="6"/>
        <v>4</v>
      </c>
      <c r="BJ38">
        <f t="shared" si="7"/>
        <v>4</v>
      </c>
      <c r="BK38">
        <f t="shared" si="8"/>
        <v>4</v>
      </c>
      <c r="BL38">
        <f t="shared" si="9"/>
        <v>4</v>
      </c>
      <c r="BM38">
        <f t="shared" si="10"/>
        <v>5</v>
      </c>
      <c r="BN38">
        <f t="shared" si="11"/>
        <v>5</v>
      </c>
      <c r="BO38">
        <f t="shared" si="12"/>
        <v>5</v>
      </c>
      <c r="BP38">
        <f t="shared" si="13"/>
        <v>5</v>
      </c>
      <c r="BQ38">
        <f t="shared" si="14"/>
        <v>5</v>
      </c>
      <c r="BR38">
        <f t="shared" si="15"/>
        <v>5</v>
      </c>
      <c r="BS38">
        <f t="shared" si="16"/>
        <v>5</v>
      </c>
      <c r="BT38">
        <f t="shared" si="17"/>
        <v>5</v>
      </c>
      <c r="BU38">
        <f t="shared" si="18"/>
        <v>5</v>
      </c>
      <c r="BV38">
        <f t="shared" si="19"/>
        <v>5</v>
      </c>
      <c r="BW38">
        <f t="shared" si="20"/>
        <v>5</v>
      </c>
      <c r="BX38">
        <f t="shared" si="21"/>
        <v>5</v>
      </c>
      <c r="BY38">
        <f t="shared" si="22"/>
        <v>5</v>
      </c>
      <c r="BZ38">
        <f t="shared" si="23"/>
        <v>5</v>
      </c>
      <c r="CA38">
        <f t="shared" si="24"/>
        <v>5</v>
      </c>
      <c r="CB38">
        <f t="shared" si="25"/>
        <v>5</v>
      </c>
      <c r="CC38">
        <f t="shared" si="26"/>
        <v>5</v>
      </c>
      <c r="CD38">
        <f t="shared" si="27"/>
        <v>5</v>
      </c>
      <c r="CE38">
        <f t="shared" si="28"/>
        <v>5</v>
      </c>
      <c r="CF38">
        <f t="shared" si="29"/>
        <v>5</v>
      </c>
      <c r="CG38">
        <f t="shared" si="30"/>
        <v>5</v>
      </c>
      <c r="CH38">
        <f t="shared" si="31"/>
        <v>5</v>
      </c>
      <c r="CI38">
        <f t="shared" si="32"/>
        <v>5</v>
      </c>
      <c r="CJ38" s="35">
        <f t="shared" si="33"/>
        <v>5</v>
      </c>
      <c r="CK38" s="35">
        <f t="shared" si="34"/>
        <v>5</v>
      </c>
      <c r="CL38" s="35">
        <f t="shared" si="35"/>
        <v>5</v>
      </c>
      <c r="CM38" s="35">
        <f t="shared" si="36"/>
        <v>5</v>
      </c>
      <c r="CN38" s="35">
        <f t="shared" si="37"/>
        <v>5</v>
      </c>
      <c r="CO38">
        <f t="shared" si="38"/>
        <v>5</v>
      </c>
      <c r="CP38">
        <f t="shared" si="39"/>
        <v>5</v>
      </c>
      <c r="CQ38">
        <f t="shared" si="40"/>
        <v>4</v>
      </c>
      <c r="CR38">
        <f t="shared" si="41"/>
        <v>3</v>
      </c>
      <c r="CS38">
        <f t="shared" si="43"/>
        <v>0</v>
      </c>
    </row>
    <row r="39" spans="1:97" ht="12.75" customHeight="1" x14ac:dyDescent="0.3">
      <c r="A39" s="6" t="s">
        <v>202</v>
      </c>
      <c r="B39" s="5" t="s">
        <v>53</v>
      </c>
      <c r="C39" s="8" t="s">
        <v>55</v>
      </c>
      <c r="D39" s="8" t="s">
        <v>55</v>
      </c>
      <c r="E39" s="8" t="s">
        <v>55</v>
      </c>
      <c r="F39" s="8">
        <v>31.655149999999999</v>
      </c>
      <c r="G39" s="8" t="s">
        <v>55</v>
      </c>
      <c r="H39" s="8">
        <v>33.205950000000001</v>
      </c>
      <c r="I39" s="8">
        <v>34.970489999999998</v>
      </c>
      <c r="J39" s="8">
        <v>34.511800000000001</v>
      </c>
      <c r="K39" s="8">
        <v>35.376899999999999</v>
      </c>
      <c r="L39" s="8">
        <v>36.216059999999999</v>
      </c>
      <c r="M39" s="8">
        <v>37.128740000000001</v>
      </c>
      <c r="N39" s="8">
        <v>42.386490000000002</v>
      </c>
      <c r="O39" s="8">
        <v>45.922580000000004</v>
      </c>
      <c r="P39" s="8">
        <v>47.976709999999997</v>
      </c>
      <c r="Q39" s="8">
        <v>44.514899999999997</v>
      </c>
      <c r="R39" s="8">
        <v>48.313470000000002</v>
      </c>
      <c r="S39" s="8">
        <v>46.616599999999998</v>
      </c>
      <c r="T39" s="8">
        <v>44.521630000000002</v>
      </c>
      <c r="U39" s="8">
        <v>44.650230000000001</v>
      </c>
      <c r="V39" s="8">
        <v>43.29242</v>
      </c>
      <c r="W39" s="8">
        <v>44.321820000000002</v>
      </c>
      <c r="X39" s="8">
        <v>45.337910000000001</v>
      </c>
      <c r="Y39" s="8">
        <v>43.209020000000002</v>
      </c>
      <c r="Z39" s="8">
        <v>46.565049999999999</v>
      </c>
      <c r="AA39" s="8">
        <v>47.147440000000003</v>
      </c>
      <c r="AB39" s="8">
        <v>48.425289999999997</v>
      </c>
      <c r="AC39" s="8">
        <v>49.483730000000001</v>
      </c>
      <c r="AD39" s="8">
        <v>50.469230000000003</v>
      </c>
      <c r="AE39" s="8" t="s">
        <v>55</v>
      </c>
      <c r="AF39" s="8">
        <v>52.349580000000003</v>
      </c>
      <c r="AG39" s="8">
        <v>54.152819999999998</v>
      </c>
      <c r="AH39" s="8">
        <v>54.703870000000002</v>
      </c>
      <c r="AI39" s="8">
        <v>55.391640000000002</v>
      </c>
      <c r="AJ39" s="8">
        <v>55.998930000000001</v>
      </c>
      <c r="AK39" s="8">
        <v>56.149239999999999</v>
      </c>
      <c r="AL39" s="8">
        <v>56.467700000000001</v>
      </c>
      <c r="AM39" s="8">
        <v>55.903300000000002</v>
      </c>
      <c r="AN39" s="8">
        <v>56.480240000000002</v>
      </c>
      <c r="AO39" s="8">
        <v>56.735199999999999</v>
      </c>
      <c r="AP39" s="8">
        <v>56.540170000000003</v>
      </c>
      <c r="AQ39" s="8">
        <v>56.689349999999997</v>
      </c>
      <c r="AR39" s="8">
        <v>56.912779999999998</v>
      </c>
      <c r="AS39" s="8">
        <v>56.531120000000001</v>
      </c>
      <c r="AT39" s="8">
        <v>56.905889999999999</v>
      </c>
      <c r="AU39" s="8">
        <v>56.606499999999997</v>
      </c>
      <c r="AV39" s="8" t="s">
        <v>55</v>
      </c>
      <c r="AW39" s="8" t="s">
        <v>55</v>
      </c>
      <c r="AX39">
        <v>1920.7379400000002</v>
      </c>
      <c r="AY39">
        <v>40</v>
      </c>
      <c r="AZ39" t="s">
        <v>202</v>
      </c>
      <c r="BA39" t="s">
        <v>613</v>
      </c>
      <c r="BB39">
        <f t="shared" si="42"/>
        <v>1</v>
      </c>
      <c r="BC39">
        <f t="shared" si="0"/>
        <v>2</v>
      </c>
      <c r="BD39">
        <f t="shared" si="1"/>
        <v>3</v>
      </c>
      <c r="BE39">
        <f t="shared" si="2"/>
        <v>4</v>
      </c>
      <c r="BF39">
        <f t="shared" si="3"/>
        <v>4</v>
      </c>
      <c r="BG39">
        <f t="shared" si="4"/>
        <v>5</v>
      </c>
      <c r="BH39">
        <f t="shared" si="5"/>
        <v>5</v>
      </c>
      <c r="BI39">
        <f t="shared" si="6"/>
        <v>5</v>
      </c>
      <c r="BJ39">
        <f t="shared" si="7"/>
        <v>5</v>
      </c>
      <c r="BK39">
        <f t="shared" si="8"/>
        <v>5</v>
      </c>
      <c r="BL39">
        <f t="shared" si="9"/>
        <v>5</v>
      </c>
      <c r="BM39">
        <f t="shared" si="10"/>
        <v>5</v>
      </c>
      <c r="BN39">
        <f t="shared" si="11"/>
        <v>5</v>
      </c>
      <c r="BO39">
        <f t="shared" si="12"/>
        <v>5</v>
      </c>
      <c r="BP39">
        <f t="shared" si="13"/>
        <v>5</v>
      </c>
      <c r="BQ39">
        <f t="shared" si="14"/>
        <v>5</v>
      </c>
      <c r="BR39">
        <f t="shared" si="15"/>
        <v>5</v>
      </c>
      <c r="BS39">
        <f t="shared" si="16"/>
        <v>5</v>
      </c>
      <c r="BT39">
        <f t="shared" si="17"/>
        <v>5</v>
      </c>
      <c r="BU39">
        <f t="shared" si="18"/>
        <v>5</v>
      </c>
      <c r="BV39">
        <f t="shared" si="19"/>
        <v>5</v>
      </c>
      <c r="BW39">
        <f t="shared" si="20"/>
        <v>5</v>
      </c>
      <c r="BX39">
        <f t="shared" si="21"/>
        <v>5</v>
      </c>
      <c r="BY39">
        <f t="shared" si="22"/>
        <v>5</v>
      </c>
      <c r="BZ39">
        <f t="shared" si="23"/>
        <v>4</v>
      </c>
      <c r="CA39">
        <f t="shared" si="24"/>
        <v>4</v>
      </c>
      <c r="CB39">
        <f t="shared" si="25"/>
        <v>4</v>
      </c>
      <c r="CC39">
        <f t="shared" si="26"/>
        <v>4</v>
      </c>
      <c r="CD39">
        <f t="shared" si="27"/>
        <v>4</v>
      </c>
      <c r="CE39">
        <f t="shared" si="28"/>
        <v>5</v>
      </c>
      <c r="CF39">
        <f t="shared" si="29"/>
        <v>5</v>
      </c>
      <c r="CG39">
        <f t="shared" si="30"/>
        <v>5</v>
      </c>
      <c r="CH39">
        <f t="shared" si="31"/>
        <v>5</v>
      </c>
      <c r="CI39">
        <f t="shared" si="32"/>
        <v>5</v>
      </c>
      <c r="CJ39" s="35">
        <f t="shared" si="33"/>
        <v>5</v>
      </c>
      <c r="CK39" s="35">
        <f t="shared" si="34"/>
        <v>5</v>
      </c>
      <c r="CL39" s="35">
        <f t="shared" si="35"/>
        <v>5</v>
      </c>
      <c r="CM39" s="35">
        <f t="shared" si="36"/>
        <v>5</v>
      </c>
      <c r="CN39" s="35">
        <f t="shared" si="37"/>
        <v>5</v>
      </c>
      <c r="CO39">
        <f t="shared" si="38"/>
        <v>5</v>
      </c>
      <c r="CP39">
        <f t="shared" si="39"/>
        <v>5</v>
      </c>
      <c r="CQ39">
        <f t="shared" si="40"/>
        <v>4</v>
      </c>
      <c r="CR39">
        <f t="shared" si="41"/>
        <v>3</v>
      </c>
      <c r="CS39">
        <f t="shared" si="43"/>
        <v>0</v>
      </c>
    </row>
    <row r="40" spans="1:97" ht="12.75" customHeight="1" x14ac:dyDescent="0.3">
      <c r="A40" s="6" t="s">
        <v>205</v>
      </c>
      <c r="B40" s="5" t="s">
        <v>53</v>
      </c>
      <c r="C40" s="7">
        <v>27.396319999999999</v>
      </c>
      <c r="D40" s="7">
        <v>27.474150000000002</v>
      </c>
      <c r="E40" s="7">
        <v>28.547249999999998</v>
      </c>
      <c r="F40" s="7">
        <v>30.66779</v>
      </c>
      <c r="G40" s="7">
        <v>31.556799999999999</v>
      </c>
      <c r="H40" s="7" t="s">
        <v>55</v>
      </c>
      <c r="I40" s="7">
        <v>32.18486</v>
      </c>
      <c r="J40" s="7" t="s">
        <v>55</v>
      </c>
      <c r="K40" s="7">
        <v>48.143560000000001</v>
      </c>
      <c r="L40" s="7">
        <v>44.144840000000002</v>
      </c>
      <c r="M40" s="7">
        <v>45.128740000000001</v>
      </c>
      <c r="N40" s="7">
        <v>45.141820000000003</v>
      </c>
      <c r="O40" s="7">
        <v>46.073160000000001</v>
      </c>
      <c r="P40" s="7">
        <v>44.753839999999997</v>
      </c>
      <c r="Q40" s="7">
        <v>44.538910000000001</v>
      </c>
      <c r="R40" s="7">
        <v>44.73124</v>
      </c>
      <c r="S40" s="7">
        <v>46.524830000000001</v>
      </c>
      <c r="T40" s="7">
        <v>47.939230000000002</v>
      </c>
      <c r="U40" s="7">
        <v>51.325299999999999</v>
      </c>
      <c r="V40" s="7">
        <v>50.980260000000001</v>
      </c>
      <c r="W40" s="7">
        <v>47.079659999999997</v>
      </c>
      <c r="X40" s="7">
        <v>49.026339999999998</v>
      </c>
      <c r="Y40" s="7">
        <v>54.509349999999998</v>
      </c>
      <c r="Z40" s="7">
        <v>54.99971</v>
      </c>
      <c r="AA40" s="7">
        <v>55.286140000000003</v>
      </c>
      <c r="AB40" s="7">
        <v>57.594200000000001</v>
      </c>
      <c r="AC40" s="7">
        <v>58.091619999999999</v>
      </c>
      <c r="AD40" s="7">
        <v>58.86083</v>
      </c>
      <c r="AE40" s="7">
        <v>59.984070000000003</v>
      </c>
      <c r="AF40" s="7">
        <v>61.184699999999999</v>
      </c>
      <c r="AG40" s="7">
        <v>61.896189999999997</v>
      </c>
      <c r="AH40" s="7">
        <v>61.368569999999998</v>
      </c>
      <c r="AI40" s="7">
        <v>60.777529999999999</v>
      </c>
      <c r="AJ40" s="7">
        <v>61.29927</v>
      </c>
      <c r="AK40" s="7">
        <v>60.702060000000003</v>
      </c>
      <c r="AL40" s="7">
        <v>60.618029999999997</v>
      </c>
      <c r="AM40" s="7">
        <v>60.753540000000001</v>
      </c>
      <c r="AN40" s="7">
        <v>61.017040000000001</v>
      </c>
      <c r="AO40" s="7">
        <v>60.859580000000001</v>
      </c>
      <c r="AP40" s="7">
        <v>58.84404</v>
      </c>
      <c r="AQ40" s="7">
        <v>59.273040000000002</v>
      </c>
      <c r="AR40" s="7">
        <v>59.23039</v>
      </c>
      <c r="AS40" s="7">
        <v>59.377740000000003</v>
      </c>
      <c r="AT40" s="7">
        <v>59.488579999999999</v>
      </c>
      <c r="AU40" s="7">
        <v>58.249090000000002</v>
      </c>
      <c r="AV40" s="7" t="s">
        <v>55</v>
      </c>
      <c r="AW40" s="7" t="s">
        <v>55</v>
      </c>
      <c r="AX40">
        <v>2197.6242099999999</v>
      </c>
      <c r="AY40">
        <v>43</v>
      </c>
      <c r="AZ40" t="s">
        <v>205</v>
      </c>
      <c r="BA40" t="s">
        <v>614</v>
      </c>
      <c r="BB40">
        <f t="shared" si="42"/>
        <v>5</v>
      </c>
      <c r="BC40">
        <f t="shared" si="0"/>
        <v>4</v>
      </c>
      <c r="BD40">
        <f t="shared" si="1"/>
        <v>4</v>
      </c>
      <c r="BE40">
        <f t="shared" si="2"/>
        <v>3</v>
      </c>
      <c r="BF40">
        <f t="shared" si="3"/>
        <v>3</v>
      </c>
      <c r="BG40">
        <f t="shared" si="4"/>
        <v>3</v>
      </c>
      <c r="BH40">
        <f t="shared" si="5"/>
        <v>4</v>
      </c>
      <c r="BI40">
        <f t="shared" si="6"/>
        <v>4</v>
      </c>
      <c r="BJ40">
        <f t="shared" si="7"/>
        <v>5</v>
      </c>
      <c r="BK40">
        <f t="shared" si="8"/>
        <v>5</v>
      </c>
      <c r="BL40">
        <f t="shared" si="9"/>
        <v>5</v>
      </c>
      <c r="BM40">
        <f t="shared" si="10"/>
        <v>5</v>
      </c>
      <c r="BN40">
        <f t="shared" si="11"/>
        <v>5</v>
      </c>
      <c r="BO40">
        <f t="shared" si="12"/>
        <v>5</v>
      </c>
      <c r="BP40">
        <f t="shared" si="13"/>
        <v>5</v>
      </c>
      <c r="BQ40">
        <f t="shared" si="14"/>
        <v>5</v>
      </c>
      <c r="BR40">
        <f t="shared" si="15"/>
        <v>5</v>
      </c>
      <c r="BS40">
        <f t="shared" si="16"/>
        <v>5</v>
      </c>
      <c r="BT40">
        <f t="shared" si="17"/>
        <v>5</v>
      </c>
      <c r="BU40">
        <f t="shared" si="18"/>
        <v>5</v>
      </c>
      <c r="BV40">
        <f t="shared" si="19"/>
        <v>5</v>
      </c>
      <c r="BW40">
        <f t="shared" si="20"/>
        <v>5</v>
      </c>
      <c r="BX40">
        <f t="shared" si="21"/>
        <v>5</v>
      </c>
      <c r="BY40">
        <f t="shared" si="22"/>
        <v>5</v>
      </c>
      <c r="BZ40">
        <f t="shared" si="23"/>
        <v>5</v>
      </c>
      <c r="CA40">
        <f t="shared" si="24"/>
        <v>5</v>
      </c>
      <c r="CB40">
        <f t="shared" si="25"/>
        <v>5</v>
      </c>
      <c r="CC40">
        <f t="shared" si="26"/>
        <v>5</v>
      </c>
      <c r="CD40">
        <f t="shared" si="27"/>
        <v>5</v>
      </c>
      <c r="CE40">
        <f t="shared" si="28"/>
        <v>5</v>
      </c>
      <c r="CF40">
        <f t="shared" si="29"/>
        <v>5</v>
      </c>
      <c r="CG40">
        <f t="shared" si="30"/>
        <v>5</v>
      </c>
      <c r="CH40">
        <f t="shared" si="31"/>
        <v>5</v>
      </c>
      <c r="CI40">
        <f t="shared" si="32"/>
        <v>5</v>
      </c>
      <c r="CJ40" s="35">
        <f t="shared" si="33"/>
        <v>5</v>
      </c>
      <c r="CK40" s="35">
        <f t="shared" si="34"/>
        <v>5</v>
      </c>
      <c r="CL40" s="35">
        <f t="shared" si="35"/>
        <v>5</v>
      </c>
      <c r="CM40" s="35">
        <f t="shared" si="36"/>
        <v>5</v>
      </c>
      <c r="CN40" s="35">
        <f t="shared" si="37"/>
        <v>5</v>
      </c>
      <c r="CO40">
        <f t="shared" si="38"/>
        <v>5</v>
      </c>
      <c r="CP40">
        <f t="shared" si="39"/>
        <v>5</v>
      </c>
      <c r="CQ40">
        <f t="shared" si="40"/>
        <v>4</v>
      </c>
      <c r="CR40">
        <f t="shared" si="41"/>
        <v>3</v>
      </c>
      <c r="CS40">
        <f t="shared" si="43"/>
        <v>0</v>
      </c>
    </row>
    <row r="41" spans="1:97" ht="12.75" customHeight="1" x14ac:dyDescent="0.3">
      <c r="A41" s="6" t="s">
        <v>212</v>
      </c>
      <c r="B41" s="5" t="s">
        <v>53</v>
      </c>
      <c r="C41" s="8" t="s">
        <v>55</v>
      </c>
      <c r="D41" s="8">
        <v>17.71001</v>
      </c>
      <c r="E41" s="8" t="s">
        <v>55</v>
      </c>
      <c r="F41" s="8">
        <v>33.91037</v>
      </c>
      <c r="G41" s="8">
        <v>39.279449999999997</v>
      </c>
      <c r="H41" s="8">
        <v>41.05733</v>
      </c>
      <c r="I41" s="8">
        <v>42.346310000000003</v>
      </c>
      <c r="J41" s="8">
        <v>47.41039</v>
      </c>
      <c r="K41" s="8" t="s">
        <v>55</v>
      </c>
      <c r="L41" s="8" t="s">
        <v>55</v>
      </c>
      <c r="M41" s="8" t="s">
        <v>55</v>
      </c>
      <c r="N41" s="8" t="s">
        <v>55</v>
      </c>
      <c r="O41" s="8" t="s">
        <v>55</v>
      </c>
      <c r="P41" s="8" t="s">
        <v>55</v>
      </c>
      <c r="Q41" s="8" t="s">
        <v>55</v>
      </c>
      <c r="R41" s="8" t="s">
        <v>55</v>
      </c>
      <c r="S41" s="8">
        <v>54.389699999999998</v>
      </c>
      <c r="T41" s="8">
        <v>55.146059999999999</v>
      </c>
      <c r="U41" s="8">
        <v>56.205460000000002</v>
      </c>
      <c r="V41" s="8">
        <v>55.178730000000002</v>
      </c>
      <c r="W41" s="8">
        <v>56.594760000000001</v>
      </c>
      <c r="X41" s="8">
        <v>55.369599999999998</v>
      </c>
      <c r="Y41" s="8">
        <v>54.349980000000002</v>
      </c>
      <c r="Z41" s="8">
        <v>54.658909999999999</v>
      </c>
      <c r="AA41" s="8">
        <v>55.892629999999997</v>
      </c>
      <c r="AB41" s="8" t="s">
        <v>55</v>
      </c>
      <c r="AC41" s="8">
        <v>54.379550000000002</v>
      </c>
      <c r="AD41" s="8">
        <v>57.788899999999998</v>
      </c>
      <c r="AE41" s="8" t="s">
        <v>55</v>
      </c>
      <c r="AF41" s="8">
        <v>59.537210000000002</v>
      </c>
      <c r="AG41" s="8">
        <v>59.963250000000002</v>
      </c>
      <c r="AH41" s="8">
        <v>58.840209999999999</v>
      </c>
      <c r="AI41" s="8">
        <v>60.275869999999998</v>
      </c>
      <c r="AJ41" s="8">
        <v>61.051549999999999</v>
      </c>
      <c r="AK41" s="8">
        <v>60.337670000000003</v>
      </c>
      <c r="AL41" s="8">
        <v>61.834069999999997</v>
      </c>
      <c r="AM41" s="8">
        <v>61.370750000000001</v>
      </c>
      <c r="AN41" s="8">
        <v>61.804569999999998</v>
      </c>
      <c r="AO41" s="8">
        <v>60.632129999999997</v>
      </c>
      <c r="AP41" s="8">
        <v>61.306420000000003</v>
      </c>
      <c r="AQ41" s="8">
        <v>60.87359</v>
      </c>
      <c r="AR41" s="8">
        <v>60.997050000000002</v>
      </c>
      <c r="AS41" s="8">
        <v>60.970109999999998</v>
      </c>
      <c r="AT41" s="8">
        <v>58.909680000000002</v>
      </c>
      <c r="AU41" s="8">
        <v>58.560600000000001</v>
      </c>
      <c r="AV41" s="8" t="s">
        <v>55</v>
      </c>
      <c r="AW41" s="8" t="s">
        <v>55</v>
      </c>
      <c r="AX41">
        <v>1798.9328699999996</v>
      </c>
      <c r="AY41">
        <v>33</v>
      </c>
      <c r="AZ41" t="s">
        <v>212</v>
      </c>
      <c r="BA41" t="s">
        <v>613</v>
      </c>
      <c r="BB41">
        <f t="shared" si="42"/>
        <v>3</v>
      </c>
      <c r="BC41">
        <f t="shared" si="0"/>
        <v>4</v>
      </c>
      <c r="BD41">
        <f t="shared" si="1"/>
        <v>4</v>
      </c>
      <c r="BE41">
        <f t="shared" si="2"/>
        <v>5</v>
      </c>
      <c r="BF41">
        <f t="shared" si="3"/>
        <v>4</v>
      </c>
      <c r="BG41">
        <f t="shared" si="4"/>
        <v>3</v>
      </c>
      <c r="BH41">
        <f t="shared" si="5"/>
        <v>2</v>
      </c>
      <c r="BI41">
        <f t="shared" si="6"/>
        <v>1</v>
      </c>
      <c r="BJ41">
        <f t="shared" si="7"/>
        <v>0</v>
      </c>
      <c r="BK41">
        <f t="shared" si="8"/>
        <v>0</v>
      </c>
      <c r="BL41">
        <f t="shared" si="9"/>
        <v>0</v>
      </c>
      <c r="BM41">
        <f t="shared" si="10"/>
        <v>0</v>
      </c>
      <c r="BN41">
        <f t="shared" si="11"/>
        <v>1</v>
      </c>
      <c r="BO41">
        <f t="shared" si="12"/>
        <v>2</v>
      </c>
      <c r="BP41">
        <f t="shared" si="13"/>
        <v>3</v>
      </c>
      <c r="BQ41">
        <f t="shared" si="14"/>
        <v>4</v>
      </c>
      <c r="BR41">
        <f t="shared" si="15"/>
        <v>5</v>
      </c>
      <c r="BS41">
        <f t="shared" si="16"/>
        <v>5</v>
      </c>
      <c r="BT41">
        <f t="shared" si="17"/>
        <v>5</v>
      </c>
      <c r="BU41">
        <f t="shared" si="18"/>
        <v>5</v>
      </c>
      <c r="BV41">
        <f t="shared" si="19"/>
        <v>5</v>
      </c>
      <c r="BW41">
        <f t="shared" si="20"/>
        <v>4</v>
      </c>
      <c r="BX41">
        <f t="shared" si="21"/>
        <v>4</v>
      </c>
      <c r="BY41">
        <f t="shared" si="22"/>
        <v>4</v>
      </c>
      <c r="BZ41">
        <f t="shared" si="23"/>
        <v>3</v>
      </c>
      <c r="CA41">
        <f t="shared" si="24"/>
        <v>3</v>
      </c>
      <c r="CB41">
        <f t="shared" si="25"/>
        <v>4</v>
      </c>
      <c r="CC41">
        <f t="shared" si="26"/>
        <v>4</v>
      </c>
      <c r="CD41">
        <f t="shared" si="27"/>
        <v>4</v>
      </c>
      <c r="CE41">
        <f t="shared" si="28"/>
        <v>5</v>
      </c>
      <c r="CF41">
        <f t="shared" si="29"/>
        <v>5</v>
      </c>
      <c r="CG41">
        <f t="shared" si="30"/>
        <v>5</v>
      </c>
      <c r="CH41">
        <f t="shared" si="31"/>
        <v>5</v>
      </c>
      <c r="CI41">
        <f t="shared" si="32"/>
        <v>5</v>
      </c>
      <c r="CJ41" s="35">
        <f t="shared" si="33"/>
        <v>5</v>
      </c>
      <c r="CK41" s="35">
        <f t="shared" si="34"/>
        <v>5</v>
      </c>
      <c r="CL41" s="35">
        <f t="shared" si="35"/>
        <v>5</v>
      </c>
      <c r="CM41" s="35">
        <f t="shared" si="36"/>
        <v>5</v>
      </c>
      <c r="CN41" s="35">
        <f t="shared" si="37"/>
        <v>5</v>
      </c>
      <c r="CO41">
        <f t="shared" si="38"/>
        <v>5</v>
      </c>
      <c r="CP41">
        <f t="shared" si="39"/>
        <v>5</v>
      </c>
      <c r="CQ41">
        <f t="shared" si="40"/>
        <v>4</v>
      </c>
      <c r="CR41">
        <f t="shared" si="41"/>
        <v>3</v>
      </c>
      <c r="CS41">
        <f t="shared" si="43"/>
        <v>4</v>
      </c>
    </row>
    <row r="42" spans="1:97" ht="12.75" customHeight="1" x14ac:dyDescent="0.3">
      <c r="A42" s="6" t="s">
        <v>217</v>
      </c>
      <c r="B42" s="5" t="s">
        <v>53</v>
      </c>
      <c r="C42" s="7" t="s">
        <v>55</v>
      </c>
      <c r="D42" s="7" t="s">
        <v>55</v>
      </c>
      <c r="E42" s="7" t="s">
        <v>55</v>
      </c>
      <c r="F42" s="7" t="s">
        <v>55</v>
      </c>
      <c r="G42" s="7" t="s">
        <v>55</v>
      </c>
      <c r="H42" s="7" t="s">
        <v>55</v>
      </c>
      <c r="I42" s="7">
        <v>58.213430000000002</v>
      </c>
      <c r="J42" s="7">
        <v>54.898159999999997</v>
      </c>
      <c r="K42" s="7">
        <v>53.916449999999998</v>
      </c>
      <c r="L42" s="7">
        <v>58.578989999999997</v>
      </c>
      <c r="M42" s="7">
        <v>55.648699999999998</v>
      </c>
      <c r="N42" s="7">
        <v>55</v>
      </c>
      <c r="O42" s="7">
        <v>54.618119999999998</v>
      </c>
      <c r="P42" s="7">
        <v>55.439540000000001</v>
      </c>
      <c r="Q42" s="7">
        <v>56.05968</v>
      </c>
      <c r="R42" s="7">
        <v>60.335369999999998</v>
      </c>
      <c r="S42" s="7">
        <v>63.330640000000002</v>
      </c>
      <c r="T42" s="7" t="s">
        <v>55</v>
      </c>
      <c r="U42" s="7" t="s">
        <v>55</v>
      </c>
      <c r="V42" s="7" t="s">
        <v>55</v>
      </c>
      <c r="W42" s="7" t="s">
        <v>55</v>
      </c>
      <c r="X42" s="7" t="s">
        <v>55</v>
      </c>
      <c r="Y42" s="7" t="s">
        <v>55</v>
      </c>
      <c r="Z42" s="7" t="s">
        <v>55</v>
      </c>
      <c r="AA42" s="7">
        <v>64.937330000000003</v>
      </c>
      <c r="AB42" s="7" t="s">
        <v>55</v>
      </c>
      <c r="AC42" s="7" t="s">
        <v>55</v>
      </c>
      <c r="AD42" s="7" t="s">
        <v>55</v>
      </c>
      <c r="AE42" s="7" t="s">
        <v>55</v>
      </c>
      <c r="AF42" s="7" t="s">
        <v>55</v>
      </c>
      <c r="AG42" s="7" t="s">
        <v>55</v>
      </c>
      <c r="AH42" s="7" t="s">
        <v>55</v>
      </c>
      <c r="AI42" s="7">
        <v>66.413359999999997</v>
      </c>
      <c r="AJ42" s="7">
        <v>48.047759999999997</v>
      </c>
      <c r="AK42" s="7">
        <v>70.008039999999994</v>
      </c>
      <c r="AL42" s="7">
        <v>67.919359999999998</v>
      </c>
      <c r="AM42" s="7">
        <v>66.878399999999999</v>
      </c>
      <c r="AN42" s="7">
        <v>66.58408</v>
      </c>
      <c r="AO42" s="7">
        <v>66.031999999999996</v>
      </c>
      <c r="AP42" s="7">
        <v>65.848150000000004</v>
      </c>
      <c r="AQ42" s="7">
        <v>64.364599999999996</v>
      </c>
      <c r="AR42" s="7">
        <v>63.607250000000001</v>
      </c>
      <c r="AS42" s="7">
        <v>65.382249999999999</v>
      </c>
      <c r="AT42" s="7">
        <v>64.714550000000003</v>
      </c>
      <c r="AU42" s="7" t="s">
        <v>55</v>
      </c>
      <c r="AV42" s="7" t="s">
        <v>55</v>
      </c>
      <c r="AW42" s="7" t="s">
        <v>55</v>
      </c>
      <c r="AX42">
        <v>1466.7762100000002</v>
      </c>
      <c r="AY42">
        <v>24</v>
      </c>
      <c r="AZ42" t="s">
        <v>217</v>
      </c>
      <c r="BA42" t="s">
        <v>616</v>
      </c>
      <c r="BB42">
        <f t="shared" si="42"/>
        <v>0</v>
      </c>
      <c r="BC42">
        <f t="shared" si="0"/>
        <v>0</v>
      </c>
      <c r="BD42">
        <f t="shared" si="1"/>
        <v>1</v>
      </c>
      <c r="BE42">
        <f t="shared" si="2"/>
        <v>2</v>
      </c>
      <c r="BF42">
        <f t="shared" si="3"/>
        <v>3</v>
      </c>
      <c r="BG42">
        <f t="shared" si="4"/>
        <v>4</v>
      </c>
      <c r="BH42">
        <f t="shared" si="5"/>
        <v>5</v>
      </c>
      <c r="BI42">
        <f t="shared" si="6"/>
        <v>5</v>
      </c>
      <c r="BJ42">
        <f t="shared" si="7"/>
        <v>5</v>
      </c>
      <c r="BK42">
        <f t="shared" si="8"/>
        <v>5</v>
      </c>
      <c r="BL42">
        <f t="shared" si="9"/>
        <v>5</v>
      </c>
      <c r="BM42">
        <f t="shared" si="10"/>
        <v>5</v>
      </c>
      <c r="BN42">
        <f t="shared" si="11"/>
        <v>5</v>
      </c>
      <c r="BO42">
        <f t="shared" si="12"/>
        <v>4</v>
      </c>
      <c r="BP42">
        <f t="shared" si="13"/>
        <v>3</v>
      </c>
      <c r="BQ42">
        <f t="shared" si="14"/>
        <v>2</v>
      </c>
      <c r="BR42">
        <f t="shared" si="15"/>
        <v>1</v>
      </c>
      <c r="BS42">
        <f t="shared" si="16"/>
        <v>0</v>
      </c>
      <c r="BT42">
        <f t="shared" si="17"/>
        <v>0</v>
      </c>
      <c r="BU42">
        <f t="shared" si="18"/>
        <v>0</v>
      </c>
      <c r="BV42">
        <f t="shared" si="19"/>
        <v>1</v>
      </c>
      <c r="BW42">
        <f t="shared" si="20"/>
        <v>1</v>
      </c>
      <c r="BX42">
        <f t="shared" si="21"/>
        <v>1</v>
      </c>
      <c r="BY42">
        <f t="shared" si="22"/>
        <v>1</v>
      </c>
      <c r="BZ42">
        <f t="shared" si="23"/>
        <v>1</v>
      </c>
      <c r="CA42">
        <f t="shared" si="24"/>
        <v>0</v>
      </c>
      <c r="CB42">
        <f t="shared" si="25"/>
        <v>0</v>
      </c>
      <c r="CC42">
        <f t="shared" si="26"/>
        <v>0</v>
      </c>
      <c r="CD42">
        <f t="shared" si="27"/>
        <v>1</v>
      </c>
      <c r="CE42">
        <f t="shared" si="28"/>
        <v>2</v>
      </c>
      <c r="CF42">
        <f t="shared" si="29"/>
        <v>3</v>
      </c>
      <c r="CG42">
        <f t="shared" si="30"/>
        <v>4</v>
      </c>
      <c r="CH42">
        <f t="shared" si="31"/>
        <v>5</v>
      </c>
      <c r="CI42">
        <f t="shared" si="32"/>
        <v>5</v>
      </c>
      <c r="CJ42" s="35">
        <f t="shared" si="33"/>
        <v>5</v>
      </c>
      <c r="CK42" s="35">
        <f t="shared" si="34"/>
        <v>5</v>
      </c>
      <c r="CL42" s="35">
        <f t="shared" si="35"/>
        <v>5</v>
      </c>
      <c r="CM42" s="35">
        <f t="shared" si="36"/>
        <v>5</v>
      </c>
      <c r="CN42" s="35">
        <f t="shared" si="37"/>
        <v>5</v>
      </c>
      <c r="CO42">
        <f t="shared" si="38"/>
        <v>5</v>
      </c>
      <c r="CP42">
        <f t="shared" si="39"/>
        <v>4</v>
      </c>
      <c r="CQ42">
        <f t="shared" si="40"/>
        <v>3</v>
      </c>
      <c r="CR42">
        <f t="shared" si="41"/>
        <v>2</v>
      </c>
      <c r="CS42">
        <f t="shared" si="43"/>
        <v>8</v>
      </c>
    </row>
    <row r="43" spans="1:97" ht="12.75" customHeight="1" x14ac:dyDescent="0.3">
      <c r="A43" s="6" t="s">
        <v>221</v>
      </c>
      <c r="B43" s="5" t="s">
        <v>53</v>
      </c>
      <c r="C43" s="7" t="s">
        <v>55</v>
      </c>
      <c r="D43" s="7">
        <v>65.915030000000002</v>
      </c>
      <c r="E43" s="7" t="s">
        <v>55</v>
      </c>
      <c r="F43" s="7">
        <v>65.076779999999999</v>
      </c>
      <c r="G43" s="7" t="s">
        <v>55</v>
      </c>
      <c r="H43" s="7" t="s">
        <v>55</v>
      </c>
      <c r="I43" s="7" t="s">
        <v>55</v>
      </c>
      <c r="J43" s="7" t="s">
        <v>55</v>
      </c>
      <c r="K43" s="7" t="s">
        <v>55</v>
      </c>
      <c r="L43" s="7" t="s">
        <v>55</v>
      </c>
      <c r="M43" s="7" t="s">
        <v>55</v>
      </c>
      <c r="N43" s="7">
        <v>54.267150000000001</v>
      </c>
      <c r="O43" s="7">
        <v>57.50526</v>
      </c>
      <c r="P43" s="7" t="s">
        <v>55</v>
      </c>
      <c r="Q43" s="7" t="s">
        <v>55</v>
      </c>
      <c r="R43" s="7">
        <v>33.163980000000002</v>
      </c>
      <c r="S43" s="7">
        <v>55.821719999999999</v>
      </c>
      <c r="T43" s="7" t="s">
        <v>55</v>
      </c>
      <c r="U43" s="7" t="s">
        <v>55</v>
      </c>
      <c r="V43" s="7" t="s">
        <v>55</v>
      </c>
      <c r="W43" s="7" t="s">
        <v>55</v>
      </c>
      <c r="X43" s="7" t="s">
        <v>55</v>
      </c>
      <c r="Y43" s="7">
        <v>58.344810000000003</v>
      </c>
      <c r="Z43" s="7">
        <v>66.454449999999994</v>
      </c>
      <c r="AA43" s="7">
        <v>56.305300000000003</v>
      </c>
      <c r="AB43" s="7" t="s">
        <v>55</v>
      </c>
      <c r="AC43" s="7">
        <v>61.86956</v>
      </c>
      <c r="AD43" s="7">
        <v>62.742330000000003</v>
      </c>
      <c r="AE43" s="7" t="s">
        <v>55</v>
      </c>
      <c r="AF43" s="7" t="s">
        <v>55</v>
      </c>
      <c r="AG43" s="7" t="s">
        <v>55</v>
      </c>
      <c r="AH43" s="7">
        <v>60.648629999999997</v>
      </c>
      <c r="AI43" s="7">
        <v>61.03481</v>
      </c>
      <c r="AJ43" s="7">
        <v>59.984900000000003</v>
      </c>
      <c r="AK43" s="7">
        <v>59.309629999999999</v>
      </c>
      <c r="AL43" s="7">
        <v>60.714579999999998</v>
      </c>
      <c r="AM43" s="7">
        <v>60.752760000000002</v>
      </c>
      <c r="AN43" s="7" t="s">
        <v>55</v>
      </c>
      <c r="AO43" s="7" t="s">
        <v>55</v>
      </c>
      <c r="AP43" s="7">
        <v>57.435470000000002</v>
      </c>
      <c r="AQ43" s="7">
        <v>56.018830000000001</v>
      </c>
      <c r="AR43" s="7">
        <v>57.332639999999998</v>
      </c>
      <c r="AS43" s="7">
        <v>55.905050000000003</v>
      </c>
      <c r="AT43" s="7">
        <v>56.837040000000002</v>
      </c>
      <c r="AU43" s="7">
        <v>57.519889999999997</v>
      </c>
      <c r="AV43" s="7" t="s">
        <v>55</v>
      </c>
      <c r="AW43" s="7" t="s">
        <v>55</v>
      </c>
      <c r="AX43">
        <v>1340.9605999999999</v>
      </c>
      <c r="AY43">
        <v>23</v>
      </c>
      <c r="AZ43" t="s">
        <v>221</v>
      </c>
      <c r="BA43" t="s">
        <v>617</v>
      </c>
      <c r="BB43">
        <f t="shared" si="42"/>
        <v>2</v>
      </c>
      <c r="BC43">
        <f t="shared" si="0"/>
        <v>2</v>
      </c>
      <c r="BD43">
        <f t="shared" si="1"/>
        <v>1</v>
      </c>
      <c r="BE43">
        <f t="shared" si="2"/>
        <v>1</v>
      </c>
      <c r="BF43">
        <f t="shared" si="3"/>
        <v>0</v>
      </c>
      <c r="BG43">
        <f t="shared" si="4"/>
        <v>0</v>
      </c>
      <c r="BH43">
        <f t="shared" si="5"/>
        <v>0</v>
      </c>
      <c r="BI43">
        <f t="shared" si="6"/>
        <v>1</v>
      </c>
      <c r="BJ43">
        <f t="shared" si="7"/>
        <v>2</v>
      </c>
      <c r="BK43">
        <f t="shared" si="8"/>
        <v>2</v>
      </c>
      <c r="BL43">
        <f t="shared" si="9"/>
        <v>2</v>
      </c>
      <c r="BM43">
        <f t="shared" si="10"/>
        <v>3</v>
      </c>
      <c r="BN43">
        <f t="shared" si="11"/>
        <v>3</v>
      </c>
      <c r="BO43">
        <f t="shared" si="12"/>
        <v>2</v>
      </c>
      <c r="BP43">
        <f t="shared" si="13"/>
        <v>2</v>
      </c>
      <c r="BQ43">
        <f t="shared" si="14"/>
        <v>2</v>
      </c>
      <c r="BR43">
        <f t="shared" si="15"/>
        <v>1</v>
      </c>
      <c r="BS43">
        <f t="shared" si="16"/>
        <v>0</v>
      </c>
      <c r="BT43">
        <f t="shared" si="17"/>
        <v>1</v>
      </c>
      <c r="BU43">
        <f t="shared" si="18"/>
        <v>2</v>
      </c>
      <c r="BV43">
        <f t="shared" si="19"/>
        <v>3</v>
      </c>
      <c r="BW43">
        <f t="shared" si="20"/>
        <v>3</v>
      </c>
      <c r="BX43">
        <f t="shared" si="21"/>
        <v>4</v>
      </c>
      <c r="BY43">
        <f t="shared" si="22"/>
        <v>4</v>
      </c>
      <c r="BZ43">
        <f t="shared" si="23"/>
        <v>3</v>
      </c>
      <c r="CA43">
        <f t="shared" si="24"/>
        <v>2</v>
      </c>
      <c r="CB43">
        <f t="shared" si="25"/>
        <v>2</v>
      </c>
      <c r="CC43">
        <f t="shared" si="26"/>
        <v>2</v>
      </c>
      <c r="CD43">
        <f t="shared" si="27"/>
        <v>2</v>
      </c>
      <c r="CE43">
        <f t="shared" si="28"/>
        <v>3</v>
      </c>
      <c r="CF43">
        <f t="shared" si="29"/>
        <v>4</v>
      </c>
      <c r="CG43">
        <f t="shared" si="30"/>
        <v>5</v>
      </c>
      <c r="CH43">
        <f t="shared" si="31"/>
        <v>5</v>
      </c>
      <c r="CI43">
        <f t="shared" si="32"/>
        <v>4</v>
      </c>
      <c r="CJ43" s="35">
        <f t="shared" si="33"/>
        <v>3</v>
      </c>
      <c r="CK43" s="35">
        <f t="shared" si="34"/>
        <v>3</v>
      </c>
      <c r="CL43" s="35">
        <f t="shared" si="35"/>
        <v>3</v>
      </c>
      <c r="CM43" s="35">
        <f t="shared" si="36"/>
        <v>3</v>
      </c>
      <c r="CN43" s="35">
        <f t="shared" si="37"/>
        <v>4</v>
      </c>
      <c r="CO43">
        <f t="shared" si="38"/>
        <v>5</v>
      </c>
      <c r="CP43">
        <f t="shared" si="39"/>
        <v>5</v>
      </c>
      <c r="CQ43">
        <f t="shared" si="40"/>
        <v>4</v>
      </c>
      <c r="CR43">
        <f t="shared" si="41"/>
        <v>3</v>
      </c>
      <c r="CS43">
        <f t="shared" si="43"/>
        <v>4</v>
      </c>
    </row>
    <row r="44" spans="1:97" ht="12.75" customHeight="1" x14ac:dyDescent="0.3">
      <c r="A44" s="6" t="s">
        <v>223</v>
      </c>
      <c r="B44" s="5" t="s">
        <v>53</v>
      </c>
      <c r="C44" s="7" t="s">
        <v>55</v>
      </c>
      <c r="D44" s="7">
        <v>57.039760000000001</v>
      </c>
      <c r="E44" s="7" t="s">
        <v>55</v>
      </c>
      <c r="F44" s="7">
        <v>49.7331</v>
      </c>
      <c r="G44" s="7">
        <v>52.113549999999996</v>
      </c>
      <c r="H44" s="7">
        <v>55.21414</v>
      </c>
      <c r="I44" s="7">
        <v>57.639029999999998</v>
      </c>
      <c r="J44" s="7">
        <v>58.627279999999999</v>
      </c>
      <c r="K44" s="7">
        <v>63.11016</v>
      </c>
      <c r="L44" s="7">
        <v>61.744149999999998</v>
      </c>
      <c r="M44" s="7">
        <v>61.835659999999997</v>
      </c>
      <c r="N44" s="7">
        <v>60.961590000000001</v>
      </c>
      <c r="O44" s="7">
        <v>58.94115</v>
      </c>
      <c r="P44" s="7">
        <v>62.141539999999999</v>
      </c>
      <c r="Q44" s="7">
        <v>58.902329999999999</v>
      </c>
      <c r="R44" s="7">
        <v>60.891629999999999</v>
      </c>
      <c r="S44" s="7">
        <v>61.01155</v>
      </c>
      <c r="T44" s="7">
        <v>60.217320000000001</v>
      </c>
      <c r="U44" s="7">
        <v>60.205480000000001</v>
      </c>
      <c r="V44" s="7">
        <v>61.901470000000003</v>
      </c>
      <c r="W44" s="7">
        <v>61.09131</v>
      </c>
      <c r="X44" s="7">
        <v>61.09131</v>
      </c>
      <c r="Y44" s="7">
        <v>62.745950000000001</v>
      </c>
      <c r="Z44" s="7">
        <v>63.003830000000001</v>
      </c>
      <c r="AA44" s="7">
        <v>64.873429999999999</v>
      </c>
      <c r="AB44" s="7">
        <v>61.843310000000002</v>
      </c>
      <c r="AC44" s="7" t="s">
        <v>55</v>
      </c>
      <c r="AD44" s="7" t="s">
        <v>55</v>
      </c>
      <c r="AE44" s="7" t="s">
        <v>55</v>
      </c>
      <c r="AF44" s="7" t="s">
        <v>55</v>
      </c>
      <c r="AG44" s="7" t="s">
        <v>55</v>
      </c>
      <c r="AH44" s="7">
        <v>65.909149999999997</v>
      </c>
      <c r="AI44" s="7">
        <v>64.909719999999993</v>
      </c>
      <c r="AJ44" s="7">
        <v>65.139970000000005</v>
      </c>
      <c r="AK44" s="7">
        <v>65.499790000000004</v>
      </c>
      <c r="AL44" s="7">
        <v>65.914760000000001</v>
      </c>
      <c r="AM44" s="7">
        <v>65.555869999999999</v>
      </c>
      <c r="AN44" s="7">
        <v>65.180629999999994</v>
      </c>
      <c r="AO44" s="7">
        <v>65.834919999999997</v>
      </c>
      <c r="AP44" s="7">
        <v>65.163520000000005</v>
      </c>
      <c r="AQ44" s="7">
        <v>65.819249999999997</v>
      </c>
      <c r="AR44" s="7">
        <v>66.033990000000003</v>
      </c>
      <c r="AS44" s="7">
        <v>65.978930000000005</v>
      </c>
      <c r="AT44" s="7">
        <v>66.361660000000001</v>
      </c>
      <c r="AU44" s="7">
        <v>66.030559999999994</v>
      </c>
      <c r="AV44" s="7" t="s">
        <v>55</v>
      </c>
      <c r="AW44" s="7" t="s">
        <v>55</v>
      </c>
      <c r="AX44">
        <v>2356.2127500000001</v>
      </c>
      <c r="AY44">
        <v>38</v>
      </c>
      <c r="AZ44" t="s">
        <v>223</v>
      </c>
      <c r="BA44" t="s">
        <v>613</v>
      </c>
      <c r="BB44">
        <f t="shared" si="42"/>
        <v>3</v>
      </c>
      <c r="BC44">
        <f t="shared" si="0"/>
        <v>4</v>
      </c>
      <c r="BD44">
        <f t="shared" si="1"/>
        <v>4</v>
      </c>
      <c r="BE44">
        <f t="shared" si="2"/>
        <v>5</v>
      </c>
      <c r="BF44">
        <f t="shared" si="3"/>
        <v>5</v>
      </c>
      <c r="BG44">
        <f t="shared" si="4"/>
        <v>5</v>
      </c>
      <c r="BH44">
        <f t="shared" si="5"/>
        <v>5</v>
      </c>
      <c r="BI44">
        <f t="shared" si="6"/>
        <v>5</v>
      </c>
      <c r="BJ44">
        <f t="shared" si="7"/>
        <v>5</v>
      </c>
      <c r="BK44">
        <f t="shared" si="8"/>
        <v>5</v>
      </c>
      <c r="BL44">
        <f t="shared" si="9"/>
        <v>5</v>
      </c>
      <c r="BM44">
        <f t="shared" si="10"/>
        <v>5</v>
      </c>
      <c r="BN44">
        <f t="shared" si="11"/>
        <v>5</v>
      </c>
      <c r="BO44">
        <f t="shared" si="12"/>
        <v>5</v>
      </c>
      <c r="BP44">
        <f t="shared" si="13"/>
        <v>5</v>
      </c>
      <c r="BQ44">
        <f t="shared" si="14"/>
        <v>5</v>
      </c>
      <c r="BR44">
        <f t="shared" si="15"/>
        <v>5</v>
      </c>
      <c r="BS44">
        <f t="shared" si="16"/>
        <v>5</v>
      </c>
      <c r="BT44">
        <f t="shared" si="17"/>
        <v>5</v>
      </c>
      <c r="BU44">
        <f t="shared" si="18"/>
        <v>5</v>
      </c>
      <c r="BV44">
        <f t="shared" si="19"/>
        <v>5</v>
      </c>
      <c r="BW44">
        <f t="shared" si="20"/>
        <v>5</v>
      </c>
      <c r="BX44">
        <f t="shared" si="21"/>
        <v>4</v>
      </c>
      <c r="BY44">
        <f t="shared" si="22"/>
        <v>3</v>
      </c>
      <c r="BZ44">
        <f t="shared" si="23"/>
        <v>2</v>
      </c>
      <c r="CA44">
        <f t="shared" si="24"/>
        <v>1</v>
      </c>
      <c r="CB44">
        <f t="shared" si="25"/>
        <v>0</v>
      </c>
      <c r="CC44">
        <f t="shared" si="26"/>
        <v>1</v>
      </c>
      <c r="CD44">
        <f t="shared" si="27"/>
        <v>2</v>
      </c>
      <c r="CE44">
        <f t="shared" si="28"/>
        <v>3</v>
      </c>
      <c r="CF44">
        <f t="shared" si="29"/>
        <v>4</v>
      </c>
      <c r="CG44">
        <f t="shared" si="30"/>
        <v>5</v>
      </c>
      <c r="CH44">
        <f t="shared" si="31"/>
        <v>5</v>
      </c>
      <c r="CI44">
        <f t="shared" si="32"/>
        <v>5</v>
      </c>
      <c r="CJ44" s="35">
        <f t="shared" si="33"/>
        <v>5</v>
      </c>
      <c r="CK44" s="35">
        <f t="shared" si="34"/>
        <v>5</v>
      </c>
      <c r="CL44" s="35">
        <f t="shared" si="35"/>
        <v>5</v>
      </c>
      <c r="CM44" s="35">
        <f t="shared" si="36"/>
        <v>5</v>
      </c>
      <c r="CN44" s="35">
        <f t="shared" si="37"/>
        <v>5</v>
      </c>
      <c r="CO44">
        <f t="shared" si="38"/>
        <v>5</v>
      </c>
      <c r="CP44">
        <f t="shared" si="39"/>
        <v>5</v>
      </c>
      <c r="CQ44">
        <f t="shared" si="40"/>
        <v>4</v>
      </c>
      <c r="CR44">
        <f t="shared" si="41"/>
        <v>3</v>
      </c>
      <c r="CS44">
        <f t="shared" si="43"/>
        <v>1</v>
      </c>
    </row>
    <row r="45" spans="1:97" ht="12.75" customHeight="1" x14ac:dyDescent="0.3">
      <c r="A45" s="6" t="s">
        <v>224</v>
      </c>
      <c r="B45" s="5" t="s">
        <v>53</v>
      </c>
      <c r="C45" s="8" t="s">
        <v>55</v>
      </c>
      <c r="D45" s="8" t="s">
        <v>55</v>
      </c>
      <c r="E45" s="8" t="s">
        <v>55</v>
      </c>
      <c r="F45" s="8" t="s">
        <v>55</v>
      </c>
      <c r="G45" s="8" t="s">
        <v>55</v>
      </c>
      <c r="H45" s="8">
        <v>53.347360000000002</v>
      </c>
      <c r="I45" s="8" t="s">
        <v>55</v>
      </c>
      <c r="J45" s="8">
        <v>52.140439999999998</v>
      </c>
      <c r="K45" s="8">
        <v>51.250520000000002</v>
      </c>
      <c r="L45" s="8">
        <v>46.947270000000003</v>
      </c>
      <c r="M45" s="8">
        <v>49.22533</v>
      </c>
      <c r="N45" s="8">
        <v>54.1661</v>
      </c>
      <c r="O45" s="8">
        <v>49.936030000000002</v>
      </c>
      <c r="P45" s="8">
        <v>50.090809999999998</v>
      </c>
      <c r="Q45" s="8">
        <v>58.095239999999997</v>
      </c>
      <c r="R45" s="8">
        <v>60.48368</v>
      </c>
      <c r="S45" s="8">
        <v>57.74241</v>
      </c>
      <c r="T45" s="8">
        <v>65.363259999999997</v>
      </c>
      <c r="U45" s="8">
        <v>52.327750000000002</v>
      </c>
      <c r="V45" s="8" t="s">
        <v>55</v>
      </c>
      <c r="W45" s="8" t="s">
        <v>55</v>
      </c>
      <c r="X45" s="8">
        <v>58.32573</v>
      </c>
      <c r="Y45" s="8" t="s">
        <v>55</v>
      </c>
      <c r="Z45" s="8" t="s">
        <v>55</v>
      </c>
      <c r="AA45" s="8" t="s">
        <v>55</v>
      </c>
      <c r="AB45" s="8">
        <v>63.04072</v>
      </c>
      <c r="AC45" s="8">
        <v>63.137540000000001</v>
      </c>
      <c r="AD45" s="8">
        <v>64.175780000000003</v>
      </c>
      <c r="AE45" s="8" t="s">
        <v>55</v>
      </c>
      <c r="AF45" s="8" t="s">
        <v>55</v>
      </c>
      <c r="AG45" s="8">
        <v>65.035240000000002</v>
      </c>
      <c r="AH45" s="8" t="s">
        <v>55</v>
      </c>
      <c r="AI45" s="8">
        <v>67.158100000000005</v>
      </c>
      <c r="AJ45" s="8">
        <v>67.171700000000001</v>
      </c>
      <c r="AK45" s="8">
        <v>65.853089999999995</v>
      </c>
      <c r="AL45" s="8">
        <v>65.21857</v>
      </c>
      <c r="AM45" s="8">
        <v>65.417389999999997</v>
      </c>
      <c r="AN45" s="8">
        <v>61.417459999999998</v>
      </c>
      <c r="AO45" s="8">
        <v>59.647179999999999</v>
      </c>
      <c r="AP45" s="8">
        <v>59.270969999999998</v>
      </c>
      <c r="AQ45" s="8">
        <v>60.113979999999998</v>
      </c>
      <c r="AR45" s="8">
        <v>60.356479999999998</v>
      </c>
      <c r="AS45" s="8">
        <v>60.503480000000003</v>
      </c>
      <c r="AT45" s="8">
        <v>59.784750000000003</v>
      </c>
      <c r="AU45" s="8">
        <v>59.349400000000003</v>
      </c>
      <c r="AV45" s="8" t="s">
        <v>55</v>
      </c>
      <c r="AW45" s="8" t="s">
        <v>55</v>
      </c>
      <c r="AX45">
        <v>1826.0937600000002</v>
      </c>
      <c r="AY45">
        <v>31</v>
      </c>
      <c r="AZ45" t="s">
        <v>224</v>
      </c>
      <c r="BA45" t="s">
        <v>613</v>
      </c>
      <c r="BB45">
        <f t="shared" si="42"/>
        <v>0</v>
      </c>
      <c r="BC45">
        <f t="shared" si="0"/>
        <v>1</v>
      </c>
      <c r="BD45">
        <f t="shared" si="1"/>
        <v>1</v>
      </c>
      <c r="BE45">
        <f t="shared" si="2"/>
        <v>2</v>
      </c>
      <c r="BF45">
        <f t="shared" si="3"/>
        <v>3</v>
      </c>
      <c r="BG45">
        <f t="shared" si="4"/>
        <v>4</v>
      </c>
      <c r="BH45">
        <f t="shared" si="5"/>
        <v>4</v>
      </c>
      <c r="BI45">
        <f t="shared" si="6"/>
        <v>5</v>
      </c>
      <c r="BJ45">
        <f t="shared" si="7"/>
        <v>5</v>
      </c>
      <c r="BK45">
        <f t="shared" si="8"/>
        <v>5</v>
      </c>
      <c r="BL45">
        <f t="shared" si="9"/>
        <v>5</v>
      </c>
      <c r="BM45">
        <f t="shared" si="10"/>
        <v>5</v>
      </c>
      <c r="BN45">
        <f t="shared" si="11"/>
        <v>5</v>
      </c>
      <c r="BO45">
        <f t="shared" si="12"/>
        <v>5</v>
      </c>
      <c r="BP45">
        <f t="shared" si="13"/>
        <v>5</v>
      </c>
      <c r="BQ45">
        <f t="shared" si="14"/>
        <v>4</v>
      </c>
      <c r="BR45">
        <f t="shared" si="15"/>
        <v>3</v>
      </c>
      <c r="BS45">
        <f t="shared" si="16"/>
        <v>3</v>
      </c>
      <c r="BT45">
        <f t="shared" si="17"/>
        <v>2</v>
      </c>
      <c r="BU45">
        <f t="shared" si="18"/>
        <v>1</v>
      </c>
      <c r="BV45">
        <f t="shared" si="19"/>
        <v>1</v>
      </c>
      <c r="BW45">
        <f t="shared" si="20"/>
        <v>2</v>
      </c>
      <c r="BX45">
        <f t="shared" si="21"/>
        <v>2</v>
      </c>
      <c r="BY45">
        <f t="shared" si="22"/>
        <v>3</v>
      </c>
      <c r="BZ45">
        <f t="shared" si="23"/>
        <v>3</v>
      </c>
      <c r="CA45">
        <f t="shared" si="24"/>
        <v>3</v>
      </c>
      <c r="CB45">
        <f t="shared" si="25"/>
        <v>3</v>
      </c>
      <c r="CC45">
        <f t="shared" si="26"/>
        <v>2</v>
      </c>
      <c r="CD45">
        <f t="shared" si="27"/>
        <v>2</v>
      </c>
      <c r="CE45">
        <f t="shared" si="28"/>
        <v>3</v>
      </c>
      <c r="CF45">
        <f t="shared" si="29"/>
        <v>4</v>
      </c>
      <c r="CG45">
        <f t="shared" si="30"/>
        <v>4</v>
      </c>
      <c r="CH45">
        <f t="shared" si="31"/>
        <v>5</v>
      </c>
      <c r="CI45">
        <f t="shared" si="32"/>
        <v>5</v>
      </c>
      <c r="CJ45" s="35">
        <f t="shared" si="33"/>
        <v>5</v>
      </c>
      <c r="CK45" s="35">
        <f t="shared" si="34"/>
        <v>5</v>
      </c>
      <c r="CL45" s="35">
        <f t="shared" si="35"/>
        <v>5</v>
      </c>
      <c r="CM45" s="35">
        <f t="shared" si="36"/>
        <v>5</v>
      </c>
      <c r="CN45" s="35">
        <f t="shared" si="37"/>
        <v>5</v>
      </c>
      <c r="CO45">
        <f t="shared" si="38"/>
        <v>5</v>
      </c>
      <c r="CP45">
        <f t="shared" si="39"/>
        <v>5</v>
      </c>
      <c r="CQ45">
        <f t="shared" si="40"/>
        <v>4</v>
      </c>
      <c r="CR45">
        <f t="shared" si="41"/>
        <v>3</v>
      </c>
      <c r="CS45">
        <f t="shared" si="43"/>
        <v>1</v>
      </c>
    </row>
    <row r="46" spans="1:97" ht="12.75" customHeight="1" x14ac:dyDescent="0.3">
      <c r="A46" s="6" t="s">
        <v>226</v>
      </c>
      <c r="B46" s="5" t="s">
        <v>53</v>
      </c>
      <c r="C46" s="8" t="s">
        <v>55</v>
      </c>
      <c r="D46" s="8" t="s">
        <v>55</v>
      </c>
      <c r="E46" s="8" t="s">
        <v>55</v>
      </c>
      <c r="F46" s="8" t="s">
        <v>55</v>
      </c>
      <c r="G46" s="8" t="s">
        <v>55</v>
      </c>
      <c r="H46" s="8" t="s">
        <v>55</v>
      </c>
      <c r="I46" s="8" t="s">
        <v>55</v>
      </c>
      <c r="J46" s="8" t="s">
        <v>55</v>
      </c>
      <c r="K46" s="8">
        <v>52.551020000000001</v>
      </c>
      <c r="L46" s="8" t="s">
        <v>55</v>
      </c>
      <c r="M46" s="8" t="s">
        <v>55</v>
      </c>
      <c r="N46" s="8">
        <v>65.217389999999995</v>
      </c>
      <c r="O46" s="8">
        <v>62.745100000000001</v>
      </c>
      <c r="P46" s="8">
        <v>66.803280000000001</v>
      </c>
      <c r="Q46" s="8">
        <v>59.552239999999998</v>
      </c>
      <c r="R46" s="8">
        <v>66.290319999999994</v>
      </c>
      <c r="S46" s="8">
        <v>60.07752</v>
      </c>
      <c r="T46" s="8">
        <v>53.690480000000001</v>
      </c>
      <c r="U46" s="8" t="s">
        <v>55</v>
      </c>
      <c r="V46" s="8" t="s">
        <v>55</v>
      </c>
      <c r="W46" s="8">
        <v>71.19914</v>
      </c>
      <c r="X46" s="8">
        <v>69.52055</v>
      </c>
      <c r="Y46" s="8" t="s">
        <v>55</v>
      </c>
      <c r="Z46" s="8">
        <v>72.227490000000003</v>
      </c>
      <c r="AA46" s="8">
        <v>73.979590000000002</v>
      </c>
      <c r="AB46" s="8">
        <v>74.351590000000002</v>
      </c>
      <c r="AC46" s="8">
        <v>73.889880000000005</v>
      </c>
      <c r="AD46" s="8">
        <v>73.469390000000004</v>
      </c>
      <c r="AE46" s="8" t="s">
        <v>55</v>
      </c>
      <c r="AF46" s="8" t="s">
        <v>55</v>
      </c>
      <c r="AG46" s="8">
        <v>72.893770000000004</v>
      </c>
      <c r="AH46" s="8">
        <v>73.257580000000004</v>
      </c>
      <c r="AI46" s="8">
        <v>75.468620000000001</v>
      </c>
      <c r="AJ46" s="8">
        <v>72.943719999999999</v>
      </c>
      <c r="AK46" s="8" t="s">
        <v>55</v>
      </c>
      <c r="AL46" s="8" t="s">
        <v>55</v>
      </c>
      <c r="AM46" s="8" t="s">
        <v>55</v>
      </c>
      <c r="AN46" s="8">
        <v>67.722369999999998</v>
      </c>
      <c r="AO46" s="8">
        <v>66.685299999999998</v>
      </c>
      <c r="AP46" s="8">
        <v>62.308160000000001</v>
      </c>
      <c r="AQ46" s="8">
        <v>63.474519999999998</v>
      </c>
      <c r="AR46" s="8">
        <v>58.809519999999999</v>
      </c>
      <c r="AS46" s="8">
        <v>60.233620000000002</v>
      </c>
      <c r="AT46" s="8">
        <v>60.770580000000002</v>
      </c>
      <c r="AU46" s="8">
        <v>62.826000000000001</v>
      </c>
      <c r="AV46" s="8">
        <v>58.225110000000001</v>
      </c>
      <c r="AW46" s="8" t="s">
        <v>55</v>
      </c>
      <c r="AX46">
        <v>1851.1838500000001</v>
      </c>
      <c r="AY46">
        <v>28</v>
      </c>
      <c r="AZ46" t="s">
        <v>226</v>
      </c>
      <c r="BA46" t="s">
        <v>615</v>
      </c>
      <c r="BB46">
        <f t="shared" si="42"/>
        <v>0</v>
      </c>
      <c r="BC46">
        <f t="shared" si="0"/>
        <v>0</v>
      </c>
      <c r="BD46">
        <f t="shared" si="1"/>
        <v>0</v>
      </c>
      <c r="BE46">
        <f t="shared" si="2"/>
        <v>0</v>
      </c>
      <c r="BF46">
        <f t="shared" si="3"/>
        <v>1</v>
      </c>
      <c r="BG46">
        <f t="shared" si="4"/>
        <v>1</v>
      </c>
      <c r="BH46">
        <f t="shared" si="5"/>
        <v>1</v>
      </c>
      <c r="BI46">
        <f t="shared" si="6"/>
        <v>2</v>
      </c>
      <c r="BJ46">
        <f t="shared" si="7"/>
        <v>3</v>
      </c>
      <c r="BK46">
        <f t="shared" si="8"/>
        <v>3</v>
      </c>
      <c r="BL46">
        <f t="shared" si="9"/>
        <v>4</v>
      </c>
      <c r="BM46">
        <f t="shared" si="10"/>
        <v>5</v>
      </c>
      <c r="BN46">
        <f t="shared" si="11"/>
        <v>5</v>
      </c>
      <c r="BO46">
        <f t="shared" si="12"/>
        <v>5</v>
      </c>
      <c r="BP46">
        <f t="shared" si="13"/>
        <v>4</v>
      </c>
      <c r="BQ46">
        <f t="shared" si="14"/>
        <v>3</v>
      </c>
      <c r="BR46">
        <f t="shared" si="15"/>
        <v>3</v>
      </c>
      <c r="BS46">
        <f t="shared" si="16"/>
        <v>3</v>
      </c>
      <c r="BT46">
        <f t="shared" si="17"/>
        <v>2</v>
      </c>
      <c r="BU46">
        <f t="shared" si="18"/>
        <v>3</v>
      </c>
      <c r="BV46">
        <f t="shared" si="19"/>
        <v>4</v>
      </c>
      <c r="BW46">
        <f t="shared" si="20"/>
        <v>4</v>
      </c>
      <c r="BX46">
        <f t="shared" si="21"/>
        <v>4</v>
      </c>
      <c r="BY46">
        <f t="shared" si="22"/>
        <v>5</v>
      </c>
      <c r="BZ46">
        <f t="shared" si="23"/>
        <v>4</v>
      </c>
      <c r="CA46">
        <f t="shared" si="24"/>
        <v>3</v>
      </c>
      <c r="CB46">
        <f t="shared" si="25"/>
        <v>3</v>
      </c>
      <c r="CC46">
        <f t="shared" si="26"/>
        <v>3</v>
      </c>
      <c r="CD46">
        <f t="shared" si="27"/>
        <v>3</v>
      </c>
      <c r="CE46">
        <f t="shared" si="28"/>
        <v>4</v>
      </c>
      <c r="CF46">
        <f t="shared" si="29"/>
        <v>4</v>
      </c>
      <c r="CG46">
        <f t="shared" si="30"/>
        <v>3</v>
      </c>
      <c r="CH46">
        <f t="shared" si="31"/>
        <v>2</v>
      </c>
      <c r="CI46">
        <f t="shared" si="32"/>
        <v>2</v>
      </c>
      <c r="CJ46" s="35">
        <f t="shared" si="33"/>
        <v>2</v>
      </c>
      <c r="CK46" s="35">
        <f t="shared" si="34"/>
        <v>3</v>
      </c>
      <c r="CL46" s="35">
        <f t="shared" si="35"/>
        <v>4</v>
      </c>
      <c r="CM46" s="35">
        <f t="shared" si="36"/>
        <v>5</v>
      </c>
      <c r="CN46" s="35">
        <f t="shared" si="37"/>
        <v>5</v>
      </c>
      <c r="CO46">
        <f t="shared" si="38"/>
        <v>5</v>
      </c>
      <c r="CP46">
        <f t="shared" si="39"/>
        <v>5</v>
      </c>
      <c r="CQ46">
        <f t="shared" si="40"/>
        <v>5</v>
      </c>
      <c r="CR46">
        <f t="shared" si="41"/>
        <v>4</v>
      </c>
      <c r="CS46">
        <f t="shared" si="43"/>
        <v>4</v>
      </c>
    </row>
    <row r="47" spans="1:97" ht="12.75" customHeight="1" x14ac:dyDescent="0.3">
      <c r="A47" s="6" t="s">
        <v>227</v>
      </c>
      <c r="B47" s="5" t="s">
        <v>53</v>
      </c>
      <c r="C47" s="7" t="s">
        <v>55</v>
      </c>
      <c r="D47" s="7">
        <v>29.904489999999999</v>
      </c>
      <c r="E47" s="7" t="s">
        <v>55</v>
      </c>
      <c r="F47" s="7">
        <v>30.529299999999999</v>
      </c>
      <c r="G47" s="7">
        <v>30.49437</v>
      </c>
      <c r="H47" s="7">
        <v>31.67512</v>
      </c>
      <c r="I47" s="7">
        <v>32.580350000000003</v>
      </c>
      <c r="J47" s="7">
        <v>33.064149999999998</v>
      </c>
      <c r="K47" s="7" t="s">
        <v>55</v>
      </c>
      <c r="L47" s="7">
        <v>32.183810000000001</v>
      </c>
      <c r="M47" s="7">
        <v>29.9636</v>
      </c>
      <c r="N47" s="7">
        <v>29.958410000000001</v>
      </c>
      <c r="O47" s="7">
        <v>29.99071</v>
      </c>
      <c r="P47" s="7">
        <v>29.40607</v>
      </c>
      <c r="Q47" s="7">
        <v>31.924610000000001</v>
      </c>
      <c r="R47" s="7">
        <v>31.250070000000001</v>
      </c>
      <c r="S47" s="7" t="s">
        <v>55</v>
      </c>
      <c r="T47" s="7">
        <v>37.644620000000003</v>
      </c>
      <c r="U47" s="7">
        <v>38.817079999999997</v>
      </c>
      <c r="V47" s="7">
        <v>40.240870000000001</v>
      </c>
      <c r="W47" s="7">
        <v>38.98592</v>
      </c>
      <c r="X47" s="7">
        <v>39.659559999999999</v>
      </c>
      <c r="Y47" s="7">
        <v>39.732500000000002</v>
      </c>
      <c r="Z47" s="7">
        <v>40.146889999999999</v>
      </c>
      <c r="AA47" s="7">
        <v>41.879359999999998</v>
      </c>
      <c r="AB47" s="7">
        <v>42.603839999999998</v>
      </c>
      <c r="AC47" s="7">
        <v>44.591940000000001</v>
      </c>
      <c r="AD47" s="7">
        <v>42.747230000000002</v>
      </c>
      <c r="AE47" s="7">
        <v>46.599339999999998</v>
      </c>
      <c r="AF47" s="7">
        <v>46.338120000000004</v>
      </c>
      <c r="AG47" s="7">
        <v>48.573169999999998</v>
      </c>
      <c r="AH47" s="7">
        <v>48.63653</v>
      </c>
      <c r="AI47" s="7">
        <v>49.748109999999997</v>
      </c>
      <c r="AJ47" s="7">
        <v>49.628459999999997</v>
      </c>
      <c r="AK47" s="7">
        <v>49.316160000000004</v>
      </c>
      <c r="AL47" s="7">
        <v>49.430410000000002</v>
      </c>
      <c r="AM47" s="7">
        <v>49.040089999999999</v>
      </c>
      <c r="AN47" s="7">
        <v>48.556199999999997</v>
      </c>
      <c r="AO47" s="7">
        <v>49.043579999999999</v>
      </c>
      <c r="AP47" s="7">
        <v>50.554220000000001</v>
      </c>
      <c r="AQ47" s="7" t="s">
        <v>55</v>
      </c>
      <c r="AR47" s="7">
        <v>49.972529999999999</v>
      </c>
      <c r="AS47" s="7">
        <v>50.540289999999999</v>
      </c>
      <c r="AT47" s="7">
        <v>51.036929999999998</v>
      </c>
      <c r="AU47" s="7">
        <v>51.270130000000002</v>
      </c>
      <c r="AV47" s="7" t="s">
        <v>55</v>
      </c>
      <c r="AW47" s="7" t="s">
        <v>55</v>
      </c>
      <c r="AX47">
        <v>1638.2591399999997</v>
      </c>
      <c r="AY47">
        <v>40</v>
      </c>
      <c r="AZ47" t="s">
        <v>227</v>
      </c>
      <c r="BA47" t="s">
        <v>617</v>
      </c>
      <c r="BB47">
        <f t="shared" si="42"/>
        <v>3</v>
      </c>
      <c r="BC47">
        <f t="shared" si="0"/>
        <v>4</v>
      </c>
      <c r="BD47">
        <f t="shared" si="1"/>
        <v>4</v>
      </c>
      <c r="BE47">
        <f t="shared" si="2"/>
        <v>5</v>
      </c>
      <c r="BF47">
        <f t="shared" si="3"/>
        <v>4</v>
      </c>
      <c r="BG47">
        <f t="shared" si="4"/>
        <v>4</v>
      </c>
      <c r="BH47">
        <f t="shared" si="5"/>
        <v>4</v>
      </c>
      <c r="BI47">
        <f t="shared" si="6"/>
        <v>4</v>
      </c>
      <c r="BJ47">
        <f t="shared" si="7"/>
        <v>4</v>
      </c>
      <c r="BK47">
        <f t="shared" si="8"/>
        <v>5</v>
      </c>
      <c r="BL47">
        <f t="shared" si="9"/>
        <v>5</v>
      </c>
      <c r="BM47">
        <f t="shared" si="10"/>
        <v>5</v>
      </c>
      <c r="BN47">
        <f t="shared" si="11"/>
        <v>4</v>
      </c>
      <c r="BO47">
        <f t="shared" si="12"/>
        <v>4</v>
      </c>
      <c r="BP47">
        <f t="shared" si="13"/>
        <v>4</v>
      </c>
      <c r="BQ47">
        <f t="shared" si="14"/>
        <v>4</v>
      </c>
      <c r="BR47">
        <f t="shared" si="15"/>
        <v>4</v>
      </c>
      <c r="BS47">
        <f t="shared" si="16"/>
        <v>5</v>
      </c>
      <c r="BT47">
        <f t="shared" si="17"/>
        <v>5</v>
      </c>
      <c r="BU47">
        <f t="shared" si="18"/>
        <v>5</v>
      </c>
      <c r="BV47">
        <f t="shared" si="19"/>
        <v>5</v>
      </c>
      <c r="BW47">
        <f t="shared" si="20"/>
        <v>5</v>
      </c>
      <c r="BX47">
        <f t="shared" si="21"/>
        <v>5</v>
      </c>
      <c r="BY47">
        <f t="shared" si="22"/>
        <v>5</v>
      </c>
      <c r="BZ47">
        <f t="shared" si="23"/>
        <v>5</v>
      </c>
      <c r="CA47">
        <f t="shared" si="24"/>
        <v>5</v>
      </c>
      <c r="CB47">
        <f t="shared" si="25"/>
        <v>5</v>
      </c>
      <c r="CC47">
        <f t="shared" si="26"/>
        <v>5</v>
      </c>
      <c r="CD47">
        <f t="shared" si="27"/>
        <v>5</v>
      </c>
      <c r="CE47">
        <f t="shared" si="28"/>
        <v>5</v>
      </c>
      <c r="CF47">
        <f t="shared" si="29"/>
        <v>5</v>
      </c>
      <c r="CG47">
        <f t="shared" si="30"/>
        <v>5</v>
      </c>
      <c r="CH47">
        <f t="shared" si="31"/>
        <v>5</v>
      </c>
      <c r="CI47">
        <f t="shared" si="32"/>
        <v>5</v>
      </c>
      <c r="CJ47" s="35">
        <f t="shared" si="33"/>
        <v>5</v>
      </c>
      <c r="CK47" s="35">
        <f t="shared" si="34"/>
        <v>5</v>
      </c>
      <c r="CL47" s="35">
        <f t="shared" si="35"/>
        <v>4</v>
      </c>
      <c r="CM47" s="35">
        <f t="shared" si="36"/>
        <v>4</v>
      </c>
      <c r="CN47" s="35">
        <f t="shared" si="37"/>
        <v>4</v>
      </c>
      <c r="CO47">
        <f t="shared" si="38"/>
        <v>4</v>
      </c>
      <c r="CP47">
        <f t="shared" si="39"/>
        <v>4</v>
      </c>
      <c r="CQ47">
        <f t="shared" si="40"/>
        <v>4</v>
      </c>
      <c r="CR47">
        <f t="shared" si="41"/>
        <v>3</v>
      </c>
      <c r="CS47">
        <f t="shared" si="43"/>
        <v>0</v>
      </c>
    </row>
    <row r="48" spans="1:97" ht="12.75" customHeight="1" x14ac:dyDescent="0.3">
      <c r="A48" s="6" t="s">
        <v>230</v>
      </c>
      <c r="B48" s="5" t="s">
        <v>53</v>
      </c>
      <c r="C48" s="8" t="s">
        <v>55</v>
      </c>
      <c r="D48" s="8">
        <v>44.497680000000003</v>
      </c>
      <c r="E48" s="8" t="s">
        <v>55</v>
      </c>
      <c r="F48" s="8">
        <v>46.092750000000002</v>
      </c>
      <c r="G48" s="8">
        <v>45.289149999999999</v>
      </c>
      <c r="H48" s="8">
        <v>43.089970000000001</v>
      </c>
      <c r="I48" s="8">
        <v>41.618029999999997</v>
      </c>
      <c r="J48" s="8" t="s">
        <v>55</v>
      </c>
      <c r="K48" s="8" t="s">
        <v>55</v>
      </c>
      <c r="L48" s="8" t="s">
        <v>55</v>
      </c>
      <c r="M48" s="8" t="s">
        <v>55</v>
      </c>
      <c r="N48" s="8" t="s">
        <v>55</v>
      </c>
      <c r="O48" s="8" t="s">
        <v>55</v>
      </c>
      <c r="P48" s="8" t="s">
        <v>55</v>
      </c>
      <c r="Q48" s="8" t="s">
        <v>55</v>
      </c>
      <c r="R48" s="8" t="s">
        <v>55</v>
      </c>
      <c r="S48" s="8" t="s">
        <v>55</v>
      </c>
      <c r="T48" s="8" t="s">
        <v>55</v>
      </c>
      <c r="U48" s="8" t="s">
        <v>55</v>
      </c>
      <c r="V48" s="8">
        <v>45.521560000000001</v>
      </c>
      <c r="W48" s="8" t="s">
        <v>55</v>
      </c>
      <c r="X48" s="8" t="s">
        <v>55</v>
      </c>
      <c r="Y48" s="8" t="s">
        <v>55</v>
      </c>
      <c r="Z48" s="8">
        <v>48.082000000000001</v>
      </c>
      <c r="AA48" s="8" t="s">
        <v>55</v>
      </c>
      <c r="AB48" s="8">
        <v>49.836449999999999</v>
      </c>
      <c r="AC48" s="8" t="s">
        <v>55</v>
      </c>
      <c r="AD48" s="8">
        <v>53.579140000000002</v>
      </c>
      <c r="AE48" s="8" t="s">
        <v>55</v>
      </c>
      <c r="AF48" s="8">
        <v>52.290089999999999</v>
      </c>
      <c r="AG48" s="8">
        <v>52.502209999999998</v>
      </c>
      <c r="AH48" s="8">
        <v>54.81438</v>
      </c>
      <c r="AI48" s="8">
        <v>57.372120000000002</v>
      </c>
      <c r="AJ48" s="8">
        <v>56.508699999999997</v>
      </c>
      <c r="AK48" s="8">
        <v>57.287059999999997</v>
      </c>
      <c r="AL48" s="8">
        <v>57.14432</v>
      </c>
      <c r="AM48" s="8">
        <v>59.212569999999999</v>
      </c>
      <c r="AN48" s="8">
        <v>59.796120000000002</v>
      </c>
      <c r="AO48" s="8">
        <v>63.680230000000002</v>
      </c>
      <c r="AP48" s="8">
        <v>59.930329999999998</v>
      </c>
      <c r="AQ48" s="8">
        <v>63.215220000000002</v>
      </c>
      <c r="AR48" s="8">
        <v>61.591320000000003</v>
      </c>
      <c r="AS48" s="8">
        <v>59.771320000000003</v>
      </c>
      <c r="AT48" s="8">
        <v>59.71508</v>
      </c>
      <c r="AU48" s="8">
        <v>58.653550000000003</v>
      </c>
      <c r="AV48" s="8" t="s">
        <v>55</v>
      </c>
      <c r="AW48" s="8" t="s">
        <v>55</v>
      </c>
      <c r="AX48">
        <v>1351.0913500000001</v>
      </c>
      <c r="AY48">
        <v>25</v>
      </c>
      <c r="AZ48" t="s">
        <v>230</v>
      </c>
      <c r="BA48" t="s">
        <v>613</v>
      </c>
      <c r="BB48">
        <f t="shared" si="42"/>
        <v>3</v>
      </c>
      <c r="BC48">
        <f t="shared" si="0"/>
        <v>4</v>
      </c>
      <c r="BD48">
        <f t="shared" si="1"/>
        <v>4</v>
      </c>
      <c r="BE48">
        <f t="shared" si="2"/>
        <v>4</v>
      </c>
      <c r="BF48">
        <f t="shared" si="3"/>
        <v>3</v>
      </c>
      <c r="BG48">
        <f t="shared" si="4"/>
        <v>2</v>
      </c>
      <c r="BH48">
        <f t="shared" si="5"/>
        <v>1</v>
      </c>
      <c r="BI48">
        <f t="shared" si="6"/>
        <v>0</v>
      </c>
      <c r="BJ48">
        <f t="shared" si="7"/>
        <v>0</v>
      </c>
      <c r="BK48">
        <f t="shared" si="8"/>
        <v>0</v>
      </c>
      <c r="BL48">
        <f t="shared" si="9"/>
        <v>0</v>
      </c>
      <c r="BM48">
        <f t="shared" si="10"/>
        <v>0</v>
      </c>
      <c r="BN48">
        <f t="shared" si="11"/>
        <v>0</v>
      </c>
      <c r="BO48">
        <f t="shared" si="12"/>
        <v>0</v>
      </c>
      <c r="BP48">
        <f t="shared" si="13"/>
        <v>0</v>
      </c>
      <c r="BQ48">
        <f t="shared" si="14"/>
        <v>1</v>
      </c>
      <c r="BR48">
        <f t="shared" si="15"/>
        <v>1</v>
      </c>
      <c r="BS48">
        <f t="shared" si="16"/>
        <v>1</v>
      </c>
      <c r="BT48">
        <f t="shared" si="17"/>
        <v>1</v>
      </c>
      <c r="BU48">
        <f t="shared" si="18"/>
        <v>2</v>
      </c>
      <c r="BV48">
        <f t="shared" si="19"/>
        <v>1</v>
      </c>
      <c r="BW48">
        <f t="shared" si="20"/>
        <v>2</v>
      </c>
      <c r="BX48">
        <f t="shared" si="21"/>
        <v>2</v>
      </c>
      <c r="BY48">
        <f t="shared" si="22"/>
        <v>3</v>
      </c>
      <c r="BZ48">
        <f t="shared" si="23"/>
        <v>2</v>
      </c>
      <c r="CA48">
        <f t="shared" si="24"/>
        <v>3</v>
      </c>
      <c r="CB48">
        <f t="shared" si="25"/>
        <v>3</v>
      </c>
      <c r="CC48">
        <f t="shared" si="26"/>
        <v>4</v>
      </c>
      <c r="CD48">
        <f t="shared" si="27"/>
        <v>4</v>
      </c>
      <c r="CE48">
        <f t="shared" si="28"/>
        <v>5</v>
      </c>
      <c r="CF48">
        <f t="shared" si="29"/>
        <v>5</v>
      </c>
      <c r="CG48">
        <f t="shared" si="30"/>
        <v>5</v>
      </c>
      <c r="CH48">
        <f t="shared" si="31"/>
        <v>5</v>
      </c>
      <c r="CI48">
        <f t="shared" si="32"/>
        <v>5</v>
      </c>
      <c r="CJ48" s="35">
        <f t="shared" si="33"/>
        <v>5</v>
      </c>
      <c r="CK48" s="35">
        <f t="shared" si="34"/>
        <v>5</v>
      </c>
      <c r="CL48" s="35">
        <f t="shared" si="35"/>
        <v>5</v>
      </c>
      <c r="CM48" s="35">
        <f t="shared" si="36"/>
        <v>5</v>
      </c>
      <c r="CN48" s="35">
        <f t="shared" si="37"/>
        <v>5</v>
      </c>
      <c r="CO48">
        <f t="shared" si="38"/>
        <v>5</v>
      </c>
      <c r="CP48">
        <f t="shared" si="39"/>
        <v>5</v>
      </c>
      <c r="CQ48">
        <f t="shared" si="40"/>
        <v>4</v>
      </c>
      <c r="CR48">
        <f t="shared" si="41"/>
        <v>3</v>
      </c>
      <c r="CS48">
        <f t="shared" si="43"/>
        <v>8</v>
      </c>
    </row>
    <row r="49" spans="1:97" ht="12.75" customHeight="1" x14ac:dyDescent="0.3">
      <c r="A49" s="6" t="s">
        <v>243</v>
      </c>
      <c r="B49" s="5" t="s">
        <v>53</v>
      </c>
      <c r="C49" s="7" t="s">
        <v>55</v>
      </c>
      <c r="D49" s="7">
        <v>3.2412999999999998</v>
      </c>
      <c r="E49" s="7" t="s">
        <v>55</v>
      </c>
      <c r="F49" s="7">
        <v>3.40611</v>
      </c>
      <c r="G49" s="7">
        <v>6.25495</v>
      </c>
      <c r="H49" s="7" t="s">
        <v>55</v>
      </c>
      <c r="I49" s="7">
        <v>9.4451499999999999</v>
      </c>
      <c r="J49" s="7">
        <v>8.7476099999999999</v>
      </c>
      <c r="K49" s="7">
        <v>13.406739999999999</v>
      </c>
      <c r="L49" s="7" t="s">
        <v>55</v>
      </c>
      <c r="M49" s="7">
        <v>19.40775</v>
      </c>
      <c r="N49" s="7">
        <v>20.11307</v>
      </c>
      <c r="O49" s="7">
        <v>22.471910000000001</v>
      </c>
      <c r="P49" s="7">
        <v>24.11223</v>
      </c>
      <c r="Q49" s="7" t="s">
        <v>55</v>
      </c>
      <c r="R49" s="7" t="s">
        <v>55</v>
      </c>
      <c r="S49" s="7">
        <v>34.508499999999998</v>
      </c>
      <c r="T49" s="7">
        <v>46.582050000000002</v>
      </c>
      <c r="U49" s="7" t="s">
        <v>55</v>
      </c>
      <c r="V49" s="7">
        <v>34.873240000000003</v>
      </c>
      <c r="W49" s="7" t="s">
        <v>55</v>
      </c>
      <c r="X49" s="7">
        <v>45.90466</v>
      </c>
      <c r="Y49" s="7" t="s">
        <v>55</v>
      </c>
      <c r="Z49" s="7" t="s">
        <v>55</v>
      </c>
      <c r="AA49" s="7">
        <v>32.088160000000002</v>
      </c>
      <c r="AB49" s="7">
        <v>42.316859999999998</v>
      </c>
      <c r="AC49" s="7">
        <v>44.179200000000002</v>
      </c>
      <c r="AD49" s="7">
        <v>49.76914</v>
      </c>
      <c r="AE49" s="7">
        <v>54.633209999999998</v>
      </c>
      <c r="AF49" s="7">
        <v>54.130549999999999</v>
      </c>
      <c r="AG49" s="7">
        <v>58.280349999999999</v>
      </c>
      <c r="AH49" s="7">
        <v>56.80744</v>
      </c>
      <c r="AI49" s="7">
        <v>57.675890000000003</v>
      </c>
      <c r="AJ49" s="7">
        <v>55.591180000000001</v>
      </c>
      <c r="AK49" s="7">
        <v>52.628869999999999</v>
      </c>
      <c r="AL49" s="7">
        <v>52.329450000000001</v>
      </c>
      <c r="AM49" s="7">
        <v>57.867710000000002</v>
      </c>
      <c r="AN49" s="7">
        <v>56.8673</v>
      </c>
      <c r="AO49" s="7">
        <v>57.373449999999998</v>
      </c>
      <c r="AP49" s="7">
        <v>56.989379999999997</v>
      </c>
      <c r="AQ49" s="7">
        <v>51.773040000000002</v>
      </c>
      <c r="AR49" s="7">
        <v>54.980130000000003</v>
      </c>
      <c r="AS49" s="7">
        <v>52.94088</v>
      </c>
      <c r="AT49" s="7">
        <v>51.054560000000002</v>
      </c>
      <c r="AU49" s="7">
        <v>49.54616</v>
      </c>
      <c r="AV49" s="7">
        <v>49.628889999999998</v>
      </c>
      <c r="AW49" s="7" t="s">
        <v>55</v>
      </c>
      <c r="AX49">
        <v>1441.9270700000002</v>
      </c>
      <c r="AY49">
        <v>36</v>
      </c>
      <c r="AZ49" t="s">
        <v>243</v>
      </c>
      <c r="BA49" t="s">
        <v>615</v>
      </c>
      <c r="BB49">
        <f t="shared" si="42"/>
        <v>3</v>
      </c>
      <c r="BC49">
        <f t="shared" si="0"/>
        <v>3</v>
      </c>
      <c r="BD49">
        <f t="shared" si="1"/>
        <v>3</v>
      </c>
      <c r="BE49">
        <f t="shared" si="2"/>
        <v>4</v>
      </c>
      <c r="BF49">
        <f t="shared" si="3"/>
        <v>4</v>
      </c>
      <c r="BG49">
        <f t="shared" si="4"/>
        <v>3</v>
      </c>
      <c r="BH49">
        <f t="shared" si="5"/>
        <v>4</v>
      </c>
      <c r="BI49">
        <f t="shared" si="6"/>
        <v>4</v>
      </c>
      <c r="BJ49">
        <f t="shared" si="7"/>
        <v>4</v>
      </c>
      <c r="BK49">
        <f t="shared" si="8"/>
        <v>4</v>
      </c>
      <c r="BL49">
        <f t="shared" si="9"/>
        <v>4</v>
      </c>
      <c r="BM49">
        <f t="shared" si="10"/>
        <v>3</v>
      </c>
      <c r="BN49">
        <f t="shared" si="11"/>
        <v>3</v>
      </c>
      <c r="BO49">
        <f t="shared" si="12"/>
        <v>3</v>
      </c>
      <c r="BP49">
        <f t="shared" si="13"/>
        <v>2</v>
      </c>
      <c r="BQ49">
        <f t="shared" si="14"/>
        <v>3</v>
      </c>
      <c r="BR49">
        <f t="shared" si="15"/>
        <v>3</v>
      </c>
      <c r="BS49">
        <f t="shared" si="16"/>
        <v>3</v>
      </c>
      <c r="BT49">
        <f t="shared" si="17"/>
        <v>2</v>
      </c>
      <c r="BU49">
        <f t="shared" si="18"/>
        <v>2</v>
      </c>
      <c r="BV49">
        <f t="shared" si="19"/>
        <v>2</v>
      </c>
      <c r="BW49">
        <f t="shared" si="20"/>
        <v>3</v>
      </c>
      <c r="BX49">
        <f t="shared" si="21"/>
        <v>3</v>
      </c>
      <c r="BY49">
        <f t="shared" si="22"/>
        <v>4</v>
      </c>
      <c r="BZ49">
        <f t="shared" si="23"/>
        <v>5</v>
      </c>
      <c r="CA49">
        <f t="shared" si="24"/>
        <v>5</v>
      </c>
      <c r="CB49">
        <f t="shared" si="25"/>
        <v>5</v>
      </c>
      <c r="CC49">
        <f t="shared" si="26"/>
        <v>5</v>
      </c>
      <c r="CD49">
        <f t="shared" si="27"/>
        <v>5</v>
      </c>
      <c r="CE49">
        <f t="shared" si="28"/>
        <v>5</v>
      </c>
      <c r="CF49">
        <f t="shared" si="29"/>
        <v>5</v>
      </c>
      <c r="CG49">
        <f t="shared" si="30"/>
        <v>5</v>
      </c>
      <c r="CH49">
        <f t="shared" si="31"/>
        <v>5</v>
      </c>
      <c r="CI49">
        <f t="shared" si="32"/>
        <v>5</v>
      </c>
      <c r="CJ49" s="35">
        <f t="shared" si="33"/>
        <v>5</v>
      </c>
      <c r="CK49" s="35">
        <f t="shared" si="34"/>
        <v>5</v>
      </c>
      <c r="CL49" s="35">
        <f t="shared" si="35"/>
        <v>5</v>
      </c>
      <c r="CM49" s="35">
        <f t="shared" si="36"/>
        <v>5</v>
      </c>
      <c r="CN49" s="35">
        <f t="shared" si="37"/>
        <v>5</v>
      </c>
      <c r="CO49">
        <f t="shared" si="38"/>
        <v>5</v>
      </c>
      <c r="CP49">
        <f t="shared" si="39"/>
        <v>5</v>
      </c>
      <c r="CQ49">
        <f t="shared" si="40"/>
        <v>5</v>
      </c>
      <c r="CR49">
        <f t="shared" si="41"/>
        <v>4</v>
      </c>
      <c r="CS49">
        <f t="shared" si="43"/>
        <v>0</v>
      </c>
    </row>
    <row r="50" spans="1:97" ht="12.75" customHeight="1" x14ac:dyDescent="0.3">
      <c r="A50" s="6" t="s">
        <v>248</v>
      </c>
      <c r="B50" s="5" t="s">
        <v>53</v>
      </c>
      <c r="C50" s="8">
        <v>35.024030000000003</v>
      </c>
      <c r="D50" s="8" t="s">
        <v>55</v>
      </c>
      <c r="E50" s="8">
        <v>36.83831</v>
      </c>
      <c r="F50" s="8">
        <v>36.840800000000002</v>
      </c>
      <c r="G50" s="8">
        <v>29.039760000000001</v>
      </c>
      <c r="H50" s="8">
        <v>30.311720000000001</v>
      </c>
      <c r="I50" s="8">
        <v>34.677239999999998</v>
      </c>
      <c r="J50" s="8">
        <v>35.668909999999997</v>
      </c>
      <c r="K50" s="8">
        <v>32.869439999999997</v>
      </c>
      <c r="L50" s="8">
        <v>35.048400000000001</v>
      </c>
      <c r="M50" s="8">
        <v>40.528359999999999</v>
      </c>
      <c r="N50" s="8">
        <v>39.98901</v>
      </c>
      <c r="O50" s="8">
        <v>45.825449999999996</v>
      </c>
      <c r="P50" s="8">
        <v>38.456519999999998</v>
      </c>
      <c r="Q50" s="8">
        <v>40.97766</v>
      </c>
      <c r="R50" s="8">
        <v>42.601900000000001</v>
      </c>
      <c r="S50" s="8">
        <v>44.067959999999999</v>
      </c>
      <c r="T50" s="8">
        <v>39.242579999999997</v>
      </c>
      <c r="U50" s="8">
        <v>41.607059999999997</v>
      </c>
      <c r="V50" s="8">
        <v>42.208350000000003</v>
      </c>
      <c r="W50" s="8">
        <v>44.32208</v>
      </c>
      <c r="X50" s="8">
        <v>45.03848</v>
      </c>
      <c r="Y50" s="8">
        <v>46.597949999999997</v>
      </c>
      <c r="Z50" s="8">
        <v>46.937440000000002</v>
      </c>
      <c r="AA50" s="8">
        <v>45.784730000000003</v>
      </c>
      <c r="AB50" s="8" t="s">
        <v>55</v>
      </c>
      <c r="AC50" s="8" t="s">
        <v>55</v>
      </c>
      <c r="AD50" s="8" t="s">
        <v>55</v>
      </c>
      <c r="AE50" s="8" t="s">
        <v>55</v>
      </c>
      <c r="AF50" s="8" t="s">
        <v>55</v>
      </c>
      <c r="AG50" s="8" t="s">
        <v>55</v>
      </c>
      <c r="AH50" s="8" t="s">
        <v>55</v>
      </c>
      <c r="AI50" s="8" t="s">
        <v>55</v>
      </c>
      <c r="AJ50" s="8" t="s">
        <v>55</v>
      </c>
      <c r="AK50" s="8" t="s">
        <v>55</v>
      </c>
      <c r="AL50" s="8" t="s">
        <v>55</v>
      </c>
      <c r="AM50" s="8" t="s">
        <v>55</v>
      </c>
      <c r="AN50" s="8" t="s">
        <v>55</v>
      </c>
      <c r="AO50" s="8" t="s">
        <v>55</v>
      </c>
      <c r="AP50" s="8" t="s">
        <v>55</v>
      </c>
      <c r="AQ50" s="8" t="s">
        <v>55</v>
      </c>
      <c r="AR50" s="8" t="s">
        <v>55</v>
      </c>
      <c r="AS50" s="8" t="s">
        <v>55</v>
      </c>
      <c r="AT50" s="8" t="s">
        <v>55</v>
      </c>
      <c r="AU50" s="8" t="s">
        <v>55</v>
      </c>
      <c r="AV50" s="8" t="s">
        <v>55</v>
      </c>
      <c r="AW50" s="8" t="s">
        <v>55</v>
      </c>
      <c r="AX50">
        <v>950.50414000000012</v>
      </c>
      <c r="AY50">
        <v>24</v>
      </c>
      <c r="AZ50" s="33" t="s">
        <v>248</v>
      </c>
      <c r="BA50" t="s">
        <v>617</v>
      </c>
      <c r="BB50">
        <f t="shared" si="42"/>
        <v>4</v>
      </c>
      <c r="BC50">
        <f t="shared" si="0"/>
        <v>4</v>
      </c>
      <c r="BD50">
        <f t="shared" si="1"/>
        <v>5</v>
      </c>
      <c r="BE50">
        <f t="shared" si="2"/>
        <v>5</v>
      </c>
      <c r="BF50">
        <f t="shared" si="3"/>
        <v>5</v>
      </c>
      <c r="BG50">
        <f t="shared" si="4"/>
        <v>5</v>
      </c>
      <c r="BH50">
        <f t="shared" si="5"/>
        <v>5</v>
      </c>
      <c r="BI50">
        <f t="shared" si="6"/>
        <v>5</v>
      </c>
      <c r="BJ50">
        <f t="shared" si="7"/>
        <v>5</v>
      </c>
      <c r="BK50">
        <f t="shared" si="8"/>
        <v>5</v>
      </c>
      <c r="BL50">
        <f t="shared" si="9"/>
        <v>5</v>
      </c>
      <c r="BM50">
        <f t="shared" si="10"/>
        <v>5</v>
      </c>
      <c r="BN50">
        <f t="shared" si="11"/>
        <v>5</v>
      </c>
      <c r="BO50">
        <f t="shared" si="12"/>
        <v>5</v>
      </c>
      <c r="BP50">
        <f t="shared" si="13"/>
        <v>5</v>
      </c>
      <c r="BQ50">
        <f t="shared" si="14"/>
        <v>5</v>
      </c>
      <c r="BR50">
        <f t="shared" si="15"/>
        <v>5</v>
      </c>
      <c r="BS50">
        <f t="shared" si="16"/>
        <v>5</v>
      </c>
      <c r="BT50">
        <f t="shared" si="17"/>
        <v>5</v>
      </c>
      <c r="BU50">
        <f t="shared" si="18"/>
        <v>5</v>
      </c>
      <c r="BV50">
        <f t="shared" si="19"/>
        <v>5</v>
      </c>
      <c r="BW50">
        <f t="shared" si="20"/>
        <v>4</v>
      </c>
      <c r="BX50">
        <f t="shared" si="21"/>
        <v>3</v>
      </c>
      <c r="BY50">
        <f t="shared" si="22"/>
        <v>2</v>
      </c>
      <c r="BZ50">
        <f t="shared" si="23"/>
        <v>1</v>
      </c>
      <c r="CA50">
        <f t="shared" si="24"/>
        <v>0</v>
      </c>
      <c r="CB50">
        <f t="shared" si="25"/>
        <v>0</v>
      </c>
      <c r="CC50">
        <f t="shared" si="26"/>
        <v>0</v>
      </c>
      <c r="CD50">
        <f t="shared" si="27"/>
        <v>0</v>
      </c>
      <c r="CE50">
        <f t="shared" si="28"/>
        <v>0</v>
      </c>
      <c r="CF50">
        <f t="shared" si="29"/>
        <v>0</v>
      </c>
      <c r="CG50">
        <f t="shared" si="30"/>
        <v>0</v>
      </c>
      <c r="CH50">
        <f t="shared" si="31"/>
        <v>0</v>
      </c>
      <c r="CI50">
        <f t="shared" si="32"/>
        <v>0</v>
      </c>
      <c r="CJ50" s="35">
        <f t="shared" si="33"/>
        <v>0</v>
      </c>
      <c r="CK50" s="35">
        <f t="shared" si="34"/>
        <v>0</v>
      </c>
      <c r="CL50" s="35">
        <f t="shared" si="35"/>
        <v>0</v>
      </c>
      <c r="CM50" s="35">
        <f t="shared" si="36"/>
        <v>0</v>
      </c>
      <c r="CN50" s="35">
        <f t="shared" si="37"/>
        <v>0</v>
      </c>
      <c r="CO50">
        <f t="shared" si="38"/>
        <v>0</v>
      </c>
      <c r="CP50">
        <f t="shared" si="39"/>
        <v>0</v>
      </c>
      <c r="CQ50">
        <f t="shared" si="40"/>
        <v>0</v>
      </c>
      <c r="CR50">
        <f t="shared" si="41"/>
        <v>0</v>
      </c>
      <c r="CS50">
        <f t="shared" si="43"/>
        <v>18</v>
      </c>
    </row>
    <row r="51" spans="1:97" ht="12.75" customHeight="1" x14ac:dyDescent="0.3">
      <c r="A51" s="6" t="s">
        <v>250</v>
      </c>
      <c r="B51" s="5" t="s">
        <v>53</v>
      </c>
      <c r="C51" s="8" t="s">
        <v>55</v>
      </c>
      <c r="D51" s="8" t="s">
        <v>55</v>
      </c>
      <c r="E51" s="8" t="s">
        <v>55</v>
      </c>
      <c r="F51" s="8" t="s">
        <v>55</v>
      </c>
      <c r="G51" s="8" t="s">
        <v>55</v>
      </c>
      <c r="H51" s="8" t="s">
        <v>55</v>
      </c>
      <c r="I51" s="8" t="s">
        <v>55</v>
      </c>
      <c r="J51" s="8" t="s">
        <v>55</v>
      </c>
      <c r="K51" s="8" t="s">
        <v>55</v>
      </c>
      <c r="L51" s="8" t="s">
        <v>55</v>
      </c>
      <c r="M51" s="8" t="s">
        <v>55</v>
      </c>
      <c r="N51" s="8" t="s">
        <v>55</v>
      </c>
      <c r="O51" s="8" t="s">
        <v>55</v>
      </c>
      <c r="P51" s="8" t="s">
        <v>55</v>
      </c>
      <c r="Q51" s="8" t="s">
        <v>55</v>
      </c>
      <c r="R51" s="8" t="s">
        <v>55</v>
      </c>
      <c r="S51" s="8" t="s">
        <v>55</v>
      </c>
      <c r="T51" s="8" t="s">
        <v>55</v>
      </c>
      <c r="U51" s="8" t="s">
        <v>55</v>
      </c>
      <c r="V51" s="8" t="s">
        <v>55</v>
      </c>
      <c r="W51" s="8" t="s">
        <v>55</v>
      </c>
      <c r="X51" s="8" t="s">
        <v>55</v>
      </c>
      <c r="Y51" s="8" t="s">
        <v>55</v>
      </c>
      <c r="Z51" s="8">
        <v>48.589109999999998</v>
      </c>
      <c r="AA51" s="8">
        <v>49.381839999999997</v>
      </c>
      <c r="AB51" s="8">
        <v>51.27657</v>
      </c>
      <c r="AC51" s="8">
        <v>54.982149999999997</v>
      </c>
      <c r="AD51" s="8">
        <v>53.558869999999999</v>
      </c>
      <c r="AE51" s="8" t="s">
        <v>55</v>
      </c>
      <c r="AF51" s="8">
        <v>56.566600000000001</v>
      </c>
      <c r="AG51" s="8">
        <v>54.923119999999997</v>
      </c>
      <c r="AH51" s="8">
        <v>54.15652</v>
      </c>
      <c r="AI51" s="8">
        <v>55.319220000000001</v>
      </c>
      <c r="AJ51" s="8">
        <v>55.817529999999998</v>
      </c>
      <c r="AK51" s="8">
        <v>56.653759999999998</v>
      </c>
      <c r="AL51" s="8">
        <v>57.079560000000001</v>
      </c>
      <c r="AM51" s="8">
        <v>59.497390000000003</v>
      </c>
      <c r="AN51" s="8">
        <v>61.741309999999999</v>
      </c>
      <c r="AO51" s="8">
        <v>64.243530000000007</v>
      </c>
      <c r="AP51" s="8">
        <v>64.19511</v>
      </c>
      <c r="AQ51" s="8">
        <v>64.259609999999995</v>
      </c>
      <c r="AR51" s="8">
        <v>63.921080000000003</v>
      </c>
      <c r="AS51" s="8">
        <v>63.999499999999998</v>
      </c>
      <c r="AT51" s="8">
        <v>63.58184</v>
      </c>
      <c r="AU51" s="8">
        <v>63.182459999999999</v>
      </c>
      <c r="AV51" s="8" t="s">
        <v>55</v>
      </c>
      <c r="AW51" s="8" t="s">
        <v>55</v>
      </c>
      <c r="AX51">
        <v>1216.9266799999998</v>
      </c>
      <c r="AY51">
        <v>21</v>
      </c>
      <c r="AZ51" s="34" t="s">
        <v>250</v>
      </c>
      <c r="BA51" t="s">
        <v>613</v>
      </c>
      <c r="BB51">
        <f t="shared" si="42"/>
        <v>0</v>
      </c>
      <c r="BC51">
        <f t="shared" si="0"/>
        <v>0</v>
      </c>
      <c r="BD51">
        <f t="shared" si="1"/>
        <v>0</v>
      </c>
      <c r="BE51">
        <f t="shared" si="2"/>
        <v>0</v>
      </c>
      <c r="BF51">
        <f t="shared" si="3"/>
        <v>0</v>
      </c>
      <c r="BG51">
        <f t="shared" si="4"/>
        <v>0</v>
      </c>
      <c r="BH51">
        <f t="shared" si="5"/>
        <v>0</v>
      </c>
      <c r="BI51">
        <f t="shared" si="6"/>
        <v>0</v>
      </c>
      <c r="BJ51">
        <f t="shared" si="7"/>
        <v>0</v>
      </c>
      <c r="BK51">
        <f t="shared" si="8"/>
        <v>0</v>
      </c>
      <c r="BL51">
        <f t="shared" si="9"/>
        <v>0</v>
      </c>
      <c r="BM51">
        <f t="shared" si="10"/>
        <v>0</v>
      </c>
      <c r="BN51">
        <f t="shared" si="11"/>
        <v>0</v>
      </c>
      <c r="BO51">
        <f t="shared" si="12"/>
        <v>0</v>
      </c>
      <c r="BP51">
        <f t="shared" si="13"/>
        <v>0</v>
      </c>
      <c r="BQ51">
        <f t="shared" si="14"/>
        <v>0</v>
      </c>
      <c r="BR51">
        <f t="shared" si="15"/>
        <v>0</v>
      </c>
      <c r="BS51">
        <f t="shared" si="16"/>
        <v>0</v>
      </c>
      <c r="BT51">
        <f t="shared" si="17"/>
        <v>0</v>
      </c>
      <c r="BU51">
        <f t="shared" si="18"/>
        <v>1</v>
      </c>
      <c r="BV51">
        <f t="shared" si="19"/>
        <v>2</v>
      </c>
      <c r="BW51">
        <f t="shared" si="20"/>
        <v>3</v>
      </c>
      <c r="BX51">
        <f t="shared" si="21"/>
        <v>4</v>
      </c>
      <c r="BY51">
        <f t="shared" si="22"/>
        <v>5</v>
      </c>
      <c r="BZ51">
        <f t="shared" si="23"/>
        <v>4</v>
      </c>
      <c r="CA51">
        <f t="shared" si="24"/>
        <v>4</v>
      </c>
      <c r="CB51">
        <f t="shared" si="25"/>
        <v>4</v>
      </c>
      <c r="CC51">
        <f t="shared" si="26"/>
        <v>4</v>
      </c>
      <c r="CD51">
        <f t="shared" si="27"/>
        <v>4</v>
      </c>
      <c r="CE51">
        <f t="shared" si="28"/>
        <v>5</v>
      </c>
      <c r="CF51">
        <f t="shared" si="29"/>
        <v>5</v>
      </c>
      <c r="CG51">
        <f t="shared" si="30"/>
        <v>5</v>
      </c>
      <c r="CH51">
        <f t="shared" si="31"/>
        <v>5</v>
      </c>
      <c r="CI51">
        <f t="shared" si="32"/>
        <v>5</v>
      </c>
      <c r="CJ51" s="35">
        <f t="shared" si="33"/>
        <v>5</v>
      </c>
      <c r="CK51" s="35">
        <f t="shared" si="34"/>
        <v>5</v>
      </c>
      <c r="CL51" s="35">
        <f t="shared" si="35"/>
        <v>5</v>
      </c>
      <c r="CM51" s="35">
        <f t="shared" si="36"/>
        <v>5</v>
      </c>
      <c r="CN51" s="35">
        <f t="shared" si="37"/>
        <v>5</v>
      </c>
      <c r="CO51">
        <f t="shared" si="38"/>
        <v>5</v>
      </c>
      <c r="CP51">
        <f t="shared" si="39"/>
        <v>5</v>
      </c>
      <c r="CQ51">
        <f t="shared" si="40"/>
        <v>4</v>
      </c>
      <c r="CR51">
        <f t="shared" si="41"/>
        <v>3</v>
      </c>
      <c r="CS51">
        <f t="shared" si="43"/>
        <v>19</v>
      </c>
    </row>
    <row r="52" spans="1:97" ht="12.75" customHeight="1" x14ac:dyDescent="0.3">
      <c r="A52" s="6" t="s">
        <v>251</v>
      </c>
      <c r="B52" s="5" t="s">
        <v>53</v>
      </c>
      <c r="C52" s="7" t="s">
        <v>55</v>
      </c>
      <c r="D52" s="7" t="s">
        <v>55</v>
      </c>
      <c r="E52" s="7" t="s">
        <v>55</v>
      </c>
      <c r="F52" s="7" t="s">
        <v>55</v>
      </c>
      <c r="G52" s="7" t="s">
        <v>55</v>
      </c>
      <c r="H52" s="7" t="s">
        <v>55</v>
      </c>
      <c r="I52" s="7" t="s">
        <v>55</v>
      </c>
      <c r="J52" s="7" t="s">
        <v>55</v>
      </c>
      <c r="K52" s="7" t="s">
        <v>55</v>
      </c>
      <c r="L52" s="7" t="s">
        <v>55</v>
      </c>
      <c r="M52" s="7" t="s">
        <v>55</v>
      </c>
      <c r="N52" s="7">
        <v>48.566369999999999</v>
      </c>
      <c r="O52" s="7">
        <v>50.695680000000003</v>
      </c>
      <c r="P52" s="7">
        <v>52.116720000000001</v>
      </c>
      <c r="Q52" s="7">
        <v>54.783000000000001</v>
      </c>
      <c r="R52" s="7">
        <v>53.026400000000002</v>
      </c>
      <c r="S52" s="7">
        <v>56.884120000000003</v>
      </c>
      <c r="T52" s="7">
        <v>55.507669999999997</v>
      </c>
      <c r="U52" s="7">
        <v>54.105939999999997</v>
      </c>
      <c r="V52" s="7">
        <v>57.345649999999999</v>
      </c>
      <c r="W52" s="7">
        <v>56.856999999999999</v>
      </c>
      <c r="X52" s="7">
        <v>57.173450000000003</v>
      </c>
      <c r="Y52" s="7">
        <v>56.930689999999998</v>
      </c>
      <c r="Z52" s="7">
        <v>56.930689999999998</v>
      </c>
      <c r="AA52" s="7">
        <v>57.89714</v>
      </c>
      <c r="AB52" s="7">
        <v>59.927109999999999</v>
      </c>
      <c r="AC52" s="7">
        <v>57.703470000000003</v>
      </c>
      <c r="AD52" s="7">
        <v>57.954230000000003</v>
      </c>
      <c r="AE52" s="7" t="s">
        <v>55</v>
      </c>
      <c r="AF52" s="7">
        <v>56.900149999999996</v>
      </c>
      <c r="AG52" s="7" t="s">
        <v>55</v>
      </c>
      <c r="AH52" s="7">
        <v>59.361190000000001</v>
      </c>
      <c r="AI52" s="7">
        <v>59.350050000000003</v>
      </c>
      <c r="AJ52" s="7">
        <v>60.97193</v>
      </c>
      <c r="AK52" s="7">
        <v>60.424500000000002</v>
      </c>
      <c r="AL52" s="7">
        <v>61.759680000000003</v>
      </c>
      <c r="AM52" s="7">
        <v>61.907260000000001</v>
      </c>
      <c r="AN52" s="7">
        <v>61.768590000000003</v>
      </c>
      <c r="AO52" s="7">
        <v>62.760579999999997</v>
      </c>
      <c r="AP52" s="7">
        <v>61.180700000000002</v>
      </c>
      <c r="AQ52" s="7">
        <v>61.759929999999997</v>
      </c>
      <c r="AR52" s="7">
        <v>60.339179999999999</v>
      </c>
      <c r="AS52" s="7">
        <v>60.268979999999999</v>
      </c>
      <c r="AT52" s="7">
        <v>61.084330000000001</v>
      </c>
      <c r="AU52" s="7">
        <v>59.853279999999998</v>
      </c>
      <c r="AV52" s="7" t="s">
        <v>55</v>
      </c>
      <c r="AW52" s="7" t="s">
        <v>55</v>
      </c>
      <c r="AX52">
        <v>1854.09566</v>
      </c>
      <c r="AY52">
        <v>32</v>
      </c>
      <c r="AZ52" t="s">
        <v>251</v>
      </c>
      <c r="BA52" t="s">
        <v>613</v>
      </c>
      <c r="BB52">
        <f t="shared" si="42"/>
        <v>0</v>
      </c>
      <c r="BC52">
        <f t="shared" si="0"/>
        <v>0</v>
      </c>
      <c r="BD52">
        <f t="shared" si="1"/>
        <v>0</v>
      </c>
      <c r="BE52">
        <f t="shared" si="2"/>
        <v>0</v>
      </c>
      <c r="BF52">
        <f t="shared" si="3"/>
        <v>0</v>
      </c>
      <c r="BG52">
        <f t="shared" si="4"/>
        <v>0</v>
      </c>
      <c r="BH52">
        <f t="shared" si="5"/>
        <v>0</v>
      </c>
      <c r="BI52">
        <f t="shared" si="6"/>
        <v>1</v>
      </c>
      <c r="BJ52">
        <f t="shared" si="7"/>
        <v>2</v>
      </c>
      <c r="BK52">
        <f t="shared" si="8"/>
        <v>3</v>
      </c>
      <c r="BL52">
        <f t="shared" si="9"/>
        <v>4</v>
      </c>
      <c r="BM52">
        <f t="shared" si="10"/>
        <v>5</v>
      </c>
      <c r="BN52">
        <f t="shared" si="11"/>
        <v>5</v>
      </c>
      <c r="BO52">
        <f t="shared" si="12"/>
        <v>5</v>
      </c>
      <c r="BP52">
        <f t="shared" si="13"/>
        <v>5</v>
      </c>
      <c r="BQ52">
        <f t="shared" si="14"/>
        <v>5</v>
      </c>
      <c r="BR52">
        <f t="shared" si="15"/>
        <v>5</v>
      </c>
      <c r="BS52">
        <f t="shared" si="16"/>
        <v>5</v>
      </c>
      <c r="BT52">
        <f t="shared" si="17"/>
        <v>5</v>
      </c>
      <c r="BU52">
        <f t="shared" si="18"/>
        <v>5</v>
      </c>
      <c r="BV52">
        <f t="shared" si="19"/>
        <v>5</v>
      </c>
      <c r="BW52">
        <f t="shared" si="20"/>
        <v>5</v>
      </c>
      <c r="BX52">
        <f t="shared" si="21"/>
        <v>5</v>
      </c>
      <c r="BY52">
        <f t="shared" si="22"/>
        <v>5</v>
      </c>
      <c r="BZ52">
        <f t="shared" si="23"/>
        <v>4</v>
      </c>
      <c r="CA52">
        <f t="shared" si="24"/>
        <v>4</v>
      </c>
      <c r="CB52">
        <f t="shared" si="25"/>
        <v>3</v>
      </c>
      <c r="CC52">
        <f t="shared" si="26"/>
        <v>3</v>
      </c>
      <c r="CD52">
        <f t="shared" si="27"/>
        <v>3</v>
      </c>
      <c r="CE52">
        <f t="shared" si="28"/>
        <v>4</v>
      </c>
      <c r="CF52">
        <f t="shared" si="29"/>
        <v>4</v>
      </c>
      <c r="CG52">
        <f t="shared" si="30"/>
        <v>5</v>
      </c>
      <c r="CH52">
        <f t="shared" si="31"/>
        <v>5</v>
      </c>
      <c r="CI52">
        <f t="shared" si="32"/>
        <v>5</v>
      </c>
      <c r="CJ52" s="35">
        <f t="shared" si="33"/>
        <v>5</v>
      </c>
      <c r="CK52" s="35">
        <f t="shared" si="34"/>
        <v>5</v>
      </c>
      <c r="CL52" s="35">
        <f t="shared" si="35"/>
        <v>5</v>
      </c>
      <c r="CM52" s="35">
        <f t="shared" si="36"/>
        <v>5</v>
      </c>
      <c r="CN52" s="35">
        <f t="shared" si="37"/>
        <v>5</v>
      </c>
      <c r="CO52">
        <f t="shared" si="38"/>
        <v>5</v>
      </c>
      <c r="CP52">
        <f t="shared" si="39"/>
        <v>5</v>
      </c>
      <c r="CQ52">
        <f t="shared" si="40"/>
        <v>4</v>
      </c>
      <c r="CR52">
        <f t="shared" si="41"/>
        <v>3</v>
      </c>
      <c r="CS52">
        <f t="shared" si="43"/>
        <v>7</v>
      </c>
    </row>
    <row r="53" spans="1:97" ht="12.75" customHeight="1" x14ac:dyDescent="0.3">
      <c r="A53" s="6" t="s">
        <v>256</v>
      </c>
      <c r="B53" s="5" t="s">
        <v>53</v>
      </c>
      <c r="C53" s="8" t="s">
        <v>55</v>
      </c>
      <c r="D53" s="8" t="s">
        <v>55</v>
      </c>
      <c r="E53" s="8" t="s">
        <v>55</v>
      </c>
      <c r="F53" s="8">
        <v>28.724889999999998</v>
      </c>
      <c r="G53" s="8">
        <v>28.235199999999999</v>
      </c>
      <c r="H53" s="8">
        <v>28.807559999999999</v>
      </c>
      <c r="I53" s="8">
        <v>38.133609999999997</v>
      </c>
      <c r="J53" s="8">
        <v>37.804400000000001</v>
      </c>
      <c r="K53" s="8">
        <v>42.941659999999999</v>
      </c>
      <c r="L53" s="8">
        <v>43.317599999999999</v>
      </c>
      <c r="M53" s="8">
        <v>45.790489999999998</v>
      </c>
      <c r="N53" s="8">
        <v>47.86103</v>
      </c>
      <c r="O53" s="8">
        <v>47.64875</v>
      </c>
      <c r="P53" s="8">
        <v>52.106079999999999</v>
      </c>
      <c r="Q53" s="8">
        <v>52.860979999999998</v>
      </c>
      <c r="R53" s="8">
        <v>53.397219999999997</v>
      </c>
      <c r="S53" s="8">
        <v>52.703020000000002</v>
      </c>
      <c r="T53" s="8">
        <v>54.146659999999997</v>
      </c>
      <c r="U53" s="8">
        <v>55.931399999999996</v>
      </c>
      <c r="V53" s="8">
        <v>56.713299999999997</v>
      </c>
      <c r="W53" s="8">
        <v>56.976219999999998</v>
      </c>
      <c r="X53" s="8">
        <v>57.257910000000003</v>
      </c>
      <c r="Y53" s="8">
        <v>56.555120000000002</v>
      </c>
      <c r="Z53" s="8">
        <v>56.401870000000002</v>
      </c>
      <c r="AA53" s="8">
        <v>55.111719999999998</v>
      </c>
      <c r="AB53" s="8">
        <v>56.51173</v>
      </c>
      <c r="AC53" s="8">
        <v>56.999949999999998</v>
      </c>
      <c r="AD53" s="8" t="s">
        <v>55</v>
      </c>
      <c r="AE53" s="8" t="s">
        <v>55</v>
      </c>
      <c r="AF53" s="8">
        <v>58.064529999999998</v>
      </c>
      <c r="AG53" s="8">
        <v>57.32808</v>
      </c>
      <c r="AH53" s="8">
        <v>57.222340000000003</v>
      </c>
      <c r="AI53" s="8">
        <v>57.1509</v>
      </c>
      <c r="AJ53" s="8">
        <v>57.244300000000003</v>
      </c>
      <c r="AK53" s="8">
        <v>57.715580000000003</v>
      </c>
      <c r="AL53" s="8">
        <v>58.006019999999999</v>
      </c>
      <c r="AM53" s="8">
        <v>58.338140000000003</v>
      </c>
      <c r="AN53" s="8">
        <v>58.393340000000002</v>
      </c>
      <c r="AO53" s="8">
        <v>58.357729999999997</v>
      </c>
      <c r="AP53" s="8">
        <v>58.238950000000003</v>
      </c>
      <c r="AQ53" s="8">
        <v>57.82696</v>
      </c>
      <c r="AR53" s="8">
        <v>57.398820000000001</v>
      </c>
      <c r="AS53" s="8">
        <v>56.15401</v>
      </c>
      <c r="AT53" s="8">
        <v>55.787199999999999</v>
      </c>
      <c r="AU53" s="8">
        <v>56.091639999999998</v>
      </c>
      <c r="AV53" s="8" t="s">
        <v>55</v>
      </c>
      <c r="AW53" s="8" t="s">
        <v>55</v>
      </c>
      <c r="AX53">
        <v>2082.2569100000005</v>
      </c>
      <c r="AY53">
        <v>40</v>
      </c>
      <c r="AZ53" t="s">
        <v>256</v>
      </c>
      <c r="BA53" t="s">
        <v>613</v>
      </c>
      <c r="BB53">
        <f t="shared" si="42"/>
        <v>2</v>
      </c>
      <c r="BC53">
        <f t="shared" si="0"/>
        <v>3</v>
      </c>
      <c r="BD53">
        <f t="shared" si="1"/>
        <v>4</v>
      </c>
      <c r="BE53">
        <f t="shared" si="2"/>
        <v>5</v>
      </c>
      <c r="BF53">
        <f t="shared" si="3"/>
        <v>5</v>
      </c>
      <c r="BG53">
        <f t="shared" si="4"/>
        <v>5</v>
      </c>
      <c r="BH53">
        <f t="shared" si="5"/>
        <v>5</v>
      </c>
      <c r="BI53">
        <f t="shared" si="6"/>
        <v>5</v>
      </c>
      <c r="BJ53">
        <f t="shared" si="7"/>
        <v>5</v>
      </c>
      <c r="BK53">
        <f t="shared" si="8"/>
        <v>5</v>
      </c>
      <c r="BL53">
        <f t="shared" si="9"/>
        <v>5</v>
      </c>
      <c r="BM53">
        <f t="shared" si="10"/>
        <v>5</v>
      </c>
      <c r="BN53">
        <f t="shared" si="11"/>
        <v>5</v>
      </c>
      <c r="BO53">
        <f t="shared" si="12"/>
        <v>5</v>
      </c>
      <c r="BP53">
        <f t="shared" si="13"/>
        <v>5</v>
      </c>
      <c r="BQ53">
        <f t="shared" si="14"/>
        <v>5</v>
      </c>
      <c r="BR53">
        <f t="shared" si="15"/>
        <v>5</v>
      </c>
      <c r="BS53">
        <f t="shared" si="16"/>
        <v>5</v>
      </c>
      <c r="BT53">
        <f t="shared" si="17"/>
        <v>5</v>
      </c>
      <c r="BU53">
        <f t="shared" si="18"/>
        <v>5</v>
      </c>
      <c r="BV53">
        <f t="shared" si="19"/>
        <v>5</v>
      </c>
      <c r="BW53">
        <f t="shared" si="20"/>
        <v>5</v>
      </c>
      <c r="BX53">
        <f t="shared" si="21"/>
        <v>5</v>
      </c>
      <c r="BY53">
        <f t="shared" si="22"/>
        <v>4</v>
      </c>
      <c r="BZ53">
        <f t="shared" si="23"/>
        <v>3</v>
      </c>
      <c r="CA53">
        <f t="shared" si="24"/>
        <v>3</v>
      </c>
      <c r="CB53">
        <f t="shared" si="25"/>
        <v>3</v>
      </c>
      <c r="CC53">
        <f t="shared" si="26"/>
        <v>3</v>
      </c>
      <c r="CD53">
        <f t="shared" si="27"/>
        <v>4</v>
      </c>
      <c r="CE53">
        <f t="shared" si="28"/>
        <v>5</v>
      </c>
      <c r="CF53">
        <f t="shared" si="29"/>
        <v>5</v>
      </c>
      <c r="CG53">
        <f t="shared" si="30"/>
        <v>5</v>
      </c>
      <c r="CH53">
        <f t="shared" si="31"/>
        <v>5</v>
      </c>
      <c r="CI53">
        <f t="shared" si="32"/>
        <v>5</v>
      </c>
      <c r="CJ53" s="35">
        <f t="shared" si="33"/>
        <v>5</v>
      </c>
      <c r="CK53" s="35">
        <f t="shared" si="34"/>
        <v>5</v>
      </c>
      <c r="CL53" s="35">
        <f t="shared" si="35"/>
        <v>5</v>
      </c>
      <c r="CM53" s="35">
        <f t="shared" si="36"/>
        <v>5</v>
      </c>
      <c r="CN53" s="35">
        <f t="shared" si="37"/>
        <v>5</v>
      </c>
      <c r="CO53">
        <f t="shared" si="38"/>
        <v>5</v>
      </c>
      <c r="CP53">
        <f t="shared" si="39"/>
        <v>5</v>
      </c>
      <c r="CQ53">
        <f t="shared" si="40"/>
        <v>4</v>
      </c>
      <c r="CR53">
        <f t="shared" si="41"/>
        <v>3</v>
      </c>
      <c r="CS53">
        <f t="shared" si="43"/>
        <v>0</v>
      </c>
    </row>
    <row r="54" spans="1:97" ht="12.75" customHeight="1" x14ac:dyDescent="0.3">
      <c r="A54" s="6" t="s">
        <v>263</v>
      </c>
      <c r="B54" s="5" t="s">
        <v>53</v>
      </c>
      <c r="C54" s="7" t="s">
        <v>55</v>
      </c>
      <c r="D54" s="7">
        <v>46.653680000000001</v>
      </c>
      <c r="E54" s="7" t="s">
        <v>55</v>
      </c>
      <c r="F54" s="7">
        <v>52.077910000000003</v>
      </c>
      <c r="G54" s="7">
        <v>51.709209999999999</v>
      </c>
      <c r="H54" s="7" t="s">
        <v>55</v>
      </c>
      <c r="I54" s="7">
        <v>40.807549999999999</v>
      </c>
      <c r="J54" s="7">
        <v>39.631340000000002</v>
      </c>
      <c r="K54" s="7">
        <v>50.537149999999997</v>
      </c>
      <c r="L54" s="7">
        <v>52.042839999999998</v>
      </c>
      <c r="M54" s="7">
        <v>54.352359999999997</v>
      </c>
      <c r="N54" s="7">
        <v>53.994210000000002</v>
      </c>
      <c r="O54" s="7" t="s">
        <v>55</v>
      </c>
      <c r="P54" s="7" t="s">
        <v>55</v>
      </c>
      <c r="Q54" s="7" t="s">
        <v>55</v>
      </c>
      <c r="R54" s="7" t="s">
        <v>55</v>
      </c>
      <c r="S54" s="7" t="s">
        <v>55</v>
      </c>
      <c r="T54" s="7" t="s">
        <v>55</v>
      </c>
      <c r="U54" s="7" t="s">
        <v>55</v>
      </c>
      <c r="V54" s="7">
        <v>53.251130000000003</v>
      </c>
      <c r="W54" s="7" t="s">
        <v>55</v>
      </c>
      <c r="X54" s="7">
        <v>54.551020000000001</v>
      </c>
      <c r="Y54" s="7">
        <v>54.998629999999999</v>
      </c>
      <c r="Z54" s="7">
        <v>57.69979</v>
      </c>
      <c r="AA54" s="7">
        <v>61.622369999999997</v>
      </c>
      <c r="AB54" s="7">
        <v>61.396979999999999</v>
      </c>
      <c r="AC54" s="7">
        <v>57.332340000000002</v>
      </c>
      <c r="AD54" s="7">
        <v>56.39864</v>
      </c>
      <c r="AE54" s="7" t="s">
        <v>55</v>
      </c>
      <c r="AF54" s="7">
        <v>58.235489999999999</v>
      </c>
      <c r="AG54" s="7">
        <v>58.360460000000003</v>
      </c>
      <c r="AH54" s="7">
        <v>58.545659999999998</v>
      </c>
      <c r="AI54" s="7">
        <v>59.990780000000001</v>
      </c>
      <c r="AJ54" s="7">
        <v>61.201740000000001</v>
      </c>
      <c r="AK54" s="7">
        <v>61.463299999999997</v>
      </c>
      <c r="AL54" s="7">
        <v>63.333390000000001</v>
      </c>
      <c r="AM54" s="7">
        <v>63.542230000000004</v>
      </c>
      <c r="AN54" s="7">
        <v>63.67877</v>
      </c>
      <c r="AO54" s="7">
        <v>63.545360000000002</v>
      </c>
      <c r="AP54" s="7">
        <v>63.363120000000002</v>
      </c>
      <c r="AQ54" s="7">
        <v>63.157290000000003</v>
      </c>
      <c r="AR54" s="7">
        <v>62.889130000000002</v>
      </c>
      <c r="AS54" s="7">
        <v>61.580849999999998</v>
      </c>
      <c r="AT54" s="7">
        <v>61.689700000000002</v>
      </c>
      <c r="AU54" s="7" t="s">
        <v>55</v>
      </c>
      <c r="AV54" s="7" t="s">
        <v>55</v>
      </c>
      <c r="AW54" s="7" t="s">
        <v>55</v>
      </c>
      <c r="AX54">
        <v>1823.6344200000003</v>
      </c>
      <c r="AY54">
        <v>32</v>
      </c>
      <c r="AZ54" t="s">
        <v>263</v>
      </c>
      <c r="BA54" t="s">
        <v>613</v>
      </c>
      <c r="BB54">
        <f t="shared" si="42"/>
        <v>3</v>
      </c>
      <c r="BC54">
        <f t="shared" si="0"/>
        <v>3</v>
      </c>
      <c r="BD54">
        <f t="shared" si="1"/>
        <v>3</v>
      </c>
      <c r="BE54">
        <f t="shared" si="2"/>
        <v>4</v>
      </c>
      <c r="BF54">
        <f t="shared" si="3"/>
        <v>4</v>
      </c>
      <c r="BG54">
        <f t="shared" si="4"/>
        <v>4</v>
      </c>
      <c r="BH54">
        <f t="shared" si="5"/>
        <v>5</v>
      </c>
      <c r="BI54">
        <f t="shared" si="6"/>
        <v>5</v>
      </c>
      <c r="BJ54">
        <f t="shared" si="7"/>
        <v>4</v>
      </c>
      <c r="BK54">
        <f t="shared" si="8"/>
        <v>3</v>
      </c>
      <c r="BL54">
        <f t="shared" si="9"/>
        <v>2</v>
      </c>
      <c r="BM54">
        <f t="shared" si="10"/>
        <v>1</v>
      </c>
      <c r="BN54">
        <f t="shared" si="11"/>
        <v>0</v>
      </c>
      <c r="BO54">
        <f t="shared" si="12"/>
        <v>0</v>
      </c>
      <c r="BP54">
        <f t="shared" si="13"/>
        <v>0</v>
      </c>
      <c r="BQ54">
        <f t="shared" si="14"/>
        <v>1</v>
      </c>
      <c r="BR54">
        <f t="shared" si="15"/>
        <v>1</v>
      </c>
      <c r="BS54">
        <f t="shared" si="16"/>
        <v>2</v>
      </c>
      <c r="BT54">
        <f t="shared" si="17"/>
        <v>3</v>
      </c>
      <c r="BU54">
        <f t="shared" si="18"/>
        <v>4</v>
      </c>
      <c r="BV54">
        <f t="shared" si="19"/>
        <v>4</v>
      </c>
      <c r="BW54">
        <f t="shared" si="20"/>
        <v>5</v>
      </c>
      <c r="BX54">
        <f t="shared" si="21"/>
        <v>5</v>
      </c>
      <c r="BY54">
        <f t="shared" si="22"/>
        <v>5</v>
      </c>
      <c r="BZ54">
        <f t="shared" si="23"/>
        <v>4</v>
      </c>
      <c r="CA54">
        <f t="shared" si="24"/>
        <v>4</v>
      </c>
      <c r="CB54">
        <f t="shared" si="25"/>
        <v>4</v>
      </c>
      <c r="CC54">
        <f t="shared" si="26"/>
        <v>4</v>
      </c>
      <c r="CD54">
        <f t="shared" si="27"/>
        <v>4</v>
      </c>
      <c r="CE54">
        <f t="shared" si="28"/>
        <v>5</v>
      </c>
      <c r="CF54">
        <f t="shared" si="29"/>
        <v>5</v>
      </c>
      <c r="CG54">
        <f t="shared" si="30"/>
        <v>5</v>
      </c>
      <c r="CH54">
        <f t="shared" si="31"/>
        <v>5</v>
      </c>
      <c r="CI54">
        <f t="shared" si="32"/>
        <v>5</v>
      </c>
      <c r="CJ54" s="35">
        <f t="shared" si="33"/>
        <v>5</v>
      </c>
      <c r="CK54" s="35">
        <f t="shared" si="34"/>
        <v>5</v>
      </c>
      <c r="CL54" s="35">
        <f t="shared" si="35"/>
        <v>5</v>
      </c>
      <c r="CM54" s="35">
        <f t="shared" si="36"/>
        <v>5</v>
      </c>
      <c r="CN54" s="35">
        <f t="shared" si="37"/>
        <v>5</v>
      </c>
      <c r="CO54">
        <f t="shared" si="38"/>
        <v>5</v>
      </c>
      <c r="CP54">
        <f t="shared" si="39"/>
        <v>4</v>
      </c>
      <c r="CQ54">
        <f t="shared" si="40"/>
        <v>3</v>
      </c>
      <c r="CR54">
        <f t="shared" si="41"/>
        <v>2</v>
      </c>
      <c r="CS54">
        <f t="shared" si="43"/>
        <v>3</v>
      </c>
    </row>
    <row r="55" spans="1:97" ht="12.75" customHeight="1" x14ac:dyDescent="0.3">
      <c r="A55" s="6" t="s">
        <v>264</v>
      </c>
      <c r="B55" s="5" t="s">
        <v>53</v>
      </c>
      <c r="C55" s="8" t="s">
        <v>55</v>
      </c>
      <c r="D55" s="8" t="s">
        <v>55</v>
      </c>
      <c r="E55" s="8" t="s">
        <v>55</v>
      </c>
      <c r="F55" s="8" t="s">
        <v>55</v>
      </c>
      <c r="G55" s="8">
        <v>18.28875</v>
      </c>
      <c r="H55" s="8" t="s">
        <v>55</v>
      </c>
      <c r="I55" s="8" t="s">
        <v>55</v>
      </c>
      <c r="J55" s="8">
        <v>20.314250000000001</v>
      </c>
      <c r="K55" s="8">
        <v>21.361940000000001</v>
      </c>
      <c r="L55" s="8">
        <v>24.247489999999999</v>
      </c>
      <c r="M55" s="8">
        <v>24.62294</v>
      </c>
      <c r="N55" s="8">
        <v>26.2529</v>
      </c>
      <c r="O55" s="8" t="s">
        <v>55</v>
      </c>
      <c r="P55" s="8" t="s">
        <v>55</v>
      </c>
      <c r="Q55" s="8" t="s">
        <v>55</v>
      </c>
      <c r="R55" s="8" t="s">
        <v>55</v>
      </c>
      <c r="S55" s="8">
        <v>30.532250000000001</v>
      </c>
      <c r="T55" s="8">
        <v>31.644069999999999</v>
      </c>
      <c r="U55" s="8">
        <v>32.315550000000002</v>
      </c>
      <c r="V55" s="8">
        <v>33.01972</v>
      </c>
      <c r="W55" s="8">
        <v>33.575629999999997</v>
      </c>
      <c r="X55" s="8">
        <v>35.106560000000002</v>
      </c>
      <c r="Y55" s="8">
        <v>33.723689999999998</v>
      </c>
      <c r="Z55" s="8">
        <v>35.231000000000002</v>
      </c>
      <c r="AA55" s="8">
        <v>36.009599999999999</v>
      </c>
      <c r="AB55" s="8">
        <v>35.166150000000002</v>
      </c>
      <c r="AC55" s="8">
        <v>34.325449999999996</v>
      </c>
      <c r="AD55" s="8">
        <v>34.221980000000002</v>
      </c>
      <c r="AE55" s="8" t="s">
        <v>55</v>
      </c>
      <c r="AF55" s="8">
        <v>40.020420000000001</v>
      </c>
      <c r="AG55" s="8">
        <v>40.862960000000001</v>
      </c>
      <c r="AH55" s="8">
        <v>40.999070000000003</v>
      </c>
      <c r="AI55" s="8">
        <v>43.168860000000002</v>
      </c>
      <c r="AJ55" s="8">
        <v>42.686529999999998</v>
      </c>
      <c r="AK55" s="8">
        <v>44.13344</v>
      </c>
      <c r="AL55" s="8">
        <v>42.57085</v>
      </c>
      <c r="AM55" s="8">
        <v>45.97927</v>
      </c>
      <c r="AN55" s="8">
        <v>47.710509999999999</v>
      </c>
      <c r="AO55" s="8">
        <v>48.626249999999999</v>
      </c>
      <c r="AP55" s="8">
        <v>48.534460000000003</v>
      </c>
      <c r="AQ55" s="8">
        <v>49.381509999999999</v>
      </c>
      <c r="AR55" s="8">
        <v>47.77617</v>
      </c>
      <c r="AS55" s="8" t="s">
        <v>55</v>
      </c>
      <c r="AT55" s="8">
        <v>48.252330000000001</v>
      </c>
      <c r="AU55" s="8">
        <v>48.257730000000002</v>
      </c>
      <c r="AV55" s="8" t="s">
        <v>55</v>
      </c>
      <c r="AW55" s="8" t="s">
        <v>55</v>
      </c>
      <c r="AX55">
        <v>1218.9202799999998</v>
      </c>
      <c r="AY55">
        <v>33</v>
      </c>
      <c r="AZ55" t="s">
        <v>264</v>
      </c>
      <c r="BA55" t="s">
        <v>613</v>
      </c>
      <c r="BB55">
        <f t="shared" si="42"/>
        <v>1</v>
      </c>
      <c r="BC55">
        <f t="shared" si="0"/>
        <v>1</v>
      </c>
      <c r="BD55">
        <f t="shared" si="1"/>
        <v>1</v>
      </c>
      <c r="BE55">
        <f t="shared" si="2"/>
        <v>2</v>
      </c>
      <c r="BF55">
        <f t="shared" si="3"/>
        <v>3</v>
      </c>
      <c r="BG55">
        <f t="shared" si="4"/>
        <v>3</v>
      </c>
      <c r="BH55">
        <f t="shared" si="5"/>
        <v>4</v>
      </c>
      <c r="BI55">
        <f t="shared" si="6"/>
        <v>5</v>
      </c>
      <c r="BJ55">
        <f t="shared" si="7"/>
        <v>4</v>
      </c>
      <c r="BK55">
        <f t="shared" si="8"/>
        <v>3</v>
      </c>
      <c r="BL55">
        <f t="shared" si="9"/>
        <v>2</v>
      </c>
      <c r="BM55">
        <f t="shared" si="10"/>
        <v>1</v>
      </c>
      <c r="BN55">
        <f t="shared" si="11"/>
        <v>1</v>
      </c>
      <c r="BO55">
        <f t="shared" si="12"/>
        <v>2</v>
      </c>
      <c r="BP55">
        <f t="shared" si="13"/>
        <v>3</v>
      </c>
      <c r="BQ55">
        <f t="shared" si="14"/>
        <v>4</v>
      </c>
      <c r="BR55">
        <f t="shared" si="15"/>
        <v>5</v>
      </c>
      <c r="BS55">
        <f t="shared" si="16"/>
        <v>5</v>
      </c>
      <c r="BT55">
        <f t="shared" si="17"/>
        <v>5</v>
      </c>
      <c r="BU55">
        <f t="shared" si="18"/>
        <v>5</v>
      </c>
      <c r="BV55">
        <f t="shared" si="19"/>
        <v>5</v>
      </c>
      <c r="BW55">
        <f t="shared" si="20"/>
        <v>5</v>
      </c>
      <c r="BX55">
        <f t="shared" si="21"/>
        <v>5</v>
      </c>
      <c r="BY55">
        <f t="shared" si="22"/>
        <v>5</v>
      </c>
      <c r="BZ55">
        <f t="shared" si="23"/>
        <v>4</v>
      </c>
      <c r="CA55">
        <f t="shared" si="24"/>
        <v>4</v>
      </c>
      <c r="CB55">
        <f t="shared" si="25"/>
        <v>4</v>
      </c>
      <c r="CC55">
        <f t="shared" si="26"/>
        <v>4</v>
      </c>
      <c r="CD55">
        <f t="shared" si="27"/>
        <v>4</v>
      </c>
      <c r="CE55">
        <f t="shared" si="28"/>
        <v>5</v>
      </c>
      <c r="CF55">
        <f t="shared" si="29"/>
        <v>5</v>
      </c>
      <c r="CG55">
        <f t="shared" si="30"/>
        <v>5</v>
      </c>
      <c r="CH55">
        <f t="shared" si="31"/>
        <v>5</v>
      </c>
      <c r="CI55">
        <f t="shared" si="32"/>
        <v>5</v>
      </c>
      <c r="CJ55" s="35">
        <f t="shared" si="33"/>
        <v>5</v>
      </c>
      <c r="CK55" s="35">
        <f t="shared" si="34"/>
        <v>5</v>
      </c>
      <c r="CL55" s="35">
        <f t="shared" si="35"/>
        <v>5</v>
      </c>
      <c r="CM55" s="35">
        <f t="shared" si="36"/>
        <v>5</v>
      </c>
      <c r="CN55" s="35">
        <f t="shared" si="37"/>
        <v>4</v>
      </c>
      <c r="CO55">
        <f t="shared" si="38"/>
        <v>4</v>
      </c>
      <c r="CP55">
        <f t="shared" si="39"/>
        <v>4</v>
      </c>
      <c r="CQ55">
        <f t="shared" si="40"/>
        <v>3</v>
      </c>
      <c r="CR55">
        <f t="shared" si="41"/>
        <v>2</v>
      </c>
      <c r="CS55">
        <f t="shared" si="43"/>
        <v>0</v>
      </c>
    </row>
    <row r="56" spans="1:97" ht="12.75" customHeight="1" x14ac:dyDescent="0.3">
      <c r="A56" s="6" t="s">
        <v>265</v>
      </c>
      <c r="B56" s="5" t="s">
        <v>53</v>
      </c>
      <c r="C56" s="7" t="s">
        <v>55</v>
      </c>
      <c r="D56" s="7">
        <v>24.500589999999999</v>
      </c>
      <c r="E56" s="7" t="s">
        <v>55</v>
      </c>
      <c r="F56" s="7">
        <v>19.975390000000001</v>
      </c>
      <c r="G56" s="7" t="s">
        <v>55</v>
      </c>
      <c r="H56" s="7" t="s">
        <v>55</v>
      </c>
      <c r="I56" s="7">
        <v>19.693020000000001</v>
      </c>
      <c r="J56" s="7">
        <v>23.09478</v>
      </c>
      <c r="K56" s="7">
        <v>20.074480000000001</v>
      </c>
      <c r="L56" s="7">
        <v>21.1692</v>
      </c>
      <c r="M56" s="7">
        <v>22.883179999999999</v>
      </c>
      <c r="N56" s="7">
        <v>22.70346</v>
      </c>
      <c r="O56" s="7">
        <v>23.169920000000001</v>
      </c>
      <c r="P56" s="7">
        <v>26.415089999999999</v>
      </c>
      <c r="Q56" s="7">
        <v>28.882110000000001</v>
      </c>
      <c r="R56" s="7">
        <v>41.907240000000002</v>
      </c>
      <c r="S56" s="7">
        <v>44.001040000000003</v>
      </c>
      <c r="T56" s="7">
        <v>43.821249999999999</v>
      </c>
      <c r="U56" s="7">
        <v>42.459769999999999</v>
      </c>
      <c r="V56" s="7">
        <v>41.3872</v>
      </c>
      <c r="W56" s="7">
        <v>45.957349999999998</v>
      </c>
      <c r="X56" s="7">
        <v>41.072650000000003</v>
      </c>
      <c r="Y56" s="7">
        <v>42.641640000000002</v>
      </c>
      <c r="Z56" s="7">
        <v>38.546590000000002</v>
      </c>
      <c r="AA56" s="7">
        <v>40.993259999999999</v>
      </c>
      <c r="AB56" s="7">
        <v>40.14273</v>
      </c>
      <c r="AC56" s="7">
        <v>43.289810000000003</v>
      </c>
      <c r="AD56" s="7" t="s">
        <v>55</v>
      </c>
      <c r="AE56" s="7" t="s">
        <v>55</v>
      </c>
      <c r="AF56" s="7" t="s">
        <v>55</v>
      </c>
      <c r="AG56" s="7" t="s">
        <v>55</v>
      </c>
      <c r="AH56" s="7" t="s">
        <v>55</v>
      </c>
      <c r="AI56" s="7">
        <v>47.012340000000002</v>
      </c>
      <c r="AJ56" s="7">
        <v>47.732700000000001</v>
      </c>
      <c r="AK56" s="7">
        <v>48.2744</v>
      </c>
      <c r="AL56" s="7">
        <v>49.092790000000001</v>
      </c>
      <c r="AM56" s="7">
        <v>50.737070000000003</v>
      </c>
      <c r="AN56" s="7">
        <v>50.69896</v>
      </c>
      <c r="AO56" s="7">
        <v>51.472110000000001</v>
      </c>
      <c r="AP56" s="7">
        <v>51.415590000000002</v>
      </c>
      <c r="AQ56" s="7">
        <v>50.376489999999997</v>
      </c>
      <c r="AR56" s="7">
        <v>51.667099999999998</v>
      </c>
      <c r="AS56" s="7">
        <v>53.683399999999999</v>
      </c>
      <c r="AT56" s="7">
        <v>56.152250000000002</v>
      </c>
      <c r="AU56" s="7">
        <v>55.959249999999997</v>
      </c>
      <c r="AV56" s="7">
        <v>54.7669</v>
      </c>
      <c r="AW56" s="7" t="s">
        <v>55</v>
      </c>
      <c r="AX56">
        <v>1477.8231000000001</v>
      </c>
      <c r="AY56">
        <v>37</v>
      </c>
      <c r="AZ56" t="s">
        <v>265</v>
      </c>
      <c r="BA56" t="s">
        <v>615</v>
      </c>
      <c r="BB56">
        <f t="shared" si="42"/>
        <v>2</v>
      </c>
      <c r="BC56">
        <f t="shared" si="0"/>
        <v>2</v>
      </c>
      <c r="BD56">
        <f t="shared" si="1"/>
        <v>2</v>
      </c>
      <c r="BE56">
        <f t="shared" si="2"/>
        <v>3</v>
      </c>
      <c r="BF56">
        <f t="shared" si="3"/>
        <v>3</v>
      </c>
      <c r="BG56">
        <f t="shared" si="4"/>
        <v>4</v>
      </c>
      <c r="BH56">
        <f t="shared" si="5"/>
        <v>5</v>
      </c>
      <c r="BI56">
        <f t="shared" si="6"/>
        <v>5</v>
      </c>
      <c r="BJ56">
        <f t="shared" si="7"/>
        <v>5</v>
      </c>
      <c r="BK56">
        <f t="shared" si="8"/>
        <v>5</v>
      </c>
      <c r="BL56">
        <f t="shared" si="9"/>
        <v>5</v>
      </c>
      <c r="BM56">
        <f t="shared" si="10"/>
        <v>5</v>
      </c>
      <c r="BN56">
        <f t="shared" si="11"/>
        <v>5</v>
      </c>
      <c r="BO56">
        <f t="shared" si="12"/>
        <v>5</v>
      </c>
      <c r="BP56">
        <f t="shared" si="13"/>
        <v>5</v>
      </c>
      <c r="BQ56">
        <f t="shared" si="14"/>
        <v>5</v>
      </c>
      <c r="BR56">
        <f t="shared" si="15"/>
        <v>5</v>
      </c>
      <c r="BS56">
        <f t="shared" si="16"/>
        <v>5</v>
      </c>
      <c r="BT56">
        <f t="shared" si="17"/>
        <v>5</v>
      </c>
      <c r="BU56">
        <f t="shared" si="18"/>
        <v>5</v>
      </c>
      <c r="BV56">
        <f t="shared" si="19"/>
        <v>5</v>
      </c>
      <c r="BW56">
        <f t="shared" si="20"/>
        <v>5</v>
      </c>
      <c r="BX56">
        <f t="shared" si="21"/>
        <v>5</v>
      </c>
      <c r="BY56">
        <f t="shared" si="22"/>
        <v>4</v>
      </c>
      <c r="BZ56">
        <f t="shared" si="23"/>
        <v>3</v>
      </c>
      <c r="CA56">
        <f t="shared" si="24"/>
        <v>2</v>
      </c>
      <c r="CB56">
        <f t="shared" si="25"/>
        <v>1</v>
      </c>
      <c r="CC56">
        <f t="shared" si="26"/>
        <v>0</v>
      </c>
      <c r="CD56">
        <f t="shared" si="27"/>
        <v>1</v>
      </c>
      <c r="CE56">
        <f t="shared" si="28"/>
        <v>2</v>
      </c>
      <c r="CF56">
        <f t="shared" si="29"/>
        <v>3</v>
      </c>
      <c r="CG56">
        <f t="shared" si="30"/>
        <v>4</v>
      </c>
      <c r="CH56">
        <f t="shared" si="31"/>
        <v>5</v>
      </c>
      <c r="CI56">
        <f t="shared" si="32"/>
        <v>5</v>
      </c>
      <c r="CJ56" s="35">
        <f t="shared" si="33"/>
        <v>5</v>
      </c>
      <c r="CK56" s="35">
        <f t="shared" si="34"/>
        <v>5</v>
      </c>
      <c r="CL56" s="35">
        <f t="shared" si="35"/>
        <v>5</v>
      </c>
      <c r="CM56" s="35">
        <f t="shared" si="36"/>
        <v>5</v>
      </c>
      <c r="CN56" s="35">
        <f t="shared" si="37"/>
        <v>5</v>
      </c>
      <c r="CO56">
        <f t="shared" si="38"/>
        <v>5</v>
      </c>
      <c r="CP56">
        <f t="shared" si="39"/>
        <v>5</v>
      </c>
      <c r="CQ56">
        <f t="shared" si="40"/>
        <v>5</v>
      </c>
      <c r="CR56">
        <f t="shared" si="41"/>
        <v>4</v>
      </c>
      <c r="CS56">
        <f t="shared" si="43"/>
        <v>1</v>
      </c>
    </row>
    <row r="57" spans="1:97" ht="12.75" customHeight="1" x14ac:dyDescent="0.3">
      <c r="A57" s="6" t="s">
        <v>267</v>
      </c>
      <c r="B57" s="5" t="s">
        <v>53</v>
      </c>
      <c r="C57" s="7" t="s">
        <v>55</v>
      </c>
      <c r="D57" s="7">
        <v>45.336419999999997</v>
      </c>
      <c r="E57" s="7" t="s">
        <v>55</v>
      </c>
      <c r="F57" s="7">
        <v>45.154730000000001</v>
      </c>
      <c r="G57" s="7">
        <v>47.853560000000002</v>
      </c>
      <c r="H57" s="7">
        <v>45.855849999999997</v>
      </c>
      <c r="I57" s="7">
        <v>44.685650000000003</v>
      </c>
      <c r="J57" s="7">
        <v>45.140349999999998</v>
      </c>
      <c r="K57" s="7">
        <v>43.502049999999997</v>
      </c>
      <c r="L57" s="7" t="s">
        <v>55</v>
      </c>
      <c r="M57" s="7" t="s">
        <v>55</v>
      </c>
      <c r="N57" s="7" t="s">
        <v>55</v>
      </c>
      <c r="O57" s="7" t="s">
        <v>55</v>
      </c>
      <c r="P57" s="7" t="s">
        <v>55</v>
      </c>
      <c r="Q57" s="7" t="s">
        <v>55</v>
      </c>
      <c r="R57" s="7" t="s">
        <v>55</v>
      </c>
      <c r="S57" s="7" t="s">
        <v>55</v>
      </c>
      <c r="T57" s="7" t="s">
        <v>55</v>
      </c>
      <c r="U57" s="7" t="s">
        <v>55</v>
      </c>
      <c r="V57" s="7" t="s">
        <v>55</v>
      </c>
      <c r="W57" s="7" t="s">
        <v>55</v>
      </c>
      <c r="X57" s="7" t="s">
        <v>55</v>
      </c>
      <c r="Y57" s="7" t="s">
        <v>55</v>
      </c>
      <c r="Z57" s="7" t="s">
        <v>55</v>
      </c>
      <c r="AA57" s="7">
        <v>56.068019999999997</v>
      </c>
      <c r="AB57" s="7" t="s">
        <v>55</v>
      </c>
      <c r="AC57" s="7" t="s">
        <v>55</v>
      </c>
      <c r="AD57" s="7" t="s">
        <v>55</v>
      </c>
      <c r="AE57" s="7" t="s">
        <v>55</v>
      </c>
      <c r="AF57" s="7">
        <v>53.645150000000001</v>
      </c>
      <c r="AG57" s="7">
        <v>54.41724</v>
      </c>
      <c r="AH57" s="7">
        <v>55.738520000000001</v>
      </c>
      <c r="AI57" s="7">
        <v>54.302759999999999</v>
      </c>
      <c r="AJ57" s="7">
        <v>51.01737</v>
      </c>
      <c r="AK57" s="7">
        <v>50.162790000000001</v>
      </c>
      <c r="AL57" s="7">
        <v>51.089820000000003</v>
      </c>
      <c r="AM57" s="7">
        <v>49.1447</v>
      </c>
      <c r="AN57" s="7">
        <v>55.030940000000001</v>
      </c>
      <c r="AO57" s="7">
        <v>54.962110000000003</v>
      </c>
      <c r="AP57" s="7">
        <v>56.349229999999999</v>
      </c>
      <c r="AQ57" s="7">
        <v>56.851790000000001</v>
      </c>
      <c r="AR57" s="7" t="s">
        <v>55</v>
      </c>
      <c r="AS57" s="7">
        <v>57.083089999999999</v>
      </c>
      <c r="AT57" s="7" t="s">
        <v>55</v>
      </c>
      <c r="AU57" s="7">
        <v>54.360959999999999</v>
      </c>
      <c r="AV57" s="7">
        <v>56.389940000000003</v>
      </c>
      <c r="AW57" s="7" t="s">
        <v>55</v>
      </c>
      <c r="AX57">
        <v>1184.1430400000002</v>
      </c>
      <c r="AY57">
        <v>23</v>
      </c>
      <c r="AZ57" t="s">
        <v>267</v>
      </c>
      <c r="BA57" t="s">
        <v>617</v>
      </c>
      <c r="BB57">
        <f t="shared" si="42"/>
        <v>3</v>
      </c>
      <c r="BC57">
        <f t="shared" si="0"/>
        <v>4</v>
      </c>
      <c r="BD57">
        <f t="shared" si="1"/>
        <v>4</v>
      </c>
      <c r="BE57">
        <f t="shared" si="2"/>
        <v>5</v>
      </c>
      <c r="BF57">
        <f t="shared" si="3"/>
        <v>5</v>
      </c>
      <c r="BG57">
        <f t="shared" si="4"/>
        <v>4</v>
      </c>
      <c r="BH57">
        <f t="shared" si="5"/>
        <v>3</v>
      </c>
      <c r="BI57">
        <f t="shared" si="6"/>
        <v>2</v>
      </c>
      <c r="BJ57">
        <f t="shared" si="7"/>
        <v>1</v>
      </c>
      <c r="BK57">
        <f t="shared" si="8"/>
        <v>0</v>
      </c>
      <c r="BL57">
        <f t="shared" si="9"/>
        <v>0</v>
      </c>
      <c r="BM57">
        <f t="shared" si="10"/>
        <v>0</v>
      </c>
      <c r="BN57">
        <f t="shared" si="11"/>
        <v>0</v>
      </c>
      <c r="BO57">
        <f t="shared" si="12"/>
        <v>0</v>
      </c>
      <c r="BP57">
        <f t="shared" si="13"/>
        <v>0</v>
      </c>
      <c r="BQ57">
        <f t="shared" si="14"/>
        <v>0</v>
      </c>
      <c r="BR57">
        <f t="shared" si="15"/>
        <v>0</v>
      </c>
      <c r="BS57">
        <f t="shared" si="16"/>
        <v>0</v>
      </c>
      <c r="BT57">
        <f t="shared" si="17"/>
        <v>0</v>
      </c>
      <c r="BU57">
        <f t="shared" si="18"/>
        <v>0</v>
      </c>
      <c r="BV57">
        <f t="shared" si="19"/>
        <v>1</v>
      </c>
      <c r="BW57">
        <f t="shared" si="20"/>
        <v>1</v>
      </c>
      <c r="BX57">
        <f t="shared" si="21"/>
        <v>1</v>
      </c>
      <c r="BY57">
        <f t="shared" si="22"/>
        <v>1</v>
      </c>
      <c r="BZ57">
        <f t="shared" si="23"/>
        <v>1</v>
      </c>
      <c r="CA57">
        <f t="shared" si="24"/>
        <v>1</v>
      </c>
      <c r="CB57">
        <f t="shared" si="25"/>
        <v>2</v>
      </c>
      <c r="CC57">
        <f t="shared" si="26"/>
        <v>3</v>
      </c>
      <c r="CD57">
        <f t="shared" si="27"/>
        <v>4</v>
      </c>
      <c r="CE57">
        <f t="shared" si="28"/>
        <v>5</v>
      </c>
      <c r="CF57">
        <f t="shared" si="29"/>
        <v>5</v>
      </c>
      <c r="CG57">
        <f t="shared" si="30"/>
        <v>5</v>
      </c>
      <c r="CH57">
        <f t="shared" si="31"/>
        <v>5</v>
      </c>
      <c r="CI57">
        <f t="shared" si="32"/>
        <v>5</v>
      </c>
      <c r="CJ57" s="35">
        <f t="shared" si="33"/>
        <v>5</v>
      </c>
      <c r="CK57" s="35">
        <f t="shared" si="34"/>
        <v>5</v>
      </c>
      <c r="CL57" s="35">
        <f t="shared" si="35"/>
        <v>5</v>
      </c>
      <c r="CM57" s="35">
        <f t="shared" si="36"/>
        <v>4</v>
      </c>
      <c r="CN57" s="35">
        <f t="shared" si="37"/>
        <v>4</v>
      </c>
      <c r="CO57">
        <f t="shared" si="38"/>
        <v>3</v>
      </c>
      <c r="CP57">
        <f t="shared" si="39"/>
        <v>3</v>
      </c>
      <c r="CQ57">
        <f t="shared" si="40"/>
        <v>3</v>
      </c>
      <c r="CR57">
        <f t="shared" si="41"/>
        <v>3</v>
      </c>
      <c r="CS57">
        <f t="shared" si="43"/>
        <v>11</v>
      </c>
    </row>
    <row r="58" spans="1:97" ht="12.75" customHeight="1" x14ac:dyDescent="0.3">
      <c r="A58" s="6" t="s">
        <v>268</v>
      </c>
      <c r="B58" s="5" t="s">
        <v>53</v>
      </c>
      <c r="C58" s="8" t="s">
        <v>55</v>
      </c>
      <c r="D58" s="8" t="s">
        <v>55</v>
      </c>
      <c r="E58" s="8" t="s">
        <v>55</v>
      </c>
      <c r="F58" s="8" t="s">
        <v>55</v>
      </c>
      <c r="G58" s="8" t="s">
        <v>55</v>
      </c>
      <c r="H58" s="8" t="s">
        <v>55</v>
      </c>
      <c r="I58" s="8" t="s">
        <v>55</v>
      </c>
      <c r="J58" s="8" t="s">
        <v>55</v>
      </c>
      <c r="K58" s="8" t="s">
        <v>55</v>
      </c>
      <c r="L58" s="8" t="s">
        <v>55</v>
      </c>
      <c r="M58" s="8" t="s">
        <v>55</v>
      </c>
      <c r="N58" s="8" t="s">
        <v>55</v>
      </c>
      <c r="O58" s="8" t="s">
        <v>55</v>
      </c>
      <c r="P58" s="8" t="s">
        <v>55</v>
      </c>
      <c r="Q58" s="8" t="s">
        <v>55</v>
      </c>
      <c r="R58" s="8" t="s">
        <v>55</v>
      </c>
      <c r="S58" s="8" t="s">
        <v>55</v>
      </c>
      <c r="T58" s="8" t="s">
        <v>55</v>
      </c>
      <c r="U58" s="8" t="s">
        <v>55</v>
      </c>
      <c r="V58" s="8" t="s">
        <v>55</v>
      </c>
      <c r="W58" s="8" t="s">
        <v>55</v>
      </c>
      <c r="X58" s="8" t="s">
        <v>55</v>
      </c>
      <c r="Y58" s="8" t="s">
        <v>55</v>
      </c>
      <c r="Z58" s="8">
        <v>52.240499999999997</v>
      </c>
      <c r="AA58" s="8" t="s">
        <v>55</v>
      </c>
      <c r="AB58" s="8">
        <v>56.123869999999997</v>
      </c>
      <c r="AC58" s="8">
        <v>55.323740000000001</v>
      </c>
      <c r="AD58" s="8">
        <v>57.181939999999997</v>
      </c>
      <c r="AE58" s="8" t="s">
        <v>55</v>
      </c>
      <c r="AF58" s="8">
        <v>57.659100000000002</v>
      </c>
      <c r="AG58" s="8">
        <v>60.103230000000003</v>
      </c>
      <c r="AH58" s="8">
        <v>61.825049999999997</v>
      </c>
      <c r="AI58" s="8">
        <v>61.673310000000001</v>
      </c>
      <c r="AJ58" s="8">
        <v>60.897440000000003</v>
      </c>
      <c r="AK58" s="8">
        <v>63.543469999999999</v>
      </c>
      <c r="AL58" s="8">
        <v>65.500259999999997</v>
      </c>
      <c r="AM58" s="8">
        <v>64.467010000000002</v>
      </c>
      <c r="AN58" s="8">
        <v>61.394660000000002</v>
      </c>
      <c r="AO58" s="8">
        <v>59.703490000000002</v>
      </c>
      <c r="AP58" s="8">
        <v>57.665179999999999</v>
      </c>
      <c r="AQ58" s="8">
        <v>56.27317</v>
      </c>
      <c r="AR58" s="8">
        <v>55.999290000000002</v>
      </c>
      <c r="AS58" s="8">
        <v>55.423380000000002</v>
      </c>
      <c r="AT58" s="8">
        <v>56.279150000000001</v>
      </c>
      <c r="AU58" s="8">
        <v>56.071109999999997</v>
      </c>
      <c r="AV58" s="8" t="s">
        <v>55</v>
      </c>
      <c r="AW58" s="8" t="s">
        <v>55</v>
      </c>
      <c r="AX58">
        <v>1175.3483500000002</v>
      </c>
      <c r="AY58">
        <v>20</v>
      </c>
      <c r="AZ58" s="34" t="s">
        <v>268</v>
      </c>
      <c r="BA58" t="s">
        <v>613</v>
      </c>
      <c r="BB58">
        <f t="shared" si="42"/>
        <v>0</v>
      </c>
      <c r="BC58">
        <f t="shared" si="0"/>
        <v>0</v>
      </c>
      <c r="BD58">
        <f t="shared" si="1"/>
        <v>0</v>
      </c>
      <c r="BE58">
        <f t="shared" si="2"/>
        <v>0</v>
      </c>
      <c r="BF58">
        <f t="shared" si="3"/>
        <v>0</v>
      </c>
      <c r="BG58">
        <f t="shared" si="4"/>
        <v>0</v>
      </c>
      <c r="BH58">
        <f t="shared" si="5"/>
        <v>0</v>
      </c>
      <c r="BI58">
        <f t="shared" si="6"/>
        <v>0</v>
      </c>
      <c r="BJ58">
        <f t="shared" si="7"/>
        <v>0</v>
      </c>
      <c r="BK58">
        <f t="shared" si="8"/>
        <v>0</v>
      </c>
      <c r="BL58">
        <f t="shared" si="9"/>
        <v>0</v>
      </c>
      <c r="BM58">
        <f t="shared" si="10"/>
        <v>0</v>
      </c>
      <c r="BN58">
        <f t="shared" si="11"/>
        <v>0</v>
      </c>
      <c r="BO58">
        <f t="shared" si="12"/>
        <v>0</v>
      </c>
      <c r="BP58">
        <f t="shared" si="13"/>
        <v>0</v>
      </c>
      <c r="BQ58">
        <f t="shared" si="14"/>
        <v>0</v>
      </c>
      <c r="BR58">
        <f t="shared" si="15"/>
        <v>0</v>
      </c>
      <c r="BS58">
        <f t="shared" si="16"/>
        <v>0</v>
      </c>
      <c r="BT58">
        <f t="shared" si="17"/>
        <v>0</v>
      </c>
      <c r="BU58">
        <f t="shared" si="18"/>
        <v>1</v>
      </c>
      <c r="BV58">
        <f t="shared" si="19"/>
        <v>1</v>
      </c>
      <c r="BW58">
        <f t="shared" si="20"/>
        <v>2</v>
      </c>
      <c r="BX58">
        <f t="shared" si="21"/>
        <v>3</v>
      </c>
      <c r="BY58">
        <f t="shared" si="22"/>
        <v>4</v>
      </c>
      <c r="BZ58">
        <f t="shared" si="23"/>
        <v>3</v>
      </c>
      <c r="CA58">
        <f t="shared" si="24"/>
        <v>4</v>
      </c>
      <c r="CB58">
        <f t="shared" si="25"/>
        <v>4</v>
      </c>
      <c r="CC58">
        <f t="shared" si="26"/>
        <v>4</v>
      </c>
      <c r="CD58">
        <f t="shared" si="27"/>
        <v>4</v>
      </c>
      <c r="CE58">
        <f t="shared" si="28"/>
        <v>5</v>
      </c>
      <c r="CF58">
        <f t="shared" si="29"/>
        <v>5</v>
      </c>
      <c r="CG58">
        <f t="shared" si="30"/>
        <v>5</v>
      </c>
      <c r="CH58">
        <f t="shared" si="31"/>
        <v>5</v>
      </c>
      <c r="CI58">
        <f t="shared" si="32"/>
        <v>5</v>
      </c>
      <c r="CJ58" s="35">
        <f t="shared" si="33"/>
        <v>5</v>
      </c>
      <c r="CK58" s="35">
        <f t="shared" si="34"/>
        <v>5</v>
      </c>
      <c r="CL58" s="35">
        <f t="shared" si="35"/>
        <v>5</v>
      </c>
      <c r="CM58" s="35">
        <f t="shared" si="36"/>
        <v>5</v>
      </c>
      <c r="CN58" s="35">
        <f t="shared" si="37"/>
        <v>5</v>
      </c>
      <c r="CO58">
        <f t="shared" si="38"/>
        <v>5</v>
      </c>
      <c r="CP58">
        <f t="shared" si="39"/>
        <v>5</v>
      </c>
      <c r="CQ58">
        <f t="shared" si="40"/>
        <v>4</v>
      </c>
      <c r="CR58">
        <f t="shared" si="41"/>
        <v>3</v>
      </c>
      <c r="CS58">
        <f t="shared" si="43"/>
        <v>19</v>
      </c>
    </row>
    <row r="59" spans="1:97" ht="12.75" customHeight="1" x14ac:dyDescent="0.3">
      <c r="A59" s="6" t="s">
        <v>274</v>
      </c>
      <c r="B59" s="5" t="s">
        <v>53</v>
      </c>
      <c r="C59" s="8" t="s">
        <v>55</v>
      </c>
      <c r="D59" s="8" t="s">
        <v>55</v>
      </c>
      <c r="E59" s="8" t="s">
        <v>55</v>
      </c>
      <c r="F59" s="8" t="s">
        <v>55</v>
      </c>
      <c r="G59" s="8" t="s">
        <v>55</v>
      </c>
      <c r="H59" s="8" t="s">
        <v>55</v>
      </c>
      <c r="I59" s="8">
        <v>21.031020000000002</v>
      </c>
      <c r="J59" s="8" t="s">
        <v>55</v>
      </c>
      <c r="K59" s="8">
        <v>24.53614</v>
      </c>
      <c r="L59" s="8">
        <v>24.207100000000001</v>
      </c>
      <c r="M59" s="8">
        <v>27.368639999999999</v>
      </c>
      <c r="N59" s="8">
        <v>24.570589999999999</v>
      </c>
      <c r="O59" s="8" t="s">
        <v>55</v>
      </c>
      <c r="P59" s="8" t="s">
        <v>55</v>
      </c>
      <c r="Q59" s="8" t="s">
        <v>55</v>
      </c>
      <c r="R59" s="8" t="s">
        <v>55</v>
      </c>
      <c r="S59" s="8">
        <v>34.053519999999999</v>
      </c>
      <c r="T59" s="8">
        <v>31.066369999999999</v>
      </c>
      <c r="U59" s="8">
        <v>37.976889999999997</v>
      </c>
      <c r="V59" s="8">
        <v>39.142969999999998</v>
      </c>
      <c r="W59" s="8">
        <v>38.00432</v>
      </c>
      <c r="X59" s="8">
        <v>39.696309999999997</v>
      </c>
      <c r="Y59" s="8" t="s">
        <v>55</v>
      </c>
      <c r="Z59" s="8">
        <v>42.714640000000003</v>
      </c>
      <c r="AA59" s="8">
        <v>41.987769999999998</v>
      </c>
      <c r="AB59" s="8">
        <v>42.76643</v>
      </c>
      <c r="AC59" s="8">
        <v>43.136090000000003</v>
      </c>
      <c r="AD59" s="8">
        <v>43.494680000000002</v>
      </c>
      <c r="AE59" s="8" t="s">
        <v>55</v>
      </c>
      <c r="AF59" s="8" t="s">
        <v>55</v>
      </c>
      <c r="AG59" s="8" t="s">
        <v>55</v>
      </c>
      <c r="AH59" s="8" t="s">
        <v>55</v>
      </c>
      <c r="AI59" s="8" t="s">
        <v>55</v>
      </c>
      <c r="AJ59" s="8" t="s">
        <v>55</v>
      </c>
      <c r="AK59" s="8">
        <v>50.705590000000001</v>
      </c>
      <c r="AL59" s="8" t="s">
        <v>55</v>
      </c>
      <c r="AM59" s="8">
        <v>58.968510000000002</v>
      </c>
      <c r="AN59" s="8" t="s">
        <v>55</v>
      </c>
      <c r="AO59" s="8" t="s">
        <v>55</v>
      </c>
      <c r="AP59" s="8" t="s">
        <v>55</v>
      </c>
      <c r="AQ59" s="8" t="s">
        <v>55</v>
      </c>
      <c r="AR59" s="8">
        <v>64.322580000000002</v>
      </c>
      <c r="AS59" s="8">
        <v>55.833919999999999</v>
      </c>
      <c r="AT59" s="8">
        <v>65.900859999999994</v>
      </c>
      <c r="AU59" s="8">
        <v>65.505420000000001</v>
      </c>
      <c r="AV59" s="8">
        <v>63.528449999999999</v>
      </c>
      <c r="AW59" s="8" t="s">
        <v>55</v>
      </c>
      <c r="AX59">
        <v>980.51881000000014</v>
      </c>
      <c r="AY59">
        <v>23</v>
      </c>
      <c r="AZ59" t="s">
        <v>274</v>
      </c>
      <c r="BA59" t="s">
        <v>619</v>
      </c>
      <c r="BB59">
        <f t="shared" si="42"/>
        <v>0</v>
      </c>
      <c r="BC59">
        <f t="shared" si="0"/>
        <v>0</v>
      </c>
      <c r="BD59">
        <f t="shared" si="1"/>
        <v>1</v>
      </c>
      <c r="BE59">
        <f t="shared" si="2"/>
        <v>1</v>
      </c>
      <c r="BF59">
        <f t="shared" si="3"/>
        <v>2</v>
      </c>
      <c r="BG59">
        <f t="shared" si="4"/>
        <v>3</v>
      </c>
      <c r="BH59">
        <f t="shared" si="5"/>
        <v>4</v>
      </c>
      <c r="BI59">
        <f t="shared" si="6"/>
        <v>4</v>
      </c>
      <c r="BJ59">
        <f t="shared" si="7"/>
        <v>4</v>
      </c>
      <c r="BK59">
        <f t="shared" si="8"/>
        <v>3</v>
      </c>
      <c r="BL59">
        <f t="shared" si="9"/>
        <v>2</v>
      </c>
      <c r="BM59">
        <f t="shared" si="10"/>
        <v>1</v>
      </c>
      <c r="BN59">
        <f t="shared" si="11"/>
        <v>1</v>
      </c>
      <c r="BO59">
        <f t="shared" si="12"/>
        <v>2</v>
      </c>
      <c r="BP59">
        <f t="shared" si="13"/>
        <v>3</v>
      </c>
      <c r="BQ59">
        <f t="shared" si="14"/>
        <v>4</v>
      </c>
      <c r="BR59">
        <f t="shared" si="15"/>
        <v>5</v>
      </c>
      <c r="BS59">
        <f t="shared" si="16"/>
        <v>5</v>
      </c>
      <c r="BT59">
        <f t="shared" si="17"/>
        <v>4</v>
      </c>
      <c r="BU59">
        <f t="shared" si="18"/>
        <v>4</v>
      </c>
      <c r="BV59">
        <f t="shared" si="19"/>
        <v>4</v>
      </c>
      <c r="BW59">
        <f t="shared" si="20"/>
        <v>4</v>
      </c>
      <c r="BX59">
        <f t="shared" si="21"/>
        <v>4</v>
      </c>
      <c r="BY59">
        <f t="shared" si="22"/>
        <v>5</v>
      </c>
      <c r="BZ59">
        <f t="shared" si="23"/>
        <v>4</v>
      </c>
      <c r="CA59">
        <f t="shared" si="24"/>
        <v>3</v>
      </c>
      <c r="CB59">
        <f t="shared" si="25"/>
        <v>2</v>
      </c>
      <c r="CC59">
        <f t="shared" si="26"/>
        <v>1</v>
      </c>
      <c r="CD59">
        <f t="shared" si="27"/>
        <v>0</v>
      </c>
      <c r="CE59">
        <f t="shared" si="28"/>
        <v>0</v>
      </c>
      <c r="CF59">
        <f t="shared" si="29"/>
        <v>1</v>
      </c>
      <c r="CG59">
        <f t="shared" si="30"/>
        <v>1</v>
      </c>
      <c r="CH59">
        <f t="shared" si="31"/>
        <v>2</v>
      </c>
      <c r="CI59">
        <f t="shared" si="32"/>
        <v>2</v>
      </c>
      <c r="CJ59" s="35">
        <f t="shared" si="33"/>
        <v>2</v>
      </c>
      <c r="CK59" s="35">
        <f t="shared" si="34"/>
        <v>1</v>
      </c>
      <c r="CL59" s="35">
        <f t="shared" si="35"/>
        <v>1</v>
      </c>
      <c r="CM59" s="35">
        <f t="shared" si="36"/>
        <v>1</v>
      </c>
      <c r="CN59" s="35">
        <f t="shared" si="37"/>
        <v>2</v>
      </c>
      <c r="CO59">
        <f t="shared" si="38"/>
        <v>3</v>
      </c>
      <c r="CP59">
        <f t="shared" si="39"/>
        <v>4</v>
      </c>
      <c r="CQ59">
        <f t="shared" si="40"/>
        <v>5</v>
      </c>
      <c r="CR59">
        <f t="shared" si="41"/>
        <v>4</v>
      </c>
      <c r="CS59">
        <f t="shared" si="43"/>
        <v>4</v>
      </c>
    </row>
    <row r="60" spans="1:97" ht="12.75" customHeight="1" x14ac:dyDescent="0.3">
      <c r="A60" s="6" t="s">
        <v>275</v>
      </c>
      <c r="B60" s="5" t="s">
        <v>53</v>
      </c>
      <c r="C60" s="7" t="s">
        <v>55</v>
      </c>
      <c r="D60" s="7">
        <v>19.320969999999999</v>
      </c>
      <c r="E60" s="7" t="s">
        <v>55</v>
      </c>
      <c r="F60" s="7">
        <v>19.869710000000001</v>
      </c>
      <c r="G60" s="7">
        <v>21.450410000000002</v>
      </c>
      <c r="H60" s="7">
        <v>23.028580000000002</v>
      </c>
      <c r="I60" s="7">
        <v>22.76857</v>
      </c>
      <c r="J60" s="7">
        <v>25.210419999999999</v>
      </c>
      <c r="K60" s="7">
        <v>24.095189999999999</v>
      </c>
      <c r="L60" s="7">
        <v>25.165030000000002</v>
      </c>
      <c r="M60" s="7">
        <v>25.823640000000001</v>
      </c>
      <c r="N60" s="7">
        <v>22.406400000000001</v>
      </c>
      <c r="O60" s="7">
        <v>26.776319999999998</v>
      </c>
      <c r="P60" s="7">
        <v>27.79175</v>
      </c>
      <c r="Q60" s="7">
        <v>31.37968</v>
      </c>
      <c r="R60" s="7">
        <v>31.93281</v>
      </c>
      <c r="S60" s="7">
        <v>33.34404</v>
      </c>
      <c r="T60" s="7">
        <v>34.81456</v>
      </c>
      <c r="U60" s="7">
        <v>34.674979999999998</v>
      </c>
      <c r="V60" s="7">
        <v>35.21123</v>
      </c>
      <c r="W60" s="7">
        <v>36.118819999999999</v>
      </c>
      <c r="X60" s="7">
        <v>35.233669999999996</v>
      </c>
      <c r="Y60" s="7">
        <v>35.019770000000001</v>
      </c>
      <c r="Z60" s="7">
        <v>35.517449999999997</v>
      </c>
      <c r="AA60" s="7">
        <v>38.780740000000002</v>
      </c>
      <c r="AB60" s="7">
        <v>41.050449999999998</v>
      </c>
      <c r="AC60" s="7" t="s">
        <v>55</v>
      </c>
      <c r="AD60" s="7" t="s">
        <v>55</v>
      </c>
      <c r="AE60" s="7" t="s">
        <v>55</v>
      </c>
      <c r="AF60" s="7">
        <v>42.061050000000002</v>
      </c>
      <c r="AG60" s="7">
        <v>41.749789999999997</v>
      </c>
      <c r="AH60" s="7">
        <v>42.801409999999997</v>
      </c>
      <c r="AI60" s="7">
        <v>42.37209</v>
      </c>
      <c r="AJ60" s="7">
        <v>43.663150000000002</v>
      </c>
      <c r="AK60" s="7">
        <v>43.984349999999999</v>
      </c>
      <c r="AL60" s="7">
        <v>43.715260000000001</v>
      </c>
      <c r="AM60" s="7">
        <v>44.651090000000003</v>
      </c>
      <c r="AN60" s="7">
        <v>45.49239</v>
      </c>
      <c r="AO60" s="7">
        <v>45.969270000000002</v>
      </c>
      <c r="AP60" s="7">
        <v>46.023859999999999</v>
      </c>
      <c r="AQ60" s="7">
        <v>46.014629999999997</v>
      </c>
      <c r="AR60" s="7">
        <v>45.730119999999999</v>
      </c>
      <c r="AS60" s="7">
        <v>47.143250000000002</v>
      </c>
      <c r="AT60" s="7" t="s">
        <v>55</v>
      </c>
      <c r="AU60" s="7">
        <v>49.239600000000003</v>
      </c>
      <c r="AV60" s="7" t="s">
        <v>55</v>
      </c>
      <c r="AW60" s="7" t="s">
        <v>55</v>
      </c>
      <c r="AX60">
        <v>1377.3964999999998</v>
      </c>
      <c r="AY60">
        <v>39</v>
      </c>
      <c r="AZ60" t="s">
        <v>275</v>
      </c>
      <c r="BA60" t="s">
        <v>620</v>
      </c>
      <c r="BB60">
        <f t="shared" si="42"/>
        <v>3</v>
      </c>
      <c r="BC60">
        <f t="shared" si="0"/>
        <v>4</v>
      </c>
      <c r="BD60">
        <f t="shared" si="1"/>
        <v>4</v>
      </c>
      <c r="BE60">
        <f t="shared" si="2"/>
        <v>5</v>
      </c>
      <c r="BF60">
        <f t="shared" si="3"/>
        <v>5</v>
      </c>
      <c r="BG60">
        <f t="shared" si="4"/>
        <v>5</v>
      </c>
      <c r="BH60">
        <f t="shared" si="5"/>
        <v>5</v>
      </c>
      <c r="BI60">
        <f t="shared" si="6"/>
        <v>5</v>
      </c>
      <c r="BJ60">
        <f t="shared" si="7"/>
        <v>5</v>
      </c>
      <c r="BK60">
        <f t="shared" si="8"/>
        <v>5</v>
      </c>
      <c r="BL60">
        <f t="shared" si="9"/>
        <v>5</v>
      </c>
      <c r="BM60">
        <f t="shared" si="10"/>
        <v>5</v>
      </c>
      <c r="BN60">
        <f t="shared" si="11"/>
        <v>5</v>
      </c>
      <c r="BO60">
        <f t="shared" si="12"/>
        <v>5</v>
      </c>
      <c r="BP60">
        <f t="shared" si="13"/>
        <v>5</v>
      </c>
      <c r="BQ60">
        <f t="shared" si="14"/>
        <v>5</v>
      </c>
      <c r="BR60">
        <f t="shared" si="15"/>
        <v>5</v>
      </c>
      <c r="BS60">
        <f t="shared" si="16"/>
        <v>5</v>
      </c>
      <c r="BT60">
        <f t="shared" si="17"/>
        <v>5</v>
      </c>
      <c r="BU60">
        <f t="shared" si="18"/>
        <v>5</v>
      </c>
      <c r="BV60">
        <f t="shared" si="19"/>
        <v>5</v>
      </c>
      <c r="BW60">
        <f t="shared" si="20"/>
        <v>5</v>
      </c>
      <c r="BX60">
        <f t="shared" si="21"/>
        <v>4</v>
      </c>
      <c r="BY60">
        <f t="shared" si="22"/>
        <v>3</v>
      </c>
      <c r="BZ60">
        <f t="shared" si="23"/>
        <v>2</v>
      </c>
      <c r="CA60">
        <f t="shared" si="24"/>
        <v>2</v>
      </c>
      <c r="CB60">
        <f t="shared" si="25"/>
        <v>2</v>
      </c>
      <c r="CC60">
        <f t="shared" si="26"/>
        <v>3</v>
      </c>
      <c r="CD60">
        <f t="shared" si="27"/>
        <v>4</v>
      </c>
      <c r="CE60">
        <f t="shared" si="28"/>
        <v>5</v>
      </c>
      <c r="CF60">
        <f t="shared" si="29"/>
        <v>5</v>
      </c>
      <c r="CG60">
        <f t="shared" si="30"/>
        <v>5</v>
      </c>
      <c r="CH60">
        <f t="shared" si="31"/>
        <v>5</v>
      </c>
      <c r="CI60">
        <f t="shared" si="32"/>
        <v>5</v>
      </c>
      <c r="CJ60" s="35">
        <f t="shared" si="33"/>
        <v>5</v>
      </c>
      <c r="CK60" s="35">
        <f t="shared" si="34"/>
        <v>5</v>
      </c>
      <c r="CL60" s="35">
        <f t="shared" si="35"/>
        <v>5</v>
      </c>
      <c r="CM60" s="35">
        <f t="shared" si="36"/>
        <v>5</v>
      </c>
      <c r="CN60" s="35">
        <f t="shared" si="37"/>
        <v>5</v>
      </c>
      <c r="CO60">
        <f t="shared" si="38"/>
        <v>4</v>
      </c>
      <c r="CP60">
        <f t="shared" si="39"/>
        <v>4</v>
      </c>
      <c r="CQ60">
        <f t="shared" si="40"/>
        <v>3</v>
      </c>
      <c r="CR60">
        <f t="shared" si="41"/>
        <v>2</v>
      </c>
      <c r="CS60">
        <f t="shared" si="43"/>
        <v>0</v>
      </c>
    </row>
    <row r="61" spans="1:97" ht="12.75" customHeight="1" x14ac:dyDescent="0.3">
      <c r="A61" s="6" t="s">
        <v>282</v>
      </c>
      <c r="B61" s="5" t="s">
        <v>53</v>
      </c>
      <c r="C61" s="8" t="s">
        <v>55</v>
      </c>
      <c r="D61" s="8">
        <v>29.275639999999999</v>
      </c>
      <c r="E61" s="8" t="s">
        <v>55</v>
      </c>
      <c r="F61" s="8">
        <v>30.153700000000001</v>
      </c>
      <c r="G61" s="8">
        <v>31.177119999999999</v>
      </c>
      <c r="H61" s="8">
        <v>31.670809999999999</v>
      </c>
      <c r="I61" s="8" t="s">
        <v>55</v>
      </c>
      <c r="J61" s="8" t="s">
        <v>55</v>
      </c>
      <c r="K61" s="8" t="s">
        <v>55</v>
      </c>
      <c r="L61" s="8" t="s">
        <v>55</v>
      </c>
      <c r="M61" s="8" t="s">
        <v>55</v>
      </c>
      <c r="N61" s="8" t="s">
        <v>55</v>
      </c>
      <c r="O61" s="8" t="s">
        <v>55</v>
      </c>
      <c r="P61" s="8" t="s">
        <v>55</v>
      </c>
      <c r="Q61" s="8">
        <v>41.427750000000003</v>
      </c>
      <c r="R61" s="8">
        <v>45.457610000000003</v>
      </c>
      <c r="S61" s="8">
        <v>45.310789999999997</v>
      </c>
      <c r="T61" s="8">
        <v>44.975549999999998</v>
      </c>
      <c r="U61" s="8">
        <v>47.179479999999998</v>
      </c>
      <c r="V61" s="8">
        <v>46.746769999999998</v>
      </c>
      <c r="W61" s="8">
        <v>47.829419999999999</v>
      </c>
      <c r="X61" s="8">
        <v>48.29045</v>
      </c>
      <c r="Y61" s="8">
        <v>49.262810000000002</v>
      </c>
      <c r="Z61" s="8">
        <v>48.487740000000002</v>
      </c>
      <c r="AA61" s="8" t="s">
        <v>55</v>
      </c>
      <c r="AB61" s="8">
        <v>51.200760000000002</v>
      </c>
      <c r="AC61" s="8">
        <v>53.558999999999997</v>
      </c>
      <c r="AD61" s="8" t="s">
        <v>55</v>
      </c>
      <c r="AE61" s="8">
        <v>53.208770000000001</v>
      </c>
      <c r="AF61" s="8">
        <v>54.5657</v>
      </c>
      <c r="AG61" s="8">
        <v>54.911940000000001</v>
      </c>
      <c r="AH61" s="8">
        <v>55.917450000000002</v>
      </c>
      <c r="AI61" s="8">
        <v>56.424729999999997</v>
      </c>
      <c r="AJ61" s="8">
        <v>56.968580000000003</v>
      </c>
      <c r="AK61" s="8">
        <v>57.743839999999999</v>
      </c>
      <c r="AL61" s="8">
        <v>58.047020000000003</v>
      </c>
      <c r="AM61" s="8">
        <v>58.094079999999998</v>
      </c>
      <c r="AN61" s="8">
        <v>58.10472</v>
      </c>
      <c r="AO61" s="8">
        <v>57.877989999999997</v>
      </c>
      <c r="AP61" s="8">
        <v>57.338920000000002</v>
      </c>
      <c r="AQ61" s="8">
        <v>56.454189999999997</v>
      </c>
      <c r="AR61" s="8">
        <v>56.316099999999999</v>
      </c>
      <c r="AS61" s="8">
        <v>56.626010000000001</v>
      </c>
      <c r="AT61" s="8">
        <v>57.0503</v>
      </c>
      <c r="AU61" s="8">
        <v>57.117780000000003</v>
      </c>
      <c r="AV61" s="8" t="s">
        <v>55</v>
      </c>
      <c r="AW61" s="8" t="s">
        <v>55</v>
      </c>
      <c r="AX61">
        <v>1654.77352</v>
      </c>
      <c r="AY61">
        <v>33</v>
      </c>
      <c r="AZ61" t="s">
        <v>282</v>
      </c>
      <c r="BA61" t="s">
        <v>613</v>
      </c>
      <c r="BB61">
        <f t="shared" si="42"/>
        <v>3</v>
      </c>
      <c r="BC61">
        <f t="shared" si="0"/>
        <v>4</v>
      </c>
      <c r="BD61">
        <f t="shared" si="1"/>
        <v>3</v>
      </c>
      <c r="BE61">
        <f t="shared" si="2"/>
        <v>3</v>
      </c>
      <c r="BF61">
        <f t="shared" si="3"/>
        <v>2</v>
      </c>
      <c r="BG61">
        <f t="shared" si="4"/>
        <v>1</v>
      </c>
      <c r="BH61">
        <f t="shared" si="5"/>
        <v>0</v>
      </c>
      <c r="BI61">
        <f t="shared" si="6"/>
        <v>0</v>
      </c>
      <c r="BJ61">
        <f t="shared" si="7"/>
        <v>0</v>
      </c>
      <c r="BK61">
        <f t="shared" si="8"/>
        <v>0</v>
      </c>
      <c r="BL61">
        <f t="shared" si="9"/>
        <v>1</v>
      </c>
      <c r="BM61">
        <f t="shared" si="10"/>
        <v>2</v>
      </c>
      <c r="BN61">
        <f t="shared" si="11"/>
        <v>3</v>
      </c>
      <c r="BO61">
        <f t="shared" si="12"/>
        <v>4</v>
      </c>
      <c r="BP61">
        <f t="shared" si="13"/>
        <v>5</v>
      </c>
      <c r="BQ61">
        <f t="shared" si="14"/>
        <v>5</v>
      </c>
      <c r="BR61">
        <f t="shared" si="15"/>
        <v>5</v>
      </c>
      <c r="BS61">
        <f t="shared" si="16"/>
        <v>5</v>
      </c>
      <c r="BT61">
        <f t="shared" si="17"/>
        <v>5</v>
      </c>
      <c r="BU61">
        <f t="shared" si="18"/>
        <v>5</v>
      </c>
      <c r="BV61">
        <f t="shared" si="19"/>
        <v>4</v>
      </c>
      <c r="BW61">
        <f t="shared" si="20"/>
        <v>4</v>
      </c>
      <c r="BX61">
        <f t="shared" si="21"/>
        <v>4</v>
      </c>
      <c r="BY61">
        <f t="shared" si="22"/>
        <v>3</v>
      </c>
      <c r="BZ61">
        <f t="shared" si="23"/>
        <v>3</v>
      </c>
      <c r="CA61">
        <f t="shared" si="24"/>
        <v>4</v>
      </c>
      <c r="CB61">
        <f t="shared" si="25"/>
        <v>4</v>
      </c>
      <c r="CC61">
        <f t="shared" si="26"/>
        <v>4</v>
      </c>
      <c r="CD61">
        <f t="shared" si="27"/>
        <v>5</v>
      </c>
      <c r="CE61">
        <f t="shared" si="28"/>
        <v>5</v>
      </c>
      <c r="CF61">
        <f t="shared" si="29"/>
        <v>5</v>
      </c>
      <c r="CG61">
        <f t="shared" si="30"/>
        <v>5</v>
      </c>
      <c r="CH61">
        <f t="shared" si="31"/>
        <v>5</v>
      </c>
      <c r="CI61">
        <f t="shared" si="32"/>
        <v>5</v>
      </c>
      <c r="CJ61" s="35">
        <f t="shared" si="33"/>
        <v>5</v>
      </c>
      <c r="CK61" s="35">
        <f t="shared" si="34"/>
        <v>5</v>
      </c>
      <c r="CL61" s="35">
        <f t="shared" si="35"/>
        <v>5</v>
      </c>
      <c r="CM61" s="35">
        <f t="shared" si="36"/>
        <v>5</v>
      </c>
      <c r="CN61" s="35">
        <f t="shared" si="37"/>
        <v>5</v>
      </c>
      <c r="CO61">
        <f t="shared" si="38"/>
        <v>5</v>
      </c>
      <c r="CP61">
        <f t="shared" si="39"/>
        <v>5</v>
      </c>
      <c r="CQ61">
        <f t="shared" si="40"/>
        <v>4</v>
      </c>
      <c r="CR61">
        <f t="shared" si="41"/>
        <v>3</v>
      </c>
      <c r="CS61">
        <f t="shared" si="43"/>
        <v>4</v>
      </c>
    </row>
    <row r="62" spans="1:97" ht="12.75" customHeight="1" x14ac:dyDescent="0.3">
      <c r="A62" s="6" t="s">
        <v>284</v>
      </c>
      <c r="B62" s="5" t="s">
        <v>53</v>
      </c>
      <c r="C62" s="8" t="s">
        <v>55</v>
      </c>
      <c r="D62" s="8">
        <v>40.89716</v>
      </c>
      <c r="E62" s="8" t="s">
        <v>55</v>
      </c>
      <c r="F62" s="8">
        <v>41.287269999999999</v>
      </c>
      <c r="G62" s="8" t="s">
        <v>55</v>
      </c>
      <c r="H62" s="8">
        <v>45.711709999999997</v>
      </c>
      <c r="I62" s="8">
        <v>44.345149999999997</v>
      </c>
      <c r="J62" s="8">
        <v>44.66187</v>
      </c>
      <c r="K62" s="8">
        <v>45.634889999999999</v>
      </c>
      <c r="L62" s="8" t="s">
        <v>55</v>
      </c>
      <c r="M62" s="8" t="s">
        <v>55</v>
      </c>
      <c r="N62" s="8">
        <v>49.083750000000002</v>
      </c>
      <c r="O62" s="8">
        <v>49.663629999999998</v>
      </c>
      <c r="P62" s="8">
        <v>50.20232</v>
      </c>
      <c r="Q62" s="8">
        <v>50.339750000000002</v>
      </c>
      <c r="R62" s="8">
        <v>50.44641</v>
      </c>
      <c r="S62" s="8" t="s">
        <v>55</v>
      </c>
      <c r="T62" s="8">
        <v>50.752290000000002</v>
      </c>
      <c r="U62" s="8" t="s">
        <v>55</v>
      </c>
      <c r="V62" s="8">
        <v>52.817309999999999</v>
      </c>
      <c r="W62" s="8">
        <v>53.528129999999997</v>
      </c>
      <c r="X62" s="8">
        <v>54.203099999999999</v>
      </c>
      <c r="Y62" s="8">
        <v>54.177030000000002</v>
      </c>
      <c r="Z62" s="8" t="s">
        <v>55</v>
      </c>
      <c r="AA62" s="8">
        <v>54.66583</v>
      </c>
      <c r="AB62" s="8">
        <v>54.98048</v>
      </c>
      <c r="AC62" s="8">
        <v>55.186860000000003</v>
      </c>
      <c r="AD62" s="8" t="s">
        <v>55</v>
      </c>
      <c r="AE62" s="8" t="s">
        <v>55</v>
      </c>
      <c r="AF62" s="8">
        <v>56.34395</v>
      </c>
      <c r="AG62" s="8">
        <v>56.996940000000002</v>
      </c>
      <c r="AH62" s="8">
        <v>57.099029999999999</v>
      </c>
      <c r="AI62" s="8">
        <v>57.30012</v>
      </c>
      <c r="AJ62" s="8">
        <v>57.457830000000001</v>
      </c>
      <c r="AK62" s="8">
        <v>57.70879</v>
      </c>
      <c r="AL62" s="8">
        <v>57.964449999999999</v>
      </c>
      <c r="AM62" s="8">
        <v>58.343519999999998</v>
      </c>
      <c r="AN62" s="8">
        <v>58.47204</v>
      </c>
      <c r="AO62" s="8">
        <v>58.451619999999998</v>
      </c>
      <c r="AP62" s="8">
        <v>58.447220000000002</v>
      </c>
      <c r="AQ62" s="8">
        <v>58.51784</v>
      </c>
      <c r="AR62" s="8">
        <v>58.437710000000003</v>
      </c>
      <c r="AS62" s="8">
        <v>58.380009999999999</v>
      </c>
      <c r="AT62" s="8">
        <v>58.568530000000003</v>
      </c>
      <c r="AU62" s="8">
        <v>58.430750000000003</v>
      </c>
      <c r="AV62" s="8" t="s">
        <v>55</v>
      </c>
      <c r="AW62" s="8" t="s">
        <v>55</v>
      </c>
      <c r="AX62">
        <v>1869.5052900000003</v>
      </c>
      <c r="AY62">
        <v>35</v>
      </c>
      <c r="AZ62" t="s">
        <v>284</v>
      </c>
      <c r="BA62" t="s">
        <v>618</v>
      </c>
      <c r="BB62">
        <f t="shared" si="42"/>
        <v>2</v>
      </c>
      <c r="BC62">
        <f t="shared" si="0"/>
        <v>3</v>
      </c>
      <c r="BD62">
        <f t="shared" si="1"/>
        <v>3</v>
      </c>
      <c r="BE62">
        <f t="shared" si="2"/>
        <v>4</v>
      </c>
      <c r="BF62">
        <f t="shared" si="3"/>
        <v>4</v>
      </c>
      <c r="BG62">
        <f t="shared" si="4"/>
        <v>4</v>
      </c>
      <c r="BH62">
        <f t="shared" si="5"/>
        <v>3</v>
      </c>
      <c r="BI62">
        <f t="shared" si="6"/>
        <v>3</v>
      </c>
      <c r="BJ62">
        <f t="shared" si="7"/>
        <v>3</v>
      </c>
      <c r="BK62">
        <f t="shared" si="8"/>
        <v>3</v>
      </c>
      <c r="BL62">
        <f t="shared" si="9"/>
        <v>4</v>
      </c>
      <c r="BM62">
        <f t="shared" si="10"/>
        <v>5</v>
      </c>
      <c r="BN62">
        <f t="shared" si="11"/>
        <v>4</v>
      </c>
      <c r="BO62">
        <f t="shared" si="12"/>
        <v>4</v>
      </c>
      <c r="BP62">
        <f t="shared" si="13"/>
        <v>3</v>
      </c>
      <c r="BQ62">
        <f t="shared" si="14"/>
        <v>3</v>
      </c>
      <c r="BR62">
        <f t="shared" si="15"/>
        <v>3</v>
      </c>
      <c r="BS62">
        <f t="shared" si="16"/>
        <v>4</v>
      </c>
      <c r="BT62">
        <f t="shared" si="17"/>
        <v>4</v>
      </c>
      <c r="BU62">
        <f t="shared" si="18"/>
        <v>4</v>
      </c>
      <c r="BV62">
        <f t="shared" si="19"/>
        <v>4</v>
      </c>
      <c r="BW62">
        <f t="shared" si="20"/>
        <v>4</v>
      </c>
      <c r="BX62">
        <f t="shared" si="21"/>
        <v>4</v>
      </c>
      <c r="BY62">
        <f t="shared" si="22"/>
        <v>3</v>
      </c>
      <c r="BZ62">
        <f t="shared" si="23"/>
        <v>3</v>
      </c>
      <c r="CA62">
        <f t="shared" si="24"/>
        <v>3</v>
      </c>
      <c r="CB62">
        <f t="shared" si="25"/>
        <v>3</v>
      </c>
      <c r="CC62">
        <f t="shared" si="26"/>
        <v>3</v>
      </c>
      <c r="CD62">
        <f t="shared" si="27"/>
        <v>4</v>
      </c>
      <c r="CE62">
        <f t="shared" si="28"/>
        <v>5</v>
      </c>
      <c r="CF62">
        <f t="shared" si="29"/>
        <v>5</v>
      </c>
      <c r="CG62">
        <f t="shared" si="30"/>
        <v>5</v>
      </c>
      <c r="CH62">
        <f t="shared" si="31"/>
        <v>5</v>
      </c>
      <c r="CI62">
        <f t="shared" si="32"/>
        <v>5</v>
      </c>
      <c r="CJ62" s="35">
        <f t="shared" si="33"/>
        <v>5</v>
      </c>
      <c r="CK62" s="35">
        <f t="shared" si="34"/>
        <v>5</v>
      </c>
      <c r="CL62" s="35">
        <f t="shared" si="35"/>
        <v>5</v>
      </c>
      <c r="CM62" s="35">
        <f t="shared" si="36"/>
        <v>5</v>
      </c>
      <c r="CN62" s="35">
        <f t="shared" si="37"/>
        <v>5</v>
      </c>
      <c r="CO62">
        <f t="shared" si="38"/>
        <v>5</v>
      </c>
      <c r="CP62">
        <f t="shared" si="39"/>
        <v>5</v>
      </c>
      <c r="CQ62">
        <f t="shared" si="40"/>
        <v>4</v>
      </c>
      <c r="CR62">
        <f t="shared" si="41"/>
        <v>3</v>
      </c>
      <c r="CS62">
        <f t="shared" si="43"/>
        <v>0</v>
      </c>
    </row>
    <row r="63" spans="1:97" ht="12.75" customHeight="1" x14ac:dyDescent="0.3">
      <c r="A63" s="6" t="s">
        <v>286</v>
      </c>
      <c r="B63" s="5" t="s">
        <v>53</v>
      </c>
      <c r="C63" s="8" t="s">
        <v>55</v>
      </c>
      <c r="D63" s="8" t="s">
        <v>55</v>
      </c>
      <c r="E63" s="8" t="s">
        <v>55</v>
      </c>
      <c r="F63" s="8" t="s">
        <v>55</v>
      </c>
      <c r="G63" s="8" t="s">
        <v>55</v>
      </c>
      <c r="H63" s="8" t="s">
        <v>55</v>
      </c>
      <c r="I63" s="8" t="s">
        <v>55</v>
      </c>
      <c r="J63" s="8" t="s">
        <v>55</v>
      </c>
      <c r="K63" s="8" t="s">
        <v>55</v>
      </c>
      <c r="L63" s="8">
        <v>52.390540000000001</v>
      </c>
      <c r="M63" s="8">
        <v>49.411760000000001</v>
      </c>
      <c r="N63" s="8">
        <v>34.65211</v>
      </c>
      <c r="O63" s="8">
        <v>54.427349999999997</v>
      </c>
      <c r="P63" s="8">
        <v>54.318049999999999</v>
      </c>
      <c r="Q63" s="8">
        <v>56.27854</v>
      </c>
      <c r="R63" s="8">
        <v>57.560789999999997</v>
      </c>
      <c r="S63" s="8">
        <v>60.808489999999999</v>
      </c>
      <c r="T63" s="8">
        <v>59.258000000000003</v>
      </c>
      <c r="U63" s="8">
        <v>56.373019999999997</v>
      </c>
      <c r="V63" s="8">
        <v>38.416420000000002</v>
      </c>
      <c r="W63" s="8" t="s">
        <v>55</v>
      </c>
      <c r="X63" s="8" t="s">
        <v>55</v>
      </c>
      <c r="Y63" s="8" t="s">
        <v>55</v>
      </c>
      <c r="Z63" s="8" t="s">
        <v>55</v>
      </c>
      <c r="AA63" s="8" t="s">
        <v>55</v>
      </c>
      <c r="AB63" s="8" t="s">
        <v>55</v>
      </c>
      <c r="AC63" s="8" t="s">
        <v>55</v>
      </c>
      <c r="AD63" s="8" t="s">
        <v>55</v>
      </c>
      <c r="AE63" s="8" t="s">
        <v>55</v>
      </c>
      <c r="AF63" s="8">
        <v>64.359620000000007</v>
      </c>
      <c r="AG63" s="8" t="s">
        <v>55</v>
      </c>
      <c r="AH63" s="8">
        <v>70.986220000000003</v>
      </c>
      <c r="AI63" s="8">
        <v>66.787049999999994</v>
      </c>
      <c r="AJ63" s="8">
        <v>65.35342</v>
      </c>
      <c r="AK63" s="8">
        <v>66.702169999999995</v>
      </c>
      <c r="AL63" s="8">
        <v>68.585589999999996</v>
      </c>
      <c r="AM63" s="8">
        <v>65.833820000000003</v>
      </c>
      <c r="AN63" s="8">
        <v>68.782300000000006</v>
      </c>
      <c r="AO63" s="8">
        <v>65.110879999999995</v>
      </c>
      <c r="AP63" s="8">
        <v>65.86627</v>
      </c>
      <c r="AQ63" s="8">
        <v>64.123959999999997</v>
      </c>
      <c r="AR63" s="8" t="s">
        <v>55</v>
      </c>
      <c r="AS63" s="8" t="s">
        <v>55</v>
      </c>
      <c r="AT63" s="8" t="s">
        <v>55</v>
      </c>
      <c r="AU63" s="8" t="s">
        <v>55</v>
      </c>
      <c r="AV63" s="8" t="s">
        <v>55</v>
      </c>
      <c r="AW63" s="8" t="s">
        <v>55</v>
      </c>
      <c r="AX63">
        <v>1306.3863699999999</v>
      </c>
      <c r="AY63">
        <v>22</v>
      </c>
      <c r="AZ63" t="s">
        <v>286</v>
      </c>
      <c r="BA63" t="s">
        <v>616</v>
      </c>
      <c r="BB63">
        <f t="shared" si="42"/>
        <v>0</v>
      </c>
      <c r="BC63">
        <f t="shared" si="0"/>
        <v>0</v>
      </c>
      <c r="BD63">
        <f t="shared" si="1"/>
        <v>0</v>
      </c>
      <c r="BE63">
        <f t="shared" si="2"/>
        <v>0</v>
      </c>
      <c r="BF63">
        <f t="shared" si="3"/>
        <v>0</v>
      </c>
      <c r="BG63">
        <f t="shared" si="4"/>
        <v>1</v>
      </c>
      <c r="BH63">
        <f t="shared" si="5"/>
        <v>2</v>
      </c>
      <c r="BI63">
        <f t="shared" si="6"/>
        <v>3</v>
      </c>
      <c r="BJ63">
        <f t="shared" si="7"/>
        <v>4</v>
      </c>
      <c r="BK63">
        <f t="shared" si="8"/>
        <v>5</v>
      </c>
      <c r="BL63">
        <f t="shared" si="9"/>
        <v>5</v>
      </c>
      <c r="BM63">
        <f t="shared" si="10"/>
        <v>5</v>
      </c>
      <c r="BN63">
        <f t="shared" si="11"/>
        <v>5</v>
      </c>
      <c r="BO63">
        <f t="shared" si="12"/>
        <v>5</v>
      </c>
      <c r="BP63">
        <f t="shared" si="13"/>
        <v>5</v>
      </c>
      <c r="BQ63">
        <f t="shared" si="14"/>
        <v>5</v>
      </c>
      <c r="BR63">
        <f t="shared" si="15"/>
        <v>4</v>
      </c>
      <c r="BS63">
        <f t="shared" si="16"/>
        <v>3</v>
      </c>
      <c r="BT63">
        <f t="shared" si="17"/>
        <v>2</v>
      </c>
      <c r="BU63">
        <f t="shared" si="18"/>
        <v>1</v>
      </c>
      <c r="BV63">
        <f t="shared" si="19"/>
        <v>0</v>
      </c>
      <c r="BW63">
        <f t="shared" si="20"/>
        <v>0</v>
      </c>
      <c r="BX63">
        <f t="shared" si="21"/>
        <v>0</v>
      </c>
      <c r="BY63">
        <f t="shared" si="22"/>
        <v>0</v>
      </c>
      <c r="BZ63">
        <f t="shared" si="23"/>
        <v>0</v>
      </c>
      <c r="CA63">
        <f t="shared" si="24"/>
        <v>1</v>
      </c>
      <c r="CB63">
        <f t="shared" si="25"/>
        <v>1</v>
      </c>
      <c r="CC63">
        <f t="shared" si="26"/>
        <v>2</v>
      </c>
      <c r="CD63">
        <f t="shared" si="27"/>
        <v>3</v>
      </c>
      <c r="CE63">
        <f t="shared" si="28"/>
        <v>4</v>
      </c>
      <c r="CF63">
        <f t="shared" si="29"/>
        <v>4</v>
      </c>
      <c r="CG63">
        <f t="shared" si="30"/>
        <v>5</v>
      </c>
      <c r="CH63">
        <f t="shared" si="31"/>
        <v>5</v>
      </c>
      <c r="CI63">
        <f t="shared" si="32"/>
        <v>5</v>
      </c>
      <c r="CJ63" s="35">
        <f t="shared" si="33"/>
        <v>5</v>
      </c>
      <c r="CK63" s="35">
        <f t="shared" si="34"/>
        <v>5</v>
      </c>
      <c r="CL63" s="35">
        <f t="shared" si="35"/>
        <v>5</v>
      </c>
      <c r="CM63" s="35">
        <f t="shared" si="36"/>
        <v>4</v>
      </c>
      <c r="CN63" s="35">
        <f t="shared" si="37"/>
        <v>3</v>
      </c>
      <c r="CO63">
        <f t="shared" si="38"/>
        <v>2</v>
      </c>
      <c r="CP63">
        <f t="shared" si="39"/>
        <v>1</v>
      </c>
      <c r="CQ63">
        <f t="shared" si="40"/>
        <v>0</v>
      </c>
      <c r="CR63">
        <f t="shared" si="41"/>
        <v>0</v>
      </c>
      <c r="CS63">
        <f t="shared" si="43"/>
        <v>12</v>
      </c>
    </row>
    <row r="67" spans="5:52" x14ac:dyDescent="0.25">
      <c r="E67" t="s">
        <v>712</v>
      </c>
    </row>
    <row r="69" spans="5:52" x14ac:dyDescent="0.25">
      <c r="AZ69" s="33" t="s">
        <v>714</v>
      </c>
    </row>
  </sheetData>
  <autoFilter ref="C3:CS63"/>
  <mergeCells count="3">
    <mergeCell ref="A1:B1"/>
    <mergeCell ref="C1:AW1"/>
    <mergeCell ref="A2:B2"/>
  </mergeCells>
  <conditionalFormatting sqref="C4:AW6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4:CR63">
    <cfRule type="colorScale" priority="2">
      <colorScale>
        <cfvo type="min"/>
        <cfvo type="max"/>
        <color rgb="FFF8696B"/>
        <color rgb="FFFCFCFF"/>
      </colorScale>
    </cfRule>
  </conditionalFormatting>
  <conditionalFormatting sqref="CS4:CS6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1" r:id="rId1" tooltip="Click once to display linked information. Click and hold to select this cell." display="http://data.uis.unesco.org/OECDStat_Metadata/ShowMetadata.ashx?Dataset=EDULIT_DS&amp;Coords=[EDULIT_IND].[FGP_5T8]&amp;ShowOnWeb=true&amp;Lang=en"/>
  </hyperlinks>
  <pageMargins left="0.7" right="0.7" top="0.75" bottom="0.75" header="0.3" footer="0.3"/>
  <ignoredErrors>
    <ignoredError sqref="BR4 BE6:CR63 BS4:CR5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Z65"/>
  <sheetViews>
    <sheetView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5" x14ac:dyDescent="0.25"/>
  <cols>
    <col min="1" max="1" width="22.1796875" bestFit="1" customWidth="1"/>
    <col min="2" max="2" width="14.453125" bestFit="1" customWidth="1"/>
    <col min="3" max="3" width="7" style="36" customWidth="1"/>
    <col min="53" max="53" width="5.54296875" bestFit="1" customWidth="1"/>
  </cols>
  <sheetData>
    <row r="3" spans="1:104" x14ac:dyDescent="0.25">
      <c r="BD3">
        <v>1</v>
      </c>
      <c r="BE3">
        <v>2</v>
      </c>
      <c r="BF3">
        <v>3</v>
      </c>
      <c r="BG3">
        <v>4</v>
      </c>
      <c r="BH3">
        <v>5</v>
      </c>
      <c r="BI3">
        <v>6</v>
      </c>
      <c r="BJ3">
        <v>7</v>
      </c>
      <c r="BK3">
        <v>8</v>
      </c>
      <c r="BL3">
        <v>9</v>
      </c>
      <c r="BM3">
        <v>10</v>
      </c>
      <c r="BN3">
        <v>11</v>
      </c>
      <c r="BO3">
        <v>12</v>
      </c>
      <c r="BP3">
        <v>13</v>
      </c>
      <c r="BQ3">
        <v>14</v>
      </c>
      <c r="BR3">
        <v>15</v>
      </c>
      <c r="BS3">
        <v>16</v>
      </c>
      <c r="BT3">
        <v>17</v>
      </c>
      <c r="BU3">
        <v>18</v>
      </c>
      <c r="BV3">
        <v>19</v>
      </c>
      <c r="BW3">
        <v>20</v>
      </c>
      <c r="BX3">
        <v>21</v>
      </c>
      <c r="BY3">
        <v>22</v>
      </c>
      <c r="BZ3">
        <v>23</v>
      </c>
      <c r="CA3">
        <v>24</v>
      </c>
      <c r="CB3">
        <v>25</v>
      </c>
      <c r="CC3">
        <v>26</v>
      </c>
      <c r="CD3">
        <v>27</v>
      </c>
      <c r="CE3">
        <v>28</v>
      </c>
      <c r="CF3">
        <v>29</v>
      </c>
      <c r="CG3">
        <v>30</v>
      </c>
      <c r="CH3">
        <v>31</v>
      </c>
      <c r="CI3">
        <v>32</v>
      </c>
      <c r="CJ3">
        <v>33</v>
      </c>
      <c r="CK3">
        <v>34</v>
      </c>
      <c r="CL3">
        <v>35</v>
      </c>
      <c r="CM3">
        <v>36</v>
      </c>
      <c r="CN3">
        <v>37</v>
      </c>
      <c r="CO3">
        <v>38</v>
      </c>
      <c r="CP3">
        <v>39</v>
      </c>
      <c r="CQ3">
        <v>40</v>
      </c>
      <c r="CR3">
        <v>41</v>
      </c>
      <c r="CS3">
        <v>42</v>
      </c>
      <c r="CT3">
        <v>43</v>
      </c>
      <c r="CU3">
        <v>44</v>
      </c>
      <c r="CV3">
        <v>45</v>
      </c>
      <c r="CW3">
        <v>46</v>
      </c>
      <c r="CX3">
        <v>47</v>
      </c>
      <c r="CY3">
        <v>48</v>
      </c>
      <c r="CZ3">
        <v>49</v>
      </c>
    </row>
    <row r="4" spans="1:104" ht="13" thickBot="1" x14ac:dyDescent="0.3">
      <c r="BD4" s="94" t="s">
        <v>4</v>
      </c>
      <c r="BE4" s="95"/>
      <c r="BF4" s="3" t="s">
        <v>5</v>
      </c>
      <c r="BG4" s="3" t="s">
        <v>6</v>
      </c>
      <c r="BH4" s="3" t="s">
        <v>7</v>
      </c>
      <c r="BI4" s="3" t="s">
        <v>8</v>
      </c>
      <c r="BJ4" s="3" t="s">
        <v>9</v>
      </c>
      <c r="BK4" s="3" t="s">
        <v>10</v>
      </c>
      <c r="BL4" s="3" t="s">
        <v>11</v>
      </c>
      <c r="BM4" s="3" t="s">
        <v>12</v>
      </c>
      <c r="BN4" s="3" t="s">
        <v>13</v>
      </c>
      <c r="BO4" s="3" t="s">
        <v>14</v>
      </c>
      <c r="BP4" s="3" t="s">
        <v>15</v>
      </c>
      <c r="BQ4" s="3" t="s">
        <v>16</v>
      </c>
      <c r="BR4" s="3" t="s">
        <v>17</v>
      </c>
      <c r="BS4" s="3" t="s">
        <v>18</v>
      </c>
      <c r="BT4" s="3" t="s">
        <v>19</v>
      </c>
      <c r="BU4" s="3" t="s">
        <v>20</v>
      </c>
      <c r="BV4" s="3" t="s">
        <v>21</v>
      </c>
      <c r="BW4" s="3" t="s">
        <v>22</v>
      </c>
      <c r="BX4" s="3" t="s">
        <v>23</v>
      </c>
      <c r="BY4" s="3" t="s">
        <v>24</v>
      </c>
      <c r="BZ4" s="3" t="s">
        <v>25</v>
      </c>
      <c r="CA4" s="3" t="s">
        <v>26</v>
      </c>
      <c r="CB4" s="3" t="s">
        <v>27</v>
      </c>
      <c r="CC4" s="3" t="s">
        <v>28</v>
      </c>
      <c r="CD4" s="3" t="s">
        <v>29</v>
      </c>
      <c r="CE4" s="3" t="s">
        <v>30</v>
      </c>
      <c r="CF4" s="3" t="s">
        <v>31</v>
      </c>
      <c r="CG4" s="3" t="s">
        <v>32</v>
      </c>
      <c r="CH4" s="3" t="s">
        <v>33</v>
      </c>
      <c r="CI4" s="3" t="s">
        <v>34</v>
      </c>
      <c r="CJ4" s="3" t="s">
        <v>35</v>
      </c>
      <c r="CK4" s="3" t="s">
        <v>36</v>
      </c>
      <c r="CL4" s="3" t="s">
        <v>37</v>
      </c>
      <c r="CM4" s="3" t="s">
        <v>38</v>
      </c>
      <c r="CN4" s="3" t="s">
        <v>39</v>
      </c>
      <c r="CO4" s="3" t="s">
        <v>40</v>
      </c>
      <c r="CP4" s="3" t="s">
        <v>41</v>
      </c>
      <c r="CQ4" s="3" t="s">
        <v>42</v>
      </c>
      <c r="CR4" s="3" t="s">
        <v>43</v>
      </c>
      <c r="CS4" s="3" t="s">
        <v>44</v>
      </c>
      <c r="CT4" s="3" t="s">
        <v>45</v>
      </c>
      <c r="CU4" s="3" t="s">
        <v>46</v>
      </c>
      <c r="CV4" s="3" t="s">
        <v>47</v>
      </c>
      <c r="CW4" s="3" t="s">
        <v>48</v>
      </c>
      <c r="CX4" s="3" t="s">
        <v>49</v>
      </c>
      <c r="CY4" s="3" t="s">
        <v>50</v>
      </c>
      <c r="CZ4" s="3" t="s">
        <v>51</v>
      </c>
    </row>
    <row r="5" spans="1:104" ht="13" x14ac:dyDescent="0.3">
      <c r="A5" t="s">
        <v>624</v>
      </c>
      <c r="B5" t="s">
        <v>623</v>
      </c>
      <c r="C5" s="36" t="s">
        <v>622</v>
      </c>
      <c r="D5">
        <v>1970</v>
      </c>
      <c r="E5">
        <v>1971</v>
      </c>
      <c r="F5">
        <v>1972</v>
      </c>
      <c r="G5">
        <v>1973</v>
      </c>
      <c r="H5">
        <v>1974</v>
      </c>
      <c r="I5">
        <v>1975</v>
      </c>
      <c r="J5">
        <v>1976</v>
      </c>
      <c r="K5">
        <v>1977</v>
      </c>
      <c r="L5">
        <v>1978</v>
      </c>
      <c r="M5">
        <v>1979</v>
      </c>
      <c r="N5">
        <v>1980</v>
      </c>
      <c r="O5">
        <v>1981</v>
      </c>
      <c r="P5">
        <v>1982</v>
      </c>
      <c r="Q5">
        <v>1983</v>
      </c>
      <c r="R5">
        <v>1984</v>
      </c>
      <c r="S5">
        <v>1985</v>
      </c>
      <c r="T5">
        <v>1986</v>
      </c>
      <c r="U5">
        <v>1987</v>
      </c>
      <c r="V5">
        <v>1988</v>
      </c>
      <c r="W5">
        <v>1989</v>
      </c>
      <c r="X5">
        <v>1990</v>
      </c>
      <c r="Y5">
        <v>1991</v>
      </c>
      <c r="Z5">
        <v>1992</v>
      </c>
      <c r="AA5">
        <v>1993</v>
      </c>
      <c r="AB5">
        <v>1994</v>
      </c>
      <c r="AC5">
        <v>1995</v>
      </c>
      <c r="AD5">
        <v>1996</v>
      </c>
      <c r="AE5">
        <v>1997</v>
      </c>
      <c r="AF5">
        <v>1998</v>
      </c>
      <c r="AG5">
        <v>1999</v>
      </c>
      <c r="AH5">
        <v>2000</v>
      </c>
      <c r="AI5">
        <v>2001</v>
      </c>
      <c r="AJ5">
        <v>2002</v>
      </c>
      <c r="AK5" s="70">
        <v>2003</v>
      </c>
      <c r="AL5">
        <v>2004</v>
      </c>
      <c r="AM5">
        <v>2005</v>
      </c>
      <c r="AN5">
        <v>2006</v>
      </c>
      <c r="AO5">
        <v>2007</v>
      </c>
      <c r="AP5">
        <v>2008</v>
      </c>
      <c r="AQ5">
        <v>2009</v>
      </c>
      <c r="AR5">
        <v>2010</v>
      </c>
      <c r="AS5">
        <v>2011</v>
      </c>
      <c r="AT5">
        <v>2012</v>
      </c>
      <c r="AU5">
        <v>2013</v>
      </c>
      <c r="AV5">
        <v>2014</v>
      </c>
      <c r="AW5">
        <v>2015</v>
      </c>
      <c r="AX5">
        <v>2016</v>
      </c>
      <c r="AZ5" s="46" t="s">
        <v>681</v>
      </c>
      <c r="BA5" s="47" t="s">
        <v>683</v>
      </c>
      <c r="BB5" s="48" t="s">
        <v>682</v>
      </c>
      <c r="BC5" s="50"/>
      <c r="BD5" s="44" t="s">
        <v>52</v>
      </c>
      <c r="BE5" s="5" t="s">
        <v>53</v>
      </c>
      <c r="BF5" s="5" t="s">
        <v>53</v>
      </c>
      <c r="BG5" s="5" t="s">
        <v>53</v>
      </c>
      <c r="BH5" s="5" t="s">
        <v>53</v>
      </c>
      <c r="BI5" s="5" t="s">
        <v>53</v>
      </c>
      <c r="BJ5" s="5" t="s">
        <v>53</v>
      </c>
      <c r="BK5" s="5" t="s">
        <v>53</v>
      </c>
      <c r="BL5" s="5" t="s">
        <v>53</v>
      </c>
      <c r="BM5" s="5" t="s">
        <v>53</v>
      </c>
      <c r="BN5" s="5" t="s">
        <v>53</v>
      </c>
      <c r="BO5" s="5" t="s">
        <v>53</v>
      </c>
      <c r="BP5" s="5" t="s">
        <v>53</v>
      </c>
      <c r="BQ5" s="5" t="s">
        <v>53</v>
      </c>
      <c r="BR5" s="5" t="s">
        <v>53</v>
      </c>
      <c r="BS5" s="5" t="s">
        <v>53</v>
      </c>
      <c r="BT5" s="5" t="s">
        <v>53</v>
      </c>
      <c r="BU5" s="5" t="s">
        <v>53</v>
      </c>
      <c r="BV5" s="5" t="s">
        <v>53</v>
      </c>
      <c r="BW5" s="5" t="s">
        <v>53</v>
      </c>
      <c r="BX5" s="5" t="s">
        <v>53</v>
      </c>
      <c r="BY5" s="5" t="s">
        <v>53</v>
      </c>
      <c r="BZ5" s="5" t="s">
        <v>53</v>
      </c>
      <c r="CA5" s="5" t="s">
        <v>53</v>
      </c>
      <c r="CB5" s="5" t="s">
        <v>53</v>
      </c>
      <c r="CC5" s="5" t="s">
        <v>53</v>
      </c>
      <c r="CD5" s="5" t="s">
        <v>53</v>
      </c>
      <c r="CE5" s="5" t="s">
        <v>53</v>
      </c>
      <c r="CF5" s="5" t="s">
        <v>53</v>
      </c>
      <c r="CG5" s="5" t="s">
        <v>53</v>
      </c>
      <c r="CH5" s="5" t="s">
        <v>53</v>
      </c>
      <c r="CI5" s="5" t="s">
        <v>53</v>
      </c>
      <c r="CJ5" s="5" t="s">
        <v>53</v>
      </c>
      <c r="CK5" s="5" t="s">
        <v>53</v>
      </c>
      <c r="CL5" s="5" t="s">
        <v>53</v>
      </c>
      <c r="CM5" s="5" t="s">
        <v>53</v>
      </c>
      <c r="CN5" s="5" t="s">
        <v>53</v>
      </c>
      <c r="CO5" s="5" t="s">
        <v>53</v>
      </c>
      <c r="CP5" s="5" t="s">
        <v>53</v>
      </c>
      <c r="CQ5" s="5" t="s">
        <v>53</v>
      </c>
      <c r="CR5" s="5" t="s">
        <v>53</v>
      </c>
      <c r="CS5" s="5" t="s">
        <v>53</v>
      </c>
      <c r="CT5" s="5" t="s">
        <v>53</v>
      </c>
      <c r="CU5" s="5" t="s">
        <v>53</v>
      </c>
      <c r="CV5" s="5" t="s">
        <v>53</v>
      </c>
      <c r="CW5" s="5" t="s">
        <v>53</v>
      </c>
      <c r="CX5" s="5" t="s">
        <v>53</v>
      </c>
      <c r="CY5" s="5" t="s">
        <v>53</v>
      </c>
      <c r="CZ5" s="5" t="s">
        <v>53</v>
      </c>
    </row>
    <row r="6" spans="1:104" ht="13" x14ac:dyDescent="0.3">
      <c r="A6" t="str">
        <f>VLOOKUP(B6,region!$D$3:$E$229,2,0)</f>
        <v>ASIA (EX. NEAR EAST)</v>
      </c>
      <c r="B6" t="s">
        <v>633</v>
      </c>
      <c r="C6" s="36" t="s">
        <v>85</v>
      </c>
      <c r="D6">
        <v>37.776058472758223</v>
      </c>
      <c r="E6">
        <v>38.43634320506203</v>
      </c>
      <c r="F6">
        <v>39.096627937365838</v>
      </c>
      <c r="G6">
        <v>39.756912669669646</v>
      </c>
      <c r="H6">
        <v>40.417197401973453</v>
      </c>
      <c r="I6">
        <v>41.077482134277261</v>
      </c>
      <c r="J6">
        <v>41.737766866580614</v>
      </c>
      <c r="K6">
        <v>42.398051598884422</v>
      </c>
      <c r="L6">
        <v>43.058336331188229</v>
      </c>
      <c r="M6">
        <v>43.718621063492037</v>
      </c>
      <c r="N6">
        <v>50.450449999999996</v>
      </c>
      <c r="O6">
        <v>53.982300000000002</v>
      </c>
      <c r="P6">
        <v>65.476190000000003</v>
      </c>
      <c r="Q6">
        <v>65.476190000000003</v>
      </c>
      <c r="R6">
        <v>46.391750000000002</v>
      </c>
      <c r="S6">
        <v>46.391750000000002</v>
      </c>
      <c r="T6">
        <v>46.391750000000002</v>
      </c>
      <c r="U6">
        <v>39.597320000000003</v>
      </c>
      <c r="V6">
        <v>39.597320000000003</v>
      </c>
      <c r="W6">
        <v>39.597320000000003</v>
      </c>
      <c r="X6">
        <v>39.597320000000003</v>
      </c>
      <c r="Y6">
        <v>39.597320000000003</v>
      </c>
      <c r="Z6">
        <v>39.597320000000003</v>
      </c>
      <c r="AA6">
        <v>39.597320000000003</v>
      </c>
      <c r="AB6">
        <v>39.597320000000003</v>
      </c>
      <c r="AC6">
        <v>39.597320000000003</v>
      </c>
      <c r="AD6">
        <v>57.619050000000001</v>
      </c>
      <c r="AE6">
        <v>57.619050000000001</v>
      </c>
      <c r="AF6">
        <v>61.360120000000002</v>
      </c>
      <c r="AG6">
        <v>66.666669999999996</v>
      </c>
      <c r="AH6">
        <v>63.532510000000002</v>
      </c>
      <c r="AI6">
        <v>67.409469999999999</v>
      </c>
      <c r="AJ6">
        <v>67.409469999999999</v>
      </c>
      <c r="AK6" s="33">
        <f>IF(BA6="ok",AZ6,IF(BA6="err",BB6,AJ6))</f>
        <v>63.840719999999997</v>
      </c>
      <c r="AL6">
        <v>63.760809999999999</v>
      </c>
      <c r="AM6">
        <v>65.273690000000002</v>
      </c>
      <c r="AN6">
        <v>66.589190000000002</v>
      </c>
      <c r="AO6">
        <v>65.902050000000003</v>
      </c>
      <c r="AP6">
        <v>66.515540000000001</v>
      </c>
      <c r="AQ6">
        <v>67.676770000000005</v>
      </c>
      <c r="AR6">
        <v>62.328360000000004</v>
      </c>
      <c r="AS6">
        <v>64.202979999999997</v>
      </c>
      <c r="AT6">
        <v>65.291390000000007</v>
      </c>
      <c r="AU6">
        <v>64.054339999999996</v>
      </c>
      <c r="AV6">
        <v>62.192239999999998</v>
      </c>
      <c r="AW6">
        <v>63.439309999999999</v>
      </c>
      <c r="AX6">
        <v>63.439309999999999</v>
      </c>
      <c r="AZ6" s="33">
        <v>63.840719999999997</v>
      </c>
      <c r="BA6" s="50" t="str">
        <f>IF(AZ6=BB6,"ok",IF(BB6="..","???","err"))</f>
        <v>ok</v>
      </c>
      <c r="BB6" s="51">
        <f>VLOOKUP(C6,$BD$6:$CZ$65,36,0)</f>
        <v>63.840719999999997</v>
      </c>
      <c r="BC6" s="50"/>
      <c r="BD6" s="45" t="s">
        <v>57</v>
      </c>
      <c r="BE6" s="5" t="s">
        <v>53</v>
      </c>
      <c r="BF6" s="7" t="s">
        <v>55</v>
      </c>
      <c r="BG6" s="7">
        <v>30.889759999999999</v>
      </c>
      <c r="BH6" s="7" t="s">
        <v>55</v>
      </c>
      <c r="BI6" s="7" t="s">
        <v>55</v>
      </c>
      <c r="BJ6" s="7" t="s">
        <v>55</v>
      </c>
      <c r="BK6" s="7" t="s">
        <v>55</v>
      </c>
      <c r="BL6" s="7" t="s">
        <v>55</v>
      </c>
      <c r="BM6" s="7" t="s">
        <v>55</v>
      </c>
      <c r="BN6" s="7" t="s">
        <v>55</v>
      </c>
      <c r="BO6" s="7">
        <v>39.713900000000002</v>
      </c>
      <c r="BP6" s="7" t="s">
        <v>55</v>
      </c>
      <c r="BQ6" s="7" t="s">
        <v>55</v>
      </c>
      <c r="BR6" s="7" t="s">
        <v>55</v>
      </c>
      <c r="BS6" s="7" t="s">
        <v>55</v>
      </c>
      <c r="BT6" s="7">
        <v>51.31579</v>
      </c>
      <c r="BU6" s="7" t="s">
        <v>55</v>
      </c>
      <c r="BV6" s="7">
        <v>51.139159999999997</v>
      </c>
      <c r="BW6" s="7">
        <v>44.879930000000002</v>
      </c>
      <c r="BX6" s="7">
        <v>46.548819999999999</v>
      </c>
      <c r="BY6" s="7">
        <v>46.62921</v>
      </c>
      <c r="BZ6" s="7">
        <v>49.035559999999997</v>
      </c>
      <c r="CA6" s="7">
        <v>56.367429999999999</v>
      </c>
      <c r="CB6" s="7" t="s">
        <v>55</v>
      </c>
      <c r="CC6" s="7">
        <v>57.8125</v>
      </c>
      <c r="CD6" s="7">
        <v>54.656489999999998</v>
      </c>
      <c r="CE6" s="7">
        <v>53.141559999999998</v>
      </c>
      <c r="CF6" s="7" t="s">
        <v>55</v>
      </c>
      <c r="CG6" s="7">
        <v>52.743819999999999</v>
      </c>
      <c r="CH6" s="7">
        <v>63.610460000000003</v>
      </c>
      <c r="CI6" s="7">
        <v>65.349010000000007</v>
      </c>
      <c r="CJ6" s="7">
        <v>66.948260000000005</v>
      </c>
      <c r="CK6" s="7">
        <v>68.601129999999998</v>
      </c>
      <c r="CL6" s="7">
        <v>69.318179999999998</v>
      </c>
      <c r="CM6" s="7">
        <v>72.395229999999998</v>
      </c>
      <c r="CN6" s="7">
        <v>69.13073</v>
      </c>
      <c r="CO6" s="7">
        <v>70.87227</v>
      </c>
      <c r="CP6" s="7">
        <v>71.815119999999993</v>
      </c>
      <c r="CQ6" s="7">
        <v>69.151219999999995</v>
      </c>
      <c r="CR6" s="7">
        <v>64.422160000000005</v>
      </c>
      <c r="CS6" s="7">
        <v>57.565339999999999</v>
      </c>
      <c r="CT6" s="7">
        <v>64.473569999999995</v>
      </c>
      <c r="CU6" s="7">
        <v>63.34722</v>
      </c>
      <c r="CV6" s="7" t="s">
        <v>55</v>
      </c>
      <c r="CW6" s="7">
        <v>64.956360000000004</v>
      </c>
      <c r="CX6" s="7">
        <v>65.773700000000005</v>
      </c>
      <c r="CY6" s="7">
        <v>64.329390000000004</v>
      </c>
      <c r="CZ6" s="7" t="s">
        <v>55</v>
      </c>
    </row>
    <row r="7" spans="1:104" ht="13" x14ac:dyDescent="0.3">
      <c r="A7" t="str">
        <f>VLOOKUP(B7,region!$D$3:$E$229,2,0)</f>
        <v>ASIA (EX. NEAR EAST)</v>
      </c>
      <c r="B7" t="s">
        <v>625</v>
      </c>
      <c r="C7" s="37" t="s">
        <v>99</v>
      </c>
      <c r="D7">
        <v>36.33907</v>
      </c>
      <c r="E7">
        <v>36.33907</v>
      </c>
      <c r="F7">
        <v>36.33907</v>
      </c>
      <c r="G7">
        <v>34.167180000000002</v>
      </c>
      <c r="H7">
        <v>29.317</v>
      </c>
      <c r="I7">
        <v>27.719799999999999</v>
      </c>
      <c r="J7">
        <v>29.14677</v>
      </c>
      <c r="K7">
        <v>28.77947</v>
      </c>
      <c r="L7">
        <v>28.77947</v>
      </c>
      <c r="M7">
        <v>28.77947</v>
      </c>
      <c r="N7">
        <v>34.442120000000003</v>
      </c>
      <c r="O7">
        <v>36.521079999999998</v>
      </c>
      <c r="P7">
        <v>32.368200000000002</v>
      </c>
      <c r="Q7">
        <v>36.844589999999997</v>
      </c>
      <c r="R7">
        <v>37.007570000000001</v>
      </c>
      <c r="S7">
        <v>38.554380000000002</v>
      </c>
      <c r="T7">
        <v>36.502699999999997</v>
      </c>
      <c r="U7">
        <v>36.502699999999997</v>
      </c>
      <c r="V7">
        <v>36.502699999999997</v>
      </c>
      <c r="W7">
        <v>36.502699999999997</v>
      </c>
      <c r="X7">
        <v>36.502699999999997</v>
      </c>
      <c r="Y7">
        <v>36.502699999999997</v>
      </c>
      <c r="Z7">
        <v>36.502699999999997</v>
      </c>
      <c r="AA7">
        <v>40.284559999999999</v>
      </c>
      <c r="AB7">
        <v>42.442450000000001</v>
      </c>
      <c r="AC7">
        <v>42.47927</v>
      </c>
      <c r="AD7">
        <v>42.47927</v>
      </c>
      <c r="AE7">
        <v>42.47927</v>
      </c>
      <c r="AF7">
        <v>42.47927</v>
      </c>
      <c r="AG7">
        <v>42.47927</v>
      </c>
      <c r="AH7">
        <v>42.47927</v>
      </c>
      <c r="AI7">
        <v>42.47927</v>
      </c>
      <c r="AJ7">
        <v>42.47927</v>
      </c>
      <c r="AK7" s="33">
        <f t="shared" ref="AK7:AK65" si="0">IF(BA7="ok",AZ7,IF(BA7="err",BB7,AJ7))</f>
        <v>50.858499999999999</v>
      </c>
      <c r="AL7">
        <v>52.158189999999998</v>
      </c>
      <c r="AM7">
        <v>51.959629999999997</v>
      </c>
      <c r="AN7">
        <v>52.498840000000001</v>
      </c>
      <c r="AO7">
        <v>52.498840000000001</v>
      </c>
      <c r="AP7">
        <v>52.498840000000001</v>
      </c>
      <c r="AQ7">
        <v>52.498840000000001</v>
      </c>
      <c r="AR7">
        <v>52.498840000000001</v>
      </c>
      <c r="AS7">
        <v>52.498840000000001</v>
      </c>
      <c r="AT7">
        <v>52.498840000000001</v>
      </c>
      <c r="AU7">
        <v>52.498840000000001</v>
      </c>
      <c r="AV7">
        <v>52.498840000000001</v>
      </c>
      <c r="AW7">
        <v>52.498840000000001</v>
      </c>
      <c r="AX7">
        <v>52.498840000000001</v>
      </c>
      <c r="AZ7" s="33">
        <v>50.858499999999999</v>
      </c>
      <c r="BA7" s="50" t="str">
        <f t="shared" ref="BA7:BA65" si="1">IF(AZ7=BB7,"ok",IF(BB7="..","???","err"))</f>
        <v>ok</v>
      </c>
      <c r="BB7" s="51">
        <f t="shared" ref="BB7:BB65" si="2">VLOOKUP(C7,$BD$6:$CZ$65,36,0)</f>
        <v>50.858499999999999</v>
      </c>
      <c r="BC7" s="50"/>
      <c r="BD7" s="45" t="s">
        <v>67</v>
      </c>
      <c r="BE7" s="5" t="s">
        <v>53</v>
      </c>
      <c r="BF7" s="7">
        <v>41.261620000000001</v>
      </c>
      <c r="BG7" s="7">
        <v>42.701740000000001</v>
      </c>
      <c r="BH7" s="7">
        <v>43.999510000000001</v>
      </c>
      <c r="BI7" s="7">
        <v>42.892769999999999</v>
      </c>
      <c r="BJ7" s="7" t="s">
        <v>55</v>
      </c>
      <c r="BK7" s="7" t="s">
        <v>55</v>
      </c>
      <c r="BL7" s="7" t="s">
        <v>55</v>
      </c>
      <c r="BM7" s="7" t="s">
        <v>55</v>
      </c>
      <c r="BN7" s="7" t="s">
        <v>55</v>
      </c>
      <c r="BO7" s="7" t="s">
        <v>55</v>
      </c>
      <c r="BP7" s="7" t="s">
        <v>55</v>
      </c>
      <c r="BQ7" s="7" t="s">
        <v>55</v>
      </c>
      <c r="BR7" s="7">
        <v>49.54907</v>
      </c>
      <c r="BS7" s="7">
        <v>55.273719999999997</v>
      </c>
      <c r="BT7" s="7">
        <v>28.287330000000001</v>
      </c>
      <c r="BU7" s="7">
        <v>50.239930000000001</v>
      </c>
      <c r="BV7" s="7" t="s">
        <v>55</v>
      </c>
      <c r="BW7" s="7">
        <v>53.233989999999999</v>
      </c>
      <c r="BX7" s="7">
        <v>54.284100000000002</v>
      </c>
      <c r="BY7" s="7">
        <v>55.416550000000001</v>
      </c>
      <c r="BZ7" s="7">
        <v>55.906309999999998</v>
      </c>
      <c r="CA7" s="7">
        <v>56.74362</v>
      </c>
      <c r="CB7" s="7">
        <v>57.081009999999999</v>
      </c>
      <c r="CC7" s="7">
        <v>57.263280000000002</v>
      </c>
      <c r="CD7" s="7" t="s">
        <v>55</v>
      </c>
      <c r="CE7" s="7">
        <v>57.465699999999998</v>
      </c>
      <c r="CF7" s="7">
        <v>57.332039999999999</v>
      </c>
      <c r="CG7" s="7" t="s">
        <v>55</v>
      </c>
      <c r="CH7" s="7" t="s">
        <v>55</v>
      </c>
      <c r="CI7" s="7">
        <v>56.12332</v>
      </c>
      <c r="CJ7" s="7">
        <v>56.170340000000003</v>
      </c>
      <c r="CK7" s="7">
        <v>55.148899999999998</v>
      </c>
      <c r="CL7" s="7">
        <v>55.270769999999999</v>
      </c>
      <c r="CM7" s="7">
        <v>55.50365</v>
      </c>
      <c r="CN7" s="7" t="s">
        <v>55</v>
      </c>
      <c r="CO7" s="7">
        <v>56.041339999999998</v>
      </c>
      <c r="CP7" s="7">
        <v>55.829859999999996</v>
      </c>
      <c r="CQ7" s="7">
        <v>55.890630000000002</v>
      </c>
      <c r="CR7" s="7">
        <v>55.924550000000004</v>
      </c>
      <c r="CS7" s="7">
        <v>56.44961</v>
      </c>
      <c r="CT7" s="7">
        <v>56.569400000000002</v>
      </c>
      <c r="CU7" s="7">
        <v>57.282119999999999</v>
      </c>
      <c r="CV7" s="7" t="s">
        <v>55</v>
      </c>
      <c r="CW7" s="7">
        <v>57.639420000000001</v>
      </c>
      <c r="CX7" s="7">
        <v>57.960889999999999</v>
      </c>
      <c r="CY7" s="7" t="s">
        <v>55</v>
      </c>
      <c r="CZ7" s="7" t="s">
        <v>55</v>
      </c>
    </row>
    <row r="8" spans="1:104" ht="13" x14ac:dyDescent="0.3">
      <c r="A8" t="str">
        <f>VLOOKUP(B8,region!$D$3:$E$229,2,0)</f>
        <v>ASIA (EX. NEAR EAST)</v>
      </c>
      <c r="B8" t="s">
        <v>626</v>
      </c>
      <c r="C8" s="36" t="s">
        <v>155</v>
      </c>
      <c r="D8">
        <v>27.39359</v>
      </c>
      <c r="E8">
        <v>27.39359</v>
      </c>
      <c r="F8">
        <v>27.39359</v>
      </c>
      <c r="G8">
        <v>32.943339999999999</v>
      </c>
      <c r="H8">
        <v>37.401249999999997</v>
      </c>
      <c r="I8">
        <v>34.812280000000001</v>
      </c>
      <c r="J8">
        <v>32.923740000000002</v>
      </c>
      <c r="K8">
        <v>29.798110000000001</v>
      </c>
      <c r="L8">
        <v>28.922229999999999</v>
      </c>
      <c r="M8">
        <v>28.922229999999999</v>
      </c>
      <c r="N8">
        <v>28.922229999999999</v>
      </c>
      <c r="O8">
        <v>28.922229999999999</v>
      </c>
      <c r="P8">
        <v>28.922229999999999</v>
      </c>
      <c r="Q8">
        <v>28.922229999999999</v>
      </c>
      <c r="R8">
        <v>39.357849999999999</v>
      </c>
      <c r="S8">
        <v>29.226089999999999</v>
      </c>
      <c r="T8">
        <v>33.664259999999999</v>
      </c>
      <c r="U8">
        <v>32.302199999999999</v>
      </c>
      <c r="V8">
        <v>31.34029</v>
      </c>
      <c r="W8">
        <v>33.893219999999999</v>
      </c>
      <c r="X8">
        <v>33.893219999999999</v>
      </c>
      <c r="Y8">
        <v>27.64284</v>
      </c>
      <c r="Z8">
        <v>27.309419999999999</v>
      </c>
      <c r="AA8">
        <v>31.661989999999999</v>
      </c>
      <c r="AB8">
        <v>29.659020000000002</v>
      </c>
      <c r="AC8">
        <v>30.615659999999998</v>
      </c>
      <c r="AD8">
        <v>30.615659999999998</v>
      </c>
      <c r="AE8">
        <v>29.579339999999998</v>
      </c>
      <c r="AF8">
        <v>29.579339999999998</v>
      </c>
      <c r="AG8">
        <v>29.579339999999998</v>
      </c>
      <c r="AH8">
        <v>29.579339999999998</v>
      </c>
      <c r="AI8">
        <v>29.579339999999998</v>
      </c>
      <c r="AJ8">
        <v>29.579339999999998</v>
      </c>
      <c r="AK8" s="33">
        <f t="shared" si="0"/>
        <v>45.154539999999997</v>
      </c>
      <c r="AL8">
        <v>46.575110000000002</v>
      </c>
      <c r="AM8">
        <v>50.34563</v>
      </c>
      <c r="AN8">
        <v>49.914149999999999</v>
      </c>
      <c r="AO8">
        <v>50.34563</v>
      </c>
      <c r="AP8">
        <v>50.34563</v>
      </c>
      <c r="AQ8">
        <v>51.975200000000001</v>
      </c>
      <c r="AR8">
        <v>51.975200000000001</v>
      </c>
      <c r="AS8">
        <v>40.184739999999998</v>
      </c>
      <c r="AT8">
        <v>38.480719999999998</v>
      </c>
      <c r="AU8">
        <v>45.629779999999997</v>
      </c>
      <c r="AV8">
        <v>45.07882</v>
      </c>
      <c r="AW8">
        <v>44.018500000000003</v>
      </c>
      <c r="AX8">
        <v>44.018500000000003</v>
      </c>
      <c r="AZ8" s="33">
        <v>45.154539999999997</v>
      </c>
      <c r="BA8" s="50" t="str">
        <f t="shared" si="1"/>
        <v>ok</v>
      </c>
      <c r="BB8" s="51">
        <f t="shared" si="2"/>
        <v>45.154539999999997</v>
      </c>
      <c r="BC8" s="50"/>
      <c r="BD8" s="45" t="s">
        <v>68</v>
      </c>
      <c r="BE8" s="5" t="s">
        <v>53</v>
      </c>
      <c r="BF8" s="8" t="s">
        <v>55</v>
      </c>
      <c r="BG8" s="8">
        <v>23.302969999999998</v>
      </c>
      <c r="BH8" s="8" t="s">
        <v>55</v>
      </c>
      <c r="BI8" s="8">
        <v>24.241949999999999</v>
      </c>
      <c r="BJ8" s="8">
        <v>24.364270000000001</v>
      </c>
      <c r="BK8" s="8">
        <v>25.502929999999999</v>
      </c>
      <c r="BL8" s="8">
        <v>26.289709999999999</v>
      </c>
      <c r="BM8" s="8">
        <v>27.513929999999998</v>
      </c>
      <c r="BN8" s="8">
        <v>27.559270000000001</v>
      </c>
      <c r="BO8" s="8">
        <v>29.929120000000001</v>
      </c>
      <c r="BP8" s="8">
        <v>31.310189999999999</v>
      </c>
      <c r="BQ8" s="8">
        <v>32.608440000000002</v>
      </c>
      <c r="BR8" s="8">
        <v>33.740609999999997</v>
      </c>
      <c r="BS8" s="8">
        <v>35.881059999999998</v>
      </c>
      <c r="BT8" s="8">
        <v>35.729300000000002</v>
      </c>
      <c r="BU8" s="8">
        <v>36.75273</v>
      </c>
      <c r="BV8" s="8">
        <v>36.767620000000001</v>
      </c>
      <c r="BW8" s="8">
        <v>49.768439999999998</v>
      </c>
      <c r="BX8" s="8">
        <v>45.733400000000003</v>
      </c>
      <c r="BY8" s="8">
        <v>48.679740000000002</v>
      </c>
      <c r="BZ8" s="8">
        <v>48.952249999999999</v>
      </c>
      <c r="CA8" s="8">
        <v>47.94529</v>
      </c>
      <c r="CB8" s="8">
        <v>48.117559999999997</v>
      </c>
      <c r="CC8" s="8">
        <v>49.648820000000001</v>
      </c>
      <c r="CD8" s="8">
        <v>50.173479999999998</v>
      </c>
      <c r="CE8" s="8">
        <v>50.54851</v>
      </c>
      <c r="CF8" s="8">
        <v>51.783099999999997</v>
      </c>
      <c r="CG8" s="8">
        <v>51.28219</v>
      </c>
      <c r="CH8" s="8" t="s">
        <v>55</v>
      </c>
      <c r="CI8" s="8" t="s">
        <v>55</v>
      </c>
      <c r="CJ8" s="8">
        <v>47.456069999999997</v>
      </c>
      <c r="CK8" s="8">
        <v>51.533270000000002</v>
      </c>
      <c r="CL8" s="8" t="s">
        <v>55</v>
      </c>
      <c r="CM8" s="8">
        <v>50.935699999999997</v>
      </c>
      <c r="CN8" s="8">
        <v>50.572879999999998</v>
      </c>
      <c r="CO8" s="8">
        <v>51.6325</v>
      </c>
      <c r="CP8" s="8">
        <v>51.669780000000003</v>
      </c>
      <c r="CQ8" s="8">
        <v>52.458210000000001</v>
      </c>
      <c r="CR8" s="8">
        <v>51.632489999999997</v>
      </c>
      <c r="CS8" s="8">
        <v>52.740760000000002</v>
      </c>
      <c r="CT8" s="8">
        <v>51.499879999999997</v>
      </c>
      <c r="CU8" s="8">
        <v>53.097839999999998</v>
      </c>
      <c r="CV8" s="8">
        <v>54.98883</v>
      </c>
      <c r="CW8" s="8">
        <v>55.988280000000003</v>
      </c>
      <c r="CX8" s="8">
        <v>55.454799999999999</v>
      </c>
      <c r="CY8" s="8" t="s">
        <v>55</v>
      </c>
      <c r="CZ8" s="8" t="s">
        <v>55</v>
      </c>
    </row>
    <row r="9" spans="1:104" ht="13" x14ac:dyDescent="0.3">
      <c r="A9" t="str">
        <f>VLOOKUP(C9,region!$D$3:$E$229,2,0)</f>
        <v>ASIA (EX. NEAR EAST)</v>
      </c>
      <c r="B9" t="str">
        <f>C9</f>
        <v>Japan</v>
      </c>
      <c r="C9" s="36" t="s">
        <v>162</v>
      </c>
      <c r="D9">
        <v>39.775919999999999</v>
      </c>
      <c r="E9">
        <v>39.775919999999999</v>
      </c>
      <c r="F9">
        <v>39.775919999999999</v>
      </c>
      <c r="G9">
        <v>37.772440000000003</v>
      </c>
      <c r="H9">
        <v>37.035670000000003</v>
      </c>
      <c r="I9">
        <v>37.626089999999998</v>
      </c>
      <c r="J9">
        <v>38.74042</v>
      </c>
      <c r="K9">
        <v>40.533610000000003</v>
      </c>
      <c r="L9">
        <v>42.085810000000002</v>
      </c>
      <c r="M9">
        <v>43.171239999999997</v>
      </c>
      <c r="N9">
        <v>43.72063</v>
      </c>
      <c r="O9">
        <v>43.749789999999997</v>
      </c>
      <c r="P9">
        <v>43.343150000000001</v>
      </c>
      <c r="Q9">
        <v>43.309939999999997</v>
      </c>
      <c r="R9">
        <v>44.080640000000002</v>
      </c>
      <c r="S9">
        <v>44.149299999999997</v>
      </c>
      <c r="T9">
        <v>44.615479999999998</v>
      </c>
      <c r="U9">
        <v>44.194209999999998</v>
      </c>
      <c r="V9">
        <v>43.887979999999999</v>
      </c>
      <c r="W9">
        <v>46.625230000000002</v>
      </c>
      <c r="X9">
        <v>47.738329999999998</v>
      </c>
      <c r="Y9">
        <v>47.738329999999998</v>
      </c>
      <c r="Z9">
        <v>47.738329999999998</v>
      </c>
      <c r="AA9">
        <v>47.814399999999999</v>
      </c>
      <c r="AB9">
        <v>50.628320000000002</v>
      </c>
      <c r="AC9">
        <v>50.91666</v>
      </c>
      <c r="AD9">
        <v>50.602849999999997</v>
      </c>
      <c r="AE9">
        <v>50.395740000000004</v>
      </c>
      <c r="AF9">
        <v>50.145989999999998</v>
      </c>
      <c r="AG9">
        <v>50.118470000000002</v>
      </c>
      <c r="AH9">
        <v>49.704979999999999</v>
      </c>
      <c r="AI9">
        <v>49.407699999999998</v>
      </c>
      <c r="AJ9">
        <v>48.8431</v>
      </c>
      <c r="AK9" s="33">
        <f t="shared" si="0"/>
        <v>49.0137</v>
      </c>
      <c r="AL9">
        <v>49.313110000000002</v>
      </c>
      <c r="AM9">
        <v>49.402479999999997</v>
      </c>
      <c r="AN9">
        <v>49.260300000000001</v>
      </c>
      <c r="AO9">
        <v>48.845210000000002</v>
      </c>
      <c r="AP9">
        <v>48.49812</v>
      </c>
      <c r="AQ9">
        <v>48.293990000000001</v>
      </c>
      <c r="AR9">
        <v>48.51728</v>
      </c>
      <c r="AS9">
        <v>48.423369999999998</v>
      </c>
      <c r="AT9">
        <v>48.30462</v>
      </c>
      <c r="AU9">
        <v>48.78942</v>
      </c>
      <c r="AV9">
        <v>48.94894</v>
      </c>
      <c r="AW9">
        <v>48.94894</v>
      </c>
      <c r="AX9">
        <v>48.94894</v>
      </c>
      <c r="AZ9" s="33">
        <v>49.0137</v>
      </c>
      <c r="BA9" s="50" t="str">
        <f t="shared" si="1"/>
        <v>ok</v>
      </c>
      <c r="BB9" s="51">
        <f t="shared" si="2"/>
        <v>49.0137</v>
      </c>
      <c r="BC9" s="50"/>
      <c r="BD9" s="45" t="s">
        <v>71</v>
      </c>
      <c r="BE9" s="5" t="s">
        <v>53</v>
      </c>
      <c r="BF9" s="7" t="s">
        <v>55</v>
      </c>
      <c r="BG9" s="7">
        <v>54.166670000000003</v>
      </c>
      <c r="BH9" s="7" t="s">
        <v>55</v>
      </c>
      <c r="BI9" s="7">
        <v>51.533740000000002</v>
      </c>
      <c r="BJ9" s="7">
        <v>56.338030000000003</v>
      </c>
      <c r="BK9" s="7">
        <v>55.508470000000003</v>
      </c>
      <c r="BL9" s="7">
        <v>58.52713</v>
      </c>
      <c r="BM9" s="7">
        <v>73.271889999999999</v>
      </c>
      <c r="BN9" s="7">
        <v>79.617829999999998</v>
      </c>
      <c r="BO9" s="7">
        <v>62.76596</v>
      </c>
      <c r="BP9" s="7" t="s">
        <v>55</v>
      </c>
      <c r="BQ9" s="7">
        <v>31.94444</v>
      </c>
      <c r="BR9" s="7">
        <v>28.723400000000002</v>
      </c>
      <c r="BS9" s="7">
        <v>27.619050000000001</v>
      </c>
      <c r="BT9" s="7" t="s">
        <v>55</v>
      </c>
      <c r="BU9" s="7" t="s">
        <v>55</v>
      </c>
      <c r="BV9" s="7">
        <v>58.552630000000001</v>
      </c>
      <c r="BW9" s="7" t="s">
        <v>55</v>
      </c>
      <c r="BX9" s="7" t="s">
        <v>55</v>
      </c>
      <c r="BY9" s="7">
        <v>57.253599999999999</v>
      </c>
      <c r="BZ9" s="7" t="s">
        <v>55</v>
      </c>
      <c r="CA9" s="7" t="s">
        <v>55</v>
      </c>
      <c r="CB9" s="7">
        <v>47.514449999999997</v>
      </c>
      <c r="CC9" s="7">
        <v>49.468290000000003</v>
      </c>
      <c r="CD9" s="7" t="s">
        <v>55</v>
      </c>
      <c r="CE9" s="7">
        <v>59.768450000000001</v>
      </c>
      <c r="CF9" s="7" t="s">
        <v>55</v>
      </c>
      <c r="CG9" s="7" t="s">
        <v>55</v>
      </c>
      <c r="CH9" s="7" t="s">
        <v>55</v>
      </c>
      <c r="CI9" s="7" t="s">
        <v>55</v>
      </c>
      <c r="CJ9" s="7" t="s">
        <v>55</v>
      </c>
      <c r="CK9" s="7" t="s">
        <v>55</v>
      </c>
      <c r="CL9" s="7" t="s">
        <v>55</v>
      </c>
      <c r="CM9" s="7">
        <v>69.549899999999994</v>
      </c>
      <c r="CN9" s="7" t="s">
        <v>55</v>
      </c>
      <c r="CO9" s="7">
        <v>67.870599999999996</v>
      </c>
      <c r="CP9" s="7">
        <v>67.858379999999997</v>
      </c>
      <c r="CQ9" s="7" t="s">
        <v>55</v>
      </c>
      <c r="CR9" s="7" t="s">
        <v>55</v>
      </c>
      <c r="CS9" s="7" t="s">
        <v>55</v>
      </c>
      <c r="CT9" s="7" t="s">
        <v>55</v>
      </c>
      <c r="CU9" s="7" t="s">
        <v>55</v>
      </c>
      <c r="CV9" s="7" t="s">
        <v>55</v>
      </c>
      <c r="CW9" s="7" t="s">
        <v>55</v>
      </c>
      <c r="CX9" s="7">
        <v>60.775700000000001</v>
      </c>
      <c r="CY9" s="7">
        <v>60.797750000000001</v>
      </c>
      <c r="CZ9" s="7" t="s">
        <v>55</v>
      </c>
    </row>
    <row r="10" spans="1:104" ht="13" x14ac:dyDescent="0.3">
      <c r="A10" t="str">
        <f>VLOOKUP(B10,region!$D$3:$E$229,2,0)</f>
        <v>ASIA (EX. NEAR EAST)</v>
      </c>
      <c r="B10" t="s">
        <v>627</v>
      </c>
      <c r="C10" s="36" t="s">
        <v>170</v>
      </c>
      <c r="D10">
        <v>24.46809</v>
      </c>
      <c r="E10">
        <v>24.46809</v>
      </c>
      <c r="F10">
        <v>24.46809</v>
      </c>
      <c r="G10">
        <v>24.46809</v>
      </c>
      <c r="H10">
        <v>24.761900000000001</v>
      </c>
      <c r="I10">
        <v>27.884620000000002</v>
      </c>
      <c r="J10">
        <v>20.12987</v>
      </c>
      <c r="K10">
        <v>20.12987</v>
      </c>
      <c r="L10">
        <v>20.12987</v>
      </c>
      <c r="M10">
        <v>20.12987</v>
      </c>
      <c r="N10">
        <v>20.12987</v>
      </c>
      <c r="O10">
        <v>19.650659999999998</v>
      </c>
      <c r="P10">
        <v>19.650659999999998</v>
      </c>
      <c r="Q10">
        <v>28.05556</v>
      </c>
      <c r="R10">
        <v>32.13729</v>
      </c>
      <c r="S10">
        <v>32.13729</v>
      </c>
      <c r="T10">
        <v>43.456029999999998</v>
      </c>
      <c r="U10">
        <v>51.096670000000003</v>
      </c>
      <c r="V10">
        <v>51.096670000000003</v>
      </c>
      <c r="W10">
        <v>51.096670000000003</v>
      </c>
      <c r="X10">
        <v>51.096670000000003</v>
      </c>
      <c r="Y10">
        <v>51.096670000000003</v>
      </c>
      <c r="Z10">
        <v>51.096670000000003</v>
      </c>
      <c r="AA10">
        <v>51.096670000000003</v>
      </c>
      <c r="AB10">
        <v>34.049869999999999</v>
      </c>
      <c r="AC10">
        <v>32.705170000000003</v>
      </c>
      <c r="AD10">
        <v>32.705170000000003</v>
      </c>
      <c r="AE10">
        <v>28.683</v>
      </c>
      <c r="AF10">
        <v>28.683</v>
      </c>
      <c r="AG10">
        <v>32.495809999999999</v>
      </c>
      <c r="AH10">
        <v>32.026479999999999</v>
      </c>
      <c r="AI10">
        <v>34.131329999999998</v>
      </c>
      <c r="AJ10">
        <v>34.131329999999998</v>
      </c>
      <c r="AK10" s="33">
        <f t="shared" si="0"/>
        <v>34.381059999999998</v>
      </c>
      <c r="AL10">
        <v>37.425150000000002</v>
      </c>
      <c r="AM10">
        <v>33.639850000000003</v>
      </c>
      <c r="AN10">
        <v>37.720489999999998</v>
      </c>
      <c r="AO10">
        <v>37.720489999999998</v>
      </c>
      <c r="AP10">
        <v>37.720489999999998</v>
      </c>
      <c r="AQ10">
        <v>42.321469999999998</v>
      </c>
      <c r="AR10">
        <v>42.321469999999998</v>
      </c>
      <c r="AS10">
        <v>42.99888</v>
      </c>
      <c r="AT10">
        <v>44.361190000000001</v>
      </c>
      <c r="AU10">
        <v>45.388399999999997</v>
      </c>
      <c r="AV10">
        <v>46.985819999999997</v>
      </c>
      <c r="AW10">
        <v>48.71537</v>
      </c>
      <c r="AX10">
        <v>48.71537</v>
      </c>
      <c r="AZ10" s="33">
        <v>34.381059999999998</v>
      </c>
      <c r="BA10" s="50" t="str">
        <f t="shared" si="1"/>
        <v>ok</v>
      </c>
      <c r="BB10" s="51">
        <f t="shared" si="2"/>
        <v>34.381059999999998</v>
      </c>
      <c r="BC10" s="50"/>
      <c r="BD10" s="45" t="s">
        <v>75</v>
      </c>
      <c r="BE10" s="5" t="s">
        <v>53</v>
      </c>
      <c r="BF10" s="7" t="s">
        <v>55</v>
      </c>
      <c r="BG10" s="7">
        <v>29.817910000000001</v>
      </c>
      <c r="BH10" s="7" t="s">
        <v>55</v>
      </c>
      <c r="BI10" s="7">
        <v>30.910160000000001</v>
      </c>
      <c r="BJ10" s="7">
        <v>33.465249999999997</v>
      </c>
      <c r="BK10" s="7">
        <v>33.887509999999999</v>
      </c>
      <c r="BL10" s="7">
        <v>47.037039999999998</v>
      </c>
      <c r="BM10" s="7">
        <v>45.130600000000001</v>
      </c>
      <c r="BN10" s="7">
        <v>48.61157</v>
      </c>
      <c r="BO10" s="7">
        <v>46.618020000000001</v>
      </c>
      <c r="BP10" s="7">
        <v>49.161499999999997</v>
      </c>
      <c r="BQ10" s="7">
        <v>39.671799999999998</v>
      </c>
      <c r="BR10" s="7">
        <v>40.196190000000001</v>
      </c>
      <c r="BS10" s="7">
        <v>39.560989999999997</v>
      </c>
      <c r="BT10" s="7">
        <v>41.152470000000001</v>
      </c>
      <c r="BU10" s="7">
        <v>45.646329999999999</v>
      </c>
      <c r="BV10" s="7">
        <v>50.446249999999999</v>
      </c>
      <c r="BW10" s="7">
        <v>46.882330000000003</v>
      </c>
      <c r="BX10" s="7">
        <v>50.328879999999998</v>
      </c>
      <c r="BY10" s="7">
        <v>49.783029999999997</v>
      </c>
      <c r="BZ10" s="7">
        <v>53.120480000000001</v>
      </c>
      <c r="CA10" s="7">
        <v>51.612789999999997</v>
      </c>
      <c r="CB10" s="7" t="s">
        <v>55</v>
      </c>
      <c r="CC10" s="7" t="s">
        <v>55</v>
      </c>
      <c r="CD10" s="7">
        <v>51.172069999999998</v>
      </c>
      <c r="CE10" s="7" t="s">
        <v>55</v>
      </c>
      <c r="CF10" s="7" t="s">
        <v>55</v>
      </c>
      <c r="CG10" s="7" t="s">
        <v>55</v>
      </c>
      <c r="CH10" s="7" t="s">
        <v>55</v>
      </c>
      <c r="CI10" s="7" t="s">
        <v>55</v>
      </c>
      <c r="CJ10" s="7">
        <v>55.875410000000002</v>
      </c>
      <c r="CK10" s="7">
        <v>56.110939999999999</v>
      </c>
      <c r="CL10" s="7">
        <v>56.707659999999997</v>
      </c>
      <c r="CM10" s="7" t="s">
        <v>55</v>
      </c>
      <c r="CN10" s="7" t="s">
        <v>55</v>
      </c>
      <c r="CO10" s="7" t="s">
        <v>55</v>
      </c>
      <c r="CP10" s="7">
        <v>58.779089999999997</v>
      </c>
      <c r="CQ10" s="7" t="s">
        <v>55</v>
      </c>
      <c r="CR10" s="7">
        <v>58.669589999999999</v>
      </c>
      <c r="CS10" s="7">
        <v>58.691049999999997</v>
      </c>
      <c r="CT10" s="7">
        <v>58.853090000000002</v>
      </c>
      <c r="CU10" s="7">
        <v>59.019100000000002</v>
      </c>
      <c r="CV10" s="7">
        <v>59.305010000000003</v>
      </c>
      <c r="CW10" s="7">
        <v>59.090319999999998</v>
      </c>
      <c r="CX10" s="7">
        <v>59.80809</v>
      </c>
      <c r="CY10" s="7" t="s">
        <v>55</v>
      </c>
      <c r="CZ10" s="7" t="s">
        <v>55</v>
      </c>
    </row>
    <row r="11" spans="1:104" ht="13" x14ac:dyDescent="0.3">
      <c r="A11" t="str">
        <f>VLOOKUP(C11,region!$D$3:$E$229,2,0)</f>
        <v>ASIA (EX. NEAR EAST)</v>
      </c>
      <c r="B11" t="str">
        <f>C11</f>
        <v>Malaysia</v>
      </c>
      <c r="C11" s="36" t="s">
        <v>181</v>
      </c>
      <c r="D11">
        <v>32.772918115220591</v>
      </c>
      <c r="E11">
        <v>33.357906543385525</v>
      </c>
      <c r="F11">
        <v>33.942894971550459</v>
      </c>
      <c r="G11">
        <v>34.52788339971562</v>
      </c>
      <c r="H11">
        <v>35.112871827880554</v>
      </c>
      <c r="I11">
        <v>35.697860256045487</v>
      </c>
      <c r="J11">
        <v>36.282848684210649</v>
      </c>
      <c r="K11">
        <v>36.867837112375582</v>
      </c>
      <c r="L11">
        <v>37.452825540540516</v>
      </c>
      <c r="M11">
        <v>38.91724</v>
      </c>
      <c r="N11">
        <v>40.551699999999997</v>
      </c>
      <c r="O11">
        <v>40.551699999999997</v>
      </c>
      <c r="P11">
        <v>38.989319999999999</v>
      </c>
      <c r="Q11">
        <v>41.431910000000002</v>
      </c>
      <c r="R11">
        <v>37.421700000000001</v>
      </c>
      <c r="S11">
        <v>47.571719999999999</v>
      </c>
      <c r="T11">
        <v>47.571719999999999</v>
      </c>
      <c r="U11">
        <v>34.373150000000003</v>
      </c>
      <c r="V11">
        <v>44.277540000000002</v>
      </c>
      <c r="W11">
        <v>42.848199999999999</v>
      </c>
      <c r="X11">
        <v>46.34684</v>
      </c>
      <c r="Y11">
        <v>46.34684</v>
      </c>
      <c r="Z11">
        <v>46.34684</v>
      </c>
      <c r="AA11">
        <v>46.34684</v>
      </c>
      <c r="AB11">
        <v>46.34684</v>
      </c>
      <c r="AC11">
        <v>46.34684</v>
      </c>
      <c r="AD11">
        <v>46.34684</v>
      </c>
      <c r="AE11">
        <v>46.34684</v>
      </c>
      <c r="AF11">
        <v>46.34684</v>
      </c>
      <c r="AG11">
        <v>51.325629999999997</v>
      </c>
      <c r="AH11">
        <v>51.325629999999997</v>
      </c>
      <c r="AI11">
        <v>51.325629999999997</v>
      </c>
      <c r="AJ11">
        <v>51.882089999999998</v>
      </c>
      <c r="AK11" s="33">
        <f t="shared" si="0"/>
        <v>55.123959999999997</v>
      </c>
      <c r="AL11">
        <v>55.452500000000001</v>
      </c>
      <c r="AM11">
        <v>56.791890000000002</v>
      </c>
      <c r="AN11">
        <v>56.672310000000003</v>
      </c>
      <c r="AO11">
        <v>56.909990000000001</v>
      </c>
      <c r="AP11">
        <v>58.63458</v>
      </c>
      <c r="AQ11">
        <v>59.370040000000003</v>
      </c>
      <c r="AR11">
        <v>59.750419999999998</v>
      </c>
      <c r="AS11">
        <v>58.351320000000001</v>
      </c>
      <c r="AT11">
        <v>56.597499999999997</v>
      </c>
      <c r="AU11">
        <v>59.268940000000001</v>
      </c>
      <c r="AV11">
        <v>59.056040000000003</v>
      </c>
      <c r="AW11">
        <v>58.069279999999999</v>
      </c>
      <c r="AX11">
        <v>58.069279999999999</v>
      </c>
      <c r="AZ11" s="33">
        <v>24.590160000000001</v>
      </c>
      <c r="BA11" s="50" t="str">
        <f t="shared" si="1"/>
        <v>err</v>
      </c>
      <c r="BB11" s="51">
        <f t="shared" si="2"/>
        <v>55.123959999999997</v>
      </c>
      <c r="BC11" s="50"/>
      <c r="BD11" s="45" t="s">
        <v>83</v>
      </c>
      <c r="BE11" s="5" t="s">
        <v>53</v>
      </c>
      <c r="BF11" s="7">
        <v>41.207509999999999</v>
      </c>
      <c r="BG11" s="7">
        <v>44.500079999999997</v>
      </c>
      <c r="BH11" s="7">
        <v>46.085839999999997</v>
      </c>
      <c r="BI11" s="7">
        <v>51.036050000000003</v>
      </c>
      <c r="BJ11" s="7" t="s">
        <v>55</v>
      </c>
      <c r="BK11" s="7" t="s">
        <v>55</v>
      </c>
      <c r="BL11" s="7" t="s">
        <v>55</v>
      </c>
      <c r="BM11" s="7" t="s">
        <v>55</v>
      </c>
      <c r="BN11" s="7" t="s">
        <v>55</v>
      </c>
      <c r="BO11" s="7" t="s">
        <v>55</v>
      </c>
      <c r="BP11" s="7" t="s">
        <v>55</v>
      </c>
      <c r="BQ11" s="7" t="s">
        <v>55</v>
      </c>
      <c r="BR11" s="7">
        <v>59.707830000000001</v>
      </c>
      <c r="BS11" s="7" t="s">
        <v>55</v>
      </c>
      <c r="BT11" s="7" t="s">
        <v>55</v>
      </c>
      <c r="BU11" s="7" t="s">
        <v>55</v>
      </c>
      <c r="BV11" s="7" t="s">
        <v>55</v>
      </c>
      <c r="BW11" s="7">
        <v>57.608150000000002</v>
      </c>
      <c r="BX11" s="7">
        <v>59.337020000000003</v>
      </c>
      <c r="BY11" s="7">
        <v>59.704230000000003</v>
      </c>
      <c r="BZ11" s="7">
        <v>59.72007</v>
      </c>
      <c r="CA11" s="7">
        <v>59.928939999999997</v>
      </c>
      <c r="CB11" s="7">
        <v>59.949719999999999</v>
      </c>
      <c r="CC11" s="7">
        <v>60.07517</v>
      </c>
      <c r="CD11" s="7" t="s">
        <v>55</v>
      </c>
      <c r="CE11" s="7" t="s">
        <v>55</v>
      </c>
      <c r="CF11" s="7" t="s">
        <v>55</v>
      </c>
      <c r="CG11" s="7" t="s">
        <v>55</v>
      </c>
      <c r="CH11" s="7">
        <v>57.939959999999999</v>
      </c>
      <c r="CI11" s="7">
        <v>60.818930000000002</v>
      </c>
      <c r="CJ11" s="7">
        <v>60.776829999999997</v>
      </c>
      <c r="CK11" s="7">
        <v>61.61121</v>
      </c>
      <c r="CL11" s="7">
        <v>62.125450000000001</v>
      </c>
      <c r="CM11" s="7">
        <v>61.911999999999999</v>
      </c>
      <c r="CN11" s="7">
        <v>62.173609999999996</v>
      </c>
      <c r="CO11" s="7">
        <v>61.79092</v>
      </c>
      <c r="CP11" s="7" t="s">
        <v>55</v>
      </c>
      <c r="CQ11" s="7">
        <v>59.74615</v>
      </c>
      <c r="CR11" s="7">
        <v>60.346890000000002</v>
      </c>
      <c r="CS11" s="7">
        <v>60.770699999999998</v>
      </c>
      <c r="CT11" s="7">
        <v>60.483260000000001</v>
      </c>
      <c r="CU11" s="7">
        <v>60.724519999999998</v>
      </c>
      <c r="CV11" s="7">
        <v>60.822000000000003</v>
      </c>
      <c r="CW11" s="7" t="s">
        <v>55</v>
      </c>
      <c r="CX11" s="7">
        <v>60.633949999999999</v>
      </c>
      <c r="CY11" s="7" t="s">
        <v>55</v>
      </c>
      <c r="CZ11" s="7" t="s">
        <v>55</v>
      </c>
    </row>
    <row r="12" spans="1:104" ht="30" x14ac:dyDescent="0.3">
      <c r="A12" t="str">
        <f>VLOOKUP(C12,region!$D$3:$E$229,2,0)</f>
        <v>ASIA (EX. NEAR EAST)</v>
      </c>
      <c r="B12" t="str">
        <f>C12</f>
        <v>Philippines</v>
      </c>
      <c r="C12" s="36" t="s">
        <v>221</v>
      </c>
      <c r="D12">
        <v>65.915030000000002</v>
      </c>
      <c r="E12">
        <v>65.915030000000002</v>
      </c>
      <c r="F12">
        <v>65.915030000000002</v>
      </c>
      <c r="G12">
        <v>65.076779999999999</v>
      </c>
      <c r="H12">
        <v>65.076779999999999</v>
      </c>
      <c r="I12">
        <v>65.076779999999999</v>
      </c>
      <c r="J12">
        <v>65.076779999999999</v>
      </c>
      <c r="K12">
        <v>65.076779999999999</v>
      </c>
      <c r="L12">
        <v>65.076779999999999</v>
      </c>
      <c r="M12">
        <v>65.076779999999999</v>
      </c>
      <c r="N12">
        <v>65.076779999999999</v>
      </c>
      <c r="O12">
        <v>54.267150000000001</v>
      </c>
      <c r="P12">
        <v>57.50526</v>
      </c>
      <c r="Q12">
        <v>57.50526</v>
      </c>
      <c r="R12">
        <v>57.50526</v>
      </c>
      <c r="S12">
        <v>33.163980000000002</v>
      </c>
      <c r="T12">
        <v>55.821719999999999</v>
      </c>
      <c r="U12">
        <v>55.821719999999999</v>
      </c>
      <c r="V12">
        <v>55.821719999999999</v>
      </c>
      <c r="W12">
        <v>55.821719999999999</v>
      </c>
      <c r="X12">
        <v>55.821719999999999</v>
      </c>
      <c r="Y12">
        <v>55.821719999999999</v>
      </c>
      <c r="Z12">
        <v>58.344810000000003</v>
      </c>
      <c r="AA12">
        <v>66.454449999999994</v>
      </c>
      <c r="AB12">
        <v>56.305300000000003</v>
      </c>
      <c r="AC12">
        <v>56.305300000000003</v>
      </c>
      <c r="AD12">
        <v>61.86956</v>
      </c>
      <c r="AE12">
        <v>62.742330000000003</v>
      </c>
      <c r="AF12">
        <v>62.742330000000003</v>
      </c>
      <c r="AG12">
        <v>62.742330000000003</v>
      </c>
      <c r="AH12">
        <v>62.742330000000003</v>
      </c>
      <c r="AI12">
        <v>60.648629999999997</v>
      </c>
      <c r="AJ12">
        <v>61.03481</v>
      </c>
      <c r="AK12" s="33">
        <f t="shared" si="0"/>
        <v>59.984900000000003</v>
      </c>
      <c r="AL12">
        <v>59.309629999999999</v>
      </c>
      <c r="AM12">
        <v>60.714579999999998</v>
      </c>
      <c r="AN12">
        <v>60.752760000000002</v>
      </c>
      <c r="AO12">
        <v>60.752760000000002</v>
      </c>
      <c r="AP12">
        <v>60.752760000000002</v>
      </c>
      <c r="AQ12">
        <v>57.435470000000002</v>
      </c>
      <c r="AR12">
        <v>56.018830000000001</v>
      </c>
      <c r="AS12">
        <v>57.332639999999998</v>
      </c>
      <c r="AT12">
        <v>55.905050000000003</v>
      </c>
      <c r="AU12">
        <v>56.837040000000002</v>
      </c>
      <c r="AV12">
        <v>57.519889999999997</v>
      </c>
      <c r="AW12">
        <v>57.519889999999997</v>
      </c>
      <c r="AX12">
        <v>57.519889999999997</v>
      </c>
      <c r="AZ12" s="33">
        <v>24.590160000000001</v>
      </c>
      <c r="BA12" s="50" t="str">
        <f t="shared" si="1"/>
        <v>err</v>
      </c>
      <c r="BB12" s="51">
        <f t="shared" si="2"/>
        <v>59.984900000000003</v>
      </c>
      <c r="BC12" s="50"/>
      <c r="BD12" s="45" t="s">
        <v>85</v>
      </c>
      <c r="BE12" s="5" t="s">
        <v>53</v>
      </c>
      <c r="BF12" s="7" t="s">
        <v>55</v>
      </c>
      <c r="BG12" s="7" t="s">
        <v>55</v>
      </c>
      <c r="BH12" s="7" t="s">
        <v>55</v>
      </c>
      <c r="BI12" s="7" t="s">
        <v>55</v>
      </c>
      <c r="BJ12" s="7" t="s">
        <v>55</v>
      </c>
      <c r="BK12" s="7" t="s">
        <v>55</v>
      </c>
      <c r="BL12" s="7" t="s">
        <v>55</v>
      </c>
      <c r="BM12" s="7" t="s">
        <v>55</v>
      </c>
      <c r="BN12" s="7" t="s">
        <v>55</v>
      </c>
      <c r="BO12" s="7" t="s">
        <v>55</v>
      </c>
      <c r="BP12" s="7">
        <v>50.450449999999996</v>
      </c>
      <c r="BQ12" s="7">
        <v>53.982300000000002</v>
      </c>
      <c r="BR12" s="7">
        <v>65.476190000000003</v>
      </c>
      <c r="BS12" s="7" t="s">
        <v>55</v>
      </c>
      <c r="BT12" s="7">
        <v>46.391750000000002</v>
      </c>
      <c r="BU12" s="7" t="s">
        <v>55</v>
      </c>
      <c r="BV12" s="7" t="s">
        <v>55</v>
      </c>
      <c r="BW12" s="7">
        <v>39.597320000000003</v>
      </c>
      <c r="BX12" s="7" t="s">
        <v>55</v>
      </c>
      <c r="BY12" s="7" t="s">
        <v>55</v>
      </c>
      <c r="BZ12" s="7" t="s">
        <v>55</v>
      </c>
      <c r="CA12" s="7" t="s">
        <v>55</v>
      </c>
      <c r="CB12" s="7" t="s">
        <v>55</v>
      </c>
      <c r="CC12" s="7" t="s">
        <v>55</v>
      </c>
      <c r="CD12" s="7" t="s">
        <v>55</v>
      </c>
      <c r="CE12" s="7" t="s">
        <v>55</v>
      </c>
      <c r="CF12" s="7">
        <v>57.619050000000001</v>
      </c>
      <c r="CG12" s="7" t="s">
        <v>55</v>
      </c>
      <c r="CH12" s="7">
        <v>61.360120000000002</v>
      </c>
      <c r="CI12" s="7">
        <v>66.666669999999996</v>
      </c>
      <c r="CJ12" s="7">
        <v>63.532510000000002</v>
      </c>
      <c r="CK12" s="7">
        <v>67.409469999999999</v>
      </c>
      <c r="CL12" s="7" t="s">
        <v>55</v>
      </c>
      <c r="CM12" s="7">
        <v>63.840719999999997</v>
      </c>
      <c r="CN12" s="7">
        <v>63.760809999999999</v>
      </c>
      <c r="CO12" s="7">
        <v>65.273690000000002</v>
      </c>
      <c r="CP12" s="7">
        <v>66.589190000000002</v>
      </c>
      <c r="CQ12" s="7">
        <v>65.902050000000003</v>
      </c>
      <c r="CR12" s="7">
        <v>66.515540000000001</v>
      </c>
      <c r="CS12" s="7">
        <v>67.676770000000005</v>
      </c>
      <c r="CT12" s="7">
        <v>62.328360000000004</v>
      </c>
      <c r="CU12" s="7">
        <v>64.202979999999997</v>
      </c>
      <c r="CV12" s="7">
        <v>65.291390000000007</v>
      </c>
      <c r="CW12" s="7">
        <v>64.054339999999996</v>
      </c>
      <c r="CX12" s="7">
        <v>62.192239999999998</v>
      </c>
      <c r="CY12" s="7">
        <v>63.439309999999999</v>
      </c>
      <c r="CZ12" s="7" t="s">
        <v>55</v>
      </c>
    </row>
    <row r="13" spans="1:104" ht="13" x14ac:dyDescent="0.3">
      <c r="A13" t="str">
        <f>VLOOKUP("Korea, South",region!$D$3:$E$229,2,0)</f>
        <v>ASIA (EX. NEAR EAST)</v>
      </c>
      <c r="B13" t="s">
        <v>628</v>
      </c>
      <c r="C13" s="36" t="s">
        <v>227</v>
      </c>
      <c r="D13">
        <v>29.904489999999999</v>
      </c>
      <c r="E13">
        <v>29.904489999999999</v>
      </c>
      <c r="F13">
        <v>29.904489999999999</v>
      </c>
      <c r="G13">
        <v>30.529299999999999</v>
      </c>
      <c r="H13">
        <v>30.49437</v>
      </c>
      <c r="I13">
        <v>31.67512</v>
      </c>
      <c r="J13">
        <v>32.580350000000003</v>
      </c>
      <c r="K13">
        <v>33.064149999999998</v>
      </c>
      <c r="L13">
        <v>33.064149999999998</v>
      </c>
      <c r="M13">
        <v>32.183810000000001</v>
      </c>
      <c r="N13">
        <v>29.9636</v>
      </c>
      <c r="O13">
        <v>29.958410000000001</v>
      </c>
      <c r="P13">
        <v>29.99071</v>
      </c>
      <c r="Q13">
        <v>29.40607</v>
      </c>
      <c r="R13">
        <v>31.924610000000001</v>
      </c>
      <c r="S13">
        <v>31.250070000000001</v>
      </c>
      <c r="T13">
        <v>31.250070000000001</v>
      </c>
      <c r="U13">
        <v>37.644620000000003</v>
      </c>
      <c r="V13">
        <v>38.817079999999997</v>
      </c>
      <c r="W13">
        <v>40.240870000000001</v>
      </c>
      <c r="X13">
        <v>38.98592</v>
      </c>
      <c r="Y13">
        <v>39.659559999999999</v>
      </c>
      <c r="Z13">
        <v>39.732500000000002</v>
      </c>
      <c r="AA13">
        <v>40.146889999999999</v>
      </c>
      <c r="AB13">
        <v>41.879359999999998</v>
      </c>
      <c r="AC13">
        <v>42.603839999999998</v>
      </c>
      <c r="AD13">
        <v>44.591940000000001</v>
      </c>
      <c r="AE13">
        <v>42.747230000000002</v>
      </c>
      <c r="AF13">
        <v>46.599339999999998</v>
      </c>
      <c r="AG13">
        <v>46.338120000000004</v>
      </c>
      <c r="AH13">
        <v>48.573169999999998</v>
      </c>
      <c r="AI13">
        <v>48.63653</v>
      </c>
      <c r="AJ13">
        <v>49.748109999999997</v>
      </c>
      <c r="AK13" s="33">
        <f t="shared" si="0"/>
        <v>49.628459999999997</v>
      </c>
      <c r="AL13">
        <v>49.316160000000004</v>
      </c>
      <c r="AM13">
        <v>49.430410000000002</v>
      </c>
      <c r="AN13">
        <v>49.040089999999999</v>
      </c>
      <c r="AO13">
        <v>48.556199999999997</v>
      </c>
      <c r="AP13">
        <v>49.043579999999999</v>
      </c>
      <c r="AQ13">
        <v>50.554220000000001</v>
      </c>
      <c r="AR13">
        <v>50.554220000000001</v>
      </c>
      <c r="AS13">
        <v>49.972529999999999</v>
      </c>
      <c r="AT13">
        <v>50.540289999999999</v>
      </c>
      <c r="AU13">
        <v>51.036929999999998</v>
      </c>
      <c r="AV13">
        <v>51.270130000000002</v>
      </c>
      <c r="AW13">
        <v>51.270130000000002</v>
      </c>
      <c r="AX13">
        <v>51.270130000000002</v>
      </c>
      <c r="AZ13" s="33">
        <v>24.590160000000001</v>
      </c>
      <c r="BA13" s="50" t="str">
        <f t="shared" si="1"/>
        <v>err</v>
      </c>
      <c r="BB13" s="51">
        <f t="shared" si="2"/>
        <v>49.628459999999997</v>
      </c>
      <c r="BC13" s="50"/>
      <c r="BD13" s="45" t="s">
        <v>86</v>
      </c>
      <c r="BE13" s="5" t="s">
        <v>53</v>
      </c>
      <c r="BF13" s="8" t="s">
        <v>55</v>
      </c>
      <c r="BG13" s="8">
        <v>50.30247</v>
      </c>
      <c r="BH13" s="8" t="s">
        <v>55</v>
      </c>
      <c r="BI13" s="8">
        <v>52.063200000000002</v>
      </c>
      <c r="BJ13" s="8" t="s">
        <v>55</v>
      </c>
      <c r="BK13" s="8">
        <v>54.970529999999997</v>
      </c>
      <c r="BL13" s="8">
        <v>60.721589999999999</v>
      </c>
      <c r="BM13" s="8">
        <v>65.039490000000001</v>
      </c>
      <c r="BN13" s="8">
        <v>70.186000000000007</v>
      </c>
      <c r="BO13" s="8">
        <v>67.860069999999993</v>
      </c>
      <c r="BP13" s="8">
        <v>63.018909999999998</v>
      </c>
      <c r="BQ13" s="8">
        <v>61.99044</v>
      </c>
      <c r="BR13" s="8">
        <v>61.488590000000002</v>
      </c>
      <c r="BS13" s="8">
        <v>57.111249999999998</v>
      </c>
      <c r="BT13" s="8">
        <v>57.181080000000001</v>
      </c>
      <c r="BU13" s="8">
        <v>57.489809999999999</v>
      </c>
      <c r="BV13" s="8">
        <v>58.026209999999999</v>
      </c>
      <c r="BW13" s="8">
        <v>56.385590000000001</v>
      </c>
      <c r="BX13" s="8" t="s">
        <v>55</v>
      </c>
      <c r="BY13" s="8">
        <v>55.490029999999997</v>
      </c>
      <c r="BZ13" s="8">
        <v>57.904809999999998</v>
      </c>
      <c r="CA13" s="8">
        <v>59.028219999999997</v>
      </c>
      <c r="CB13" s="8" t="s">
        <v>55</v>
      </c>
      <c r="CC13" s="8">
        <v>57.708620000000003</v>
      </c>
      <c r="CD13" s="8">
        <v>59.55686</v>
      </c>
      <c r="CE13" s="8">
        <v>60.60568</v>
      </c>
      <c r="CF13" s="8">
        <v>59.921720000000001</v>
      </c>
      <c r="CG13" s="8">
        <v>59.158830000000002</v>
      </c>
      <c r="CH13" s="8" t="s">
        <v>55</v>
      </c>
      <c r="CI13" s="8">
        <v>66.147909999999996</v>
      </c>
      <c r="CJ13" s="8">
        <v>64.444109999999995</v>
      </c>
      <c r="CK13" s="8">
        <v>62.521050000000002</v>
      </c>
      <c r="CL13" s="8">
        <v>57.716560000000001</v>
      </c>
      <c r="CM13" s="8">
        <v>58.518940000000001</v>
      </c>
      <c r="CN13" s="8">
        <v>58.337139999999998</v>
      </c>
      <c r="CO13" s="8">
        <v>58.886139999999997</v>
      </c>
      <c r="CP13" s="8" t="s">
        <v>55</v>
      </c>
      <c r="CQ13" s="8">
        <v>60.0732</v>
      </c>
      <c r="CR13" s="8">
        <v>61.4114</v>
      </c>
      <c r="CS13" s="8">
        <v>60.604120000000002</v>
      </c>
      <c r="CT13" s="8">
        <v>60.603409999999997</v>
      </c>
      <c r="CU13" s="8">
        <v>61.096449999999997</v>
      </c>
      <c r="CV13" s="8">
        <v>60.832250000000002</v>
      </c>
      <c r="CW13" s="8">
        <v>60.69735</v>
      </c>
      <c r="CX13" s="8">
        <v>59.982959999999999</v>
      </c>
      <c r="CY13" s="8" t="s">
        <v>55</v>
      </c>
      <c r="CZ13" s="8" t="s">
        <v>55</v>
      </c>
    </row>
    <row r="14" spans="1:104" ht="13" x14ac:dyDescent="0.3">
      <c r="A14" t="str">
        <f>VLOOKUP(C14,region!$D$3:$E$229,2,0)</f>
        <v>ASIA (EX. NEAR EAST)</v>
      </c>
      <c r="B14" s="33" t="str">
        <f t="shared" ref="B14:B24" si="3">C14</f>
        <v>Singapore</v>
      </c>
      <c r="C14" s="37" t="s">
        <v>248</v>
      </c>
      <c r="D14">
        <v>35.024030000000003</v>
      </c>
      <c r="E14">
        <v>35.024030000000003</v>
      </c>
      <c r="F14">
        <v>36.83831</v>
      </c>
      <c r="G14">
        <v>36.840800000000002</v>
      </c>
      <c r="H14">
        <v>29.039760000000001</v>
      </c>
      <c r="I14">
        <v>30.311720000000001</v>
      </c>
      <c r="J14">
        <v>34.677239999999998</v>
      </c>
      <c r="K14">
        <v>35.668909999999997</v>
      </c>
      <c r="L14">
        <v>32.869439999999997</v>
      </c>
      <c r="M14">
        <v>35.048400000000001</v>
      </c>
      <c r="N14">
        <v>40.528359999999999</v>
      </c>
      <c r="O14">
        <v>39.98901</v>
      </c>
      <c r="P14">
        <v>45.825449999999996</v>
      </c>
      <c r="Q14">
        <v>38.456519999999998</v>
      </c>
      <c r="R14">
        <v>40.97766</v>
      </c>
      <c r="S14">
        <v>42.601900000000001</v>
      </c>
      <c r="T14">
        <v>44.067959999999999</v>
      </c>
      <c r="U14">
        <v>39.242579999999997</v>
      </c>
      <c r="V14">
        <v>41.607059999999997</v>
      </c>
      <c r="W14">
        <v>42.208350000000003</v>
      </c>
      <c r="X14">
        <v>44.32208</v>
      </c>
      <c r="Y14">
        <v>45.03848</v>
      </c>
      <c r="Z14">
        <v>46.597949999999997</v>
      </c>
      <c r="AA14">
        <v>46.937440000000002</v>
      </c>
      <c r="AB14">
        <v>45.784730000000003</v>
      </c>
      <c r="AC14">
        <v>45.784730000000003</v>
      </c>
      <c r="AD14">
        <v>45.784730000000003</v>
      </c>
      <c r="AE14">
        <v>45.784730000000003</v>
      </c>
      <c r="AF14">
        <v>45.784730000000003</v>
      </c>
      <c r="AG14">
        <v>45.784730000000003</v>
      </c>
      <c r="AH14">
        <v>45.784730000000003</v>
      </c>
      <c r="AI14">
        <v>45.784730000000003</v>
      </c>
      <c r="AJ14">
        <v>45.784730000000003</v>
      </c>
      <c r="AK14" s="33">
        <f t="shared" si="0"/>
        <v>45.784730000000003</v>
      </c>
      <c r="AL14">
        <v>24.590160000000001</v>
      </c>
      <c r="AM14">
        <v>24.590160000000001</v>
      </c>
      <c r="AN14">
        <v>24.590160000000001</v>
      </c>
      <c r="AO14">
        <v>24.590160000000001</v>
      </c>
      <c r="AP14">
        <v>24.590160000000001</v>
      </c>
      <c r="AQ14">
        <v>24.590160000000001</v>
      </c>
      <c r="AR14">
        <v>24.590160000000001</v>
      </c>
      <c r="AS14">
        <v>24.590160000000001</v>
      </c>
      <c r="AT14">
        <v>24.590160000000001</v>
      </c>
      <c r="AU14">
        <v>24.590160000000001</v>
      </c>
      <c r="AV14">
        <v>24.590160000000001</v>
      </c>
      <c r="AW14">
        <v>24.590160000000001</v>
      </c>
      <c r="AX14">
        <v>24.590160000000001</v>
      </c>
      <c r="AZ14" s="33">
        <v>24.590160000000001</v>
      </c>
      <c r="BA14" s="50" t="str">
        <f t="shared" si="1"/>
        <v>???</v>
      </c>
      <c r="BB14" s="51" t="str">
        <f t="shared" si="2"/>
        <v>..</v>
      </c>
      <c r="BC14" s="50"/>
      <c r="BD14" s="45" t="s">
        <v>91</v>
      </c>
      <c r="BE14" s="5" t="s">
        <v>53</v>
      </c>
      <c r="BF14" s="7" t="s">
        <v>55</v>
      </c>
      <c r="BG14" s="7">
        <v>35.377400000000002</v>
      </c>
      <c r="BH14" s="7" t="s">
        <v>55</v>
      </c>
      <c r="BI14" s="7">
        <v>36.846780000000003</v>
      </c>
      <c r="BJ14" s="7" t="s">
        <v>55</v>
      </c>
      <c r="BK14" s="7" t="s">
        <v>55</v>
      </c>
      <c r="BL14" s="7" t="s">
        <v>55</v>
      </c>
      <c r="BM14" s="7">
        <v>42.389249999999997</v>
      </c>
      <c r="BN14" s="7">
        <v>44.52196</v>
      </c>
      <c r="BO14" s="7">
        <v>49.423969999999997</v>
      </c>
      <c r="BP14" s="7">
        <v>49.601309999999998</v>
      </c>
      <c r="BQ14" s="7">
        <v>50.288200000000003</v>
      </c>
      <c r="BR14" s="7">
        <v>51.360669999999999</v>
      </c>
      <c r="BS14" s="7">
        <v>52.021320000000003</v>
      </c>
      <c r="BT14" s="7">
        <v>52.341140000000003</v>
      </c>
      <c r="BU14" s="7">
        <v>52.381999999999998</v>
      </c>
      <c r="BV14" s="7">
        <v>52.472189999999998</v>
      </c>
      <c r="BW14" s="7">
        <v>53.035809999999998</v>
      </c>
      <c r="BX14" s="7">
        <v>53.771990000000002</v>
      </c>
      <c r="BY14" s="7">
        <v>54.558770000000003</v>
      </c>
      <c r="BZ14" s="7">
        <v>55.281059999999997</v>
      </c>
      <c r="CA14" s="7" t="s">
        <v>55</v>
      </c>
      <c r="CB14" s="7">
        <v>56.329439999999998</v>
      </c>
      <c r="CC14" s="7" t="s">
        <v>55</v>
      </c>
      <c r="CD14" s="7">
        <v>50.36524</v>
      </c>
      <c r="CE14" s="7">
        <v>50.12735</v>
      </c>
      <c r="CF14" s="7">
        <v>50.820239999999998</v>
      </c>
      <c r="CG14" s="7">
        <v>51.41478</v>
      </c>
      <c r="CH14" s="7">
        <v>57.193750000000001</v>
      </c>
      <c r="CI14" s="7">
        <v>57.413910000000001</v>
      </c>
      <c r="CJ14" s="7" t="s">
        <v>55</v>
      </c>
      <c r="CK14" s="7" t="s">
        <v>55</v>
      </c>
      <c r="CL14" s="7">
        <v>58.37406</v>
      </c>
      <c r="CM14" s="7" t="s">
        <v>55</v>
      </c>
      <c r="CN14" s="7" t="s">
        <v>55</v>
      </c>
      <c r="CO14" s="7" t="s">
        <v>55</v>
      </c>
      <c r="CP14" s="7" t="s">
        <v>55</v>
      </c>
      <c r="CQ14" s="7" t="s">
        <v>55</v>
      </c>
      <c r="CR14" s="7" t="s">
        <v>55</v>
      </c>
      <c r="CS14" s="7" t="s">
        <v>55</v>
      </c>
      <c r="CT14" s="7" t="s">
        <v>55</v>
      </c>
      <c r="CU14" s="7" t="s">
        <v>55</v>
      </c>
      <c r="CV14" s="7" t="s">
        <v>55</v>
      </c>
      <c r="CW14" s="7" t="s">
        <v>55</v>
      </c>
      <c r="CX14" s="7" t="s">
        <v>55</v>
      </c>
      <c r="CY14" s="7" t="s">
        <v>55</v>
      </c>
      <c r="CZ14" s="7" t="s">
        <v>55</v>
      </c>
    </row>
    <row r="15" spans="1:104" ht="13" x14ac:dyDescent="0.3">
      <c r="A15" t="str">
        <f>VLOOKUP(C15,region!$D$3:$E$229,2,0)</f>
        <v>ASIA (EX. NEAR EAST)</v>
      </c>
      <c r="B15" t="str">
        <f t="shared" si="3"/>
        <v>Thailand</v>
      </c>
      <c r="C15" s="36" t="s">
        <v>267</v>
      </c>
      <c r="D15">
        <v>45.336419999999997</v>
      </c>
      <c r="E15">
        <v>45.336419999999997</v>
      </c>
      <c r="F15">
        <v>45.336419999999997</v>
      </c>
      <c r="G15">
        <v>45.154730000000001</v>
      </c>
      <c r="H15">
        <v>47.853560000000002</v>
      </c>
      <c r="I15">
        <v>45.855849999999997</v>
      </c>
      <c r="J15">
        <v>44.685650000000003</v>
      </c>
      <c r="K15">
        <v>45.140349999999998</v>
      </c>
      <c r="L15">
        <v>43.502049999999997</v>
      </c>
      <c r="M15">
        <v>43.502049999999997</v>
      </c>
      <c r="N15">
        <v>43.502049999999997</v>
      </c>
      <c r="O15">
        <v>43.502049999999997</v>
      </c>
      <c r="P15">
        <v>43.502049999999997</v>
      </c>
      <c r="Q15">
        <v>43.502049999999997</v>
      </c>
      <c r="R15">
        <v>43.502049999999997</v>
      </c>
      <c r="S15">
        <v>43.502049999999997</v>
      </c>
      <c r="T15">
        <v>43.502049999999997</v>
      </c>
      <c r="U15">
        <v>43.502049999999997</v>
      </c>
      <c r="V15">
        <v>43.502049999999997</v>
      </c>
      <c r="W15">
        <v>43.502049999999997</v>
      </c>
      <c r="X15">
        <v>43.502049999999997</v>
      </c>
      <c r="Y15">
        <v>43.502049999999997</v>
      </c>
      <c r="Z15">
        <v>43.502049999999997</v>
      </c>
      <c r="AA15">
        <v>43.502049999999997</v>
      </c>
      <c r="AB15">
        <v>56.068019999999997</v>
      </c>
      <c r="AC15">
        <v>56.068019999999997</v>
      </c>
      <c r="AD15">
        <v>56.068019999999997</v>
      </c>
      <c r="AE15">
        <v>56.068019999999997</v>
      </c>
      <c r="AF15">
        <v>56.068019999999997</v>
      </c>
      <c r="AG15">
        <v>53.645150000000001</v>
      </c>
      <c r="AH15">
        <v>54.41724</v>
      </c>
      <c r="AI15">
        <v>55.738520000000001</v>
      </c>
      <c r="AJ15">
        <v>54.302759999999999</v>
      </c>
      <c r="AK15" s="33">
        <f t="shared" si="0"/>
        <v>51.01737</v>
      </c>
      <c r="AL15">
        <v>50.162790000000001</v>
      </c>
      <c r="AM15">
        <v>51.089820000000003</v>
      </c>
      <c r="AN15">
        <v>49.1447</v>
      </c>
      <c r="AO15">
        <v>55.030940000000001</v>
      </c>
      <c r="AP15">
        <v>54.962110000000003</v>
      </c>
      <c r="AQ15">
        <v>56.349229999999999</v>
      </c>
      <c r="AR15">
        <v>56.851790000000001</v>
      </c>
      <c r="AS15">
        <v>56.851790000000001</v>
      </c>
      <c r="AT15">
        <v>57.083089999999999</v>
      </c>
      <c r="AU15">
        <v>57.083089999999999</v>
      </c>
      <c r="AV15">
        <v>54.360959999999999</v>
      </c>
      <c r="AW15">
        <v>56.389940000000003</v>
      </c>
      <c r="AX15">
        <v>56.389940000000003</v>
      </c>
      <c r="AZ15" s="33">
        <v>24.590160000000001</v>
      </c>
      <c r="BA15" s="50" t="str">
        <f t="shared" si="1"/>
        <v>err</v>
      </c>
      <c r="BB15" s="51">
        <f t="shared" si="2"/>
        <v>51.01737</v>
      </c>
      <c r="BC15" s="50"/>
      <c r="BD15" s="45" t="s">
        <v>97</v>
      </c>
      <c r="BE15" s="5" t="s">
        <v>53</v>
      </c>
      <c r="BF15" s="7">
        <v>44.348880000000001</v>
      </c>
      <c r="BG15" s="7" t="s">
        <v>55</v>
      </c>
      <c r="BH15" s="7" t="s">
        <v>55</v>
      </c>
      <c r="BI15" s="7" t="s">
        <v>55</v>
      </c>
      <c r="BJ15" s="7" t="s">
        <v>55</v>
      </c>
      <c r="BK15" s="7">
        <v>48.915970000000002</v>
      </c>
      <c r="BL15" s="7" t="s">
        <v>55</v>
      </c>
      <c r="BM15" s="7">
        <v>51.837780000000002</v>
      </c>
      <c r="BN15" s="7">
        <v>49.508200000000002</v>
      </c>
      <c r="BO15" s="7">
        <v>52.967179999999999</v>
      </c>
      <c r="BP15" s="7">
        <v>51.82047</v>
      </c>
      <c r="BQ15" s="7">
        <v>54.144829999999999</v>
      </c>
      <c r="BR15" s="7">
        <v>35.640799999999999</v>
      </c>
      <c r="BS15" s="7">
        <v>47.860700000000001</v>
      </c>
      <c r="BT15" s="7">
        <v>49.096559999999997</v>
      </c>
      <c r="BU15" s="7" t="s">
        <v>55</v>
      </c>
      <c r="BV15" s="7">
        <v>51.436019999999999</v>
      </c>
      <c r="BW15" s="7" t="s">
        <v>55</v>
      </c>
      <c r="BX15" s="7" t="s">
        <v>55</v>
      </c>
      <c r="BY15" s="7" t="s">
        <v>55</v>
      </c>
      <c r="BZ15" s="7" t="s">
        <v>55</v>
      </c>
      <c r="CA15" s="7" t="s">
        <v>55</v>
      </c>
      <c r="CB15" s="7" t="s">
        <v>55</v>
      </c>
      <c r="CC15" s="7" t="s">
        <v>55</v>
      </c>
      <c r="CD15" s="7" t="s">
        <v>55</v>
      </c>
      <c r="CE15" s="7">
        <v>51.765000000000001</v>
      </c>
      <c r="CF15" s="7" t="s">
        <v>55</v>
      </c>
      <c r="CG15" s="7">
        <v>52.889670000000002</v>
      </c>
      <c r="CH15" s="7">
        <v>49.52863</v>
      </c>
      <c r="CI15" s="7">
        <v>49.381799999999998</v>
      </c>
      <c r="CJ15" s="7">
        <v>46.193159999999999</v>
      </c>
      <c r="CK15" s="7" t="s">
        <v>55</v>
      </c>
      <c r="CL15" s="7" t="s">
        <v>55</v>
      </c>
      <c r="CM15" s="7">
        <v>51.301969999999997</v>
      </c>
      <c r="CN15" s="7" t="s">
        <v>55</v>
      </c>
      <c r="CO15" s="7" t="s">
        <v>55</v>
      </c>
      <c r="CP15" s="7">
        <v>51.420020000000001</v>
      </c>
      <c r="CQ15" s="7">
        <v>52.80791</v>
      </c>
      <c r="CR15" s="7">
        <v>54.001950000000001</v>
      </c>
      <c r="CS15" s="7">
        <v>55.041629999999998</v>
      </c>
      <c r="CT15" s="7">
        <v>55.151870000000002</v>
      </c>
      <c r="CU15" s="7" t="s">
        <v>55</v>
      </c>
      <c r="CV15" s="7">
        <v>56.043750000000003</v>
      </c>
      <c r="CW15" s="7">
        <v>56.602519999999998</v>
      </c>
      <c r="CX15" s="7">
        <v>55.671990000000001</v>
      </c>
      <c r="CY15" s="7" t="s">
        <v>55</v>
      </c>
      <c r="CZ15" s="7" t="s">
        <v>55</v>
      </c>
    </row>
    <row r="16" spans="1:104" ht="70" x14ac:dyDescent="0.3">
      <c r="A16" t="str">
        <f>VLOOKUP(C16,region!$D$3:$E$229,2,0)</f>
        <v>BALTICS</v>
      </c>
      <c r="B16" t="str">
        <f t="shared" si="3"/>
        <v>Estonia</v>
      </c>
      <c r="C16" s="36" t="s">
        <v>123</v>
      </c>
      <c r="D16">
        <v>50.276137628458514</v>
      </c>
      <c r="E16">
        <v>50.736378260869515</v>
      </c>
      <c r="F16">
        <v>51.196618893280629</v>
      </c>
      <c r="G16">
        <v>51.65685952569163</v>
      </c>
      <c r="H16">
        <v>52.11710015810263</v>
      </c>
      <c r="I16">
        <v>52.577340790513858</v>
      </c>
      <c r="J16">
        <v>53.037581422924859</v>
      </c>
      <c r="K16">
        <v>53.497822055335973</v>
      </c>
      <c r="L16">
        <v>53.958062687747088</v>
      </c>
      <c r="M16">
        <v>54.418303320158088</v>
      </c>
      <c r="N16">
        <v>54.878543952569089</v>
      </c>
      <c r="O16">
        <v>55.338784584980203</v>
      </c>
      <c r="P16">
        <v>55.799025217391318</v>
      </c>
      <c r="Q16">
        <v>56.259265849802318</v>
      </c>
      <c r="R16">
        <v>56.719506482213433</v>
      </c>
      <c r="S16">
        <v>57.179747114624433</v>
      </c>
      <c r="T16">
        <v>57.639987747035548</v>
      </c>
      <c r="U16">
        <v>58.100228379446662</v>
      </c>
      <c r="V16">
        <v>58.560469011857549</v>
      </c>
      <c r="W16">
        <v>59.020709644268663</v>
      </c>
      <c r="X16">
        <v>59.480950276679778</v>
      </c>
      <c r="Y16">
        <v>59.941190909090892</v>
      </c>
      <c r="Z16">
        <v>60.401431541502006</v>
      </c>
      <c r="AA16">
        <v>60.374830000000003</v>
      </c>
      <c r="AB16">
        <v>51.332700000000003</v>
      </c>
      <c r="AC16">
        <v>58.143819999999998</v>
      </c>
      <c r="AD16">
        <v>64.905789999999996</v>
      </c>
      <c r="AE16">
        <v>61.401539999999997</v>
      </c>
      <c r="AF16">
        <v>61.401539999999997</v>
      </c>
      <c r="AG16">
        <v>63.93723</v>
      </c>
      <c r="AH16">
        <v>66.018450000000001</v>
      </c>
      <c r="AI16">
        <v>65.289469999999994</v>
      </c>
      <c r="AJ16">
        <v>68.199380000000005</v>
      </c>
      <c r="AK16" s="33">
        <f t="shared" si="0"/>
        <v>69.53528</v>
      </c>
      <c r="AL16">
        <v>71.597459999999998</v>
      </c>
      <c r="AM16">
        <v>70.185699999999997</v>
      </c>
      <c r="AN16">
        <v>71.366709999999998</v>
      </c>
      <c r="AO16">
        <v>68.8947</v>
      </c>
      <c r="AP16">
        <v>69.308070000000001</v>
      </c>
      <c r="AQ16">
        <v>70.371660000000006</v>
      </c>
      <c r="AR16">
        <v>70.180959999999999</v>
      </c>
      <c r="AS16">
        <v>68.134929999999997</v>
      </c>
      <c r="AT16">
        <v>67.465239999999994</v>
      </c>
      <c r="AU16">
        <v>65.436639999999997</v>
      </c>
      <c r="AV16">
        <v>66.388620000000003</v>
      </c>
      <c r="AW16">
        <v>66.388620000000003</v>
      </c>
      <c r="AX16">
        <v>66.388620000000003</v>
      </c>
      <c r="AZ16" s="33">
        <v>69.53528</v>
      </c>
      <c r="BA16" s="50" t="str">
        <f t="shared" si="1"/>
        <v>ok</v>
      </c>
      <c r="BB16" s="51">
        <f t="shared" si="2"/>
        <v>69.53528</v>
      </c>
      <c r="BC16" s="50"/>
      <c r="BD16" s="45" t="s">
        <v>99</v>
      </c>
      <c r="BE16" s="5" t="s">
        <v>53</v>
      </c>
      <c r="BF16" s="7" t="s">
        <v>55</v>
      </c>
      <c r="BG16" s="7">
        <v>36.33907</v>
      </c>
      <c r="BH16" s="7" t="s">
        <v>55</v>
      </c>
      <c r="BI16" s="7">
        <v>34.167180000000002</v>
      </c>
      <c r="BJ16" s="7">
        <v>29.317</v>
      </c>
      <c r="BK16" s="7">
        <v>27.719799999999999</v>
      </c>
      <c r="BL16" s="7">
        <v>29.14677</v>
      </c>
      <c r="BM16" s="7">
        <v>28.77947</v>
      </c>
      <c r="BN16" s="7" t="s">
        <v>55</v>
      </c>
      <c r="BO16" s="7" t="s">
        <v>55</v>
      </c>
      <c r="BP16" s="7">
        <v>34.442120000000003</v>
      </c>
      <c r="BQ16" s="7">
        <v>36.521079999999998</v>
      </c>
      <c r="BR16" s="7">
        <v>32.368200000000002</v>
      </c>
      <c r="BS16" s="7">
        <v>36.844589999999997</v>
      </c>
      <c r="BT16" s="7">
        <v>37.007570000000001</v>
      </c>
      <c r="BU16" s="7">
        <v>38.554380000000002</v>
      </c>
      <c r="BV16" s="7">
        <v>36.502699999999997</v>
      </c>
      <c r="BW16" s="7" t="s">
        <v>55</v>
      </c>
      <c r="BX16" s="7" t="s">
        <v>55</v>
      </c>
      <c r="BY16" s="7" t="s">
        <v>55</v>
      </c>
      <c r="BZ16" s="7" t="s">
        <v>55</v>
      </c>
      <c r="CA16" s="7" t="s">
        <v>55</v>
      </c>
      <c r="CB16" s="7" t="s">
        <v>55</v>
      </c>
      <c r="CC16" s="7">
        <v>40.284559999999999</v>
      </c>
      <c r="CD16" s="7">
        <v>42.442450000000001</v>
      </c>
      <c r="CE16" s="7">
        <v>42.47927</v>
      </c>
      <c r="CF16" s="7" t="s">
        <v>55</v>
      </c>
      <c r="CG16" s="7" t="s">
        <v>55</v>
      </c>
      <c r="CH16" s="7" t="s">
        <v>55</v>
      </c>
      <c r="CI16" s="7" t="s">
        <v>55</v>
      </c>
      <c r="CJ16" s="7" t="s">
        <v>55</v>
      </c>
      <c r="CK16" s="7" t="s">
        <v>55</v>
      </c>
      <c r="CL16" s="7" t="s">
        <v>55</v>
      </c>
      <c r="CM16" s="7">
        <v>50.858499999999999</v>
      </c>
      <c r="CN16" s="7">
        <v>52.158189999999998</v>
      </c>
      <c r="CO16" s="7">
        <v>51.959629999999997</v>
      </c>
      <c r="CP16" s="7">
        <v>52.498840000000001</v>
      </c>
      <c r="CQ16" s="7" t="s">
        <v>55</v>
      </c>
      <c r="CR16" s="7" t="s">
        <v>55</v>
      </c>
      <c r="CS16" s="7" t="s">
        <v>55</v>
      </c>
      <c r="CT16" s="7" t="s">
        <v>55</v>
      </c>
      <c r="CU16" s="7" t="s">
        <v>55</v>
      </c>
      <c r="CV16" s="7" t="s">
        <v>55</v>
      </c>
      <c r="CW16" s="7" t="s">
        <v>55</v>
      </c>
      <c r="CX16" s="7" t="s">
        <v>55</v>
      </c>
      <c r="CY16" s="7" t="s">
        <v>55</v>
      </c>
      <c r="CZ16" s="7" t="s">
        <v>55</v>
      </c>
    </row>
    <row r="17" spans="1:104" ht="13" x14ac:dyDescent="0.3">
      <c r="A17" t="str">
        <f>VLOOKUP(C17,region!$D$3:$E$229,2,0)</f>
        <v>EASTERN EUROPE</v>
      </c>
      <c r="B17" t="str">
        <f t="shared" si="3"/>
        <v>Albania</v>
      </c>
      <c r="C17" s="36" t="s">
        <v>57</v>
      </c>
      <c r="D17">
        <v>30.889759999999999</v>
      </c>
      <c r="E17">
        <v>30.889759999999999</v>
      </c>
      <c r="F17">
        <v>30.889759999999999</v>
      </c>
      <c r="G17">
        <v>30.889759999999999</v>
      </c>
      <c r="H17">
        <v>30.889759999999999</v>
      </c>
      <c r="I17">
        <v>30.889759999999999</v>
      </c>
      <c r="J17">
        <v>30.889759999999999</v>
      </c>
      <c r="K17">
        <v>30.889759999999999</v>
      </c>
      <c r="L17">
        <v>30.889759999999999</v>
      </c>
      <c r="M17">
        <v>39.713900000000002</v>
      </c>
      <c r="N17">
        <v>39.713900000000002</v>
      </c>
      <c r="O17">
        <v>39.713900000000002</v>
      </c>
      <c r="P17">
        <v>39.713900000000002</v>
      </c>
      <c r="Q17">
        <v>39.713900000000002</v>
      </c>
      <c r="R17">
        <v>51.31579</v>
      </c>
      <c r="S17">
        <v>51.31579</v>
      </c>
      <c r="T17">
        <v>51.139159999999997</v>
      </c>
      <c r="U17">
        <v>44.879930000000002</v>
      </c>
      <c r="V17">
        <v>46.548819999999999</v>
      </c>
      <c r="W17">
        <v>46.62921</v>
      </c>
      <c r="X17">
        <v>49.035559999999997</v>
      </c>
      <c r="Y17">
        <v>56.367429999999999</v>
      </c>
      <c r="Z17">
        <v>56.367429999999999</v>
      </c>
      <c r="AA17">
        <v>57.8125</v>
      </c>
      <c r="AB17">
        <v>54.656489999999998</v>
      </c>
      <c r="AC17">
        <v>53.141559999999998</v>
      </c>
      <c r="AD17">
        <v>53.141559999999998</v>
      </c>
      <c r="AE17">
        <v>52.743819999999999</v>
      </c>
      <c r="AF17">
        <v>63.610460000000003</v>
      </c>
      <c r="AG17">
        <v>65.349010000000007</v>
      </c>
      <c r="AH17">
        <v>66.948260000000005</v>
      </c>
      <c r="AI17">
        <v>68.601129999999998</v>
      </c>
      <c r="AJ17">
        <v>69.318179999999998</v>
      </c>
      <c r="AK17" s="33">
        <f t="shared" si="0"/>
        <v>72.395229999999998</v>
      </c>
      <c r="AL17">
        <v>69.13073</v>
      </c>
      <c r="AM17">
        <v>70.87227</v>
      </c>
      <c r="AN17">
        <v>71.815119999999993</v>
      </c>
      <c r="AO17">
        <v>69.151219999999995</v>
      </c>
      <c r="AP17">
        <v>64.422160000000005</v>
      </c>
      <c r="AQ17">
        <v>57.565339999999999</v>
      </c>
      <c r="AR17">
        <v>64.473569999999995</v>
      </c>
      <c r="AS17">
        <v>63.34722</v>
      </c>
      <c r="AT17">
        <v>63.34722</v>
      </c>
      <c r="AU17">
        <v>64.956360000000004</v>
      </c>
      <c r="AV17">
        <v>65.773700000000005</v>
      </c>
      <c r="AW17">
        <v>64.329390000000004</v>
      </c>
      <c r="AX17">
        <v>64.329390000000004</v>
      </c>
      <c r="AZ17" s="33">
        <v>72.395229999999998</v>
      </c>
      <c r="BA17" s="50" t="str">
        <f t="shared" si="1"/>
        <v>ok</v>
      </c>
      <c r="BB17" s="51">
        <f t="shared" si="2"/>
        <v>72.395229999999998</v>
      </c>
      <c r="BC17" s="50"/>
      <c r="BD17" s="45" t="s">
        <v>101</v>
      </c>
      <c r="BE17" s="5" t="s">
        <v>53</v>
      </c>
      <c r="BF17" s="7" t="s">
        <v>55</v>
      </c>
      <c r="BG17" s="7" t="s">
        <v>55</v>
      </c>
      <c r="BH17" s="7" t="s">
        <v>55</v>
      </c>
      <c r="BI17" s="7" t="s">
        <v>55</v>
      </c>
      <c r="BJ17" s="7" t="s">
        <v>55</v>
      </c>
      <c r="BK17" s="7" t="s">
        <v>55</v>
      </c>
      <c r="BL17" s="7" t="s">
        <v>55</v>
      </c>
      <c r="BM17" s="7">
        <v>42.183169999999997</v>
      </c>
      <c r="BN17" s="7" t="s">
        <v>55</v>
      </c>
      <c r="BO17" s="7" t="s">
        <v>55</v>
      </c>
      <c r="BP17" s="7" t="s">
        <v>55</v>
      </c>
      <c r="BQ17" s="7">
        <v>48.297339999999998</v>
      </c>
      <c r="BR17" s="7">
        <v>49.731900000000003</v>
      </c>
      <c r="BS17" s="7" t="s">
        <v>55</v>
      </c>
      <c r="BT17" s="7">
        <v>51.556919999999998</v>
      </c>
      <c r="BU17" s="7">
        <v>51.467089999999999</v>
      </c>
      <c r="BV17" s="7">
        <v>53.127450000000003</v>
      </c>
      <c r="BW17" s="7">
        <v>54.072099999999999</v>
      </c>
      <c r="BX17" s="7" t="s">
        <v>55</v>
      </c>
      <c r="BY17" s="7">
        <v>52.81767</v>
      </c>
      <c r="BZ17" s="7" t="s">
        <v>55</v>
      </c>
      <c r="CA17" s="7">
        <v>53.205080000000002</v>
      </c>
      <c r="CB17" s="7" t="s">
        <v>55</v>
      </c>
      <c r="CC17" s="7" t="s">
        <v>55</v>
      </c>
      <c r="CD17" s="7" t="s">
        <v>55</v>
      </c>
      <c r="CE17" s="7">
        <v>55.170650000000002</v>
      </c>
      <c r="CF17" s="7">
        <v>55.795439999999999</v>
      </c>
      <c r="CG17" s="7" t="s">
        <v>55</v>
      </c>
      <c r="CH17" s="7" t="s">
        <v>55</v>
      </c>
      <c r="CI17" s="7" t="s">
        <v>55</v>
      </c>
      <c r="CJ17" s="7" t="s">
        <v>55</v>
      </c>
      <c r="CK17" s="7" t="s">
        <v>55</v>
      </c>
      <c r="CL17" s="7">
        <v>56.593119999999999</v>
      </c>
      <c r="CM17" s="7" t="s">
        <v>55</v>
      </c>
      <c r="CN17" s="7">
        <v>51.983260000000001</v>
      </c>
      <c r="CO17" s="7">
        <v>51.87191</v>
      </c>
      <c r="CP17" s="7">
        <v>49.599960000000003</v>
      </c>
      <c r="CQ17" s="7">
        <v>54.32056</v>
      </c>
      <c r="CR17" s="7">
        <v>42.603560000000002</v>
      </c>
      <c r="CS17" s="7">
        <v>52.503500000000003</v>
      </c>
      <c r="CT17" s="7">
        <v>55.823920000000001</v>
      </c>
      <c r="CU17" s="7">
        <v>54.491230000000002</v>
      </c>
      <c r="CV17" s="7">
        <v>53.98986</v>
      </c>
      <c r="CW17" s="7">
        <v>55.3048</v>
      </c>
      <c r="CX17" s="7">
        <v>55.741680000000002</v>
      </c>
      <c r="CY17" s="7">
        <v>54.96266</v>
      </c>
      <c r="CZ17" s="7" t="s">
        <v>55</v>
      </c>
    </row>
    <row r="18" spans="1:104" ht="13" x14ac:dyDescent="0.3">
      <c r="A18" t="str">
        <f>VLOOKUP(C18,region!$D$3:$E$229,2,0)</f>
        <v>EASTERN EUROPE</v>
      </c>
      <c r="B18" t="str">
        <f t="shared" si="3"/>
        <v>Bulgaria</v>
      </c>
      <c r="C18" s="36" t="s">
        <v>86</v>
      </c>
      <c r="D18">
        <v>50.30247</v>
      </c>
      <c r="E18">
        <v>50.30247</v>
      </c>
      <c r="F18">
        <v>50.30247</v>
      </c>
      <c r="G18">
        <v>52.063200000000002</v>
      </c>
      <c r="H18">
        <v>52.063200000000002</v>
      </c>
      <c r="I18">
        <v>54.970529999999997</v>
      </c>
      <c r="J18">
        <v>60.721589999999999</v>
      </c>
      <c r="K18">
        <v>65.039490000000001</v>
      </c>
      <c r="L18">
        <v>70.186000000000007</v>
      </c>
      <c r="M18">
        <v>67.860069999999993</v>
      </c>
      <c r="N18">
        <v>63.018909999999998</v>
      </c>
      <c r="O18">
        <v>61.99044</v>
      </c>
      <c r="P18">
        <v>61.488590000000002</v>
      </c>
      <c r="Q18">
        <v>57.111249999999998</v>
      </c>
      <c r="R18">
        <v>57.181080000000001</v>
      </c>
      <c r="S18">
        <v>57.489809999999999</v>
      </c>
      <c r="T18">
        <v>58.026209999999999</v>
      </c>
      <c r="U18">
        <v>56.385590000000001</v>
      </c>
      <c r="V18">
        <v>56.385590000000001</v>
      </c>
      <c r="W18">
        <v>55.490029999999997</v>
      </c>
      <c r="X18">
        <v>57.904809999999998</v>
      </c>
      <c r="Y18">
        <v>59.028219999999997</v>
      </c>
      <c r="Z18">
        <v>59.028219999999997</v>
      </c>
      <c r="AA18">
        <v>57.708620000000003</v>
      </c>
      <c r="AB18">
        <v>59.55686</v>
      </c>
      <c r="AC18">
        <v>60.60568</v>
      </c>
      <c r="AD18">
        <v>59.921720000000001</v>
      </c>
      <c r="AE18">
        <v>59.158830000000002</v>
      </c>
      <c r="AF18">
        <v>59.158830000000002</v>
      </c>
      <c r="AG18">
        <v>66.147909999999996</v>
      </c>
      <c r="AH18">
        <v>64.444109999999995</v>
      </c>
      <c r="AI18">
        <v>62.521050000000002</v>
      </c>
      <c r="AJ18">
        <v>57.716560000000001</v>
      </c>
      <c r="AK18" s="33">
        <f t="shared" si="0"/>
        <v>58.518940000000001</v>
      </c>
      <c r="AL18">
        <v>58.337139999999998</v>
      </c>
      <c r="AM18">
        <v>58.886139999999997</v>
      </c>
      <c r="AN18">
        <v>58.886139999999997</v>
      </c>
      <c r="AO18">
        <v>60.0732</v>
      </c>
      <c r="AP18">
        <v>61.4114</v>
      </c>
      <c r="AQ18">
        <v>60.604120000000002</v>
      </c>
      <c r="AR18">
        <v>60.603409999999997</v>
      </c>
      <c r="AS18">
        <v>61.096449999999997</v>
      </c>
      <c r="AT18">
        <v>60.832250000000002</v>
      </c>
      <c r="AU18">
        <v>60.69735</v>
      </c>
      <c r="AV18">
        <v>59.982959999999999</v>
      </c>
      <c r="AW18">
        <v>59.982959999999999</v>
      </c>
      <c r="AX18">
        <v>59.982959999999999</v>
      </c>
      <c r="AZ18" s="33">
        <v>58.518940000000001</v>
      </c>
      <c r="BA18" s="50" t="str">
        <f t="shared" si="1"/>
        <v>ok</v>
      </c>
      <c r="BB18" s="51">
        <f t="shared" si="2"/>
        <v>58.518940000000001</v>
      </c>
      <c r="BC18" s="50"/>
      <c r="BD18" s="45" t="s">
        <v>108</v>
      </c>
      <c r="BE18" s="5" t="s">
        <v>53</v>
      </c>
      <c r="BF18" s="8" t="s">
        <v>55</v>
      </c>
      <c r="BG18" s="8" t="s">
        <v>55</v>
      </c>
      <c r="BH18" s="8" t="s">
        <v>55</v>
      </c>
      <c r="BI18" s="8" t="s">
        <v>55</v>
      </c>
      <c r="BJ18" s="8">
        <v>37.056469999999997</v>
      </c>
      <c r="BK18" s="8" t="s">
        <v>55</v>
      </c>
      <c r="BL18" s="8" t="s">
        <v>55</v>
      </c>
      <c r="BM18" s="8" t="s">
        <v>55</v>
      </c>
      <c r="BN18" s="8">
        <v>31.22495</v>
      </c>
      <c r="BO18" s="8" t="s">
        <v>55</v>
      </c>
      <c r="BP18" s="8" t="s">
        <v>55</v>
      </c>
      <c r="BQ18" s="8" t="s">
        <v>55</v>
      </c>
      <c r="BR18" s="8" t="s">
        <v>55</v>
      </c>
      <c r="BS18" s="8" t="s">
        <v>55</v>
      </c>
      <c r="BT18" s="8" t="s">
        <v>55</v>
      </c>
      <c r="BU18" s="8" t="s">
        <v>55</v>
      </c>
      <c r="BV18" s="8">
        <v>54.042729999999999</v>
      </c>
      <c r="BW18" s="8">
        <v>52.008139999999997</v>
      </c>
      <c r="BX18" s="8">
        <v>56.522370000000002</v>
      </c>
      <c r="BY18" s="8">
        <v>54.993000000000002</v>
      </c>
      <c r="BZ18" s="8">
        <v>54.959490000000002</v>
      </c>
      <c r="CA18" s="8">
        <v>56.10915</v>
      </c>
      <c r="CB18" s="8" t="s">
        <v>55</v>
      </c>
      <c r="CC18" s="8">
        <v>56.641219999999997</v>
      </c>
      <c r="CD18" s="8" t="s">
        <v>55</v>
      </c>
      <c r="CE18" s="8">
        <v>58.529739999999997</v>
      </c>
      <c r="CF18" s="8">
        <v>59.080300000000001</v>
      </c>
      <c r="CG18" s="8">
        <v>56.599519999999998</v>
      </c>
      <c r="CH18" s="8" t="s">
        <v>55</v>
      </c>
      <c r="CI18" s="8" t="s">
        <v>55</v>
      </c>
      <c r="CJ18" s="8" t="s">
        <v>55</v>
      </c>
      <c r="CK18" s="8" t="s">
        <v>55</v>
      </c>
      <c r="CL18" s="8">
        <v>62.185690000000001</v>
      </c>
      <c r="CM18" s="8">
        <v>59.806399999999996</v>
      </c>
      <c r="CN18" s="8">
        <v>19.61684</v>
      </c>
      <c r="CO18" s="8">
        <v>58.880159999999997</v>
      </c>
      <c r="CP18" s="8">
        <v>46.77122</v>
      </c>
      <c r="CQ18" s="8">
        <v>53.955509999999997</v>
      </c>
      <c r="CR18" s="8">
        <v>47.865769999999998</v>
      </c>
      <c r="CS18" s="8">
        <v>51.825470000000003</v>
      </c>
      <c r="CT18" s="8">
        <v>57.452269999999999</v>
      </c>
      <c r="CU18" s="8">
        <v>60.874699999999997</v>
      </c>
      <c r="CV18" s="8">
        <v>62.194459999999999</v>
      </c>
      <c r="CW18" s="8">
        <v>62.572119999999998</v>
      </c>
      <c r="CX18" s="8">
        <v>63.605370000000001</v>
      </c>
      <c r="CY18" s="8">
        <v>60.814839999999997</v>
      </c>
      <c r="CZ18" s="8" t="s">
        <v>55</v>
      </c>
    </row>
    <row r="19" spans="1:104" ht="13" x14ac:dyDescent="0.3">
      <c r="A19" t="str">
        <f>VLOOKUP(C19,region!$D$3:$E$229,2,0)</f>
        <v>EASTERN EUROPE</v>
      </c>
      <c r="B19" t="str">
        <f t="shared" si="3"/>
        <v>Czech Republic</v>
      </c>
      <c r="C19" s="36" t="s">
        <v>111</v>
      </c>
      <c r="D19">
        <v>41.983649999999997</v>
      </c>
      <c r="E19">
        <v>41.983649999999997</v>
      </c>
      <c r="F19">
        <v>42.583390000000001</v>
      </c>
      <c r="G19">
        <v>40.85615</v>
      </c>
      <c r="H19">
        <v>39.582680000000003</v>
      </c>
      <c r="I19">
        <v>38.613779999999998</v>
      </c>
      <c r="J19">
        <v>38.664909999999999</v>
      </c>
      <c r="K19">
        <v>36.979680000000002</v>
      </c>
      <c r="L19">
        <v>36.797620000000002</v>
      </c>
      <c r="M19">
        <v>39.592709999999997</v>
      </c>
      <c r="N19">
        <v>42.323399999999999</v>
      </c>
      <c r="O19">
        <v>41.226309999999998</v>
      </c>
      <c r="P19">
        <v>41.28</v>
      </c>
      <c r="Q19">
        <v>40.675330000000002</v>
      </c>
      <c r="R19">
        <v>40.917439999999999</v>
      </c>
      <c r="S19">
        <v>41.06841</v>
      </c>
      <c r="T19">
        <v>44.179090000000002</v>
      </c>
      <c r="U19">
        <v>44.124369999999999</v>
      </c>
      <c r="V19">
        <v>43.478470000000002</v>
      </c>
      <c r="W19">
        <v>42.973370000000003</v>
      </c>
      <c r="X19">
        <v>42.723280000000003</v>
      </c>
      <c r="Y19">
        <v>34.839820000000003</v>
      </c>
      <c r="Z19">
        <v>37.279420000000002</v>
      </c>
      <c r="AA19">
        <v>47.087000000000003</v>
      </c>
      <c r="AB19">
        <v>51.21508</v>
      </c>
      <c r="AC19">
        <v>54.436059999999998</v>
      </c>
      <c r="AD19">
        <v>56.438090000000003</v>
      </c>
      <c r="AE19">
        <v>55.644089999999998</v>
      </c>
      <c r="AF19">
        <v>55.644089999999998</v>
      </c>
      <c r="AG19">
        <v>53.958660000000002</v>
      </c>
      <c r="AH19">
        <v>55.490409999999997</v>
      </c>
      <c r="AI19">
        <v>55.277450000000002</v>
      </c>
      <c r="AJ19">
        <v>56.522539999999999</v>
      </c>
      <c r="AK19" s="33">
        <f t="shared" si="0"/>
        <v>55.176139999999997</v>
      </c>
      <c r="AL19">
        <v>58.016970000000001</v>
      </c>
      <c r="AM19">
        <v>56.518030000000003</v>
      </c>
      <c r="AN19">
        <v>56.90645</v>
      </c>
      <c r="AO19">
        <v>57.08043</v>
      </c>
      <c r="AP19">
        <v>58.073619999999998</v>
      </c>
      <c r="AQ19">
        <v>60.09854</v>
      </c>
      <c r="AR19">
        <v>60.141109999999998</v>
      </c>
      <c r="AS19">
        <v>62.203360000000004</v>
      </c>
      <c r="AT19">
        <v>62.189050000000002</v>
      </c>
      <c r="AU19">
        <v>61.765000000000001</v>
      </c>
      <c r="AV19">
        <v>60.130310000000001</v>
      </c>
      <c r="AW19">
        <v>60.130310000000001</v>
      </c>
      <c r="AX19">
        <v>60.130310000000001</v>
      </c>
      <c r="AZ19" s="33">
        <v>55.176139999999997</v>
      </c>
      <c r="BA19" s="50" t="str">
        <f t="shared" si="1"/>
        <v>ok</v>
      </c>
      <c r="BB19" s="51">
        <f t="shared" si="2"/>
        <v>55.176139999999997</v>
      </c>
      <c r="BC19" s="50"/>
      <c r="BD19" s="45" t="s">
        <v>110</v>
      </c>
      <c r="BE19" s="5" t="s">
        <v>53</v>
      </c>
      <c r="BF19" s="8" t="s">
        <v>55</v>
      </c>
      <c r="BG19" s="8">
        <v>43.859650000000002</v>
      </c>
      <c r="BH19" s="8" t="s">
        <v>55</v>
      </c>
      <c r="BI19" s="8">
        <v>51.773049999999998</v>
      </c>
      <c r="BJ19" s="8">
        <v>48.22222</v>
      </c>
      <c r="BK19" s="8">
        <v>48.067630000000001</v>
      </c>
      <c r="BL19" s="8">
        <v>43.445689999999999</v>
      </c>
      <c r="BM19" s="8" t="s">
        <v>55</v>
      </c>
      <c r="BN19" s="8" t="s">
        <v>55</v>
      </c>
      <c r="BO19" s="8">
        <v>54.188479999999998</v>
      </c>
      <c r="BP19" s="8">
        <v>42.176870000000001</v>
      </c>
      <c r="BQ19" s="8" t="s">
        <v>55</v>
      </c>
      <c r="BR19" s="8">
        <v>39.367820000000002</v>
      </c>
      <c r="BS19" s="8">
        <v>31.341460000000001</v>
      </c>
      <c r="BT19" s="8">
        <v>40.449440000000003</v>
      </c>
      <c r="BU19" s="8">
        <v>43.914679999999997</v>
      </c>
      <c r="BV19" s="8">
        <v>50.04936</v>
      </c>
      <c r="BW19" s="8">
        <v>58.417380000000001</v>
      </c>
      <c r="BX19" s="8">
        <v>51.664360000000002</v>
      </c>
      <c r="BY19" s="8">
        <v>60.051879999999997</v>
      </c>
      <c r="BZ19" s="8">
        <v>57.295920000000002</v>
      </c>
      <c r="CA19" s="8">
        <v>62.847349999999999</v>
      </c>
      <c r="CB19" s="8">
        <v>52.551879999999997</v>
      </c>
      <c r="CC19" s="8">
        <v>57.976649999999999</v>
      </c>
      <c r="CD19" s="8">
        <v>54.88608</v>
      </c>
      <c r="CE19" s="8">
        <v>54.609099999999998</v>
      </c>
      <c r="CF19" s="8">
        <v>59.24821</v>
      </c>
      <c r="CG19" s="8">
        <v>60.072519999999997</v>
      </c>
      <c r="CH19" s="8" t="s">
        <v>55</v>
      </c>
      <c r="CI19" s="8">
        <v>65.999229999999997</v>
      </c>
      <c r="CJ19" s="8" t="s">
        <v>55</v>
      </c>
      <c r="CK19" s="8" t="s">
        <v>55</v>
      </c>
      <c r="CL19" s="8">
        <v>62.204999999999998</v>
      </c>
      <c r="CM19" s="8">
        <v>54.662379999999999</v>
      </c>
      <c r="CN19" s="8">
        <v>59.740630000000003</v>
      </c>
      <c r="CO19" s="8">
        <v>60.9086</v>
      </c>
      <c r="CP19" s="8">
        <v>61.50855</v>
      </c>
      <c r="CQ19" s="8">
        <v>58.942630000000001</v>
      </c>
      <c r="CR19" s="8">
        <v>61.636710000000001</v>
      </c>
      <c r="CS19" s="8">
        <v>59.5533</v>
      </c>
      <c r="CT19" s="8">
        <v>59.964379999999998</v>
      </c>
      <c r="CU19" s="8">
        <v>57.207889999999999</v>
      </c>
      <c r="CV19" s="8">
        <v>60.343429999999998</v>
      </c>
      <c r="CW19" s="8">
        <v>61.063899999999997</v>
      </c>
      <c r="CX19" s="8">
        <v>62.939590000000003</v>
      </c>
      <c r="CY19" s="8" t="s">
        <v>55</v>
      </c>
      <c r="CZ19" s="8" t="s">
        <v>55</v>
      </c>
    </row>
    <row r="20" spans="1:104" ht="20" x14ac:dyDescent="0.3">
      <c r="A20" t="str">
        <f>VLOOKUP(C20,region!$D$3:$E$229,2,0)</f>
        <v>EASTERN EUROPE</v>
      </c>
      <c r="B20" t="str">
        <f t="shared" si="3"/>
        <v>Hungary</v>
      </c>
      <c r="C20" s="36" t="s">
        <v>151</v>
      </c>
      <c r="D20">
        <v>44.289380000000001</v>
      </c>
      <c r="E20">
        <v>44.289380000000001</v>
      </c>
      <c r="F20">
        <v>44.289380000000001</v>
      </c>
      <c r="G20">
        <v>45.403700000000001</v>
      </c>
      <c r="H20">
        <v>43.973770000000002</v>
      </c>
      <c r="I20">
        <v>46.260770000000001</v>
      </c>
      <c r="J20">
        <v>47.118429999999996</v>
      </c>
      <c r="K20">
        <v>50.407760000000003</v>
      </c>
      <c r="L20">
        <v>51.762169999999998</v>
      </c>
      <c r="M20">
        <v>51.762169999999998</v>
      </c>
      <c r="N20">
        <v>53.418199999999999</v>
      </c>
      <c r="O20">
        <v>55.130130000000001</v>
      </c>
      <c r="P20">
        <v>55.280500000000004</v>
      </c>
      <c r="Q20">
        <v>55.283749999999998</v>
      </c>
      <c r="R20">
        <v>54.672699999999999</v>
      </c>
      <c r="S20">
        <v>55.862340000000003</v>
      </c>
      <c r="T20">
        <v>55.789389999999997</v>
      </c>
      <c r="U20">
        <v>57.258220000000001</v>
      </c>
      <c r="V20">
        <v>57.505870000000002</v>
      </c>
      <c r="W20">
        <v>57.981380000000001</v>
      </c>
      <c r="X20">
        <v>57.110309999999998</v>
      </c>
      <c r="Y20">
        <v>55.743000000000002</v>
      </c>
      <c r="Z20">
        <v>55.146659999999997</v>
      </c>
      <c r="AA20">
        <v>54.406289999999998</v>
      </c>
      <c r="AB20">
        <v>53.465809999999998</v>
      </c>
      <c r="AC20">
        <v>53.465809999999998</v>
      </c>
      <c r="AD20">
        <v>53.465809999999998</v>
      </c>
      <c r="AE20">
        <v>53.465809999999998</v>
      </c>
      <c r="AF20">
        <v>57.323590000000003</v>
      </c>
      <c r="AG20">
        <v>57.72871</v>
      </c>
      <c r="AH20">
        <v>55.272779999999997</v>
      </c>
      <c r="AI20">
        <v>61.419789999999999</v>
      </c>
      <c r="AJ20">
        <v>60.461350000000003</v>
      </c>
      <c r="AK20" s="33">
        <f t="shared" si="0"/>
        <v>62.155729999999998</v>
      </c>
      <c r="AL20">
        <v>63.53313</v>
      </c>
      <c r="AM20">
        <v>64.466099999999997</v>
      </c>
      <c r="AN20">
        <v>65.654020000000003</v>
      </c>
      <c r="AO20">
        <v>66.473280000000003</v>
      </c>
      <c r="AP20">
        <v>66.758780000000002</v>
      </c>
      <c r="AQ20">
        <v>65.778049999999993</v>
      </c>
      <c r="AR20">
        <v>64.500129999999999</v>
      </c>
      <c r="AS20">
        <v>63.798870000000001</v>
      </c>
      <c r="AT20">
        <v>63.951540000000001</v>
      </c>
      <c r="AU20">
        <v>63.932200000000002</v>
      </c>
      <c r="AV20">
        <v>62.583320000000001</v>
      </c>
      <c r="AW20">
        <v>62.583320000000001</v>
      </c>
      <c r="AX20">
        <v>62.583320000000001</v>
      </c>
      <c r="AZ20" s="33">
        <v>62.155729999999998</v>
      </c>
      <c r="BA20" s="50" t="str">
        <f t="shared" si="1"/>
        <v>ok</v>
      </c>
      <c r="BB20" s="51">
        <f t="shared" si="2"/>
        <v>62.155729999999998</v>
      </c>
      <c r="BC20" s="50"/>
      <c r="BD20" s="45" t="s">
        <v>111</v>
      </c>
      <c r="BE20" s="5" t="s">
        <v>53</v>
      </c>
      <c r="BF20" s="7" t="s">
        <v>55</v>
      </c>
      <c r="BG20" s="7">
        <v>41.983649999999997</v>
      </c>
      <c r="BH20" s="7">
        <v>42.583390000000001</v>
      </c>
      <c r="BI20" s="7">
        <v>40.85615</v>
      </c>
      <c r="BJ20" s="7">
        <v>39.582680000000003</v>
      </c>
      <c r="BK20" s="7">
        <v>38.613779999999998</v>
      </c>
      <c r="BL20" s="7">
        <v>38.664909999999999</v>
      </c>
      <c r="BM20" s="7">
        <v>36.979680000000002</v>
      </c>
      <c r="BN20" s="7">
        <v>36.797620000000002</v>
      </c>
      <c r="BO20" s="7">
        <v>39.592709999999997</v>
      </c>
      <c r="BP20" s="7">
        <v>42.323399999999999</v>
      </c>
      <c r="BQ20" s="7">
        <v>41.226309999999998</v>
      </c>
      <c r="BR20" s="7">
        <v>41.28</v>
      </c>
      <c r="BS20" s="7">
        <v>40.675330000000002</v>
      </c>
      <c r="BT20" s="7">
        <v>40.917439999999999</v>
      </c>
      <c r="BU20" s="7">
        <v>41.06841</v>
      </c>
      <c r="BV20" s="7">
        <v>44.179090000000002</v>
      </c>
      <c r="BW20" s="7">
        <v>44.124369999999999</v>
      </c>
      <c r="BX20" s="7">
        <v>43.478470000000002</v>
      </c>
      <c r="BY20" s="7">
        <v>42.973370000000003</v>
      </c>
      <c r="BZ20" s="7">
        <v>42.723280000000003</v>
      </c>
      <c r="CA20" s="7">
        <v>34.839820000000003</v>
      </c>
      <c r="CB20" s="7">
        <v>37.279420000000002</v>
      </c>
      <c r="CC20" s="7">
        <v>47.087000000000003</v>
      </c>
      <c r="CD20" s="7">
        <v>51.21508</v>
      </c>
      <c r="CE20" s="7">
        <v>54.436059999999998</v>
      </c>
      <c r="CF20" s="7">
        <v>56.438090000000003</v>
      </c>
      <c r="CG20" s="7">
        <v>55.644089999999998</v>
      </c>
      <c r="CH20" s="7" t="s">
        <v>55</v>
      </c>
      <c r="CI20" s="7">
        <v>53.958660000000002</v>
      </c>
      <c r="CJ20" s="7">
        <v>55.490409999999997</v>
      </c>
      <c r="CK20" s="7">
        <v>55.277450000000002</v>
      </c>
      <c r="CL20" s="7">
        <v>56.522539999999999</v>
      </c>
      <c r="CM20" s="7">
        <v>55.176139999999997</v>
      </c>
      <c r="CN20" s="7">
        <v>58.016970000000001</v>
      </c>
      <c r="CO20" s="7">
        <v>56.518030000000003</v>
      </c>
      <c r="CP20" s="7">
        <v>56.90645</v>
      </c>
      <c r="CQ20" s="7">
        <v>57.08043</v>
      </c>
      <c r="CR20" s="7">
        <v>58.073619999999998</v>
      </c>
      <c r="CS20" s="7">
        <v>60.09854</v>
      </c>
      <c r="CT20" s="7">
        <v>60.141109999999998</v>
      </c>
      <c r="CU20" s="7">
        <v>62.203360000000004</v>
      </c>
      <c r="CV20" s="7">
        <v>62.189050000000002</v>
      </c>
      <c r="CW20" s="7">
        <v>61.765000000000001</v>
      </c>
      <c r="CX20" s="7">
        <v>60.130310000000001</v>
      </c>
      <c r="CY20" s="7" t="s">
        <v>55</v>
      </c>
      <c r="CZ20" s="7" t="s">
        <v>55</v>
      </c>
    </row>
    <row r="21" spans="1:104" ht="13" x14ac:dyDescent="0.3">
      <c r="A21" t="str">
        <f>VLOOKUP(C21,region!$D$3:$E$229,2,0)</f>
        <v>EASTERN EUROPE</v>
      </c>
      <c r="B21" t="str">
        <f t="shared" si="3"/>
        <v>Poland</v>
      </c>
      <c r="C21" s="36" t="s">
        <v>223</v>
      </c>
      <c r="D21">
        <v>57.039760000000001</v>
      </c>
      <c r="E21">
        <v>57.039760000000001</v>
      </c>
      <c r="F21">
        <v>57.039760000000001</v>
      </c>
      <c r="G21">
        <v>49.7331</v>
      </c>
      <c r="H21">
        <v>52.113549999999996</v>
      </c>
      <c r="I21">
        <v>55.21414</v>
      </c>
      <c r="J21">
        <v>57.639029999999998</v>
      </c>
      <c r="K21">
        <v>58.627279999999999</v>
      </c>
      <c r="L21">
        <v>63.11016</v>
      </c>
      <c r="M21">
        <v>61.744149999999998</v>
      </c>
      <c r="N21">
        <v>61.835659999999997</v>
      </c>
      <c r="O21">
        <v>60.961590000000001</v>
      </c>
      <c r="P21">
        <v>58.94115</v>
      </c>
      <c r="Q21">
        <v>62.141539999999999</v>
      </c>
      <c r="R21">
        <v>58.902329999999999</v>
      </c>
      <c r="S21">
        <v>60.891629999999999</v>
      </c>
      <c r="T21">
        <v>61.01155</v>
      </c>
      <c r="U21">
        <v>60.217320000000001</v>
      </c>
      <c r="V21">
        <v>60.205480000000001</v>
      </c>
      <c r="W21">
        <v>61.901470000000003</v>
      </c>
      <c r="X21">
        <v>61.09131</v>
      </c>
      <c r="Y21">
        <v>61.09131</v>
      </c>
      <c r="Z21">
        <v>62.745950000000001</v>
      </c>
      <c r="AA21">
        <v>63.003830000000001</v>
      </c>
      <c r="AB21">
        <v>64.873429999999999</v>
      </c>
      <c r="AC21">
        <v>61.843310000000002</v>
      </c>
      <c r="AD21">
        <v>61.843310000000002</v>
      </c>
      <c r="AE21">
        <v>61.843310000000002</v>
      </c>
      <c r="AF21">
        <v>61.843310000000002</v>
      </c>
      <c r="AG21">
        <v>61.843310000000002</v>
      </c>
      <c r="AH21">
        <v>61.843310000000002</v>
      </c>
      <c r="AI21">
        <v>65.909149999999997</v>
      </c>
      <c r="AJ21">
        <v>64.909719999999993</v>
      </c>
      <c r="AK21" s="33">
        <f t="shared" si="0"/>
        <v>65.139970000000005</v>
      </c>
      <c r="AL21">
        <v>65.499790000000004</v>
      </c>
      <c r="AM21">
        <v>65.914760000000001</v>
      </c>
      <c r="AN21">
        <v>65.555869999999999</v>
      </c>
      <c r="AO21">
        <v>65.180629999999994</v>
      </c>
      <c r="AP21">
        <v>65.834919999999997</v>
      </c>
      <c r="AQ21">
        <v>65.163520000000005</v>
      </c>
      <c r="AR21">
        <v>65.819249999999997</v>
      </c>
      <c r="AS21">
        <v>66.033990000000003</v>
      </c>
      <c r="AT21">
        <v>65.978930000000005</v>
      </c>
      <c r="AU21">
        <v>66.361660000000001</v>
      </c>
      <c r="AV21">
        <v>66.030559999999994</v>
      </c>
      <c r="AW21">
        <v>66.030559999999994</v>
      </c>
      <c r="AX21">
        <v>66.030559999999994</v>
      </c>
      <c r="AZ21" s="33">
        <v>24.590160000000001</v>
      </c>
      <c r="BA21" s="50" t="str">
        <f t="shared" si="1"/>
        <v>err</v>
      </c>
      <c r="BB21" s="51">
        <f t="shared" si="2"/>
        <v>65.139970000000005</v>
      </c>
      <c r="BC21" s="50"/>
      <c r="BD21" s="45" t="s">
        <v>114</v>
      </c>
      <c r="BE21" s="5" t="s">
        <v>53</v>
      </c>
      <c r="BF21" s="8" t="s">
        <v>55</v>
      </c>
      <c r="BG21" s="8">
        <v>39.990400000000001</v>
      </c>
      <c r="BH21" s="8" t="s">
        <v>55</v>
      </c>
      <c r="BI21" s="8">
        <v>35.429070000000003</v>
      </c>
      <c r="BJ21" s="8">
        <v>48.74147</v>
      </c>
      <c r="BK21" s="8">
        <v>47.822890000000001</v>
      </c>
      <c r="BL21" s="8">
        <v>51.456449999999997</v>
      </c>
      <c r="BM21" s="8">
        <v>49.353499999999997</v>
      </c>
      <c r="BN21" s="8">
        <v>52.683959999999999</v>
      </c>
      <c r="BO21" s="8">
        <v>53.385240000000003</v>
      </c>
      <c r="BP21" s="8">
        <v>54.30856</v>
      </c>
      <c r="BQ21" s="8">
        <v>54.482280000000003</v>
      </c>
      <c r="BR21" s="8">
        <v>54.342260000000003</v>
      </c>
      <c r="BS21" s="8">
        <v>53.150829999999999</v>
      </c>
      <c r="BT21" s="8">
        <v>53.667850000000001</v>
      </c>
      <c r="BU21" s="8">
        <v>54.371279999999999</v>
      </c>
      <c r="BV21" s="8">
        <v>53.935890000000001</v>
      </c>
      <c r="BW21" s="8">
        <v>54.274520000000003</v>
      </c>
      <c r="BX21" s="8">
        <v>51.095579999999998</v>
      </c>
      <c r="BY21" s="8">
        <v>51.813330000000001</v>
      </c>
      <c r="BZ21" s="8">
        <v>51.743679999999998</v>
      </c>
      <c r="CA21" s="8">
        <v>52.20129</v>
      </c>
      <c r="CB21" s="8">
        <v>52.745840000000001</v>
      </c>
      <c r="CC21" s="8">
        <v>53.699649999999998</v>
      </c>
      <c r="CD21" s="8">
        <v>50.376559999999998</v>
      </c>
      <c r="CE21" s="8">
        <v>51.827539999999999</v>
      </c>
      <c r="CF21" s="8">
        <v>50.616669999999999</v>
      </c>
      <c r="CG21" s="8" t="s">
        <v>55</v>
      </c>
      <c r="CH21" s="8" t="s">
        <v>55</v>
      </c>
      <c r="CI21" s="8">
        <v>56.283819999999999</v>
      </c>
      <c r="CJ21" s="8">
        <v>58.515129999999999</v>
      </c>
      <c r="CK21" s="8">
        <v>56.319040000000001</v>
      </c>
      <c r="CL21" s="8">
        <v>56.53557</v>
      </c>
      <c r="CM21" s="8">
        <v>57.998919999999998</v>
      </c>
      <c r="CN21" s="8">
        <v>58.791679999999999</v>
      </c>
      <c r="CO21" s="8">
        <v>58.94697</v>
      </c>
      <c r="CP21" s="8">
        <v>57.990279999999998</v>
      </c>
      <c r="CQ21" s="8">
        <v>57.37379</v>
      </c>
      <c r="CR21" s="8">
        <v>57.810429999999997</v>
      </c>
      <c r="CS21" s="8">
        <v>58.353340000000003</v>
      </c>
      <c r="CT21" s="8">
        <v>58.268689999999999</v>
      </c>
      <c r="CU21" s="8">
        <v>57.87433</v>
      </c>
      <c r="CV21" s="8">
        <v>57.645699999999998</v>
      </c>
      <c r="CW21" s="8">
        <v>57.491689999999998</v>
      </c>
      <c r="CX21" s="8">
        <v>58.309370000000001</v>
      </c>
      <c r="CY21" s="8" t="s">
        <v>55</v>
      </c>
      <c r="CZ21" s="8" t="s">
        <v>55</v>
      </c>
    </row>
    <row r="22" spans="1:104" ht="13" x14ac:dyDescent="0.3">
      <c r="A22" t="str">
        <f>VLOOKUP(C22,region!$D$3:$E$229,2,0)</f>
        <v>EASTERN EUROPE</v>
      </c>
      <c r="B22" t="str">
        <f t="shared" si="3"/>
        <v>Romania</v>
      </c>
      <c r="C22" s="36" t="s">
        <v>230</v>
      </c>
      <c r="D22">
        <v>44.497680000000003</v>
      </c>
      <c r="E22">
        <v>44.497680000000003</v>
      </c>
      <c r="F22">
        <v>44.497680000000003</v>
      </c>
      <c r="G22">
        <v>46.092750000000002</v>
      </c>
      <c r="H22">
        <v>45.289149999999999</v>
      </c>
      <c r="I22">
        <v>43.089970000000001</v>
      </c>
      <c r="J22">
        <v>41.618029999999997</v>
      </c>
      <c r="K22">
        <v>41.618029999999997</v>
      </c>
      <c r="L22">
        <v>41.618029999999997</v>
      </c>
      <c r="M22">
        <v>41.618029999999997</v>
      </c>
      <c r="N22">
        <v>41.618029999999997</v>
      </c>
      <c r="O22">
        <v>41.618029999999997</v>
      </c>
      <c r="P22">
        <v>41.618029999999997</v>
      </c>
      <c r="Q22">
        <v>41.618029999999997</v>
      </c>
      <c r="R22">
        <v>41.618029999999997</v>
      </c>
      <c r="S22">
        <v>41.618029999999997</v>
      </c>
      <c r="T22">
        <v>41.618029999999997</v>
      </c>
      <c r="U22">
        <v>41.618029999999997</v>
      </c>
      <c r="V22">
        <v>41.618029999999997</v>
      </c>
      <c r="W22">
        <v>45.521560000000001</v>
      </c>
      <c r="X22">
        <v>45.521560000000001</v>
      </c>
      <c r="Y22">
        <v>45.521560000000001</v>
      </c>
      <c r="Z22">
        <v>45.521560000000001</v>
      </c>
      <c r="AA22">
        <v>48.082000000000001</v>
      </c>
      <c r="AB22">
        <v>48.082000000000001</v>
      </c>
      <c r="AC22">
        <v>49.836449999999999</v>
      </c>
      <c r="AD22">
        <v>49.836449999999999</v>
      </c>
      <c r="AE22">
        <v>53.579140000000002</v>
      </c>
      <c r="AF22">
        <v>53.579140000000002</v>
      </c>
      <c r="AG22">
        <v>52.290089999999999</v>
      </c>
      <c r="AH22">
        <v>52.502209999999998</v>
      </c>
      <c r="AI22">
        <v>54.81438</v>
      </c>
      <c r="AJ22">
        <v>57.372120000000002</v>
      </c>
      <c r="AK22" s="33">
        <f t="shared" si="0"/>
        <v>56.508699999999997</v>
      </c>
      <c r="AL22">
        <v>57.287059999999997</v>
      </c>
      <c r="AM22">
        <v>57.14432</v>
      </c>
      <c r="AN22">
        <v>59.212569999999999</v>
      </c>
      <c r="AO22">
        <v>59.796120000000002</v>
      </c>
      <c r="AP22">
        <v>63.680230000000002</v>
      </c>
      <c r="AQ22">
        <v>59.930329999999998</v>
      </c>
      <c r="AR22">
        <v>63.215220000000002</v>
      </c>
      <c r="AS22">
        <v>61.591320000000003</v>
      </c>
      <c r="AT22">
        <v>59.771320000000003</v>
      </c>
      <c r="AU22">
        <v>59.71508</v>
      </c>
      <c r="AV22">
        <v>58.653550000000003</v>
      </c>
      <c r="AW22">
        <v>58.653550000000003</v>
      </c>
      <c r="AX22">
        <v>58.653550000000003</v>
      </c>
      <c r="AZ22" s="33">
        <v>24.590160000000001</v>
      </c>
      <c r="BA22" s="50" t="str">
        <f t="shared" si="1"/>
        <v>err</v>
      </c>
      <c r="BB22" s="51">
        <f t="shared" si="2"/>
        <v>56.508699999999997</v>
      </c>
      <c r="BC22" s="50"/>
      <c r="BD22" s="45" t="s">
        <v>119</v>
      </c>
      <c r="BE22" s="5" t="s">
        <v>53</v>
      </c>
      <c r="BF22" s="7" t="s">
        <v>55</v>
      </c>
      <c r="BG22" s="7">
        <v>27.992229999999999</v>
      </c>
      <c r="BH22" s="7" t="s">
        <v>55</v>
      </c>
      <c r="BI22" s="7">
        <v>28.59423</v>
      </c>
      <c r="BJ22" s="7">
        <v>30.09939</v>
      </c>
      <c r="BK22" s="7">
        <v>30.415749999999999</v>
      </c>
      <c r="BL22" s="7" t="s">
        <v>55</v>
      </c>
      <c r="BM22" s="7">
        <v>33.384749999999997</v>
      </c>
      <c r="BN22" s="7">
        <v>33.797969999999999</v>
      </c>
      <c r="BO22" s="7">
        <v>32.492620000000002</v>
      </c>
      <c r="BP22" s="7">
        <v>32.884219999999999</v>
      </c>
      <c r="BQ22" s="7">
        <v>32.501190000000001</v>
      </c>
      <c r="BR22" s="7">
        <v>32.186770000000003</v>
      </c>
      <c r="BS22" s="7">
        <v>33.897779999999997</v>
      </c>
      <c r="BT22" s="7">
        <v>32.439239999999998</v>
      </c>
      <c r="BU22" s="7">
        <v>33.905200000000001</v>
      </c>
      <c r="BV22" s="7">
        <v>35.517139999999998</v>
      </c>
      <c r="BW22" s="7">
        <v>35.888370000000002</v>
      </c>
      <c r="BX22" s="7">
        <v>37.315800000000003</v>
      </c>
      <c r="BY22" s="7">
        <v>36.502099999999999</v>
      </c>
      <c r="BZ22" s="7">
        <v>37.026029999999999</v>
      </c>
      <c r="CA22" s="7">
        <v>36.794539999999998</v>
      </c>
      <c r="CB22" s="7">
        <v>37.856839999999998</v>
      </c>
      <c r="CC22" s="7">
        <v>38.660969999999999</v>
      </c>
      <c r="CD22" s="7">
        <v>40.041539999999998</v>
      </c>
      <c r="CE22" s="7">
        <v>39.470230000000001</v>
      </c>
      <c r="CF22" s="7">
        <v>40.76661</v>
      </c>
      <c r="CG22" s="7" t="s">
        <v>55</v>
      </c>
      <c r="CH22" s="7" t="s">
        <v>55</v>
      </c>
      <c r="CI22" s="7" t="s">
        <v>55</v>
      </c>
      <c r="CJ22" s="7" t="s">
        <v>55</v>
      </c>
      <c r="CK22" s="7" t="s">
        <v>55</v>
      </c>
      <c r="CL22" s="7" t="s">
        <v>55</v>
      </c>
      <c r="CM22" s="7" t="s">
        <v>55</v>
      </c>
      <c r="CN22" s="7" t="s">
        <v>55</v>
      </c>
      <c r="CO22" s="7" t="s">
        <v>55</v>
      </c>
      <c r="CP22" s="7" t="s">
        <v>55</v>
      </c>
      <c r="CQ22" s="7" t="s">
        <v>55</v>
      </c>
      <c r="CR22" s="7" t="s">
        <v>55</v>
      </c>
      <c r="CS22" s="7" t="s">
        <v>55</v>
      </c>
      <c r="CT22" s="7" t="s">
        <v>55</v>
      </c>
      <c r="CU22" s="7" t="s">
        <v>55</v>
      </c>
      <c r="CV22" s="7">
        <v>52.08625</v>
      </c>
      <c r="CW22" s="7">
        <v>52.807769999999998</v>
      </c>
      <c r="CX22" s="7" t="s">
        <v>55</v>
      </c>
      <c r="CY22" s="7" t="s">
        <v>55</v>
      </c>
      <c r="CZ22" s="7" t="s">
        <v>55</v>
      </c>
    </row>
    <row r="23" spans="1:104" ht="20" x14ac:dyDescent="0.3">
      <c r="A23" t="str">
        <f>VLOOKUP(C23,region!$D$3:$E$229,2,0)</f>
        <v>EASTERN EUROPE</v>
      </c>
      <c r="B23" t="str">
        <f t="shared" si="3"/>
        <v>Slovakia</v>
      </c>
      <c r="C23" s="36" t="s">
        <v>250</v>
      </c>
      <c r="D23">
        <v>31.188882905138371</v>
      </c>
      <c r="E23">
        <v>31.937087934782539</v>
      </c>
      <c r="F23">
        <v>32.685292964426708</v>
      </c>
      <c r="G23">
        <v>33.433497994071104</v>
      </c>
      <c r="H23">
        <v>34.181703023715272</v>
      </c>
      <c r="I23">
        <v>34.929908053359441</v>
      </c>
      <c r="J23">
        <v>35.678113083003836</v>
      </c>
      <c r="K23">
        <v>36.426318112648232</v>
      </c>
      <c r="L23">
        <v>37.174523142292628</v>
      </c>
      <c r="M23">
        <v>37.922728171936569</v>
      </c>
      <c r="N23">
        <v>38.670933201580965</v>
      </c>
      <c r="O23">
        <v>39.419138231225133</v>
      </c>
      <c r="P23">
        <v>40.167343260869302</v>
      </c>
      <c r="Q23">
        <v>40.915548290513698</v>
      </c>
      <c r="R23">
        <v>41.663753320158094</v>
      </c>
      <c r="S23">
        <v>42.411958349802262</v>
      </c>
      <c r="T23">
        <v>43.160163379446431</v>
      </c>
      <c r="U23">
        <v>43.908368409090826</v>
      </c>
      <c r="V23">
        <v>44.656573438735222</v>
      </c>
      <c r="W23">
        <v>45.404778468379391</v>
      </c>
      <c r="X23">
        <v>46.152983498023559</v>
      </c>
      <c r="Y23">
        <v>46.901188527667955</v>
      </c>
      <c r="Z23">
        <v>47.649393557312123</v>
      </c>
      <c r="AA23">
        <v>48.589109999999998</v>
      </c>
      <c r="AB23">
        <v>49.381839999999997</v>
      </c>
      <c r="AC23">
        <v>51.27657</v>
      </c>
      <c r="AD23">
        <v>54.982149999999997</v>
      </c>
      <c r="AE23">
        <v>53.558869999999999</v>
      </c>
      <c r="AF23">
        <v>53.558869999999999</v>
      </c>
      <c r="AG23">
        <v>56.566600000000001</v>
      </c>
      <c r="AH23">
        <v>54.923119999999997</v>
      </c>
      <c r="AI23">
        <v>54.15652</v>
      </c>
      <c r="AJ23">
        <v>55.319220000000001</v>
      </c>
      <c r="AK23" s="33">
        <f t="shared" si="0"/>
        <v>55.817529999999998</v>
      </c>
      <c r="AL23">
        <v>56.653759999999998</v>
      </c>
      <c r="AM23">
        <v>57.079560000000001</v>
      </c>
      <c r="AN23">
        <v>59.497390000000003</v>
      </c>
      <c r="AO23">
        <v>61.741309999999999</v>
      </c>
      <c r="AP23">
        <v>64.243530000000007</v>
      </c>
      <c r="AQ23">
        <v>64.19511</v>
      </c>
      <c r="AR23">
        <v>64.259609999999995</v>
      </c>
      <c r="AS23">
        <v>63.921080000000003</v>
      </c>
      <c r="AT23">
        <v>63.999499999999998</v>
      </c>
      <c r="AU23">
        <v>63.58184</v>
      </c>
      <c r="AV23">
        <v>63.182459999999999</v>
      </c>
      <c r="AW23">
        <v>63.182459999999999</v>
      </c>
      <c r="AX23">
        <v>63.182459999999999</v>
      </c>
      <c r="AZ23" s="33">
        <v>24.590160000000001</v>
      </c>
      <c r="BA23" s="50" t="str">
        <f t="shared" si="1"/>
        <v>err</v>
      </c>
      <c r="BB23" s="51">
        <f t="shared" si="2"/>
        <v>55.817529999999998</v>
      </c>
      <c r="BC23" s="50"/>
      <c r="BD23" s="45" t="s">
        <v>120</v>
      </c>
      <c r="BE23" s="5" t="s">
        <v>53</v>
      </c>
      <c r="BF23" s="8">
        <v>25.70093</v>
      </c>
      <c r="BG23" s="8">
        <v>15.541600000000001</v>
      </c>
      <c r="BH23" s="8" t="s">
        <v>55</v>
      </c>
      <c r="BI23" s="8">
        <v>26.927779999999998</v>
      </c>
      <c r="BJ23" s="8" t="s">
        <v>55</v>
      </c>
      <c r="BK23" s="8" t="s">
        <v>55</v>
      </c>
      <c r="BL23" s="8" t="s">
        <v>55</v>
      </c>
      <c r="BM23" s="8">
        <v>27.81513</v>
      </c>
      <c r="BN23" s="8" t="s">
        <v>55</v>
      </c>
      <c r="BO23" s="8" t="s">
        <v>55</v>
      </c>
      <c r="BP23" s="8" t="s">
        <v>55</v>
      </c>
      <c r="BQ23" s="8">
        <v>29.86185</v>
      </c>
      <c r="BR23" s="8" t="s">
        <v>55</v>
      </c>
      <c r="BS23" s="8">
        <v>46.862090000000002</v>
      </c>
      <c r="BT23" s="8">
        <v>51.632649999999998</v>
      </c>
      <c r="BU23" s="8">
        <v>50.71895</v>
      </c>
      <c r="BV23" s="8">
        <v>51.845939999999999</v>
      </c>
      <c r="BW23" s="8">
        <v>52.748800000000003</v>
      </c>
      <c r="BX23" s="8" t="s">
        <v>55</v>
      </c>
      <c r="BY23" s="8">
        <v>54.392189999999999</v>
      </c>
      <c r="BZ23" s="8">
        <v>54.102620000000002</v>
      </c>
      <c r="CA23" s="8" t="s">
        <v>55</v>
      </c>
      <c r="CB23" s="8" t="s">
        <v>55</v>
      </c>
      <c r="CC23" s="8" t="s">
        <v>55</v>
      </c>
      <c r="CD23" s="8" t="s">
        <v>55</v>
      </c>
      <c r="CE23" s="8" t="s">
        <v>55</v>
      </c>
      <c r="CF23" s="8" t="s">
        <v>55</v>
      </c>
      <c r="CG23" s="8" t="s">
        <v>55</v>
      </c>
      <c r="CH23" s="8">
        <v>49.921349999999997</v>
      </c>
      <c r="CI23" s="8">
        <v>49.316279999999999</v>
      </c>
      <c r="CJ23" s="8">
        <v>49.168140000000001</v>
      </c>
      <c r="CK23" s="8" t="s">
        <v>55</v>
      </c>
      <c r="CL23" s="8">
        <v>55.178170000000001</v>
      </c>
      <c r="CM23" s="8">
        <v>58.06297</v>
      </c>
      <c r="CN23" s="8" t="s">
        <v>55</v>
      </c>
      <c r="CO23" s="8">
        <v>58.165019999999998</v>
      </c>
      <c r="CP23" s="8">
        <v>58.587629999999997</v>
      </c>
      <c r="CQ23" s="8">
        <v>58.220239999999997</v>
      </c>
      <c r="CR23" s="8">
        <v>58.211509999999997</v>
      </c>
      <c r="CS23" s="8">
        <v>58.145719999999997</v>
      </c>
      <c r="CT23" s="8">
        <v>58.739539999999998</v>
      </c>
      <c r="CU23" s="8">
        <v>58.731020000000001</v>
      </c>
      <c r="CV23" s="8">
        <v>58.224870000000003</v>
      </c>
      <c r="CW23" s="8">
        <v>56.581569999999999</v>
      </c>
      <c r="CX23" s="8">
        <v>56.380569999999999</v>
      </c>
      <c r="CY23" s="8" t="s">
        <v>55</v>
      </c>
      <c r="CZ23" s="8" t="s">
        <v>55</v>
      </c>
    </row>
    <row r="24" spans="1:104" ht="13" x14ac:dyDescent="0.3">
      <c r="A24" t="str">
        <f>VLOOKUP(C24,region!$D$3:$E$229,2,0)</f>
        <v>EASTERN EUROPE</v>
      </c>
      <c r="B24" t="str">
        <f t="shared" si="3"/>
        <v>Slovenia</v>
      </c>
      <c r="C24" s="36" t="s">
        <v>251</v>
      </c>
      <c r="D24">
        <v>50.453639411764698</v>
      </c>
      <c r="E24">
        <v>50.684806932773029</v>
      </c>
      <c r="F24">
        <v>50.915974453781473</v>
      </c>
      <c r="G24">
        <v>51.147141974789918</v>
      </c>
      <c r="H24">
        <v>51.378309495798305</v>
      </c>
      <c r="I24">
        <v>51.609477016806693</v>
      </c>
      <c r="J24">
        <v>51.840644537815137</v>
      </c>
      <c r="K24">
        <v>52.071812058823468</v>
      </c>
      <c r="L24">
        <v>52.302979579831913</v>
      </c>
      <c r="M24">
        <v>52.5341471008403</v>
      </c>
      <c r="N24">
        <v>52.765314621848745</v>
      </c>
      <c r="O24">
        <v>48.566369999999999</v>
      </c>
      <c r="P24">
        <v>50.695680000000003</v>
      </c>
      <c r="Q24">
        <v>52.116720000000001</v>
      </c>
      <c r="R24">
        <v>54.783000000000001</v>
      </c>
      <c r="S24">
        <v>53.026400000000002</v>
      </c>
      <c r="T24">
        <v>56.884120000000003</v>
      </c>
      <c r="U24">
        <v>55.507669999999997</v>
      </c>
      <c r="V24">
        <v>54.105939999999997</v>
      </c>
      <c r="W24">
        <v>57.345649999999999</v>
      </c>
      <c r="X24">
        <v>56.856999999999999</v>
      </c>
      <c r="Y24">
        <v>57.173450000000003</v>
      </c>
      <c r="Z24">
        <v>56.930689999999998</v>
      </c>
      <c r="AA24">
        <v>56.930689999999998</v>
      </c>
      <c r="AB24">
        <v>57.89714</v>
      </c>
      <c r="AC24">
        <v>59.927109999999999</v>
      </c>
      <c r="AD24">
        <v>57.703470000000003</v>
      </c>
      <c r="AE24">
        <v>57.954230000000003</v>
      </c>
      <c r="AF24">
        <v>57.954230000000003</v>
      </c>
      <c r="AG24">
        <v>56.900149999999996</v>
      </c>
      <c r="AH24">
        <v>56.900149999999996</v>
      </c>
      <c r="AI24">
        <v>59.361190000000001</v>
      </c>
      <c r="AJ24">
        <v>59.350050000000003</v>
      </c>
      <c r="AK24" s="33">
        <f t="shared" si="0"/>
        <v>60.97193</v>
      </c>
      <c r="AL24">
        <v>60.424500000000002</v>
      </c>
      <c r="AM24">
        <v>61.759680000000003</v>
      </c>
      <c r="AN24">
        <v>61.907260000000001</v>
      </c>
      <c r="AO24">
        <v>61.768590000000003</v>
      </c>
      <c r="AP24">
        <v>62.760579999999997</v>
      </c>
      <c r="AQ24">
        <v>61.180700000000002</v>
      </c>
      <c r="AR24">
        <v>61.759929999999997</v>
      </c>
      <c r="AS24">
        <v>60.339179999999999</v>
      </c>
      <c r="AT24">
        <v>60.268979999999999</v>
      </c>
      <c r="AU24">
        <v>61.084330000000001</v>
      </c>
      <c r="AV24">
        <v>59.853279999999998</v>
      </c>
      <c r="AW24">
        <v>59.853279999999998</v>
      </c>
      <c r="AX24">
        <v>59.853279999999998</v>
      </c>
      <c r="AZ24" s="33">
        <v>24.590160000000001</v>
      </c>
      <c r="BA24" s="50" t="str">
        <f t="shared" si="1"/>
        <v>err</v>
      </c>
      <c r="BB24" s="51">
        <f t="shared" si="2"/>
        <v>60.97193</v>
      </c>
      <c r="BC24" s="50"/>
      <c r="BD24" s="45" t="s">
        <v>123</v>
      </c>
      <c r="BE24" s="5" t="s">
        <v>53</v>
      </c>
      <c r="BF24" s="7" t="s">
        <v>55</v>
      </c>
      <c r="BG24" s="7" t="s">
        <v>55</v>
      </c>
      <c r="BH24" s="7" t="s">
        <v>55</v>
      </c>
      <c r="BI24" s="7" t="s">
        <v>55</v>
      </c>
      <c r="BJ24" s="7" t="s">
        <v>55</v>
      </c>
      <c r="BK24" s="7" t="s">
        <v>55</v>
      </c>
      <c r="BL24" s="7" t="s">
        <v>55</v>
      </c>
      <c r="BM24" s="7" t="s">
        <v>55</v>
      </c>
      <c r="BN24" s="7" t="s">
        <v>55</v>
      </c>
      <c r="BO24" s="7" t="s">
        <v>55</v>
      </c>
      <c r="BP24" s="7" t="s">
        <v>55</v>
      </c>
      <c r="BQ24" s="7" t="s">
        <v>55</v>
      </c>
      <c r="BR24" s="7" t="s">
        <v>55</v>
      </c>
      <c r="BS24" s="7" t="s">
        <v>55</v>
      </c>
      <c r="BT24" s="7" t="s">
        <v>55</v>
      </c>
      <c r="BU24" s="7" t="s">
        <v>55</v>
      </c>
      <c r="BV24" s="7" t="s">
        <v>55</v>
      </c>
      <c r="BW24" s="7" t="s">
        <v>55</v>
      </c>
      <c r="BX24" s="7" t="s">
        <v>55</v>
      </c>
      <c r="BY24" s="7" t="s">
        <v>55</v>
      </c>
      <c r="BZ24" s="7" t="s">
        <v>55</v>
      </c>
      <c r="CA24" s="7" t="s">
        <v>55</v>
      </c>
      <c r="CB24" s="7" t="s">
        <v>55</v>
      </c>
      <c r="CC24" s="7">
        <v>60.374830000000003</v>
      </c>
      <c r="CD24" s="7">
        <v>51.332700000000003</v>
      </c>
      <c r="CE24" s="7">
        <v>58.143819999999998</v>
      </c>
      <c r="CF24" s="7">
        <v>64.905789999999996</v>
      </c>
      <c r="CG24" s="7">
        <v>61.401539999999997</v>
      </c>
      <c r="CH24" s="7" t="s">
        <v>55</v>
      </c>
      <c r="CI24" s="7">
        <v>63.93723</v>
      </c>
      <c r="CJ24" s="7">
        <v>66.018450000000001</v>
      </c>
      <c r="CK24" s="7">
        <v>65.289469999999994</v>
      </c>
      <c r="CL24" s="7">
        <v>68.199380000000005</v>
      </c>
      <c r="CM24" s="7">
        <v>69.53528</v>
      </c>
      <c r="CN24" s="7">
        <v>71.597459999999998</v>
      </c>
      <c r="CO24" s="7">
        <v>70.185699999999997</v>
      </c>
      <c r="CP24" s="7">
        <v>71.366709999999998</v>
      </c>
      <c r="CQ24" s="7">
        <v>68.8947</v>
      </c>
      <c r="CR24" s="7">
        <v>69.308070000000001</v>
      </c>
      <c r="CS24" s="7">
        <v>70.371660000000006</v>
      </c>
      <c r="CT24" s="7">
        <v>70.180959999999999</v>
      </c>
      <c r="CU24" s="7">
        <v>68.134929999999997</v>
      </c>
      <c r="CV24" s="7">
        <v>67.465239999999994</v>
      </c>
      <c r="CW24" s="7">
        <v>65.436639999999997</v>
      </c>
      <c r="CX24" s="7">
        <v>66.388620000000003</v>
      </c>
      <c r="CY24" s="7" t="s">
        <v>55</v>
      </c>
      <c r="CZ24" s="7" t="s">
        <v>55</v>
      </c>
    </row>
    <row r="25" spans="1:104" ht="13" x14ac:dyDescent="0.3">
      <c r="A25" t="str">
        <f>VLOOKUP("Macedonia",region!$D$3:$E$229,2,0)</f>
        <v>EASTERN EUROPE</v>
      </c>
      <c r="B25" t="s">
        <v>629</v>
      </c>
      <c r="C25" s="36" t="s">
        <v>268</v>
      </c>
      <c r="D25">
        <v>52.937772312252946</v>
      </c>
      <c r="E25">
        <v>53.04898184782607</v>
      </c>
      <c r="F25">
        <v>53.160191383399194</v>
      </c>
      <c r="G25">
        <v>53.271400918972319</v>
      </c>
      <c r="H25">
        <v>53.382610454545443</v>
      </c>
      <c r="I25">
        <v>53.493819990118567</v>
      </c>
      <c r="J25">
        <v>53.605029525691691</v>
      </c>
      <c r="K25">
        <v>53.716239061264815</v>
      </c>
      <c r="L25">
        <v>53.827448596837939</v>
      </c>
      <c r="M25">
        <v>53.938658132411035</v>
      </c>
      <c r="N25">
        <v>54.049867667984188</v>
      </c>
      <c r="O25">
        <v>54.161077203557312</v>
      </c>
      <c r="P25">
        <v>54.272286739130436</v>
      </c>
      <c r="Q25">
        <v>54.383496274703589</v>
      </c>
      <c r="R25">
        <v>54.494705810276685</v>
      </c>
      <c r="S25">
        <v>54.605915345849809</v>
      </c>
      <c r="T25">
        <v>54.717124881422933</v>
      </c>
      <c r="U25">
        <v>54.828334416996029</v>
      </c>
      <c r="V25">
        <v>54.939543952569181</v>
      </c>
      <c r="W25">
        <v>55.050753488142277</v>
      </c>
      <c r="X25">
        <v>55.161963023715401</v>
      </c>
      <c r="Y25">
        <v>55.273172559288525</v>
      </c>
      <c r="Z25">
        <v>55.384382094861678</v>
      </c>
      <c r="AA25">
        <v>52.240499999999997</v>
      </c>
      <c r="AB25">
        <v>52.240499999999997</v>
      </c>
      <c r="AC25">
        <v>56.123869999999997</v>
      </c>
      <c r="AD25">
        <v>55.323740000000001</v>
      </c>
      <c r="AE25">
        <v>57.181939999999997</v>
      </c>
      <c r="AF25">
        <v>57.181939999999997</v>
      </c>
      <c r="AG25">
        <v>57.659100000000002</v>
      </c>
      <c r="AH25">
        <v>60.103230000000003</v>
      </c>
      <c r="AI25">
        <v>61.825049999999997</v>
      </c>
      <c r="AJ25">
        <v>61.673310000000001</v>
      </c>
      <c r="AK25" s="33">
        <f t="shared" si="0"/>
        <v>60.897440000000003</v>
      </c>
      <c r="AL25">
        <v>63.543469999999999</v>
      </c>
      <c r="AM25">
        <v>65.500259999999997</v>
      </c>
      <c r="AN25">
        <v>64.467010000000002</v>
      </c>
      <c r="AO25">
        <v>61.394660000000002</v>
      </c>
      <c r="AP25">
        <v>59.703490000000002</v>
      </c>
      <c r="AQ25">
        <v>57.665179999999999</v>
      </c>
      <c r="AR25">
        <v>56.27317</v>
      </c>
      <c r="AS25">
        <v>55.999290000000002</v>
      </c>
      <c r="AT25">
        <v>55.423380000000002</v>
      </c>
      <c r="AU25">
        <v>56.279150000000001</v>
      </c>
      <c r="AV25">
        <v>56.071109999999997</v>
      </c>
      <c r="AW25">
        <v>56.071109999999997</v>
      </c>
      <c r="AX25">
        <v>56.071109999999997</v>
      </c>
      <c r="AZ25" s="33">
        <v>24.590160000000001</v>
      </c>
      <c r="BA25" s="50" t="str">
        <f t="shared" si="1"/>
        <v>err</v>
      </c>
      <c r="BB25" s="51">
        <f t="shared" si="2"/>
        <v>60.897440000000003</v>
      </c>
      <c r="BC25" s="50"/>
      <c r="BD25" s="45" t="s">
        <v>124</v>
      </c>
      <c r="BE25" s="5" t="s">
        <v>53</v>
      </c>
      <c r="BF25" s="8" t="s">
        <v>55</v>
      </c>
      <c r="BG25" s="8">
        <v>8.5412700000000008</v>
      </c>
      <c r="BH25" s="8" t="s">
        <v>55</v>
      </c>
      <c r="BI25" s="8">
        <v>8.3333300000000001</v>
      </c>
      <c r="BJ25" s="8">
        <v>6.1753</v>
      </c>
      <c r="BK25" s="8" t="s">
        <v>55</v>
      </c>
      <c r="BL25" s="8" t="s">
        <v>55</v>
      </c>
      <c r="BM25" s="8" t="s">
        <v>55</v>
      </c>
      <c r="BN25" s="8" t="s">
        <v>55</v>
      </c>
      <c r="BO25" s="8" t="s">
        <v>55</v>
      </c>
      <c r="BP25" s="8">
        <v>12.773</v>
      </c>
      <c r="BQ25" s="8" t="s">
        <v>55</v>
      </c>
      <c r="BR25" s="8" t="s">
        <v>55</v>
      </c>
      <c r="BS25" s="8">
        <v>14.81481</v>
      </c>
      <c r="BT25" s="8" t="s">
        <v>55</v>
      </c>
      <c r="BU25" s="8" t="s">
        <v>55</v>
      </c>
      <c r="BV25" s="8" t="s">
        <v>55</v>
      </c>
      <c r="BW25" s="8" t="s">
        <v>55</v>
      </c>
      <c r="BX25" s="8">
        <v>16.252179999999999</v>
      </c>
      <c r="BY25" s="8">
        <v>15.06986</v>
      </c>
      <c r="BZ25" s="8">
        <v>16.046510000000001</v>
      </c>
      <c r="CA25" s="8">
        <v>17.187239999999999</v>
      </c>
      <c r="CB25" s="8">
        <v>14.3323</v>
      </c>
      <c r="CC25" s="8">
        <v>19.002700000000001</v>
      </c>
      <c r="CD25" s="8" t="s">
        <v>55</v>
      </c>
      <c r="CE25" s="8">
        <v>18.87959</v>
      </c>
      <c r="CF25" s="8">
        <v>15.00548</v>
      </c>
      <c r="CG25" s="8">
        <v>16.47748</v>
      </c>
      <c r="CH25" s="8" t="s">
        <v>55</v>
      </c>
      <c r="CI25" s="8">
        <v>20.128579999999999</v>
      </c>
      <c r="CJ25" s="8">
        <v>21.243659999999998</v>
      </c>
      <c r="CK25" s="8">
        <v>21.453610000000001</v>
      </c>
      <c r="CL25" s="8">
        <v>23.804079999999999</v>
      </c>
      <c r="CM25" s="8">
        <v>25.377300000000002</v>
      </c>
      <c r="CN25" s="8">
        <v>29.23798</v>
      </c>
      <c r="CO25" s="8">
        <v>23.602989999999998</v>
      </c>
      <c r="CP25" s="8" t="s">
        <v>55</v>
      </c>
      <c r="CQ25" s="8" t="s">
        <v>55</v>
      </c>
      <c r="CR25" s="8">
        <v>24.14911</v>
      </c>
      <c r="CS25" s="8" t="s">
        <v>55</v>
      </c>
      <c r="CT25" s="8">
        <v>26.478809999999999</v>
      </c>
      <c r="CU25" s="8">
        <v>29.767530000000001</v>
      </c>
      <c r="CV25" s="8">
        <v>28.70186</v>
      </c>
      <c r="CW25" s="8" t="s">
        <v>55</v>
      </c>
      <c r="CX25" s="8" t="s">
        <v>55</v>
      </c>
      <c r="CY25" s="8" t="s">
        <v>55</v>
      </c>
      <c r="CZ25" s="8" t="s">
        <v>55</v>
      </c>
    </row>
    <row r="26" spans="1:104" ht="13" x14ac:dyDescent="0.3">
      <c r="A26" t="str">
        <f>VLOOKUP(C26,region!$D$3:$E$229,2,0)</f>
        <v>LATIN AMER. &amp; CARIB</v>
      </c>
      <c r="B26" t="str">
        <f t="shared" ref="B26:B38" si="4">C26</f>
        <v>Brazil</v>
      </c>
      <c r="C26" s="36" t="s">
        <v>83</v>
      </c>
      <c r="D26">
        <v>41.207509999999999</v>
      </c>
      <c r="E26">
        <v>44.500079999999997</v>
      </c>
      <c r="F26">
        <v>46.085839999999997</v>
      </c>
      <c r="G26">
        <v>51.036050000000003</v>
      </c>
      <c r="H26">
        <v>51.036050000000003</v>
      </c>
      <c r="I26">
        <v>51.036050000000003</v>
      </c>
      <c r="J26">
        <v>51.036050000000003</v>
      </c>
      <c r="K26">
        <v>51.036050000000003</v>
      </c>
      <c r="L26">
        <v>51.036050000000003</v>
      </c>
      <c r="M26">
        <v>51.036050000000003</v>
      </c>
      <c r="N26">
        <v>51.036050000000003</v>
      </c>
      <c r="O26">
        <v>51.036050000000003</v>
      </c>
      <c r="P26">
        <v>59.707830000000001</v>
      </c>
      <c r="Q26">
        <v>59.707830000000001</v>
      </c>
      <c r="R26">
        <v>59.707830000000001</v>
      </c>
      <c r="S26">
        <v>59.707830000000001</v>
      </c>
      <c r="T26">
        <v>59.707830000000001</v>
      </c>
      <c r="U26">
        <v>57.608150000000002</v>
      </c>
      <c r="V26">
        <v>59.337020000000003</v>
      </c>
      <c r="W26">
        <v>59.704230000000003</v>
      </c>
      <c r="X26">
        <v>59.72007</v>
      </c>
      <c r="Y26">
        <v>59.928939999999997</v>
      </c>
      <c r="Z26">
        <v>59.949719999999999</v>
      </c>
      <c r="AA26">
        <v>60.07517</v>
      </c>
      <c r="AB26">
        <v>60.07517</v>
      </c>
      <c r="AC26">
        <v>60.07517</v>
      </c>
      <c r="AD26">
        <v>60.07517</v>
      </c>
      <c r="AE26">
        <v>60.07517</v>
      </c>
      <c r="AF26">
        <v>57.939959999999999</v>
      </c>
      <c r="AG26">
        <v>60.818930000000002</v>
      </c>
      <c r="AH26">
        <v>60.776829999999997</v>
      </c>
      <c r="AI26">
        <v>61.61121</v>
      </c>
      <c r="AJ26">
        <v>62.125450000000001</v>
      </c>
      <c r="AK26" s="33">
        <f t="shared" si="0"/>
        <v>61.911999999999999</v>
      </c>
      <c r="AL26">
        <v>62.173609999999996</v>
      </c>
      <c r="AM26">
        <v>61.79092</v>
      </c>
      <c r="AN26">
        <v>61.79092</v>
      </c>
      <c r="AO26">
        <v>59.74615</v>
      </c>
      <c r="AP26">
        <v>60.346890000000002</v>
      </c>
      <c r="AQ26">
        <v>60.770699999999998</v>
      </c>
      <c r="AR26">
        <v>60.483260000000001</v>
      </c>
      <c r="AS26">
        <v>60.724519999999998</v>
      </c>
      <c r="AT26">
        <v>60.822000000000003</v>
      </c>
      <c r="AU26">
        <v>60.822000000000003</v>
      </c>
      <c r="AV26">
        <v>60.633949999999999</v>
      </c>
      <c r="AW26">
        <v>60.633949999999999</v>
      </c>
      <c r="AX26">
        <v>60.633949999999999</v>
      </c>
      <c r="AZ26" s="33">
        <v>61.911999999999999</v>
      </c>
      <c r="BA26" s="50" t="str">
        <f t="shared" si="1"/>
        <v>ok</v>
      </c>
      <c r="BB26" s="51">
        <f t="shared" si="2"/>
        <v>61.911999999999999</v>
      </c>
      <c r="BC26" s="50"/>
      <c r="BD26" s="45" t="s">
        <v>128</v>
      </c>
      <c r="BE26" s="5" t="s">
        <v>53</v>
      </c>
      <c r="BF26" s="8" t="s">
        <v>55</v>
      </c>
      <c r="BG26" s="8">
        <v>49.972769999999997</v>
      </c>
      <c r="BH26" s="8" t="s">
        <v>55</v>
      </c>
      <c r="BI26" s="8">
        <v>50.218249999999998</v>
      </c>
      <c r="BJ26" s="8">
        <v>49.207479999999997</v>
      </c>
      <c r="BK26" s="8">
        <v>49.936790000000002</v>
      </c>
      <c r="BL26" s="8">
        <v>52.482529999999997</v>
      </c>
      <c r="BM26" s="8">
        <v>51.995010000000001</v>
      </c>
      <c r="BN26" s="8">
        <v>49.708629999999999</v>
      </c>
      <c r="BO26" s="8">
        <v>51.847749999999998</v>
      </c>
      <c r="BP26" s="8">
        <v>52.52149</v>
      </c>
      <c r="BQ26" s="8">
        <v>51.22043</v>
      </c>
      <c r="BR26" s="8">
        <v>51.362029999999997</v>
      </c>
      <c r="BS26" s="8">
        <v>52.476640000000003</v>
      </c>
      <c r="BT26" s="8">
        <v>53.270539999999997</v>
      </c>
      <c r="BU26" s="8">
        <v>54.145269999999996</v>
      </c>
      <c r="BV26" s="8">
        <v>51.272640000000003</v>
      </c>
      <c r="BW26" s="8">
        <v>51.587870000000002</v>
      </c>
      <c r="BX26" s="8">
        <v>54.038670000000003</v>
      </c>
      <c r="BY26" s="8">
        <v>54.758789999999998</v>
      </c>
      <c r="BZ26" s="8">
        <v>52.627310000000001</v>
      </c>
      <c r="CA26" s="8">
        <v>52.920250000000003</v>
      </c>
      <c r="CB26" s="8">
        <v>56.98113</v>
      </c>
      <c r="CC26" s="8">
        <v>58.473089999999999</v>
      </c>
      <c r="CD26" s="8">
        <v>59.224780000000003</v>
      </c>
      <c r="CE26" s="8">
        <v>57.645380000000003</v>
      </c>
      <c r="CF26" s="8">
        <v>57.602130000000002</v>
      </c>
      <c r="CG26" s="8">
        <v>58.148470000000003</v>
      </c>
      <c r="CH26" s="8">
        <v>61.225900000000003</v>
      </c>
      <c r="CI26" s="8">
        <v>60.002630000000003</v>
      </c>
      <c r="CJ26" s="8">
        <v>61.697240000000001</v>
      </c>
      <c r="CK26" s="8">
        <v>61.062930000000001</v>
      </c>
      <c r="CL26" s="8">
        <v>61.528100000000002</v>
      </c>
      <c r="CM26" s="8">
        <v>61.974379999999996</v>
      </c>
      <c r="CN26" s="8">
        <v>62.15551</v>
      </c>
      <c r="CO26" s="8" t="s">
        <v>55</v>
      </c>
      <c r="CP26" s="8">
        <v>62.593890000000002</v>
      </c>
      <c r="CQ26" s="8">
        <v>63.417340000000003</v>
      </c>
      <c r="CR26" s="8" t="s">
        <v>55</v>
      </c>
      <c r="CS26" s="8">
        <v>62.812429999999999</v>
      </c>
      <c r="CT26" s="8">
        <v>60.10089</v>
      </c>
      <c r="CU26" s="8">
        <v>61.256590000000003</v>
      </c>
      <c r="CV26" s="8">
        <v>60.982059999999997</v>
      </c>
      <c r="CW26" s="8">
        <v>60.130859999999998</v>
      </c>
      <c r="CX26" s="8">
        <v>60.408700000000003</v>
      </c>
      <c r="CY26" s="8" t="s">
        <v>55</v>
      </c>
      <c r="CZ26" s="8" t="s">
        <v>55</v>
      </c>
    </row>
    <row r="27" spans="1:104" ht="13" x14ac:dyDescent="0.3">
      <c r="A27" t="str">
        <f>VLOOKUP(C27,region!$D$3:$E$229,2,0)</f>
        <v>LATIN AMER. &amp; CARIB</v>
      </c>
      <c r="B27" t="str">
        <f t="shared" si="4"/>
        <v>Chile</v>
      </c>
      <c r="C27" s="36" t="s">
        <v>97</v>
      </c>
      <c r="D27">
        <v>44.348880000000001</v>
      </c>
      <c r="E27">
        <v>44.348880000000001</v>
      </c>
      <c r="F27">
        <v>44.348880000000001</v>
      </c>
      <c r="G27">
        <v>44.348880000000001</v>
      </c>
      <c r="H27">
        <v>44.348880000000001</v>
      </c>
      <c r="I27">
        <v>48.915970000000002</v>
      </c>
      <c r="J27">
        <v>48.915970000000002</v>
      </c>
      <c r="K27">
        <v>51.837780000000002</v>
      </c>
      <c r="L27">
        <v>49.508200000000002</v>
      </c>
      <c r="M27">
        <v>52.967179999999999</v>
      </c>
      <c r="N27">
        <v>51.82047</v>
      </c>
      <c r="O27">
        <v>54.144829999999999</v>
      </c>
      <c r="P27">
        <v>35.640799999999999</v>
      </c>
      <c r="Q27">
        <v>47.860700000000001</v>
      </c>
      <c r="R27">
        <v>49.096559999999997</v>
      </c>
      <c r="S27">
        <v>49.096559999999997</v>
      </c>
      <c r="T27">
        <v>51.436019999999999</v>
      </c>
      <c r="U27">
        <v>51.436019999999999</v>
      </c>
      <c r="V27">
        <v>51.436019999999999</v>
      </c>
      <c r="W27">
        <v>51.436019999999999</v>
      </c>
      <c r="X27">
        <v>51.436019999999999</v>
      </c>
      <c r="Y27">
        <v>51.436019999999999</v>
      </c>
      <c r="Z27">
        <v>51.436019999999999</v>
      </c>
      <c r="AA27">
        <v>51.436019999999999</v>
      </c>
      <c r="AB27">
        <v>51.436019999999999</v>
      </c>
      <c r="AC27">
        <v>51.765000000000001</v>
      </c>
      <c r="AD27">
        <v>51.765000000000001</v>
      </c>
      <c r="AE27">
        <v>52.889670000000002</v>
      </c>
      <c r="AF27">
        <v>49.52863</v>
      </c>
      <c r="AG27">
        <v>49.381799999999998</v>
      </c>
      <c r="AH27">
        <v>46.193159999999999</v>
      </c>
      <c r="AI27">
        <v>46.193159999999999</v>
      </c>
      <c r="AJ27">
        <v>46.193159999999999</v>
      </c>
      <c r="AK27" s="33">
        <f t="shared" si="0"/>
        <v>51.301969999999997</v>
      </c>
      <c r="AL27">
        <v>51.301969999999997</v>
      </c>
      <c r="AM27">
        <v>51.301969999999997</v>
      </c>
      <c r="AN27">
        <v>51.420020000000001</v>
      </c>
      <c r="AO27">
        <v>52.80791</v>
      </c>
      <c r="AP27">
        <v>54.001950000000001</v>
      </c>
      <c r="AQ27">
        <v>55.041629999999998</v>
      </c>
      <c r="AR27">
        <v>55.151870000000002</v>
      </c>
      <c r="AS27">
        <v>55.151870000000002</v>
      </c>
      <c r="AT27">
        <v>56.043750000000003</v>
      </c>
      <c r="AU27">
        <v>56.602519999999998</v>
      </c>
      <c r="AV27">
        <v>55.671990000000001</v>
      </c>
      <c r="AW27">
        <v>55.671990000000001</v>
      </c>
      <c r="AX27">
        <v>55.671990000000001</v>
      </c>
      <c r="AZ27" s="33">
        <v>51.301969999999997</v>
      </c>
      <c r="BA27" s="50" t="str">
        <f t="shared" si="1"/>
        <v>ok</v>
      </c>
      <c r="BB27" s="51">
        <f t="shared" si="2"/>
        <v>51.301969999999997</v>
      </c>
      <c r="BC27" s="50"/>
      <c r="BD27" s="45" t="s">
        <v>129</v>
      </c>
      <c r="BE27" s="5" t="s">
        <v>53</v>
      </c>
      <c r="BF27" s="7" t="s">
        <v>55</v>
      </c>
      <c r="BG27" s="7" t="s">
        <v>55</v>
      </c>
      <c r="BH27" s="7" t="s">
        <v>55</v>
      </c>
      <c r="BI27" s="7">
        <v>36.957680000000003</v>
      </c>
      <c r="BJ27" s="7">
        <v>39.347320000000003</v>
      </c>
      <c r="BK27" s="7" t="s">
        <v>55</v>
      </c>
      <c r="BL27" s="7" t="s">
        <v>55</v>
      </c>
      <c r="BM27" s="7" t="s">
        <v>55</v>
      </c>
      <c r="BN27" s="7" t="s">
        <v>55</v>
      </c>
      <c r="BO27" s="7" t="s">
        <v>55</v>
      </c>
      <c r="BP27" s="7" t="s">
        <v>55</v>
      </c>
      <c r="BQ27" s="7" t="s">
        <v>55</v>
      </c>
      <c r="BR27" s="7" t="s">
        <v>55</v>
      </c>
      <c r="BS27" s="7">
        <v>44.05039</v>
      </c>
      <c r="BT27" s="7" t="s">
        <v>55</v>
      </c>
      <c r="BU27" s="7" t="s">
        <v>55</v>
      </c>
      <c r="BV27" s="7">
        <v>48.39199</v>
      </c>
      <c r="BW27" s="7">
        <v>49.14481</v>
      </c>
      <c r="BX27" s="7">
        <v>49.777540000000002</v>
      </c>
      <c r="BY27" s="7">
        <v>50.661940000000001</v>
      </c>
      <c r="BZ27" s="7" t="s">
        <v>55</v>
      </c>
      <c r="CA27" s="7" t="s">
        <v>55</v>
      </c>
      <c r="CB27" s="7" t="s">
        <v>55</v>
      </c>
      <c r="CC27" s="7" t="s">
        <v>55</v>
      </c>
      <c r="CD27" s="7">
        <v>53.754550000000002</v>
      </c>
      <c r="CE27" s="7" t="s">
        <v>55</v>
      </c>
      <c r="CF27" s="7" t="s">
        <v>55</v>
      </c>
      <c r="CG27" s="7" t="s">
        <v>55</v>
      </c>
      <c r="CH27" s="7" t="s">
        <v>55</v>
      </c>
      <c r="CI27" s="7">
        <v>55.469160000000002</v>
      </c>
      <c r="CJ27" s="7">
        <v>55.407649999999997</v>
      </c>
      <c r="CK27" s="7" t="s">
        <v>55</v>
      </c>
      <c r="CL27" s="7">
        <v>55.51728</v>
      </c>
      <c r="CM27" s="7">
        <v>56.552030000000002</v>
      </c>
      <c r="CN27" s="7">
        <v>55.91874</v>
      </c>
      <c r="CO27" s="7">
        <v>55.473399999999998</v>
      </c>
      <c r="CP27" s="7">
        <v>55.082459999999998</v>
      </c>
      <c r="CQ27" s="7">
        <v>55.22589</v>
      </c>
      <c r="CR27" s="7">
        <v>54.854170000000003</v>
      </c>
      <c r="CS27" s="7">
        <v>55.217419999999997</v>
      </c>
      <c r="CT27" s="7" t="s">
        <v>55</v>
      </c>
      <c r="CU27" s="7" t="s">
        <v>55</v>
      </c>
      <c r="CV27" s="7">
        <v>56.248269999999998</v>
      </c>
      <c r="CW27" s="7">
        <v>56.119280000000003</v>
      </c>
      <c r="CX27" s="7">
        <v>55.883459999999999</v>
      </c>
      <c r="CY27" s="7" t="s">
        <v>55</v>
      </c>
      <c r="CZ27" s="7" t="s">
        <v>55</v>
      </c>
    </row>
    <row r="28" spans="1:104" ht="13" x14ac:dyDescent="0.3">
      <c r="A28" t="str">
        <f>VLOOKUP(C28,region!$D$3:$E$229,2,0)</f>
        <v>LATIN AMER. &amp; CARIB</v>
      </c>
      <c r="B28" s="55" t="str">
        <f t="shared" si="4"/>
        <v>Colombia</v>
      </c>
      <c r="C28" s="36" t="s">
        <v>101</v>
      </c>
      <c r="D28">
        <v>46.66152771524969</v>
      </c>
      <c r="E28">
        <v>46.874320603913645</v>
      </c>
      <c r="F28">
        <v>47.0871134925776</v>
      </c>
      <c r="G28">
        <v>47.299906381241556</v>
      </c>
      <c r="H28">
        <v>47.512699269905511</v>
      </c>
      <c r="I28">
        <v>47.725492158569523</v>
      </c>
      <c r="J28">
        <v>47.938285047233421</v>
      </c>
      <c r="K28">
        <v>42.183169999999997</v>
      </c>
      <c r="L28">
        <v>42.183169999999997</v>
      </c>
      <c r="M28">
        <v>42.183169999999997</v>
      </c>
      <c r="N28">
        <v>42.183169999999997</v>
      </c>
      <c r="O28">
        <v>48.297339999999998</v>
      </c>
      <c r="P28">
        <v>49.731900000000003</v>
      </c>
      <c r="Q28">
        <v>49.731900000000003</v>
      </c>
      <c r="R28">
        <v>51.556919999999998</v>
      </c>
      <c r="S28">
        <v>51.467089999999999</v>
      </c>
      <c r="T28">
        <v>53.127450000000003</v>
      </c>
      <c r="U28">
        <v>54.072099999999999</v>
      </c>
      <c r="V28">
        <v>54.072099999999999</v>
      </c>
      <c r="W28">
        <v>52.81767</v>
      </c>
      <c r="X28">
        <v>52.81767</v>
      </c>
      <c r="Y28">
        <v>53.205080000000002</v>
      </c>
      <c r="Z28">
        <v>53.205080000000002</v>
      </c>
      <c r="AA28">
        <v>53.205080000000002</v>
      </c>
      <c r="AB28">
        <v>53.205080000000002</v>
      </c>
      <c r="AC28">
        <v>55.170650000000002</v>
      </c>
      <c r="AD28">
        <v>55.795439999999999</v>
      </c>
      <c r="AE28">
        <v>55.795439999999999</v>
      </c>
      <c r="AF28">
        <v>55.795439999999999</v>
      </c>
      <c r="AG28">
        <v>55.795439999999999</v>
      </c>
      <c r="AH28">
        <v>55.795439999999999</v>
      </c>
      <c r="AI28">
        <v>55.795439999999999</v>
      </c>
      <c r="AJ28">
        <v>56.593119999999999</v>
      </c>
      <c r="AK28" s="33">
        <f t="shared" si="0"/>
        <v>56.593119999999999</v>
      </c>
      <c r="AL28">
        <v>51.983260000000001</v>
      </c>
      <c r="AM28">
        <v>51.87191</v>
      </c>
      <c r="AN28">
        <v>49.599960000000003</v>
      </c>
      <c r="AO28">
        <v>54.32056</v>
      </c>
      <c r="AP28">
        <v>42.603560000000002</v>
      </c>
      <c r="AQ28">
        <v>52.503500000000003</v>
      </c>
      <c r="AR28">
        <v>55.823920000000001</v>
      </c>
      <c r="AS28">
        <v>54.491230000000002</v>
      </c>
      <c r="AT28">
        <v>53.98986</v>
      </c>
      <c r="AU28">
        <v>55.3048</v>
      </c>
      <c r="AV28">
        <v>55.741680000000002</v>
      </c>
      <c r="AW28">
        <v>54.96266</v>
      </c>
      <c r="AX28">
        <v>54.96266</v>
      </c>
      <c r="AZ28" s="33">
        <v>56.593119999999999</v>
      </c>
      <c r="BA28" s="50" t="str">
        <f t="shared" si="1"/>
        <v>???</v>
      </c>
      <c r="BB28" s="51" t="str">
        <f t="shared" si="2"/>
        <v>..</v>
      </c>
      <c r="BC28" s="50"/>
      <c r="BD28" s="45" t="s">
        <v>138</v>
      </c>
      <c r="BE28" s="5" t="s">
        <v>53</v>
      </c>
      <c r="BF28" s="8" t="s">
        <v>55</v>
      </c>
      <c r="BG28" s="8">
        <v>35.424280000000003</v>
      </c>
      <c r="BH28" s="8" t="s">
        <v>55</v>
      </c>
      <c r="BI28" s="8">
        <v>40.430039999999998</v>
      </c>
      <c r="BJ28" s="8">
        <v>40.694899999999997</v>
      </c>
      <c r="BK28" s="8">
        <v>37.533920000000002</v>
      </c>
      <c r="BL28" s="8">
        <v>36.956389999999999</v>
      </c>
      <c r="BM28" s="8">
        <v>37.138190000000002</v>
      </c>
      <c r="BN28" s="8">
        <v>38.789870000000001</v>
      </c>
      <c r="BO28" s="8">
        <v>40.994390000000003</v>
      </c>
      <c r="BP28" s="8">
        <v>41.620959999999997</v>
      </c>
      <c r="BQ28" s="8">
        <v>40.645769999999999</v>
      </c>
      <c r="BR28" s="8">
        <v>41.811030000000002</v>
      </c>
      <c r="BS28" s="8">
        <v>43.078069999999997</v>
      </c>
      <c r="BT28" s="8">
        <v>44.930210000000002</v>
      </c>
      <c r="BU28" s="8">
        <v>46.086469999999998</v>
      </c>
      <c r="BV28" s="8">
        <v>50.589550000000003</v>
      </c>
      <c r="BW28" s="8">
        <v>55.18327</v>
      </c>
      <c r="BX28" s="8">
        <v>52.24559</v>
      </c>
      <c r="BY28" s="8" t="s">
        <v>55</v>
      </c>
      <c r="BZ28" s="8">
        <v>53.378590000000003</v>
      </c>
      <c r="CA28" s="8">
        <v>52.921669999999999</v>
      </c>
      <c r="CB28" s="8">
        <v>52.820659999999997</v>
      </c>
      <c r="CC28" s="8">
        <v>53.984340000000003</v>
      </c>
      <c r="CD28" s="8">
        <v>56.64949</v>
      </c>
      <c r="CE28" s="8" t="s">
        <v>55</v>
      </c>
      <c r="CF28" s="8" t="s">
        <v>55</v>
      </c>
      <c r="CG28" s="8">
        <v>54.615960000000001</v>
      </c>
      <c r="CH28" s="8" t="s">
        <v>55</v>
      </c>
      <c r="CI28" s="8" t="s">
        <v>55</v>
      </c>
      <c r="CJ28" s="8" t="s">
        <v>55</v>
      </c>
      <c r="CK28" s="8">
        <v>55.545000000000002</v>
      </c>
      <c r="CL28" s="8">
        <v>55.170439999999999</v>
      </c>
      <c r="CM28" s="8" t="s">
        <v>55</v>
      </c>
      <c r="CN28" s="8">
        <v>60.901629999999997</v>
      </c>
      <c r="CO28" s="8">
        <v>61.48283</v>
      </c>
      <c r="CP28" s="8" t="s">
        <v>55</v>
      </c>
      <c r="CQ28" s="8">
        <v>59.494010000000003</v>
      </c>
      <c r="CR28" s="8">
        <v>59.32105</v>
      </c>
      <c r="CS28" s="8" t="s">
        <v>55</v>
      </c>
      <c r="CT28" s="8">
        <v>59.857750000000003</v>
      </c>
      <c r="CU28" s="8">
        <v>59.813760000000002</v>
      </c>
      <c r="CV28" s="8">
        <v>59.056579999999997</v>
      </c>
      <c r="CW28" s="8">
        <v>58.787379999999999</v>
      </c>
      <c r="CX28" s="8">
        <v>57.777450000000002</v>
      </c>
      <c r="CY28" s="8" t="s">
        <v>55</v>
      </c>
      <c r="CZ28" s="8" t="s">
        <v>55</v>
      </c>
    </row>
    <row r="29" spans="1:104" ht="13" x14ac:dyDescent="0.3">
      <c r="A29" t="str">
        <f>VLOOKUP(C29,region!$D$3:$E$229,2,0)</f>
        <v>LATIN AMER. &amp; CARIB</v>
      </c>
      <c r="B29" t="str">
        <f t="shared" si="4"/>
        <v>Cuba</v>
      </c>
      <c r="C29" s="36" t="s">
        <v>108</v>
      </c>
      <c r="D29">
        <v>37.056469999999997</v>
      </c>
      <c r="E29">
        <v>37.056469999999997</v>
      </c>
      <c r="F29">
        <v>37.056469999999997</v>
      </c>
      <c r="G29">
        <v>37.056469999999997</v>
      </c>
      <c r="H29">
        <v>37.056469999999997</v>
      </c>
      <c r="I29">
        <v>37.056469999999997</v>
      </c>
      <c r="J29">
        <v>37.056469999999997</v>
      </c>
      <c r="K29">
        <v>37.056469999999997</v>
      </c>
      <c r="L29">
        <v>31.22495</v>
      </c>
      <c r="M29">
        <v>31.22495</v>
      </c>
      <c r="N29">
        <v>31.22495</v>
      </c>
      <c r="O29">
        <v>31.22495</v>
      </c>
      <c r="P29">
        <v>31.22495</v>
      </c>
      <c r="Q29">
        <v>31.22495</v>
      </c>
      <c r="R29">
        <v>31.22495</v>
      </c>
      <c r="S29">
        <v>31.22495</v>
      </c>
      <c r="T29">
        <v>54.042729999999999</v>
      </c>
      <c r="U29">
        <v>52.008139999999997</v>
      </c>
      <c r="V29">
        <v>56.522370000000002</v>
      </c>
      <c r="W29">
        <v>54.993000000000002</v>
      </c>
      <c r="X29">
        <v>54.959490000000002</v>
      </c>
      <c r="Y29">
        <v>56.10915</v>
      </c>
      <c r="Z29">
        <v>56.10915</v>
      </c>
      <c r="AA29">
        <v>56.641219999999997</v>
      </c>
      <c r="AB29">
        <v>56.641219999999997</v>
      </c>
      <c r="AC29">
        <v>58.529739999999997</v>
      </c>
      <c r="AD29">
        <v>59.080300000000001</v>
      </c>
      <c r="AE29">
        <v>56.599519999999998</v>
      </c>
      <c r="AF29">
        <v>56.599519999999998</v>
      </c>
      <c r="AG29">
        <v>56.599519999999998</v>
      </c>
      <c r="AH29">
        <v>56.599519999999998</v>
      </c>
      <c r="AI29">
        <v>56.599519999999998</v>
      </c>
      <c r="AJ29">
        <v>62.185690000000001</v>
      </c>
      <c r="AK29" s="33">
        <f t="shared" si="0"/>
        <v>59.806399999999996</v>
      </c>
      <c r="AL29">
        <v>19.61684</v>
      </c>
      <c r="AM29">
        <v>58.880159999999997</v>
      </c>
      <c r="AN29">
        <v>46.77122</v>
      </c>
      <c r="AO29">
        <v>53.955509999999997</v>
      </c>
      <c r="AP29">
        <v>47.865769999999998</v>
      </c>
      <c r="AQ29">
        <v>51.825470000000003</v>
      </c>
      <c r="AR29">
        <v>57.452269999999999</v>
      </c>
      <c r="AS29">
        <v>60.874699999999997</v>
      </c>
      <c r="AT29">
        <v>62.194459999999999</v>
      </c>
      <c r="AU29">
        <v>62.572119999999998</v>
      </c>
      <c r="AV29">
        <v>63.605370000000001</v>
      </c>
      <c r="AW29">
        <v>60.814839999999997</v>
      </c>
      <c r="AX29">
        <v>60.814839999999997</v>
      </c>
      <c r="AZ29" s="33">
        <v>59.806399999999996</v>
      </c>
      <c r="BA29" s="50" t="str">
        <f t="shared" si="1"/>
        <v>ok</v>
      </c>
      <c r="BB29" s="51">
        <f t="shared" si="2"/>
        <v>59.806399999999996</v>
      </c>
      <c r="BC29" s="50"/>
      <c r="BD29" s="45" t="s">
        <v>147</v>
      </c>
      <c r="BE29" s="5" t="s">
        <v>53</v>
      </c>
      <c r="BF29" s="7" t="s">
        <v>55</v>
      </c>
      <c r="BG29" s="7">
        <v>16.875</v>
      </c>
      <c r="BH29" s="7" t="s">
        <v>55</v>
      </c>
      <c r="BI29" s="7">
        <v>19.56522</v>
      </c>
      <c r="BJ29" s="7">
        <v>26.923079999999999</v>
      </c>
      <c r="BK29" s="7" t="s">
        <v>55</v>
      </c>
      <c r="BL29" s="7" t="s">
        <v>55</v>
      </c>
      <c r="BM29" s="7">
        <v>32.853720000000003</v>
      </c>
      <c r="BN29" s="7" t="s">
        <v>55</v>
      </c>
      <c r="BO29" s="7" t="s">
        <v>55</v>
      </c>
      <c r="BP29" s="7">
        <v>49.015540000000001</v>
      </c>
      <c r="BQ29" s="7">
        <v>44.106090000000002</v>
      </c>
      <c r="BR29" s="7">
        <v>32.317070000000001</v>
      </c>
      <c r="BS29" s="7">
        <v>33.659489999999998</v>
      </c>
      <c r="BT29" s="7">
        <v>52.212389999999999</v>
      </c>
      <c r="BU29" s="7" t="s">
        <v>55</v>
      </c>
      <c r="BV29" s="7">
        <v>56.116210000000002</v>
      </c>
      <c r="BW29" s="7">
        <v>46.132210000000001</v>
      </c>
      <c r="BX29" s="7" t="s">
        <v>55</v>
      </c>
      <c r="BY29" s="7" t="s">
        <v>55</v>
      </c>
      <c r="BZ29" s="7" t="s">
        <v>55</v>
      </c>
      <c r="CA29" s="7">
        <v>45.200369999999999</v>
      </c>
      <c r="CB29" s="7" t="s">
        <v>55</v>
      </c>
      <c r="CC29" s="7" t="s">
        <v>55</v>
      </c>
      <c r="CD29" s="7" t="s">
        <v>55</v>
      </c>
      <c r="CE29" s="7" t="s">
        <v>55</v>
      </c>
      <c r="CF29" s="7">
        <v>53.925350000000002</v>
      </c>
      <c r="CG29" s="7" t="s">
        <v>55</v>
      </c>
      <c r="CH29" s="7" t="s">
        <v>55</v>
      </c>
      <c r="CI29" s="7" t="s">
        <v>55</v>
      </c>
      <c r="CJ29" s="7" t="s">
        <v>55</v>
      </c>
      <c r="CK29" s="7" t="s">
        <v>55</v>
      </c>
      <c r="CL29" s="7" t="s">
        <v>55</v>
      </c>
      <c r="CM29" s="7" t="s">
        <v>55</v>
      </c>
      <c r="CN29" s="7">
        <v>61.086379999999998</v>
      </c>
      <c r="CO29" s="7">
        <v>66.514290000000003</v>
      </c>
      <c r="CP29" s="7">
        <v>71.216409999999996</v>
      </c>
      <c r="CQ29" s="7">
        <v>70.805160000000001</v>
      </c>
      <c r="CR29" s="7">
        <v>69.988550000000004</v>
      </c>
      <c r="CS29" s="7">
        <v>69.262299999999996</v>
      </c>
      <c r="CT29" s="7">
        <v>73.674589999999995</v>
      </c>
      <c r="CU29" s="7">
        <v>75.720160000000007</v>
      </c>
      <c r="CV29" s="7">
        <v>74.863979999999998</v>
      </c>
      <c r="CW29" s="7" t="s">
        <v>55</v>
      </c>
      <c r="CX29" s="7" t="s">
        <v>55</v>
      </c>
      <c r="CY29" s="7" t="s">
        <v>55</v>
      </c>
      <c r="CZ29" s="7" t="s">
        <v>55</v>
      </c>
    </row>
    <row r="30" spans="1:104" ht="13" x14ac:dyDescent="0.3">
      <c r="A30" t="str">
        <f>VLOOKUP(C30,region!$D$3:$E$229,2,0)</f>
        <v>LATIN AMER. &amp; CARIB</v>
      </c>
      <c r="B30" t="str">
        <f t="shared" si="4"/>
        <v>El Salvador</v>
      </c>
      <c r="C30" s="36" t="s">
        <v>120</v>
      </c>
      <c r="D30">
        <v>25.70093</v>
      </c>
      <c r="E30">
        <v>15.541600000000001</v>
      </c>
      <c r="F30">
        <v>15.541600000000001</v>
      </c>
      <c r="G30">
        <v>26.927779999999998</v>
      </c>
      <c r="H30">
        <v>26.927779999999998</v>
      </c>
      <c r="I30">
        <v>26.927779999999998</v>
      </c>
      <c r="J30">
        <v>26.927779999999998</v>
      </c>
      <c r="K30">
        <v>27.81513</v>
      </c>
      <c r="L30">
        <v>27.81513</v>
      </c>
      <c r="M30">
        <v>27.81513</v>
      </c>
      <c r="N30">
        <v>27.81513</v>
      </c>
      <c r="O30">
        <v>29.86185</v>
      </c>
      <c r="P30">
        <v>29.86185</v>
      </c>
      <c r="Q30">
        <v>46.862090000000002</v>
      </c>
      <c r="R30">
        <v>51.632649999999998</v>
      </c>
      <c r="S30">
        <v>50.71895</v>
      </c>
      <c r="T30">
        <v>51.845939999999999</v>
      </c>
      <c r="U30">
        <v>52.748800000000003</v>
      </c>
      <c r="V30">
        <v>52.748800000000003</v>
      </c>
      <c r="W30">
        <v>54.392189999999999</v>
      </c>
      <c r="X30">
        <v>54.102620000000002</v>
      </c>
      <c r="Y30">
        <v>54.102620000000002</v>
      </c>
      <c r="Z30">
        <v>54.102620000000002</v>
      </c>
      <c r="AA30">
        <v>54.102620000000002</v>
      </c>
      <c r="AB30">
        <v>54.102620000000002</v>
      </c>
      <c r="AC30">
        <v>54.102620000000002</v>
      </c>
      <c r="AD30">
        <v>54.102620000000002</v>
      </c>
      <c r="AE30">
        <v>54.102620000000002</v>
      </c>
      <c r="AF30">
        <v>49.921349999999997</v>
      </c>
      <c r="AG30">
        <v>49.316279999999999</v>
      </c>
      <c r="AH30">
        <v>49.168140000000001</v>
      </c>
      <c r="AI30">
        <v>49.168140000000001</v>
      </c>
      <c r="AJ30">
        <v>55.178170000000001</v>
      </c>
      <c r="AK30" s="33">
        <f t="shared" si="0"/>
        <v>58.06297</v>
      </c>
      <c r="AL30">
        <v>58.06297</v>
      </c>
      <c r="AM30">
        <v>58.165019999999998</v>
      </c>
      <c r="AN30">
        <v>58.587629999999997</v>
      </c>
      <c r="AO30">
        <v>58.220239999999997</v>
      </c>
      <c r="AP30">
        <v>58.211509999999997</v>
      </c>
      <c r="AQ30">
        <v>58.145719999999997</v>
      </c>
      <c r="AR30">
        <v>58.739539999999998</v>
      </c>
      <c r="AS30">
        <v>58.731020000000001</v>
      </c>
      <c r="AT30">
        <v>58.224870000000003</v>
      </c>
      <c r="AU30">
        <v>56.581569999999999</v>
      </c>
      <c r="AV30">
        <v>56.380569999999999</v>
      </c>
      <c r="AW30">
        <v>56.380569999999999</v>
      </c>
      <c r="AX30">
        <v>56.380569999999999</v>
      </c>
      <c r="AZ30" s="33">
        <v>58.06297</v>
      </c>
      <c r="BA30" s="50" t="str">
        <f t="shared" si="1"/>
        <v>ok</v>
      </c>
      <c r="BB30" s="51">
        <f t="shared" si="2"/>
        <v>58.06297</v>
      </c>
      <c r="BC30" s="50"/>
      <c r="BD30" s="45" t="s">
        <v>149</v>
      </c>
      <c r="BE30" s="5" t="s">
        <v>53</v>
      </c>
      <c r="BF30" s="7" t="s">
        <v>55</v>
      </c>
      <c r="BG30" s="7">
        <v>1.94076</v>
      </c>
      <c r="BH30" s="7" t="s">
        <v>55</v>
      </c>
      <c r="BI30" s="7" t="s">
        <v>55</v>
      </c>
      <c r="BJ30" s="7" t="s">
        <v>55</v>
      </c>
      <c r="BK30" s="7">
        <v>14.655900000000001</v>
      </c>
      <c r="BL30" s="7" t="s">
        <v>55</v>
      </c>
      <c r="BM30" s="7" t="s">
        <v>55</v>
      </c>
      <c r="BN30" s="7">
        <v>14.496639999999999</v>
      </c>
      <c r="BO30" s="7">
        <v>20.020430000000001</v>
      </c>
      <c r="BP30" s="7">
        <v>15.681229999999999</v>
      </c>
      <c r="BQ30" s="7">
        <v>15.87689</v>
      </c>
      <c r="BR30" s="7">
        <v>23.513390000000001</v>
      </c>
      <c r="BS30" s="7">
        <v>28.978100000000001</v>
      </c>
      <c r="BT30" s="7">
        <v>23.324249999999999</v>
      </c>
      <c r="BU30" s="7">
        <v>22.141010000000001</v>
      </c>
      <c r="BV30" s="7">
        <v>37.64378</v>
      </c>
      <c r="BW30" s="7">
        <v>34.339889999999997</v>
      </c>
      <c r="BX30" s="7">
        <v>22.173439999999999</v>
      </c>
      <c r="BY30" s="7">
        <v>20.645910000000001</v>
      </c>
      <c r="BZ30" s="7">
        <v>20.75929</v>
      </c>
      <c r="CA30" s="7">
        <v>18.029990000000002</v>
      </c>
      <c r="CB30" s="7">
        <v>19.098549999999999</v>
      </c>
      <c r="CC30" s="7">
        <v>18.743110000000001</v>
      </c>
      <c r="CD30" s="7">
        <v>19.906479999999998</v>
      </c>
      <c r="CE30" s="7" t="s">
        <v>55</v>
      </c>
      <c r="CF30" s="7" t="s">
        <v>55</v>
      </c>
      <c r="CG30" s="7">
        <v>17.853629999999999</v>
      </c>
      <c r="CH30" s="7" t="s">
        <v>55</v>
      </c>
      <c r="CI30" s="7" t="s">
        <v>55</v>
      </c>
      <c r="CJ30" s="7" t="s">
        <v>55</v>
      </c>
      <c r="CK30" s="7" t="s">
        <v>55</v>
      </c>
      <c r="CL30" s="7" t="s">
        <v>55</v>
      </c>
      <c r="CM30" s="7" t="s">
        <v>55</v>
      </c>
      <c r="CN30" s="7" t="s">
        <v>55</v>
      </c>
      <c r="CO30" s="7" t="s">
        <v>55</v>
      </c>
      <c r="CP30" s="7" t="s">
        <v>55</v>
      </c>
      <c r="CQ30" s="7" t="s">
        <v>55</v>
      </c>
      <c r="CR30" s="7" t="s">
        <v>55</v>
      </c>
      <c r="CS30" s="7" t="s">
        <v>55</v>
      </c>
      <c r="CT30" s="7" t="s">
        <v>55</v>
      </c>
      <c r="CU30" s="7" t="s">
        <v>55</v>
      </c>
      <c r="CV30" s="7" t="s">
        <v>55</v>
      </c>
      <c r="CW30" s="7" t="s">
        <v>55</v>
      </c>
      <c r="CX30" s="7" t="s">
        <v>55</v>
      </c>
      <c r="CY30" s="7" t="s">
        <v>55</v>
      </c>
      <c r="CZ30" s="7" t="s">
        <v>55</v>
      </c>
    </row>
    <row r="31" spans="1:104" ht="13" x14ac:dyDescent="0.3">
      <c r="A31" t="str">
        <f>VLOOKUP(C31,region!$D$3:$E$229,2,0)</f>
        <v>LATIN AMER. &amp; CARIB</v>
      </c>
      <c r="B31" s="55" t="str">
        <f t="shared" si="4"/>
        <v>Guyana</v>
      </c>
      <c r="C31" s="36" t="s">
        <v>147</v>
      </c>
      <c r="D31">
        <v>16.875</v>
      </c>
      <c r="E31">
        <v>16.875</v>
      </c>
      <c r="F31">
        <v>16.875</v>
      </c>
      <c r="G31">
        <v>19.56522</v>
      </c>
      <c r="H31">
        <v>26.923079999999999</v>
      </c>
      <c r="I31">
        <v>26.923079999999999</v>
      </c>
      <c r="J31">
        <v>26.923079999999999</v>
      </c>
      <c r="K31">
        <v>32.853720000000003</v>
      </c>
      <c r="L31">
        <v>32.853720000000003</v>
      </c>
      <c r="M31">
        <v>32.853720000000003</v>
      </c>
      <c r="N31">
        <v>49.015540000000001</v>
      </c>
      <c r="O31">
        <v>44.106090000000002</v>
      </c>
      <c r="P31">
        <v>32.317070000000001</v>
      </c>
      <c r="Q31">
        <v>33.659489999999998</v>
      </c>
      <c r="R31">
        <v>52.212389999999999</v>
      </c>
      <c r="S31">
        <v>52.212389999999999</v>
      </c>
      <c r="T31">
        <v>56.116210000000002</v>
      </c>
      <c r="U31">
        <v>46.132210000000001</v>
      </c>
      <c r="V31">
        <v>46.132210000000001</v>
      </c>
      <c r="W31">
        <v>46.132210000000001</v>
      </c>
      <c r="X31">
        <v>46.132210000000001</v>
      </c>
      <c r="Y31">
        <v>45.200369999999999</v>
      </c>
      <c r="Z31">
        <v>45.200369999999999</v>
      </c>
      <c r="AA31">
        <v>45.200369999999999</v>
      </c>
      <c r="AB31">
        <v>45.200369999999999</v>
      </c>
      <c r="AC31">
        <v>45.200369999999999</v>
      </c>
      <c r="AD31">
        <v>53.925350000000002</v>
      </c>
      <c r="AE31">
        <v>53.925350000000002</v>
      </c>
      <c r="AF31">
        <v>53.925350000000002</v>
      </c>
      <c r="AG31">
        <v>53.925350000000002</v>
      </c>
      <c r="AH31">
        <v>53.925350000000002</v>
      </c>
      <c r="AI31">
        <v>53.925350000000002</v>
      </c>
      <c r="AJ31">
        <v>53.925350000000002</v>
      </c>
      <c r="AK31" s="33">
        <f t="shared" si="0"/>
        <v>53.925350000000002</v>
      </c>
      <c r="AL31">
        <v>61.086379999999998</v>
      </c>
      <c r="AM31">
        <v>66.514290000000003</v>
      </c>
      <c r="AN31">
        <v>71.216409999999996</v>
      </c>
      <c r="AO31">
        <v>70.805160000000001</v>
      </c>
      <c r="AP31">
        <v>69.988550000000004</v>
      </c>
      <c r="AQ31">
        <v>69.262299999999996</v>
      </c>
      <c r="AR31">
        <v>73.674589999999995</v>
      </c>
      <c r="AS31">
        <v>75.720160000000007</v>
      </c>
      <c r="AT31">
        <v>74.863979999999998</v>
      </c>
      <c r="AU31">
        <v>74.863979999999998</v>
      </c>
      <c r="AV31">
        <v>74.863979999999998</v>
      </c>
      <c r="AW31">
        <v>74.863979999999998</v>
      </c>
      <c r="AX31">
        <v>74.863979999999998</v>
      </c>
      <c r="AZ31" s="33">
        <v>53.925350000000002</v>
      </c>
      <c r="BA31" s="50" t="str">
        <f t="shared" si="1"/>
        <v>???</v>
      </c>
      <c r="BB31" s="51" t="str">
        <f t="shared" si="2"/>
        <v>..</v>
      </c>
      <c r="BC31" s="50"/>
      <c r="BD31" s="45" t="s">
        <v>151</v>
      </c>
      <c r="BE31" s="5" t="s">
        <v>53</v>
      </c>
      <c r="BF31" s="7" t="s">
        <v>55</v>
      </c>
      <c r="BG31" s="7">
        <v>44.289380000000001</v>
      </c>
      <c r="BH31" s="7" t="s">
        <v>55</v>
      </c>
      <c r="BI31" s="7">
        <v>45.403700000000001</v>
      </c>
      <c r="BJ31" s="7">
        <v>43.973770000000002</v>
      </c>
      <c r="BK31" s="7">
        <v>46.260770000000001</v>
      </c>
      <c r="BL31" s="7">
        <v>47.118429999999996</v>
      </c>
      <c r="BM31" s="7">
        <v>50.407760000000003</v>
      </c>
      <c r="BN31" s="7">
        <v>51.762169999999998</v>
      </c>
      <c r="BO31" s="7" t="s">
        <v>55</v>
      </c>
      <c r="BP31" s="7">
        <v>53.418199999999999</v>
      </c>
      <c r="BQ31" s="7">
        <v>55.130130000000001</v>
      </c>
      <c r="BR31" s="7">
        <v>55.280500000000004</v>
      </c>
      <c r="BS31" s="7">
        <v>55.283749999999998</v>
      </c>
      <c r="BT31" s="7">
        <v>54.672699999999999</v>
      </c>
      <c r="BU31" s="7">
        <v>55.862340000000003</v>
      </c>
      <c r="BV31" s="7">
        <v>55.789389999999997</v>
      </c>
      <c r="BW31" s="7">
        <v>57.258220000000001</v>
      </c>
      <c r="BX31" s="7">
        <v>57.505870000000002</v>
      </c>
      <c r="BY31" s="7">
        <v>57.981380000000001</v>
      </c>
      <c r="BZ31" s="7">
        <v>57.110309999999998</v>
      </c>
      <c r="CA31" s="7">
        <v>55.743000000000002</v>
      </c>
      <c r="CB31" s="7">
        <v>55.146659999999997</v>
      </c>
      <c r="CC31" s="7">
        <v>54.406289999999998</v>
      </c>
      <c r="CD31" s="7">
        <v>53.465809999999998</v>
      </c>
      <c r="CE31" s="7" t="s">
        <v>55</v>
      </c>
      <c r="CF31" s="7" t="s">
        <v>55</v>
      </c>
      <c r="CG31" s="7" t="s">
        <v>55</v>
      </c>
      <c r="CH31" s="7">
        <v>57.323590000000003</v>
      </c>
      <c r="CI31" s="7">
        <v>57.72871</v>
      </c>
      <c r="CJ31" s="7">
        <v>55.272779999999997</v>
      </c>
      <c r="CK31" s="7">
        <v>61.419789999999999</v>
      </c>
      <c r="CL31" s="7">
        <v>60.461350000000003</v>
      </c>
      <c r="CM31" s="7">
        <v>62.155729999999998</v>
      </c>
      <c r="CN31" s="7">
        <v>63.53313</v>
      </c>
      <c r="CO31" s="7">
        <v>64.466099999999997</v>
      </c>
      <c r="CP31" s="7">
        <v>65.654020000000003</v>
      </c>
      <c r="CQ31" s="7">
        <v>66.473280000000003</v>
      </c>
      <c r="CR31" s="7">
        <v>66.758780000000002</v>
      </c>
      <c r="CS31" s="7">
        <v>65.778049999999993</v>
      </c>
      <c r="CT31" s="7">
        <v>64.500129999999999</v>
      </c>
      <c r="CU31" s="7">
        <v>63.798870000000001</v>
      </c>
      <c r="CV31" s="7">
        <v>63.951540000000001</v>
      </c>
      <c r="CW31" s="7">
        <v>63.932200000000002</v>
      </c>
      <c r="CX31" s="7">
        <v>62.583320000000001</v>
      </c>
      <c r="CY31" s="7" t="s">
        <v>55</v>
      </c>
      <c r="CZ31" s="7" t="s">
        <v>55</v>
      </c>
    </row>
    <row r="32" spans="1:104" ht="13" x14ac:dyDescent="0.3">
      <c r="A32" t="str">
        <f>VLOOKUP(C32,region!$D$3:$E$229,2,0)</f>
        <v>LATIN AMER. &amp; CARIB</v>
      </c>
      <c r="B32" t="str">
        <f t="shared" si="4"/>
        <v>Panama</v>
      </c>
      <c r="C32" s="36" t="s">
        <v>217</v>
      </c>
      <c r="D32">
        <v>58.213430000000002</v>
      </c>
      <c r="E32">
        <v>58.213430000000002</v>
      </c>
      <c r="F32">
        <v>58.213430000000002</v>
      </c>
      <c r="G32">
        <v>58.213430000000002</v>
      </c>
      <c r="H32">
        <v>58.213430000000002</v>
      </c>
      <c r="I32">
        <v>58.213430000000002</v>
      </c>
      <c r="J32">
        <v>58.213430000000002</v>
      </c>
      <c r="K32">
        <v>54.898159999999997</v>
      </c>
      <c r="L32">
        <v>53.916449999999998</v>
      </c>
      <c r="M32">
        <v>58.578989999999997</v>
      </c>
      <c r="N32">
        <v>55.648699999999998</v>
      </c>
      <c r="O32">
        <v>55</v>
      </c>
      <c r="P32">
        <v>54.618119999999998</v>
      </c>
      <c r="Q32">
        <v>55.439540000000001</v>
      </c>
      <c r="R32">
        <v>56.05968</v>
      </c>
      <c r="S32">
        <v>60.335369999999998</v>
      </c>
      <c r="T32">
        <v>63.330640000000002</v>
      </c>
      <c r="U32">
        <v>63.330640000000002</v>
      </c>
      <c r="V32">
        <v>63.330640000000002</v>
      </c>
      <c r="W32">
        <v>63.330640000000002</v>
      </c>
      <c r="X32">
        <v>63.330640000000002</v>
      </c>
      <c r="Y32">
        <v>63.330640000000002</v>
      </c>
      <c r="Z32">
        <v>63.330640000000002</v>
      </c>
      <c r="AA32">
        <v>63.330640000000002</v>
      </c>
      <c r="AB32">
        <v>64.937330000000003</v>
      </c>
      <c r="AC32">
        <v>64.937330000000003</v>
      </c>
      <c r="AD32">
        <v>64.937330000000003</v>
      </c>
      <c r="AE32">
        <v>64.937330000000003</v>
      </c>
      <c r="AF32">
        <v>64.937330000000003</v>
      </c>
      <c r="AG32">
        <v>64.937330000000003</v>
      </c>
      <c r="AH32">
        <v>64.937330000000003</v>
      </c>
      <c r="AI32">
        <v>64.937330000000003</v>
      </c>
      <c r="AJ32">
        <v>66.413359999999997</v>
      </c>
      <c r="AK32" s="33">
        <f t="shared" si="0"/>
        <v>48.047759999999997</v>
      </c>
      <c r="AL32">
        <v>70.008039999999994</v>
      </c>
      <c r="AM32">
        <v>67.919359999999998</v>
      </c>
      <c r="AN32">
        <v>66.878399999999999</v>
      </c>
      <c r="AO32">
        <v>66.58408</v>
      </c>
      <c r="AP32">
        <v>66.031999999999996</v>
      </c>
      <c r="AQ32">
        <v>65.848150000000004</v>
      </c>
      <c r="AR32">
        <v>64.364599999999996</v>
      </c>
      <c r="AS32">
        <v>63.607250000000001</v>
      </c>
      <c r="AT32">
        <v>65.382249999999999</v>
      </c>
      <c r="AU32">
        <v>64.714550000000003</v>
      </c>
      <c r="AV32">
        <v>64.714550000000003</v>
      </c>
      <c r="AW32">
        <v>64.714550000000003</v>
      </c>
      <c r="AX32">
        <v>64.714550000000003</v>
      </c>
      <c r="AZ32" s="33">
        <v>24.590160000000001</v>
      </c>
      <c r="BA32" s="50" t="str">
        <f t="shared" si="1"/>
        <v>err</v>
      </c>
      <c r="BB32" s="51">
        <f t="shared" si="2"/>
        <v>48.047759999999997</v>
      </c>
      <c r="BC32" s="50"/>
      <c r="BD32" s="45" t="s">
        <v>152</v>
      </c>
      <c r="BE32" s="5" t="s">
        <v>53</v>
      </c>
      <c r="BF32" s="8" t="s">
        <v>55</v>
      </c>
      <c r="BG32" s="8">
        <v>22.619050000000001</v>
      </c>
      <c r="BH32" s="8" t="s">
        <v>55</v>
      </c>
      <c r="BI32" s="8">
        <v>24.04372</v>
      </c>
      <c r="BJ32" s="8">
        <v>20.105820000000001</v>
      </c>
      <c r="BK32" s="8">
        <v>17.21612</v>
      </c>
      <c r="BL32" s="8">
        <v>21.484380000000002</v>
      </c>
      <c r="BM32" s="8">
        <v>21.68675</v>
      </c>
      <c r="BN32" s="8" t="s">
        <v>55</v>
      </c>
      <c r="BO32" s="8" t="s">
        <v>55</v>
      </c>
      <c r="BP32" s="8" t="s">
        <v>55</v>
      </c>
      <c r="BQ32" s="8" t="s">
        <v>55</v>
      </c>
      <c r="BR32" s="8" t="s">
        <v>55</v>
      </c>
      <c r="BS32" s="8" t="s">
        <v>55</v>
      </c>
      <c r="BT32" s="8" t="s">
        <v>55</v>
      </c>
      <c r="BU32" s="8" t="s">
        <v>55</v>
      </c>
      <c r="BV32" s="8" t="s">
        <v>55</v>
      </c>
      <c r="BW32" s="8" t="s">
        <v>55</v>
      </c>
      <c r="BX32" s="8" t="s">
        <v>55</v>
      </c>
      <c r="BY32" s="8" t="s">
        <v>55</v>
      </c>
      <c r="BZ32" s="8" t="s">
        <v>55</v>
      </c>
      <c r="CA32" s="8" t="s">
        <v>55</v>
      </c>
      <c r="CB32" s="8" t="s">
        <v>55</v>
      </c>
      <c r="CC32" s="8" t="s">
        <v>55</v>
      </c>
      <c r="CD32" s="8" t="s">
        <v>55</v>
      </c>
      <c r="CE32" s="8" t="s">
        <v>55</v>
      </c>
      <c r="CF32" s="8" t="s">
        <v>55</v>
      </c>
      <c r="CG32" s="8">
        <v>58.374380000000002</v>
      </c>
      <c r="CH32" s="8" t="s">
        <v>55</v>
      </c>
      <c r="CI32" s="8">
        <v>62.453989999999997</v>
      </c>
      <c r="CJ32" s="8">
        <v>64.418210000000002</v>
      </c>
      <c r="CK32" s="8">
        <v>62.149079999999998</v>
      </c>
      <c r="CL32" s="8">
        <v>61.457859999999997</v>
      </c>
      <c r="CM32" s="8">
        <v>64.268680000000003</v>
      </c>
      <c r="CN32" s="8">
        <v>66.560959999999994</v>
      </c>
      <c r="CO32" s="8">
        <v>67.570350000000005</v>
      </c>
      <c r="CP32" s="8">
        <v>67.176919999999996</v>
      </c>
      <c r="CQ32" s="8">
        <v>67.466819999999998</v>
      </c>
      <c r="CR32" s="8">
        <v>66.170389999999998</v>
      </c>
      <c r="CS32" s="8">
        <v>65.913039999999995</v>
      </c>
      <c r="CT32" s="8">
        <v>66.723510000000005</v>
      </c>
      <c r="CU32" s="8" t="s">
        <v>55</v>
      </c>
      <c r="CV32" s="8">
        <v>64.454750000000004</v>
      </c>
      <c r="CW32" s="8" t="s">
        <v>55</v>
      </c>
      <c r="CX32" s="8" t="s">
        <v>55</v>
      </c>
      <c r="CY32" s="8" t="s">
        <v>55</v>
      </c>
      <c r="CZ32" s="8" t="s">
        <v>55</v>
      </c>
    </row>
    <row r="33" spans="1:104" ht="40" x14ac:dyDescent="0.3">
      <c r="A33" t="str">
        <f>VLOOKUP(C33,region!$D$3:$E$229,2,0)</f>
        <v>LATIN AMER. &amp; CARIB</v>
      </c>
      <c r="B33" t="str">
        <f t="shared" si="4"/>
        <v>Uruguay</v>
      </c>
      <c r="C33" s="36" t="s">
        <v>286</v>
      </c>
      <c r="D33">
        <v>38.572150597439531</v>
      </c>
      <c r="E33">
        <v>39.14190108582261</v>
      </c>
      <c r="F33">
        <v>39.711651574205689</v>
      </c>
      <c r="G33">
        <v>40.281402062588995</v>
      </c>
      <c r="H33">
        <v>40.851152550972301</v>
      </c>
      <c r="I33">
        <v>41.420903039355153</v>
      </c>
      <c r="J33">
        <v>41.990653527738459</v>
      </c>
      <c r="K33">
        <v>42.560404016121311</v>
      </c>
      <c r="L33">
        <v>43.130154504504389</v>
      </c>
      <c r="M33">
        <v>52.390540000000001</v>
      </c>
      <c r="N33">
        <v>49.411760000000001</v>
      </c>
      <c r="O33">
        <v>34.65211</v>
      </c>
      <c r="P33">
        <v>54.427349999999997</v>
      </c>
      <c r="Q33">
        <v>54.318049999999999</v>
      </c>
      <c r="R33">
        <v>56.27854</v>
      </c>
      <c r="S33">
        <v>57.560789999999997</v>
      </c>
      <c r="T33">
        <v>60.808489999999999</v>
      </c>
      <c r="U33">
        <v>59.258000000000003</v>
      </c>
      <c r="V33">
        <v>56.373019999999997</v>
      </c>
      <c r="W33">
        <v>38.416420000000002</v>
      </c>
      <c r="X33">
        <v>38.416420000000002</v>
      </c>
      <c r="Y33">
        <v>38.416420000000002</v>
      </c>
      <c r="Z33">
        <v>38.416420000000002</v>
      </c>
      <c r="AA33">
        <v>38.416420000000002</v>
      </c>
      <c r="AB33">
        <v>38.416420000000002</v>
      </c>
      <c r="AC33">
        <v>38.416420000000002</v>
      </c>
      <c r="AD33">
        <v>38.416420000000002</v>
      </c>
      <c r="AE33">
        <v>38.416420000000002</v>
      </c>
      <c r="AF33">
        <v>38.416420000000002</v>
      </c>
      <c r="AG33">
        <v>64.359620000000007</v>
      </c>
      <c r="AH33">
        <v>64.359620000000007</v>
      </c>
      <c r="AI33">
        <v>70.986220000000003</v>
      </c>
      <c r="AJ33">
        <v>66.787049999999994</v>
      </c>
      <c r="AK33" s="33">
        <f t="shared" si="0"/>
        <v>65.35342</v>
      </c>
      <c r="AL33">
        <v>66.702169999999995</v>
      </c>
      <c r="AM33">
        <v>68.585589999999996</v>
      </c>
      <c r="AN33">
        <v>65.833820000000003</v>
      </c>
      <c r="AO33">
        <v>68.782300000000006</v>
      </c>
      <c r="AP33">
        <v>65.110879999999995</v>
      </c>
      <c r="AQ33">
        <v>65.86627</v>
      </c>
      <c r="AR33">
        <v>64.123959999999997</v>
      </c>
      <c r="AS33">
        <v>64.123959999999997</v>
      </c>
      <c r="AT33">
        <v>64.123959999999997</v>
      </c>
      <c r="AU33">
        <v>64.123959999999997</v>
      </c>
      <c r="AV33">
        <v>64.123959999999997</v>
      </c>
      <c r="AW33">
        <v>64.123959999999997</v>
      </c>
      <c r="AX33">
        <v>64.123959999999997</v>
      </c>
      <c r="AZ33" s="33">
        <v>24.590160000000001</v>
      </c>
      <c r="BA33" s="50" t="str">
        <f t="shared" si="1"/>
        <v>err</v>
      </c>
      <c r="BB33" s="51">
        <f t="shared" si="2"/>
        <v>65.35342</v>
      </c>
      <c r="BC33" s="50"/>
      <c r="BD33" s="45" t="s">
        <v>155</v>
      </c>
      <c r="BE33" s="5" t="s">
        <v>53</v>
      </c>
      <c r="BF33" s="7" t="s">
        <v>55</v>
      </c>
      <c r="BG33" s="7">
        <v>27.39359</v>
      </c>
      <c r="BH33" s="7" t="s">
        <v>55</v>
      </c>
      <c r="BI33" s="7">
        <v>32.943339999999999</v>
      </c>
      <c r="BJ33" s="7">
        <v>37.401249999999997</v>
      </c>
      <c r="BK33" s="7">
        <v>34.812280000000001</v>
      </c>
      <c r="BL33" s="7">
        <v>32.923740000000002</v>
      </c>
      <c r="BM33" s="7">
        <v>29.798110000000001</v>
      </c>
      <c r="BN33" s="7">
        <v>28.922229999999999</v>
      </c>
      <c r="BO33" s="7" t="s">
        <v>55</v>
      </c>
      <c r="BP33" s="7" t="s">
        <v>55</v>
      </c>
      <c r="BQ33" s="7" t="s">
        <v>55</v>
      </c>
      <c r="BR33" s="7" t="s">
        <v>55</v>
      </c>
      <c r="BS33" s="7" t="s">
        <v>55</v>
      </c>
      <c r="BT33" s="7">
        <v>39.357849999999999</v>
      </c>
      <c r="BU33" s="7">
        <v>29.226089999999999</v>
      </c>
      <c r="BV33" s="7">
        <v>33.664259999999999</v>
      </c>
      <c r="BW33" s="7">
        <v>32.302199999999999</v>
      </c>
      <c r="BX33" s="7">
        <v>31.34029</v>
      </c>
      <c r="BY33" s="7">
        <v>33.893219999999999</v>
      </c>
      <c r="BZ33" s="7" t="s">
        <v>55</v>
      </c>
      <c r="CA33" s="7">
        <v>27.64284</v>
      </c>
      <c r="CB33" s="7">
        <v>27.309419999999999</v>
      </c>
      <c r="CC33" s="7">
        <v>31.661989999999999</v>
      </c>
      <c r="CD33" s="7">
        <v>29.659020000000002</v>
      </c>
      <c r="CE33" s="7">
        <v>30.615659999999998</v>
      </c>
      <c r="CF33" s="7" t="s">
        <v>55</v>
      </c>
      <c r="CG33" s="7">
        <v>29.579339999999998</v>
      </c>
      <c r="CH33" s="7" t="s">
        <v>55</v>
      </c>
      <c r="CI33" s="7" t="s">
        <v>55</v>
      </c>
      <c r="CJ33" s="7" t="s">
        <v>55</v>
      </c>
      <c r="CK33" s="7" t="s">
        <v>55</v>
      </c>
      <c r="CL33" s="7" t="s">
        <v>55</v>
      </c>
      <c r="CM33" s="7">
        <v>45.154539999999997</v>
      </c>
      <c r="CN33" s="7">
        <v>46.575110000000002</v>
      </c>
      <c r="CO33" s="7">
        <v>50.34563</v>
      </c>
      <c r="CP33" s="7">
        <v>49.914149999999999</v>
      </c>
      <c r="CQ33" s="7">
        <v>50.34563</v>
      </c>
      <c r="CR33" s="7" t="s">
        <v>55</v>
      </c>
      <c r="CS33" s="7">
        <v>51.975200000000001</v>
      </c>
      <c r="CT33" s="7" t="s">
        <v>55</v>
      </c>
      <c r="CU33" s="7">
        <v>40.184739999999998</v>
      </c>
      <c r="CV33" s="7">
        <v>38.480719999999998</v>
      </c>
      <c r="CW33" s="7">
        <v>45.629779999999997</v>
      </c>
      <c r="CX33" s="7">
        <v>45.07882</v>
      </c>
      <c r="CY33" s="7">
        <v>44.018500000000003</v>
      </c>
      <c r="CZ33" s="7" t="s">
        <v>55</v>
      </c>
    </row>
    <row r="34" spans="1:104" ht="13" x14ac:dyDescent="0.3">
      <c r="A34" t="str">
        <f>VLOOKUP(C34,region!$D$3:$E$229,2,0)</f>
        <v>NEAR EAST</v>
      </c>
      <c r="B34" t="str">
        <f t="shared" si="4"/>
        <v>Bahrain</v>
      </c>
      <c r="C34" s="36" t="s">
        <v>71</v>
      </c>
      <c r="D34">
        <v>54.166670000000003</v>
      </c>
      <c r="E34">
        <v>54.166670000000003</v>
      </c>
      <c r="F34">
        <v>54.166670000000003</v>
      </c>
      <c r="G34">
        <v>51.533740000000002</v>
      </c>
      <c r="H34">
        <v>56.338030000000003</v>
      </c>
      <c r="I34">
        <v>55.508470000000003</v>
      </c>
      <c r="J34">
        <v>58.52713</v>
      </c>
      <c r="K34">
        <v>73.271889999999999</v>
      </c>
      <c r="L34">
        <v>79.617829999999998</v>
      </c>
      <c r="M34">
        <v>62.76596</v>
      </c>
      <c r="N34">
        <v>62.76596</v>
      </c>
      <c r="O34">
        <v>31.94444</v>
      </c>
      <c r="P34">
        <v>28.723400000000002</v>
      </c>
      <c r="Q34">
        <v>27.619050000000001</v>
      </c>
      <c r="R34">
        <v>27.619050000000001</v>
      </c>
      <c r="S34">
        <v>27.619050000000001</v>
      </c>
      <c r="T34">
        <v>58.552630000000001</v>
      </c>
      <c r="U34">
        <v>58.552630000000001</v>
      </c>
      <c r="V34">
        <v>58.552630000000001</v>
      </c>
      <c r="W34">
        <v>57.253599999999999</v>
      </c>
      <c r="X34">
        <v>57.253599999999999</v>
      </c>
      <c r="Y34">
        <v>57.253599999999999</v>
      </c>
      <c r="Z34">
        <v>47.514449999999997</v>
      </c>
      <c r="AA34">
        <v>49.468290000000003</v>
      </c>
      <c r="AB34">
        <v>49.468290000000003</v>
      </c>
      <c r="AC34">
        <v>59.768450000000001</v>
      </c>
      <c r="AD34">
        <v>59.768450000000001</v>
      </c>
      <c r="AE34">
        <v>59.768450000000001</v>
      </c>
      <c r="AF34">
        <v>59.768450000000001</v>
      </c>
      <c r="AG34">
        <v>59.768450000000001</v>
      </c>
      <c r="AH34">
        <v>59.768450000000001</v>
      </c>
      <c r="AI34">
        <v>59.768450000000001</v>
      </c>
      <c r="AJ34">
        <v>59.768450000000001</v>
      </c>
      <c r="AK34" s="33">
        <f t="shared" si="0"/>
        <v>69.549899999999994</v>
      </c>
      <c r="AL34">
        <v>69.549899999999994</v>
      </c>
      <c r="AM34">
        <v>67.870599999999996</v>
      </c>
      <c r="AN34">
        <v>67.858379999999997</v>
      </c>
      <c r="AO34">
        <v>67.858379999999997</v>
      </c>
      <c r="AP34">
        <v>67.858379999999997</v>
      </c>
      <c r="AQ34">
        <v>67.858379999999997</v>
      </c>
      <c r="AR34">
        <v>67.858379999999997</v>
      </c>
      <c r="AS34">
        <v>67.858379999999997</v>
      </c>
      <c r="AT34">
        <v>67.858379999999997</v>
      </c>
      <c r="AU34">
        <v>67.858379999999997</v>
      </c>
      <c r="AV34">
        <v>60.775700000000001</v>
      </c>
      <c r="AW34">
        <v>60.797750000000001</v>
      </c>
      <c r="AX34">
        <v>60.797750000000001</v>
      </c>
      <c r="AZ34" s="33">
        <v>69.549899999999994</v>
      </c>
      <c r="BA34" s="50" t="str">
        <f t="shared" si="1"/>
        <v>ok</v>
      </c>
      <c r="BB34" s="51">
        <f t="shared" si="2"/>
        <v>69.549899999999994</v>
      </c>
      <c r="BC34" s="50"/>
      <c r="BD34" s="45" t="s">
        <v>157</v>
      </c>
      <c r="BE34" s="5" t="s">
        <v>53</v>
      </c>
      <c r="BF34" s="7" t="s">
        <v>55</v>
      </c>
      <c r="BG34" s="7" t="s">
        <v>55</v>
      </c>
      <c r="BH34" s="7" t="s">
        <v>55</v>
      </c>
      <c r="BI34" s="7" t="s">
        <v>55</v>
      </c>
      <c r="BJ34" s="7" t="s">
        <v>55</v>
      </c>
      <c r="BK34" s="7">
        <v>41.224879999999999</v>
      </c>
      <c r="BL34" s="7" t="s">
        <v>55</v>
      </c>
      <c r="BM34" s="7">
        <v>45.469749999999998</v>
      </c>
      <c r="BN34" s="7">
        <v>45.011890000000001</v>
      </c>
      <c r="BO34" s="7">
        <v>46.999400000000001</v>
      </c>
      <c r="BP34" s="7">
        <v>45.64217</v>
      </c>
      <c r="BQ34" s="7">
        <v>45.331130000000002</v>
      </c>
      <c r="BR34" s="7">
        <v>45.561450000000001</v>
      </c>
      <c r="BS34" s="7">
        <v>45.36401</v>
      </c>
      <c r="BT34" s="7">
        <v>45.773780000000002</v>
      </c>
      <c r="BU34" s="7">
        <v>42.583150000000003</v>
      </c>
      <c r="BV34" s="7">
        <v>46.854239999999997</v>
      </c>
      <c r="BW34" s="7" t="s">
        <v>55</v>
      </c>
      <c r="BX34" s="7">
        <v>29.965160000000001</v>
      </c>
      <c r="BY34" s="7">
        <v>29.314440000000001</v>
      </c>
      <c r="BZ34" s="7">
        <v>32.163350000000001</v>
      </c>
      <c r="CA34" s="7" t="s">
        <v>55</v>
      </c>
      <c r="CB34" s="7">
        <v>46.70187</v>
      </c>
      <c r="CC34" s="7">
        <v>47.408650000000002</v>
      </c>
      <c r="CD34" s="7">
        <v>48.761600000000001</v>
      </c>
      <c r="CE34" s="7">
        <v>49.048079999999999</v>
      </c>
      <c r="CF34" s="7" t="s">
        <v>55</v>
      </c>
      <c r="CG34" s="7">
        <v>48.561430000000001</v>
      </c>
      <c r="CH34" s="7">
        <v>51.958970000000001</v>
      </c>
      <c r="CI34" s="7">
        <v>55.261180000000003</v>
      </c>
      <c r="CJ34" s="7">
        <v>55.066769999999998</v>
      </c>
      <c r="CK34" s="7">
        <v>55.984549999999999</v>
      </c>
      <c r="CL34" s="7">
        <v>57.111130000000003</v>
      </c>
      <c r="CM34" s="7">
        <v>57.630839999999999</v>
      </c>
      <c r="CN34" s="7">
        <v>57.013179999999998</v>
      </c>
      <c r="CO34" s="7">
        <v>55.649619999999999</v>
      </c>
      <c r="CP34" s="7">
        <v>56.050620000000002</v>
      </c>
      <c r="CQ34" s="7">
        <v>56.569110000000002</v>
      </c>
      <c r="CR34" s="7">
        <v>56.272260000000003</v>
      </c>
      <c r="CS34" s="7">
        <v>56.850639999999999</v>
      </c>
      <c r="CT34" s="7">
        <v>54.815849999999998</v>
      </c>
      <c r="CU34" s="7" t="s">
        <v>55</v>
      </c>
      <c r="CV34" s="7">
        <v>54.54833</v>
      </c>
      <c r="CW34" s="7">
        <v>53.622529999999998</v>
      </c>
      <c r="CX34" s="7">
        <v>52.294670000000004</v>
      </c>
      <c r="CY34" s="7" t="s">
        <v>55</v>
      </c>
      <c r="CZ34" s="7" t="s">
        <v>55</v>
      </c>
    </row>
    <row r="35" spans="1:104" ht="13" x14ac:dyDescent="0.3">
      <c r="A35" t="str">
        <f>VLOOKUP(C35,region!$D$3:$E$229,2,0)</f>
        <v>NEAR EAST</v>
      </c>
      <c r="B35" t="str">
        <f t="shared" si="4"/>
        <v>Cyprus</v>
      </c>
      <c r="C35" s="36" t="s">
        <v>110</v>
      </c>
      <c r="D35">
        <v>43.859650000000002</v>
      </c>
      <c r="E35">
        <v>43.859650000000002</v>
      </c>
      <c r="F35">
        <v>43.859650000000002</v>
      </c>
      <c r="G35">
        <v>51.773049999999998</v>
      </c>
      <c r="H35">
        <v>48.22222</v>
      </c>
      <c r="I35">
        <v>48.067630000000001</v>
      </c>
      <c r="J35">
        <v>43.445689999999999</v>
      </c>
      <c r="K35">
        <v>43.445689999999999</v>
      </c>
      <c r="L35">
        <v>43.445689999999999</v>
      </c>
      <c r="M35">
        <v>54.188479999999998</v>
      </c>
      <c r="N35">
        <v>42.176870000000001</v>
      </c>
      <c r="O35">
        <v>42.176870000000001</v>
      </c>
      <c r="P35">
        <v>39.367820000000002</v>
      </c>
      <c r="Q35">
        <v>31.341460000000001</v>
      </c>
      <c r="R35">
        <v>40.449440000000003</v>
      </c>
      <c r="S35">
        <v>43.914679999999997</v>
      </c>
      <c r="T35">
        <v>50.04936</v>
      </c>
      <c r="U35">
        <v>58.417380000000001</v>
      </c>
      <c r="V35">
        <v>51.664360000000002</v>
      </c>
      <c r="W35">
        <v>60.051879999999997</v>
      </c>
      <c r="X35">
        <v>57.295920000000002</v>
      </c>
      <c r="Y35">
        <v>62.847349999999999</v>
      </c>
      <c r="Z35">
        <v>52.551879999999997</v>
      </c>
      <c r="AA35">
        <v>57.976649999999999</v>
      </c>
      <c r="AB35">
        <v>54.88608</v>
      </c>
      <c r="AC35">
        <v>54.609099999999998</v>
      </c>
      <c r="AD35">
        <v>59.24821</v>
      </c>
      <c r="AE35">
        <v>60.072519999999997</v>
      </c>
      <c r="AF35">
        <v>60.072519999999997</v>
      </c>
      <c r="AG35">
        <v>65.999229999999997</v>
      </c>
      <c r="AH35">
        <v>65.999229999999997</v>
      </c>
      <c r="AI35">
        <v>65.999229999999997</v>
      </c>
      <c r="AJ35">
        <v>62.204999999999998</v>
      </c>
      <c r="AK35" s="33">
        <f t="shared" si="0"/>
        <v>54.662379999999999</v>
      </c>
      <c r="AL35">
        <v>59.740630000000003</v>
      </c>
      <c r="AM35">
        <v>60.9086</v>
      </c>
      <c r="AN35">
        <v>61.50855</v>
      </c>
      <c r="AO35">
        <v>58.942630000000001</v>
      </c>
      <c r="AP35">
        <v>61.636710000000001</v>
      </c>
      <c r="AQ35">
        <v>59.5533</v>
      </c>
      <c r="AR35">
        <v>59.964379999999998</v>
      </c>
      <c r="AS35">
        <v>57.207889999999999</v>
      </c>
      <c r="AT35">
        <v>60.343429999999998</v>
      </c>
      <c r="AU35">
        <v>61.063899999999997</v>
      </c>
      <c r="AV35">
        <v>62.939590000000003</v>
      </c>
      <c r="AW35">
        <v>62.939590000000003</v>
      </c>
      <c r="AX35">
        <v>62.939590000000003</v>
      </c>
      <c r="AZ35" s="33">
        <v>54.662379999999999</v>
      </c>
      <c r="BA35" s="50" t="str">
        <f t="shared" si="1"/>
        <v>ok</v>
      </c>
      <c r="BB35" s="51">
        <f t="shared" si="2"/>
        <v>54.662379999999999</v>
      </c>
      <c r="BC35" s="50"/>
      <c r="BD35" s="45" t="s">
        <v>160</v>
      </c>
      <c r="BE35" s="5" t="s">
        <v>53</v>
      </c>
      <c r="BF35" s="8" t="s">
        <v>55</v>
      </c>
      <c r="BG35" s="8">
        <v>43.241999999999997</v>
      </c>
      <c r="BH35" s="8" t="s">
        <v>55</v>
      </c>
      <c r="BI35" s="8">
        <v>45.811430000000001</v>
      </c>
      <c r="BJ35" s="8">
        <v>43.761139999999997</v>
      </c>
      <c r="BK35" s="8">
        <v>42.724919999999997</v>
      </c>
      <c r="BL35" s="8">
        <v>42.994399999999999</v>
      </c>
      <c r="BM35" s="8">
        <v>41.411709999999999</v>
      </c>
      <c r="BN35" s="8">
        <v>41.674759999999999</v>
      </c>
      <c r="BO35" s="8">
        <v>41.65748</v>
      </c>
      <c r="BP35" s="8">
        <v>42.037779999999998</v>
      </c>
      <c r="BQ35" s="8">
        <v>42.091740000000001</v>
      </c>
      <c r="BR35" s="8" t="s">
        <v>55</v>
      </c>
      <c r="BS35" s="8">
        <v>43.211640000000003</v>
      </c>
      <c r="BT35" s="8">
        <v>42.746940000000002</v>
      </c>
      <c r="BU35" s="8">
        <v>43.019469999999998</v>
      </c>
      <c r="BV35" s="8">
        <v>44.289319999999996</v>
      </c>
      <c r="BW35" s="8">
        <v>44.732280000000003</v>
      </c>
      <c r="BX35" s="8">
        <v>45.767699999999998</v>
      </c>
      <c r="BY35" s="8">
        <v>45.826230000000002</v>
      </c>
      <c r="BZ35" s="8">
        <v>47.535640000000001</v>
      </c>
      <c r="CA35" s="8">
        <v>42.67454</v>
      </c>
      <c r="CB35" s="8" t="s">
        <v>55</v>
      </c>
      <c r="CC35" s="8">
        <v>44.094380000000001</v>
      </c>
      <c r="CD35" s="8">
        <v>50.483530000000002</v>
      </c>
      <c r="CE35" s="8">
        <v>56.39396</v>
      </c>
      <c r="CF35" s="8">
        <v>56.148090000000003</v>
      </c>
      <c r="CG35" s="8">
        <v>55.841679999999997</v>
      </c>
      <c r="CH35" s="8">
        <v>56.219380000000001</v>
      </c>
      <c r="CI35" s="8">
        <v>55.999049999999997</v>
      </c>
      <c r="CJ35" s="8">
        <v>55.867019999999997</v>
      </c>
      <c r="CK35" s="8">
        <v>57.275469999999999</v>
      </c>
      <c r="CL35" s="8">
        <v>56.73395</v>
      </c>
      <c r="CM35" s="8">
        <v>56.894680000000001</v>
      </c>
      <c r="CN35" s="8">
        <v>58.052070000000001</v>
      </c>
      <c r="CO35" s="8">
        <v>58.582430000000002</v>
      </c>
      <c r="CP35" s="8">
        <v>59.212940000000003</v>
      </c>
      <c r="CQ35" s="8">
        <v>59.614620000000002</v>
      </c>
      <c r="CR35" s="8">
        <v>59.472270000000002</v>
      </c>
      <c r="CS35" s="8" t="s">
        <v>55</v>
      </c>
      <c r="CT35" s="8" t="s">
        <v>55</v>
      </c>
      <c r="CU35" s="8">
        <v>60.43741</v>
      </c>
      <c r="CV35" s="8">
        <v>62.26126</v>
      </c>
      <c r="CW35" s="8">
        <v>59.501750000000001</v>
      </c>
      <c r="CX35" s="8">
        <v>59.681370000000001</v>
      </c>
      <c r="CY35" s="8" t="s">
        <v>55</v>
      </c>
      <c r="CZ35" s="8" t="s">
        <v>55</v>
      </c>
    </row>
    <row r="36" spans="1:104" ht="13" x14ac:dyDescent="0.3">
      <c r="A36" t="str">
        <f>VLOOKUP(C36,region!$D$3:$E$229,2,0)</f>
        <v>NEAR EAST</v>
      </c>
      <c r="B36" t="str">
        <f t="shared" si="4"/>
        <v>Jordan</v>
      </c>
      <c r="C36" s="36" t="s">
        <v>164</v>
      </c>
      <c r="D36">
        <v>24.873100000000001</v>
      </c>
      <c r="E36">
        <v>24.873100000000001</v>
      </c>
      <c r="F36">
        <v>24.873100000000001</v>
      </c>
      <c r="G36">
        <v>25.722539999999999</v>
      </c>
      <c r="H36">
        <v>31.505320000000001</v>
      </c>
      <c r="I36">
        <v>31.383859999999999</v>
      </c>
      <c r="J36">
        <v>33.638150000000003</v>
      </c>
      <c r="K36">
        <v>33.638150000000003</v>
      </c>
      <c r="L36">
        <v>31.385179999999998</v>
      </c>
      <c r="M36">
        <v>37.629629999999999</v>
      </c>
      <c r="N36">
        <v>36.569420000000001</v>
      </c>
      <c r="O36">
        <v>45.404179999999997</v>
      </c>
      <c r="P36">
        <v>45.404179999999997</v>
      </c>
      <c r="Q36">
        <v>45.404179999999997</v>
      </c>
      <c r="R36">
        <v>48.438009999999998</v>
      </c>
      <c r="S36">
        <v>37.348230000000001</v>
      </c>
      <c r="T36">
        <v>47.538310000000003</v>
      </c>
      <c r="U36">
        <v>50.533389999999997</v>
      </c>
      <c r="V36">
        <v>46.659019999999998</v>
      </c>
      <c r="W36">
        <v>46.659019999999998</v>
      </c>
      <c r="X36">
        <v>54.961039999999997</v>
      </c>
      <c r="Y36">
        <v>58.191670000000002</v>
      </c>
      <c r="Z36">
        <v>54.185720000000003</v>
      </c>
      <c r="AA36">
        <v>56.308050000000001</v>
      </c>
      <c r="AB36">
        <v>55.597850000000001</v>
      </c>
      <c r="AC36">
        <v>55.207479999999997</v>
      </c>
      <c r="AD36">
        <v>55.207479999999997</v>
      </c>
      <c r="AE36">
        <v>53.230629999999998</v>
      </c>
      <c r="AF36">
        <v>53.230629999999998</v>
      </c>
      <c r="AG36">
        <v>53.230629999999998</v>
      </c>
      <c r="AH36">
        <v>53.634010000000004</v>
      </c>
      <c r="AI36">
        <v>53.634010000000004</v>
      </c>
      <c r="AJ36">
        <v>53.634010000000004</v>
      </c>
      <c r="AK36" s="33">
        <f t="shared" si="0"/>
        <v>57.143630000000002</v>
      </c>
      <c r="AL36">
        <v>52.21414</v>
      </c>
      <c r="AM36">
        <v>56.386249999999997</v>
      </c>
      <c r="AN36">
        <v>53.66377</v>
      </c>
      <c r="AO36">
        <v>54.837209999999999</v>
      </c>
      <c r="AP36">
        <v>54.837209999999999</v>
      </c>
      <c r="AQ36">
        <v>54.837209999999999</v>
      </c>
      <c r="AR36">
        <v>54.837209999999999</v>
      </c>
      <c r="AS36">
        <v>48.408200000000001</v>
      </c>
      <c r="AT36">
        <v>46.795780000000001</v>
      </c>
      <c r="AU36">
        <v>46.795780000000001</v>
      </c>
      <c r="AV36">
        <v>46.795780000000001</v>
      </c>
      <c r="AW36">
        <v>46.795780000000001</v>
      </c>
      <c r="AX36">
        <v>46.795780000000001</v>
      </c>
      <c r="AZ36" s="33">
        <v>57.143630000000002</v>
      </c>
      <c r="BA36" s="50" t="str">
        <f t="shared" si="1"/>
        <v>ok</v>
      </c>
      <c r="BB36" s="51">
        <f t="shared" si="2"/>
        <v>57.143630000000002</v>
      </c>
      <c r="BC36" s="50"/>
      <c r="BD36" s="45" t="s">
        <v>162</v>
      </c>
      <c r="BE36" s="5" t="s">
        <v>53</v>
      </c>
      <c r="BF36" s="8" t="s">
        <v>55</v>
      </c>
      <c r="BG36" s="8">
        <v>39.775919999999999</v>
      </c>
      <c r="BH36" s="8" t="s">
        <v>55</v>
      </c>
      <c r="BI36" s="8">
        <v>37.772440000000003</v>
      </c>
      <c r="BJ36" s="8">
        <v>37.035670000000003</v>
      </c>
      <c r="BK36" s="8">
        <v>37.626089999999998</v>
      </c>
      <c r="BL36" s="8">
        <v>38.74042</v>
      </c>
      <c r="BM36" s="8">
        <v>40.533610000000003</v>
      </c>
      <c r="BN36" s="8">
        <v>42.085810000000002</v>
      </c>
      <c r="BO36" s="8">
        <v>43.171239999999997</v>
      </c>
      <c r="BP36" s="8">
        <v>43.72063</v>
      </c>
      <c r="BQ36" s="8">
        <v>43.749789999999997</v>
      </c>
      <c r="BR36" s="8">
        <v>43.343150000000001</v>
      </c>
      <c r="BS36" s="8">
        <v>43.309939999999997</v>
      </c>
      <c r="BT36" s="8">
        <v>44.080640000000002</v>
      </c>
      <c r="BU36" s="8">
        <v>44.149299999999997</v>
      </c>
      <c r="BV36" s="8">
        <v>44.615479999999998</v>
      </c>
      <c r="BW36" s="8">
        <v>44.194209999999998</v>
      </c>
      <c r="BX36" s="8">
        <v>43.887979999999999</v>
      </c>
      <c r="BY36" s="8">
        <v>46.625230000000002</v>
      </c>
      <c r="BZ36" s="8">
        <v>47.738329999999998</v>
      </c>
      <c r="CA36" s="8" t="s">
        <v>55</v>
      </c>
      <c r="CB36" s="8" t="s">
        <v>55</v>
      </c>
      <c r="CC36" s="8">
        <v>47.814399999999999</v>
      </c>
      <c r="CD36" s="8">
        <v>50.628320000000002</v>
      </c>
      <c r="CE36" s="8">
        <v>50.91666</v>
      </c>
      <c r="CF36" s="8">
        <v>50.602849999999997</v>
      </c>
      <c r="CG36" s="8">
        <v>50.395740000000004</v>
      </c>
      <c r="CH36" s="8">
        <v>50.145989999999998</v>
      </c>
      <c r="CI36" s="8">
        <v>50.118470000000002</v>
      </c>
      <c r="CJ36" s="8">
        <v>49.704979999999999</v>
      </c>
      <c r="CK36" s="8">
        <v>49.407699999999998</v>
      </c>
      <c r="CL36" s="8">
        <v>48.8431</v>
      </c>
      <c r="CM36" s="8">
        <v>49.0137</v>
      </c>
      <c r="CN36" s="8">
        <v>49.313110000000002</v>
      </c>
      <c r="CO36" s="8">
        <v>49.402479999999997</v>
      </c>
      <c r="CP36" s="8">
        <v>49.260300000000001</v>
      </c>
      <c r="CQ36" s="8">
        <v>48.845210000000002</v>
      </c>
      <c r="CR36" s="8">
        <v>48.49812</v>
      </c>
      <c r="CS36" s="8">
        <v>48.293990000000001</v>
      </c>
      <c r="CT36" s="8">
        <v>48.51728</v>
      </c>
      <c r="CU36" s="8">
        <v>48.423369999999998</v>
      </c>
      <c r="CV36" s="8">
        <v>48.30462</v>
      </c>
      <c r="CW36" s="8">
        <v>48.78942</v>
      </c>
      <c r="CX36" s="8">
        <v>48.94894</v>
      </c>
      <c r="CY36" s="8" t="s">
        <v>55</v>
      </c>
      <c r="CZ36" s="8" t="s">
        <v>55</v>
      </c>
    </row>
    <row r="37" spans="1:104" ht="13" x14ac:dyDescent="0.3">
      <c r="A37" t="str">
        <f>VLOOKUP(C37,region!$D$3:$E$229,2,0)</f>
        <v>NEAR EAST</v>
      </c>
      <c r="B37" t="str">
        <f t="shared" si="4"/>
        <v>Qatar</v>
      </c>
      <c r="C37" s="36" t="s">
        <v>226</v>
      </c>
      <c r="D37">
        <v>64.357930773607563</v>
      </c>
      <c r="E37">
        <v>64.218846096947118</v>
      </c>
      <c r="F37">
        <v>64.079761420286673</v>
      </c>
      <c r="G37">
        <v>63.94067674362617</v>
      </c>
      <c r="H37">
        <v>63.801592066965668</v>
      </c>
      <c r="I37">
        <v>63.662507390305223</v>
      </c>
      <c r="J37">
        <v>63.523422713644777</v>
      </c>
      <c r="K37">
        <v>63.384338036984332</v>
      </c>
      <c r="L37">
        <v>52.551020000000001</v>
      </c>
      <c r="M37">
        <v>52.551020000000001</v>
      </c>
      <c r="N37">
        <v>52.551020000000001</v>
      </c>
      <c r="O37">
        <v>65.217389999999995</v>
      </c>
      <c r="P37">
        <v>62.745100000000001</v>
      </c>
      <c r="Q37">
        <v>66.803280000000001</v>
      </c>
      <c r="R37">
        <v>59.552239999999998</v>
      </c>
      <c r="S37">
        <v>66.290319999999994</v>
      </c>
      <c r="T37">
        <v>60.07752</v>
      </c>
      <c r="U37">
        <v>53.690480000000001</v>
      </c>
      <c r="V37">
        <v>53.690480000000001</v>
      </c>
      <c r="W37">
        <v>53.690480000000001</v>
      </c>
      <c r="X37">
        <v>71.19914</v>
      </c>
      <c r="Y37">
        <v>69.52055</v>
      </c>
      <c r="Z37">
        <v>69.52055</v>
      </c>
      <c r="AA37">
        <v>72.227490000000003</v>
      </c>
      <c r="AB37">
        <v>73.979590000000002</v>
      </c>
      <c r="AC37">
        <v>74.351590000000002</v>
      </c>
      <c r="AD37">
        <v>73.889880000000005</v>
      </c>
      <c r="AE37">
        <v>73.469390000000004</v>
      </c>
      <c r="AF37">
        <v>73.469390000000004</v>
      </c>
      <c r="AG37">
        <v>73.469390000000004</v>
      </c>
      <c r="AH37">
        <v>72.893770000000004</v>
      </c>
      <c r="AI37">
        <v>73.257580000000004</v>
      </c>
      <c r="AJ37">
        <v>75.468620000000001</v>
      </c>
      <c r="AK37" s="33">
        <f t="shared" si="0"/>
        <v>72.943719999999999</v>
      </c>
      <c r="AL37" s="33">
        <f>AK37</f>
        <v>72.943719999999999</v>
      </c>
      <c r="AM37" s="33">
        <f t="shared" ref="AM37:AN37" si="5">AL37</f>
        <v>72.943719999999999</v>
      </c>
      <c r="AN37" s="33">
        <f t="shared" si="5"/>
        <v>72.943719999999999</v>
      </c>
      <c r="AO37">
        <v>67.722369999999998</v>
      </c>
      <c r="AP37">
        <v>66.685299999999998</v>
      </c>
      <c r="AQ37">
        <v>62.308160000000001</v>
      </c>
      <c r="AR37">
        <v>63.474519999999998</v>
      </c>
      <c r="AS37">
        <v>58.809519999999999</v>
      </c>
      <c r="AT37">
        <v>60.233620000000002</v>
      </c>
      <c r="AU37">
        <v>60.770580000000002</v>
      </c>
      <c r="AV37">
        <v>62.826000000000001</v>
      </c>
      <c r="AW37">
        <v>58.225110000000001</v>
      </c>
      <c r="AX37">
        <v>58.225110000000001</v>
      </c>
      <c r="AZ37" s="33">
        <v>24.590160000000001</v>
      </c>
      <c r="BA37" s="50" t="str">
        <f t="shared" si="1"/>
        <v>err</v>
      </c>
      <c r="BB37" s="51">
        <f t="shared" si="2"/>
        <v>72.943719999999999</v>
      </c>
      <c r="BC37" s="50"/>
      <c r="BD37" s="45" t="s">
        <v>164</v>
      </c>
      <c r="BE37" s="5" t="s">
        <v>53</v>
      </c>
      <c r="BF37" s="8" t="s">
        <v>55</v>
      </c>
      <c r="BG37" s="8">
        <v>24.873100000000001</v>
      </c>
      <c r="BH37" s="8" t="s">
        <v>55</v>
      </c>
      <c r="BI37" s="8">
        <v>25.722539999999999</v>
      </c>
      <c r="BJ37" s="8">
        <v>31.505320000000001</v>
      </c>
      <c r="BK37" s="8">
        <v>31.383859999999999</v>
      </c>
      <c r="BL37" s="8">
        <v>33.638150000000003</v>
      </c>
      <c r="BM37" s="8" t="s">
        <v>55</v>
      </c>
      <c r="BN37" s="8">
        <v>31.385179999999998</v>
      </c>
      <c r="BO37" s="8">
        <v>37.629629999999999</v>
      </c>
      <c r="BP37" s="8">
        <v>36.569420000000001</v>
      </c>
      <c r="BQ37" s="8">
        <v>45.404179999999997</v>
      </c>
      <c r="BR37" s="8" t="s">
        <v>55</v>
      </c>
      <c r="BS37" s="8" t="s">
        <v>55</v>
      </c>
      <c r="BT37" s="8">
        <v>48.438009999999998</v>
      </c>
      <c r="BU37" s="8">
        <v>37.348230000000001</v>
      </c>
      <c r="BV37" s="8">
        <v>47.538310000000003</v>
      </c>
      <c r="BW37" s="8">
        <v>50.533389999999997</v>
      </c>
      <c r="BX37" s="8">
        <v>46.659019999999998</v>
      </c>
      <c r="BY37" s="8" t="s">
        <v>55</v>
      </c>
      <c r="BZ37" s="8">
        <v>54.961039999999997</v>
      </c>
      <c r="CA37" s="8">
        <v>58.191670000000002</v>
      </c>
      <c r="CB37" s="8">
        <v>54.185720000000003</v>
      </c>
      <c r="CC37" s="8">
        <v>56.308050000000001</v>
      </c>
      <c r="CD37" s="8">
        <v>55.597850000000001</v>
      </c>
      <c r="CE37" s="8">
        <v>55.207479999999997</v>
      </c>
      <c r="CF37" s="8" t="s">
        <v>55</v>
      </c>
      <c r="CG37" s="8">
        <v>53.230629999999998</v>
      </c>
      <c r="CH37" s="8" t="s">
        <v>55</v>
      </c>
      <c r="CI37" s="8" t="s">
        <v>55</v>
      </c>
      <c r="CJ37" s="8">
        <v>53.634010000000004</v>
      </c>
      <c r="CK37" s="8" t="s">
        <v>55</v>
      </c>
      <c r="CL37" s="8" t="s">
        <v>55</v>
      </c>
      <c r="CM37" s="8">
        <v>57.143630000000002</v>
      </c>
      <c r="CN37" s="8">
        <v>52.21414</v>
      </c>
      <c r="CO37" s="8">
        <v>56.386249999999997</v>
      </c>
      <c r="CP37" s="8">
        <v>53.66377</v>
      </c>
      <c r="CQ37" s="8">
        <v>54.837209999999999</v>
      </c>
      <c r="CR37" s="8" t="s">
        <v>55</v>
      </c>
      <c r="CS37" s="8" t="s">
        <v>55</v>
      </c>
      <c r="CT37" s="8" t="s">
        <v>55</v>
      </c>
      <c r="CU37" s="8">
        <v>48.408200000000001</v>
      </c>
      <c r="CV37" s="8">
        <v>46.795780000000001</v>
      </c>
      <c r="CW37" s="8" t="s">
        <v>55</v>
      </c>
      <c r="CX37" s="8" t="s">
        <v>55</v>
      </c>
      <c r="CY37" s="8" t="s">
        <v>55</v>
      </c>
      <c r="CZ37" s="8" t="s">
        <v>55</v>
      </c>
    </row>
    <row r="38" spans="1:104" ht="40" x14ac:dyDescent="0.3">
      <c r="A38" t="str">
        <f>VLOOKUP(C38,region!$D$3:$E$229,2,0)</f>
        <v>NEAR EAST</v>
      </c>
      <c r="B38" t="str">
        <f t="shared" si="4"/>
        <v>Saudi Arabia</v>
      </c>
      <c r="C38" s="36" t="s">
        <v>243</v>
      </c>
      <c r="D38">
        <v>3.2412999999999998</v>
      </c>
      <c r="E38">
        <v>3.2412999999999998</v>
      </c>
      <c r="F38">
        <v>3.2412999999999998</v>
      </c>
      <c r="G38">
        <v>3.40611</v>
      </c>
      <c r="H38">
        <v>6.25495</v>
      </c>
      <c r="I38">
        <v>6.25495</v>
      </c>
      <c r="J38">
        <v>9.4451499999999999</v>
      </c>
      <c r="K38">
        <v>8.7476099999999999</v>
      </c>
      <c r="L38">
        <v>13.406739999999999</v>
      </c>
      <c r="M38">
        <v>13.406739999999999</v>
      </c>
      <c r="N38">
        <v>19.40775</v>
      </c>
      <c r="O38">
        <v>20.11307</v>
      </c>
      <c r="P38">
        <v>22.471910000000001</v>
      </c>
      <c r="Q38">
        <v>24.11223</v>
      </c>
      <c r="R38">
        <v>24.11223</v>
      </c>
      <c r="S38">
        <v>24.11223</v>
      </c>
      <c r="T38">
        <v>34.508499999999998</v>
      </c>
      <c r="U38">
        <v>46.582050000000002</v>
      </c>
      <c r="V38">
        <v>46.582050000000002</v>
      </c>
      <c r="W38">
        <v>34.873240000000003</v>
      </c>
      <c r="X38">
        <v>34.873240000000003</v>
      </c>
      <c r="Y38">
        <v>45.90466</v>
      </c>
      <c r="Z38">
        <v>45.90466</v>
      </c>
      <c r="AA38">
        <v>45.90466</v>
      </c>
      <c r="AB38">
        <v>32.088160000000002</v>
      </c>
      <c r="AC38">
        <v>42.316859999999998</v>
      </c>
      <c r="AD38">
        <v>44.179200000000002</v>
      </c>
      <c r="AE38">
        <v>49.76914</v>
      </c>
      <c r="AF38">
        <v>54.633209999999998</v>
      </c>
      <c r="AG38">
        <v>54.130549999999999</v>
      </c>
      <c r="AH38">
        <v>58.280349999999999</v>
      </c>
      <c r="AI38">
        <v>56.80744</v>
      </c>
      <c r="AJ38">
        <v>57.675890000000003</v>
      </c>
      <c r="AK38" s="33">
        <f t="shared" si="0"/>
        <v>55.591180000000001</v>
      </c>
      <c r="AL38">
        <v>52.628869999999999</v>
      </c>
      <c r="AM38">
        <v>52.329450000000001</v>
      </c>
      <c r="AN38">
        <v>57.867710000000002</v>
      </c>
      <c r="AO38">
        <v>56.8673</v>
      </c>
      <c r="AP38">
        <v>57.373449999999998</v>
      </c>
      <c r="AQ38">
        <v>56.989379999999997</v>
      </c>
      <c r="AR38">
        <v>51.773040000000002</v>
      </c>
      <c r="AS38">
        <v>54.980130000000003</v>
      </c>
      <c r="AT38">
        <v>52.94088</v>
      </c>
      <c r="AU38">
        <v>51.054560000000002</v>
      </c>
      <c r="AV38">
        <v>49.54616</v>
      </c>
      <c r="AW38">
        <v>49.628889999999998</v>
      </c>
      <c r="AX38">
        <v>49.628889999999998</v>
      </c>
      <c r="AZ38" s="33">
        <v>24.590160000000001</v>
      </c>
      <c r="BA38" s="50" t="str">
        <f t="shared" si="1"/>
        <v>err</v>
      </c>
      <c r="BB38" s="51">
        <f t="shared" si="2"/>
        <v>55.591180000000001</v>
      </c>
      <c r="BC38" s="50"/>
      <c r="BD38" s="45" t="s">
        <v>170</v>
      </c>
      <c r="BE38" s="5" t="s">
        <v>53</v>
      </c>
      <c r="BF38" s="8" t="s">
        <v>55</v>
      </c>
      <c r="BG38" s="8" t="s">
        <v>55</v>
      </c>
      <c r="BH38" s="8" t="s">
        <v>55</v>
      </c>
      <c r="BI38" s="8">
        <v>24.46809</v>
      </c>
      <c r="BJ38" s="8">
        <v>24.761900000000001</v>
      </c>
      <c r="BK38" s="8">
        <v>27.884620000000002</v>
      </c>
      <c r="BL38" s="8">
        <v>20.12987</v>
      </c>
      <c r="BM38" s="8" t="s">
        <v>55</v>
      </c>
      <c r="BN38" s="8" t="s">
        <v>55</v>
      </c>
      <c r="BO38" s="8" t="s">
        <v>55</v>
      </c>
      <c r="BP38" s="8" t="s">
        <v>55</v>
      </c>
      <c r="BQ38" s="8">
        <v>19.650659999999998</v>
      </c>
      <c r="BR38" s="8" t="s">
        <v>55</v>
      </c>
      <c r="BS38" s="8">
        <v>28.05556</v>
      </c>
      <c r="BT38" s="8">
        <v>32.13729</v>
      </c>
      <c r="BU38" s="8" t="s">
        <v>55</v>
      </c>
      <c r="BV38" s="8">
        <v>43.456029999999998</v>
      </c>
      <c r="BW38" s="8">
        <v>51.096670000000003</v>
      </c>
      <c r="BX38" s="8" t="s">
        <v>55</v>
      </c>
      <c r="BY38" s="8" t="s">
        <v>55</v>
      </c>
      <c r="BZ38" s="8" t="s">
        <v>55</v>
      </c>
      <c r="CA38" s="8" t="s">
        <v>55</v>
      </c>
      <c r="CB38" s="8" t="s">
        <v>55</v>
      </c>
      <c r="CC38" s="8" t="s">
        <v>55</v>
      </c>
      <c r="CD38" s="8">
        <v>34.049869999999999</v>
      </c>
      <c r="CE38" s="8">
        <v>32.705170000000003</v>
      </c>
      <c r="CF38" s="8" t="s">
        <v>55</v>
      </c>
      <c r="CG38" s="8">
        <v>28.683</v>
      </c>
      <c r="CH38" s="8" t="s">
        <v>55</v>
      </c>
      <c r="CI38" s="8">
        <v>32.495809999999999</v>
      </c>
      <c r="CJ38" s="8">
        <v>32.026479999999999</v>
      </c>
      <c r="CK38" s="8">
        <v>34.131329999999998</v>
      </c>
      <c r="CL38" s="8" t="s">
        <v>55</v>
      </c>
      <c r="CM38" s="8">
        <v>34.381059999999998</v>
      </c>
      <c r="CN38" s="8">
        <v>37.425150000000002</v>
      </c>
      <c r="CO38" s="8">
        <v>33.639850000000003</v>
      </c>
      <c r="CP38" s="8">
        <v>37.720489999999998</v>
      </c>
      <c r="CQ38" s="8" t="s">
        <v>55</v>
      </c>
      <c r="CR38" s="8" t="s">
        <v>55</v>
      </c>
      <c r="CS38" s="8">
        <v>42.321469999999998</v>
      </c>
      <c r="CT38" s="8" t="s">
        <v>55</v>
      </c>
      <c r="CU38" s="8">
        <v>42.99888</v>
      </c>
      <c r="CV38" s="8">
        <v>44.361190000000001</v>
      </c>
      <c r="CW38" s="8">
        <v>45.388399999999997</v>
      </c>
      <c r="CX38" s="8">
        <v>46.985819999999997</v>
      </c>
      <c r="CY38" s="8">
        <v>48.71537</v>
      </c>
      <c r="CZ38" s="8" t="s">
        <v>55</v>
      </c>
    </row>
    <row r="39" spans="1:104" ht="13" x14ac:dyDescent="0.3">
      <c r="A39" t="str">
        <f>VLOOKUP(B39,region!$D$3:$E$229,2,0)</f>
        <v>NEAR EAST</v>
      </c>
      <c r="B39" t="s">
        <v>632</v>
      </c>
      <c r="C39" s="36" t="s">
        <v>265</v>
      </c>
      <c r="D39">
        <v>24.500589999999999</v>
      </c>
      <c r="E39">
        <v>24.500589999999999</v>
      </c>
      <c r="F39">
        <v>24.500589999999999</v>
      </c>
      <c r="G39">
        <v>19.975390000000001</v>
      </c>
      <c r="H39">
        <v>19.975390000000001</v>
      </c>
      <c r="I39">
        <v>19.975390000000001</v>
      </c>
      <c r="J39">
        <v>19.693020000000001</v>
      </c>
      <c r="K39">
        <v>23.09478</v>
      </c>
      <c r="L39">
        <v>20.074480000000001</v>
      </c>
      <c r="M39">
        <v>21.1692</v>
      </c>
      <c r="N39">
        <v>22.883179999999999</v>
      </c>
      <c r="O39">
        <v>22.70346</v>
      </c>
      <c r="P39">
        <v>23.169920000000001</v>
      </c>
      <c r="Q39">
        <v>26.415089999999999</v>
      </c>
      <c r="R39">
        <v>28.882110000000001</v>
      </c>
      <c r="S39">
        <v>41.907240000000002</v>
      </c>
      <c r="T39">
        <v>44.001040000000003</v>
      </c>
      <c r="U39">
        <v>43.821249999999999</v>
      </c>
      <c r="V39">
        <v>42.459769999999999</v>
      </c>
      <c r="W39">
        <v>41.3872</v>
      </c>
      <c r="X39">
        <v>45.957349999999998</v>
      </c>
      <c r="Y39">
        <v>41.072650000000003</v>
      </c>
      <c r="Z39">
        <v>42.641640000000002</v>
      </c>
      <c r="AA39">
        <v>38.546590000000002</v>
      </c>
      <c r="AB39">
        <v>40.993259999999999</v>
      </c>
      <c r="AC39">
        <v>40.14273</v>
      </c>
      <c r="AD39">
        <v>43.289810000000003</v>
      </c>
      <c r="AE39">
        <v>43.289810000000003</v>
      </c>
      <c r="AF39">
        <v>43.289810000000003</v>
      </c>
      <c r="AG39">
        <v>43.289810000000003</v>
      </c>
      <c r="AH39">
        <v>43.289810000000003</v>
      </c>
      <c r="AI39">
        <v>43.289810000000003</v>
      </c>
      <c r="AJ39">
        <v>47.012340000000002</v>
      </c>
      <c r="AK39" s="33">
        <f t="shared" si="0"/>
        <v>47.732700000000001</v>
      </c>
      <c r="AL39">
        <v>48.2744</v>
      </c>
      <c r="AM39">
        <v>49.092790000000001</v>
      </c>
      <c r="AN39">
        <v>50.737070000000003</v>
      </c>
      <c r="AO39">
        <v>50.69896</v>
      </c>
      <c r="AP39">
        <v>51.472110000000001</v>
      </c>
      <c r="AQ39">
        <v>51.415590000000002</v>
      </c>
      <c r="AR39">
        <v>50.376489999999997</v>
      </c>
      <c r="AS39">
        <v>51.667099999999998</v>
      </c>
      <c r="AT39">
        <v>53.683399999999999</v>
      </c>
      <c r="AU39">
        <v>56.152250000000002</v>
      </c>
      <c r="AV39">
        <v>55.959249999999997</v>
      </c>
      <c r="AW39">
        <v>54.7669</v>
      </c>
      <c r="AX39">
        <v>54.7669</v>
      </c>
      <c r="AZ39" s="33">
        <v>24.590160000000001</v>
      </c>
      <c r="BA39" s="50" t="str">
        <f t="shared" si="1"/>
        <v>err</v>
      </c>
      <c r="BB39" s="51">
        <f t="shared" si="2"/>
        <v>47.732700000000001</v>
      </c>
      <c r="BC39" s="50"/>
      <c r="BD39" s="45" t="s">
        <v>181</v>
      </c>
      <c r="BE39" s="5" t="s">
        <v>53</v>
      </c>
      <c r="BF39" s="7" t="s">
        <v>55</v>
      </c>
      <c r="BG39" s="7" t="s">
        <v>55</v>
      </c>
      <c r="BH39" s="7" t="s">
        <v>55</v>
      </c>
      <c r="BI39" s="7" t="s">
        <v>55</v>
      </c>
      <c r="BJ39" s="7" t="s">
        <v>55</v>
      </c>
      <c r="BK39" s="7" t="s">
        <v>55</v>
      </c>
      <c r="BL39" s="7" t="s">
        <v>55</v>
      </c>
      <c r="BM39" s="7" t="s">
        <v>55</v>
      </c>
      <c r="BN39" s="7" t="s">
        <v>55</v>
      </c>
      <c r="BO39" s="7">
        <v>38.91724</v>
      </c>
      <c r="BP39" s="7">
        <v>40.551699999999997</v>
      </c>
      <c r="BQ39" s="7" t="s">
        <v>55</v>
      </c>
      <c r="BR39" s="7">
        <v>38.989319999999999</v>
      </c>
      <c r="BS39" s="7">
        <v>41.431910000000002</v>
      </c>
      <c r="BT39" s="7">
        <v>37.421700000000001</v>
      </c>
      <c r="BU39" s="7">
        <v>47.571719999999999</v>
      </c>
      <c r="BV39" s="7" t="s">
        <v>55</v>
      </c>
      <c r="BW39" s="7">
        <v>34.373150000000003</v>
      </c>
      <c r="BX39" s="7">
        <v>44.277540000000002</v>
      </c>
      <c r="BY39" s="7">
        <v>42.848199999999999</v>
      </c>
      <c r="BZ39" s="7">
        <v>46.34684</v>
      </c>
      <c r="CA39" s="7" t="s">
        <v>55</v>
      </c>
      <c r="CB39" s="7" t="s">
        <v>55</v>
      </c>
      <c r="CC39" s="7" t="s">
        <v>55</v>
      </c>
      <c r="CD39" s="7" t="s">
        <v>55</v>
      </c>
      <c r="CE39" s="7" t="s">
        <v>55</v>
      </c>
      <c r="CF39" s="7" t="s">
        <v>55</v>
      </c>
      <c r="CG39" s="7" t="s">
        <v>55</v>
      </c>
      <c r="CH39" s="7" t="s">
        <v>55</v>
      </c>
      <c r="CI39" s="7">
        <v>51.325629999999997</v>
      </c>
      <c r="CJ39" s="7" t="s">
        <v>55</v>
      </c>
      <c r="CK39" s="7" t="s">
        <v>55</v>
      </c>
      <c r="CL39" s="7">
        <v>51.882089999999998</v>
      </c>
      <c r="CM39" s="7">
        <v>55.123959999999997</v>
      </c>
      <c r="CN39" s="7">
        <v>55.452500000000001</v>
      </c>
      <c r="CO39" s="7">
        <v>56.791890000000002</v>
      </c>
      <c r="CP39" s="7">
        <v>56.672310000000003</v>
      </c>
      <c r="CQ39" s="7">
        <v>56.909990000000001</v>
      </c>
      <c r="CR39" s="7">
        <v>58.63458</v>
      </c>
      <c r="CS39" s="7">
        <v>59.370040000000003</v>
      </c>
      <c r="CT39" s="7">
        <v>59.750419999999998</v>
      </c>
      <c r="CU39" s="7">
        <v>58.351320000000001</v>
      </c>
      <c r="CV39" s="7">
        <v>56.597499999999997</v>
      </c>
      <c r="CW39" s="7">
        <v>59.268940000000001</v>
      </c>
      <c r="CX39" s="7">
        <v>59.056040000000003</v>
      </c>
      <c r="CY39" s="7">
        <v>58.069279999999999</v>
      </c>
      <c r="CZ39" s="7" t="s">
        <v>55</v>
      </c>
    </row>
    <row r="40" spans="1:104" ht="13" x14ac:dyDescent="0.3">
      <c r="A40" t="str">
        <f>VLOOKUP(C40,region!$D$3:$E$229,2,0)</f>
        <v>NEAR EAST</v>
      </c>
      <c r="B40" t="str">
        <f>C40</f>
        <v>Turkey</v>
      </c>
      <c r="C40" s="36" t="s">
        <v>275</v>
      </c>
      <c r="D40">
        <v>19.320969999999999</v>
      </c>
      <c r="E40">
        <v>19.320969999999999</v>
      </c>
      <c r="F40">
        <v>19.320969999999999</v>
      </c>
      <c r="G40">
        <v>19.869710000000001</v>
      </c>
      <c r="H40">
        <v>21.450410000000002</v>
      </c>
      <c r="I40">
        <v>23.028580000000002</v>
      </c>
      <c r="J40">
        <v>22.76857</v>
      </c>
      <c r="K40">
        <v>25.210419999999999</v>
      </c>
      <c r="L40">
        <v>24.095189999999999</v>
      </c>
      <c r="M40">
        <v>25.165030000000002</v>
      </c>
      <c r="N40">
        <v>25.823640000000001</v>
      </c>
      <c r="O40">
        <v>22.406400000000001</v>
      </c>
      <c r="P40">
        <v>26.776319999999998</v>
      </c>
      <c r="Q40">
        <v>27.79175</v>
      </c>
      <c r="R40">
        <v>31.37968</v>
      </c>
      <c r="S40">
        <v>31.93281</v>
      </c>
      <c r="T40">
        <v>33.34404</v>
      </c>
      <c r="U40">
        <v>34.81456</v>
      </c>
      <c r="V40">
        <v>34.674979999999998</v>
      </c>
      <c r="W40">
        <v>35.21123</v>
      </c>
      <c r="X40">
        <v>36.118819999999999</v>
      </c>
      <c r="Y40">
        <v>35.233669999999996</v>
      </c>
      <c r="Z40">
        <v>35.019770000000001</v>
      </c>
      <c r="AA40">
        <v>35.517449999999997</v>
      </c>
      <c r="AB40">
        <v>38.780740000000002</v>
      </c>
      <c r="AC40">
        <v>41.050449999999998</v>
      </c>
      <c r="AD40">
        <v>41.050449999999998</v>
      </c>
      <c r="AE40">
        <v>41.050449999999998</v>
      </c>
      <c r="AF40">
        <v>41.050449999999998</v>
      </c>
      <c r="AG40">
        <v>42.061050000000002</v>
      </c>
      <c r="AH40">
        <v>41.749789999999997</v>
      </c>
      <c r="AI40">
        <v>42.801409999999997</v>
      </c>
      <c r="AJ40">
        <v>42.37209</v>
      </c>
      <c r="AK40" s="33">
        <f t="shared" si="0"/>
        <v>43.663150000000002</v>
      </c>
      <c r="AL40">
        <v>43.984349999999999</v>
      </c>
      <c r="AM40">
        <v>43.715260000000001</v>
      </c>
      <c r="AN40">
        <v>44.651090000000003</v>
      </c>
      <c r="AO40">
        <v>45.49239</v>
      </c>
      <c r="AP40">
        <v>45.969270000000002</v>
      </c>
      <c r="AQ40">
        <v>46.023859999999999</v>
      </c>
      <c r="AR40">
        <v>46.014629999999997</v>
      </c>
      <c r="AS40">
        <v>45.730119999999999</v>
      </c>
      <c r="AT40">
        <v>47.143250000000002</v>
      </c>
      <c r="AU40">
        <v>47.143250000000002</v>
      </c>
      <c r="AV40">
        <v>49.239600000000003</v>
      </c>
      <c r="AW40">
        <v>49.239600000000003</v>
      </c>
      <c r="AX40">
        <v>49.239600000000003</v>
      </c>
      <c r="AZ40" s="33">
        <v>24.590160000000001</v>
      </c>
      <c r="BA40" s="50" t="str">
        <f t="shared" si="1"/>
        <v>err</v>
      </c>
      <c r="BB40" s="51">
        <f t="shared" si="2"/>
        <v>43.663150000000002</v>
      </c>
      <c r="BC40" s="50"/>
      <c r="BD40" s="45" t="s">
        <v>184</v>
      </c>
      <c r="BE40" s="5" t="s">
        <v>53</v>
      </c>
      <c r="BF40" s="8" t="s">
        <v>55</v>
      </c>
      <c r="BG40" s="8" t="s">
        <v>55</v>
      </c>
      <c r="BH40" s="8" t="s">
        <v>55</v>
      </c>
      <c r="BI40" s="8">
        <v>45.429360000000003</v>
      </c>
      <c r="BJ40" s="8">
        <v>34.908140000000003</v>
      </c>
      <c r="BK40" s="8">
        <v>47.385620000000003</v>
      </c>
      <c r="BL40" s="8">
        <v>32.526879999999998</v>
      </c>
      <c r="BM40" s="8">
        <v>31.472079999999998</v>
      </c>
      <c r="BN40" s="8">
        <v>34.615380000000002</v>
      </c>
      <c r="BO40" s="8">
        <v>39.493670000000002</v>
      </c>
      <c r="BP40" s="8" t="s">
        <v>55</v>
      </c>
      <c r="BQ40" s="8">
        <v>30.115829999999999</v>
      </c>
      <c r="BR40" s="8">
        <v>24.01961</v>
      </c>
      <c r="BS40" s="8">
        <v>26.13636</v>
      </c>
      <c r="BT40" s="8">
        <v>28.965520000000001</v>
      </c>
      <c r="BU40" s="8">
        <v>6.0240999999999998</v>
      </c>
      <c r="BV40" s="8">
        <v>17.164180000000002</v>
      </c>
      <c r="BW40" s="8">
        <v>22.685189999999999</v>
      </c>
      <c r="BX40" s="8">
        <v>27.340820000000001</v>
      </c>
      <c r="BY40" s="8">
        <v>25.609760000000001</v>
      </c>
      <c r="BZ40" s="8">
        <v>38.580249999999999</v>
      </c>
      <c r="CA40" s="8">
        <v>40.639270000000003</v>
      </c>
      <c r="CB40" s="8">
        <v>43.703699999999998</v>
      </c>
      <c r="CC40" s="8">
        <v>39.042819999999999</v>
      </c>
      <c r="CD40" s="8">
        <v>48.944099999999999</v>
      </c>
      <c r="CE40" s="8">
        <v>46.390659999999997</v>
      </c>
      <c r="CF40" s="8">
        <v>50.37538</v>
      </c>
      <c r="CG40" s="8">
        <v>50.115470000000002</v>
      </c>
      <c r="CH40" s="8">
        <v>49.709299999999999</v>
      </c>
      <c r="CI40" s="8">
        <v>53.932580000000002</v>
      </c>
      <c r="CJ40" s="8">
        <v>51.617800000000003</v>
      </c>
      <c r="CK40" s="8">
        <v>52.021970000000003</v>
      </c>
      <c r="CL40" s="8">
        <v>52.034260000000003</v>
      </c>
      <c r="CM40" s="8">
        <v>54.736330000000002</v>
      </c>
      <c r="CN40" s="8">
        <v>57.296039999999998</v>
      </c>
      <c r="CO40" s="8">
        <v>60.634799999999998</v>
      </c>
      <c r="CP40" s="8">
        <v>57.997010000000003</v>
      </c>
      <c r="CQ40" s="8">
        <v>57.347009999999997</v>
      </c>
      <c r="CR40" s="8">
        <v>59.383949999999999</v>
      </c>
      <c r="CS40" s="8">
        <v>59.563989999999997</v>
      </c>
      <c r="CT40" s="8">
        <v>58.642180000000003</v>
      </c>
      <c r="CU40" s="8">
        <v>55.054519999999997</v>
      </c>
      <c r="CV40" s="8">
        <v>57.435749999999999</v>
      </c>
      <c r="CW40" s="8">
        <v>55.719169999999998</v>
      </c>
      <c r="CX40" s="8">
        <v>54.791029999999999</v>
      </c>
      <c r="CY40" s="8" t="s">
        <v>55</v>
      </c>
      <c r="CZ40" s="8" t="s">
        <v>55</v>
      </c>
    </row>
    <row r="41" spans="1:104" ht="20" x14ac:dyDescent="0.3">
      <c r="A41" t="str">
        <f>VLOOKUP(C41,region!$D$3:$E$229,2,0)</f>
        <v>NORTHERN AFRICA</v>
      </c>
      <c r="B41" s="33" t="str">
        <f>C41</f>
        <v>Egypt</v>
      </c>
      <c r="C41" s="37" t="s">
        <v>119</v>
      </c>
      <c r="D41">
        <v>27.992229999999999</v>
      </c>
      <c r="E41">
        <v>27.992229999999999</v>
      </c>
      <c r="F41">
        <v>27.992229999999999</v>
      </c>
      <c r="G41">
        <v>28.59423</v>
      </c>
      <c r="H41">
        <v>30.09939</v>
      </c>
      <c r="I41">
        <v>30.415749999999999</v>
      </c>
      <c r="J41">
        <v>30.415749999999999</v>
      </c>
      <c r="K41">
        <v>33.384749999999997</v>
      </c>
      <c r="L41">
        <v>33.797969999999999</v>
      </c>
      <c r="M41">
        <v>32.492620000000002</v>
      </c>
      <c r="N41">
        <v>32.884219999999999</v>
      </c>
      <c r="O41">
        <v>32.501190000000001</v>
      </c>
      <c r="P41">
        <v>32.186770000000003</v>
      </c>
      <c r="Q41">
        <v>33.897779999999997</v>
      </c>
      <c r="R41">
        <v>32.439239999999998</v>
      </c>
      <c r="S41">
        <v>33.905200000000001</v>
      </c>
      <c r="T41">
        <v>35.517139999999998</v>
      </c>
      <c r="U41">
        <v>35.888370000000002</v>
      </c>
      <c r="V41">
        <v>37.315800000000003</v>
      </c>
      <c r="W41">
        <v>36.502099999999999</v>
      </c>
      <c r="X41">
        <v>37.026029999999999</v>
      </c>
      <c r="Y41">
        <v>36.794539999999998</v>
      </c>
      <c r="Z41">
        <v>37.856839999999998</v>
      </c>
      <c r="AA41">
        <v>38.660969999999999</v>
      </c>
      <c r="AB41">
        <v>40.041539999999998</v>
      </c>
      <c r="AC41">
        <v>39.470230000000001</v>
      </c>
      <c r="AD41">
        <v>40.76661</v>
      </c>
      <c r="AE41">
        <v>40.76661</v>
      </c>
      <c r="AF41">
        <v>40.76661</v>
      </c>
      <c r="AG41">
        <v>40.76661</v>
      </c>
      <c r="AH41">
        <v>40.76661</v>
      </c>
      <c r="AI41">
        <v>40.76661</v>
      </c>
      <c r="AJ41">
        <v>40.76661</v>
      </c>
      <c r="AK41" s="33">
        <f t="shared" si="0"/>
        <v>40.76661</v>
      </c>
      <c r="AL41">
        <v>40.76661</v>
      </c>
      <c r="AM41">
        <v>40.76661</v>
      </c>
      <c r="AN41">
        <v>40.76661</v>
      </c>
      <c r="AO41">
        <v>40.76661</v>
      </c>
      <c r="AP41">
        <v>40.76661</v>
      </c>
      <c r="AQ41">
        <v>40.76661</v>
      </c>
      <c r="AR41">
        <v>40.76661</v>
      </c>
      <c r="AS41">
        <v>40.76661</v>
      </c>
      <c r="AT41">
        <v>52.08625</v>
      </c>
      <c r="AU41">
        <v>52.807769999999998</v>
      </c>
      <c r="AV41">
        <v>52.807769999999998</v>
      </c>
      <c r="AW41">
        <v>52.807769999999998</v>
      </c>
      <c r="AX41">
        <v>52.807769999999998</v>
      </c>
      <c r="AZ41" s="33">
        <v>40.76661</v>
      </c>
      <c r="BA41" s="50" t="str">
        <f t="shared" si="1"/>
        <v>???</v>
      </c>
      <c r="BB41" s="51" t="str">
        <f t="shared" si="2"/>
        <v>..</v>
      </c>
      <c r="BC41" s="50"/>
      <c r="BD41" s="45" t="s">
        <v>202</v>
      </c>
      <c r="BE41" s="5" t="s">
        <v>53</v>
      </c>
      <c r="BF41" s="8" t="s">
        <v>55</v>
      </c>
      <c r="BG41" s="8" t="s">
        <v>55</v>
      </c>
      <c r="BH41" s="8" t="s">
        <v>55</v>
      </c>
      <c r="BI41" s="8">
        <v>31.655149999999999</v>
      </c>
      <c r="BJ41" s="8" t="s">
        <v>55</v>
      </c>
      <c r="BK41" s="8">
        <v>33.205950000000001</v>
      </c>
      <c r="BL41" s="8">
        <v>34.970489999999998</v>
      </c>
      <c r="BM41" s="8">
        <v>34.511800000000001</v>
      </c>
      <c r="BN41" s="8">
        <v>35.376899999999999</v>
      </c>
      <c r="BO41" s="8">
        <v>36.216059999999999</v>
      </c>
      <c r="BP41" s="8">
        <v>37.128740000000001</v>
      </c>
      <c r="BQ41" s="8">
        <v>42.386490000000002</v>
      </c>
      <c r="BR41" s="8">
        <v>45.922580000000004</v>
      </c>
      <c r="BS41" s="8">
        <v>47.976709999999997</v>
      </c>
      <c r="BT41" s="8">
        <v>44.514899999999997</v>
      </c>
      <c r="BU41" s="8">
        <v>48.313470000000002</v>
      </c>
      <c r="BV41" s="8">
        <v>46.616599999999998</v>
      </c>
      <c r="BW41" s="8">
        <v>44.521630000000002</v>
      </c>
      <c r="BX41" s="8">
        <v>44.650230000000001</v>
      </c>
      <c r="BY41" s="8">
        <v>43.29242</v>
      </c>
      <c r="BZ41" s="8">
        <v>44.321820000000002</v>
      </c>
      <c r="CA41" s="8">
        <v>45.337910000000001</v>
      </c>
      <c r="CB41" s="8">
        <v>43.209020000000002</v>
      </c>
      <c r="CC41" s="8">
        <v>46.565049999999999</v>
      </c>
      <c r="CD41" s="8">
        <v>47.147440000000003</v>
      </c>
      <c r="CE41" s="8">
        <v>48.425289999999997</v>
      </c>
      <c r="CF41" s="8">
        <v>49.483730000000001</v>
      </c>
      <c r="CG41" s="8">
        <v>50.469230000000003</v>
      </c>
      <c r="CH41" s="8" t="s">
        <v>55</v>
      </c>
      <c r="CI41" s="8">
        <v>52.349580000000003</v>
      </c>
      <c r="CJ41" s="8">
        <v>54.152819999999998</v>
      </c>
      <c r="CK41" s="8">
        <v>54.703870000000002</v>
      </c>
      <c r="CL41" s="8">
        <v>55.391640000000002</v>
      </c>
      <c r="CM41" s="8">
        <v>55.998930000000001</v>
      </c>
      <c r="CN41" s="8">
        <v>56.149239999999999</v>
      </c>
      <c r="CO41" s="8">
        <v>56.467700000000001</v>
      </c>
      <c r="CP41" s="8">
        <v>55.903300000000002</v>
      </c>
      <c r="CQ41" s="8">
        <v>56.480240000000002</v>
      </c>
      <c r="CR41" s="8">
        <v>56.735199999999999</v>
      </c>
      <c r="CS41" s="8">
        <v>56.540170000000003</v>
      </c>
      <c r="CT41" s="8">
        <v>56.689349999999997</v>
      </c>
      <c r="CU41" s="8">
        <v>56.912779999999998</v>
      </c>
      <c r="CV41" s="8">
        <v>56.531120000000001</v>
      </c>
      <c r="CW41" s="8">
        <v>56.905889999999999</v>
      </c>
      <c r="CX41" s="8">
        <v>56.606499999999997</v>
      </c>
      <c r="CY41" s="8" t="s">
        <v>55</v>
      </c>
      <c r="CZ41" s="8" t="s">
        <v>55</v>
      </c>
    </row>
    <row r="42" spans="1:104" ht="20" x14ac:dyDescent="0.3">
      <c r="A42" t="str">
        <f>VLOOKUP(C42,region!$D$3:$E$229,2,0)</f>
        <v>NORTHERN AFRICA</v>
      </c>
      <c r="B42" s="55" t="str">
        <f>C42</f>
        <v>Tunisia</v>
      </c>
      <c r="C42" s="36" t="s">
        <v>274</v>
      </c>
      <c r="D42">
        <v>21.031020000000002</v>
      </c>
      <c r="E42">
        <v>21.031020000000002</v>
      </c>
      <c r="F42">
        <v>21.031020000000002</v>
      </c>
      <c r="G42">
        <v>21.031020000000002</v>
      </c>
      <c r="H42">
        <v>21.031020000000002</v>
      </c>
      <c r="I42">
        <v>21.031020000000002</v>
      </c>
      <c r="J42">
        <v>21.031020000000002</v>
      </c>
      <c r="K42">
        <v>21.031020000000002</v>
      </c>
      <c r="L42">
        <v>24.53614</v>
      </c>
      <c r="M42">
        <v>24.207100000000001</v>
      </c>
      <c r="N42">
        <v>27.368639999999999</v>
      </c>
      <c r="O42">
        <v>24.570589999999999</v>
      </c>
      <c r="P42">
        <v>24.570589999999999</v>
      </c>
      <c r="Q42">
        <v>24.570589999999999</v>
      </c>
      <c r="R42">
        <v>24.570589999999999</v>
      </c>
      <c r="S42">
        <v>24.570589999999999</v>
      </c>
      <c r="T42">
        <v>34.053519999999999</v>
      </c>
      <c r="U42">
        <v>31.066369999999999</v>
      </c>
      <c r="V42">
        <v>37.976889999999997</v>
      </c>
      <c r="W42">
        <v>39.142969999999998</v>
      </c>
      <c r="X42">
        <v>38.00432</v>
      </c>
      <c r="Y42">
        <v>39.696309999999997</v>
      </c>
      <c r="Z42">
        <v>39.696309999999997</v>
      </c>
      <c r="AA42">
        <v>42.714640000000003</v>
      </c>
      <c r="AB42">
        <v>41.987769999999998</v>
      </c>
      <c r="AC42">
        <v>42.76643</v>
      </c>
      <c r="AD42">
        <v>43.136090000000003</v>
      </c>
      <c r="AE42">
        <v>43.494680000000002</v>
      </c>
      <c r="AF42">
        <v>43.494680000000002</v>
      </c>
      <c r="AG42">
        <v>43.494680000000002</v>
      </c>
      <c r="AH42">
        <v>43.494680000000002</v>
      </c>
      <c r="AI42">
        <v>43.494680000000002</v>
      </c>
      <c r="AJ42">
        <v>43.494680000000002</v>
      </c>
      <c r="AK42" s="33">
        <f t="shared" si="0"/>
        <v>43.494680000000002</v>
      </c>
      <c r="AL42">
        <v>50.705590000000001</v>
      </c>
      <c r="AM42">
        <v>50.705590000000001</v>
      </c>
      <c r="AN42">
        <v>58.968510000000002</v>
      </c>
      <c r="AO42">
        <v>58.968510000000002</v>
      </c>
      <c r="AP42">
        <v>58.968510000000002</v>
      </c>
      <c r="AQ42">
        <v>58.968510000000002</v>
      </c>
      <c r="AR42">
        <v>58.968510000000002</v>
      </c>
      <c r="AS42">
        <v>64.322580000000002</v>
      </c>
      <c r="AT42">
        <v>55.833919999999999</v>
      </c>
      <c r="AU42">
        <v>65.900859999999994</v>
      </c>
      <c r="AV42">
        <v>65.505420000000001</v>
      </c>
      <c r="AW42">
        <v>63.528449999999999</v>
      </c>
      <c r="AX42">
        <v>63.528449999999999</v>
      </c>
      <c r="AZ42" s="33">
        <v>24.590160000000001</v>
      </c>
      <c r="BA42" s="50" t="str">
        <f t="shared" si="1"/>
        <v>???</v>
      </c>
      <c r="BB42" s="51" t="str">
        <f t="shared" si="2"/>
        <v>..</v>
      </c>
      <c r="BC42" s="50"/>
      <c r="BD42" s="45" t="s">
        <v>205</v>
      </c>
      <c r="BE42" s="5" t="s">
        <v>53</v>
      </c>
      <c r="BF42" s="7">
        <v>27.396319999999999</v>
      </c>
      <c r="BG42" s="7">
        <v>27.474150000000002</v>
      </c>
      <c r="BH42" s="7">
        <v>28.547249999999998</v>
      </c>
      <c r="BI42" s="7">
        <v>30.66779</v>
      </c>
      <c r="BJ42" s="7">
        <v>31.556799999999999</v>
      </c>
      <c r="BK42" s="7" t="s">
        <v>55</v>
      </c>
      <c r="BL42" s="7">
        <v>32.18486</v>
      </c>
      <c r="BM42" s="7" t="s">
        <v>55</v>
      </c>
      <c r="BN42" s="7">
        <v>48.143560000000001</v>
      </c>
      <c r="BO42" s="7">
        <v>44.144840000000002</v>
      </c>
      <c r="BP42" s="7">
        <v>45.128740000000001</v>
      </c>
      <c r="BQ42" s="7">
        <v>45.141820000000003</v>
      </c>
      <c r="BR42" s="7">
        <v>46.073160000000001</v>
      </c>
      <c r="BS42" s="7">
        <v>44.753839999999997</v>
      </c>
      <c r="BT42" s="7">
        <v>44.538910000000001</v>
      </c>
      <c r="BU42" s="7">
        <v>44.73124</v>
      </c>
      <c r="BV42" s="7">
        <v>46.524830000000001</v>
      </c>
      <c r="BW42" s="7">
        <v>47.939230000000002</v>
      </c>
      <c r="BX42" s="7">
        <v>51.325299999999999</v>
      </c>
      <c r="BY42" s="7">
        <v>50.980260000000001</v>
      </c>
      <c r="BZ42" s="7">
        <v>47.079659999999997</v>
      </c>
      <c r="CA42" s="7">
        <v>49.026339999999998</v>
      </c>
      <c r="CB42" s="7">
        <v>54.509349999999998</v>
      </c>
      <c r="CC42" s="7">
        <v>54.99971</v>
      </c>
      <c r="CD42" s="7">
        <v>55.286140000000003</v>
      </c>
      <c r="CE42" s="7">
        <v>57.594200000000001</v>
      </c>
      <c r="CF42" s="7">
        <v>58.091619999999999</v>
      </c>
      <c r="CG42" s="7">
        <v>58.86083</v>
      </c>
      <c r="CH42" s="7">
        <v>59.984070000000003</v>
      </c>
      <c r="CI42" s="7">
        <v>61.184699999999999</v>
      </c>
      <c r="CJ42" s="7">
        <v>61.896189999999997</v>
      </c>
      <c r="CK42" s="7">
        <v>61.368569999999998</v>
      </c>
      <c r="CL42" s="7">
        <v>60.777529999999999</v>
      </c>
      <c r="CM42" s="7">
        <v>61.29927</v>
      </c>
      <c r="CN42" s="7">
        <v>60.702060000000003</v>
      </c>
      <c r="CO42" s="7">
        <v>60.618029999999997</v>
      </c>
      <c r="CP42" s="7">
        <v>60.753540000000001</v>
      </c>
      <c r="CQ42" s="7">
        <v>61.017040000000001</v>
      </c>
      <c r="CR42" s="7">
        <v>60.859580000000001</v>
      </c>
      <c r="CS42" s="7">
        <v>58.84404</v>
      </c>
      <c r="CT42" s="7">
        <v>59.273040000000002</v>
      </c>
      <c r="CU42" s="7">
        <v>59.23039</v>
      </c>
      <c r="CV42" s="7">
        <v>59.377740000000003</v>
      </c>
      <c r="CW42" s="7">
        <v>59.488579999999999</v>
      </c>
      <c r="CX42" s="7">
        <v>58.249090000000002</v>
      </c>
      <c r="CY42" s="7" t="s">
        <v>55</v>
      </c>
      <c r="CZ42" s="7" t="s">
        <v>55</v>
      </c>
    </row>
    <row r="43" spans="1:104" ht="13" x14ac:dyDescent="0.3">
      <c r="A43" t="str">
        <f>VLOOKUP(C43,region!$D$3:$E$229,2,0)</f>
        <v>NORTHERN AMERICA</v>
      </c>
      <c r="B43" s="33" t="str">
        <f>C43</f>
        <v>Canada</v>
      </c>
      <c r="C43" s="37" t="s">
        <v>91</v>
      </c>
      <c r="D43">
        <v>35.377400000000002</v>
      </c>
      <c r="E43">
        <v>35.377400000000002</v>
      </c>
      <c r="F43">
        <v>35.377400000000002</v>
      </c>
      <c r="G43">
        <v>36.846780000000003</v>
      </c>
      <c r="H43">
        <v>36.846780000000003</v>
      </c>
      <c r="I43">
        <v>36.846780000000003</v>
      </c>
      <c r="J43">
        <v>36.846780000000003</v>
      </c>
      <c r="K43">
        <v>42.389249999999997</v>
      </c>
      <c r="L43">
        <v>44.52196</v>
      </c>
      <c r="M43">
        <v>49.423969999999997</v>
      </c>
      <c r="N43">
        <v>49.601309999999998</v>
      </c>
      <c r="O43">
        <v>50.288200000000003</v>
      </c>
      <c r="P43">
        <v>51.360669999999999</v>
      </c>
      <c r="Q43">
        <v>52.021320000000003</v>
      </c>
      <c r="R43">
        <v>52.341140000000003</v>
      </c>
      <c r="S43">
        <v>52.381999999999998</v>
      </c>
      <c r="T43">
        <v>52.472189999999998</v>
      </c>
      <c r="U43">
        <v>53.035809999999998</v>
      </c>
      <c r="V43">
        <v>53.771990000000002</v>
      </c>
      <c r="W43">
        <v>54.558770000000003</v>
      </c>
      <c r="X43">
        <v>55.281059999999997</v>
      </c>
      <c r="Y43">
        <v>55.281059999999997</v>
      </c>
      <c r="Z43">
        <v>56.329439999999998</v>
      </c>
      <c r="AA43">
        <v>56.329439999999998</v>
      </c>
      <c r="AB43">
        <v>50.36524</v>
      </c>
      <c r="AC43">
        <v>50.12735</v>
      </c>
      <c r="AD43">
        <v>50.820239999999998</v>
      </c>
      <c r="AE43">
        <v>51.41478</v>
      </c>
      <c r="AF43">
        <v>57.193750000000001</v>
      </c>
      <c r="AG43">
        <v>57.413910000000001</v>
      </c>
      <c r="AH43">
        <v>57.413910000000001</v>
      </c>
      <c r="AI43">
        <v>57.413910000000001</v>
      </c>
      <c r="AJ43">
        <v>58.37406</v>
      </c>
      <c r="AK43" s="33">
        <f t="shared" si="0"/>
        <v>58.37406</v>
      </c>
      <c r="AL43">
        <v>58.37406</v>
      </c>
      <c r="AM43">
        <v>58.37406</v>
      </c>
      <c r="AN43">
        <v>58.37406</v>
      </c>
      <c r="AO43">
        <v>58.37406</v>
      </c>
      <c r="AP43">
        <v>58.37406</v>
      </c>
      <c r="AQ43">
        <v>58.37406</v>
      </c>
      <c r="AR43">
        <v>58.37406</v>
      </c>
      <c r="AS43">
        <v>58.37406</v>
      </c>
      <c r="AT43">
        <v>58.37406</v>
      </c>
      <c r="AU43">
        <v>58.37406</v>
      </c>
      <c r="AV43">
        <v>58.37406</v>
      </c>
      <c r="AW43">
        <v>58.37406</v>
      </c>
      <c r="AX43">
        <v>58.37406</v>
      </c>
      <c r="AZ43" s="33">
        <v>58.37406</v>
      </c>
      <c r="BA43" s="50" t="str">
        <f t="shared" si="1"/>
        <v>???</v>
      </c>
      <c r="BB43" s="51" t="str">
        <f t="shared" si="2"/>
        <v>..</v>
      </c>
      <c r="BC43" s="50"/>
      <c r="BD43" s="45" t="s">
        <v>212</v>
      </c>
      <c r="BE43" s="5" t="s">
        <v>53</v>
      </c>
      <c r="BF43" s="8" t="s">
        <v>55</v>
      </c>
      <c r="BG43" s="8">
        <v>17.71001</v>
      </c>
      <c r="BH43" s="8" t="s">
        <v>55</v>
      </c>
      <c r="BI43" s="8">
        <v>33.91037</v>
      </c>
      <c r="BJ43" s="8">
        <v>39.279449999999997</v>
      </c>
      <c r="BK43" s="8">
        <v>41.05733</v>
      </c>
      <c r="BL43" s="8">
        <v>42.346310000000003</v>
      </c>
      <c r="BM43" s="8">
        <v>47.41039</v>
      </c>
      <c r="BN43" s="8" t="s">
        <v>55</v>
      </c>
      <c r="BO43" s="8" t="s">
        <v>55</v>
      </c>
      <c r="BP43" s="8" t="s">
        <v>55</v>
      </c>
      <c r="BQ43" s="8" t="s">
        <v>55</v>
      </c>
      <c r="BR43" s="8" t="s">
        <v>55</v>
      </c>
      <c r="BS43" s="8" t="s">
        <v>55</v>
      </c>
      <c r="BT43" s="8" t="s">
        <v>55</v>
      </c>
      <c r="BU43" s="8" t="s">
        <v>55</v>
      </c>
      <c r="BV43" s="8">
        <v>54.389699999999998</v>
      </c>
      <c r="BW43" s="8">
        <v>55.146059999999999</v>
      </c>
      <c r="BX43" s="8">
        <v>56.205460000000002</v>
      </c>
      <c r="BY43" s="8">
        <v>55.178730000000002</v>
      </c>
      <c r="BZ43" s="8">
        <v>56.594760000000001</v>
      </c>
      <c r="CA43" s="8">
        <v>55.369599999999998</v>
      </c>
      <c r="CB43" s="8">
        <v>54.349980000000002</v>
      </c>
      <c r="CC43" s="8">
        <v>54.658909999999999</v>
      </c>
      <c r="CD43" s="8">
        <v>55.892629999999997</v>
      </c>
      <c r="CE43" s="8" t="s">
        <v>55</v>
      </c>
      <c r="CF43" s="8">
        <v>54.379550000000002</v>
      </c>
      <c r="CG43" s="8">
        <v>57.788899999999998</v>
      </c>
      <c r="CH43" s="8" t="s">
        <v>55</v>
      </c>
      <c r="CI43" s="8">
        <v>59.537210000000002</v>
      </c>
      <c r="CJ43" s="8">
        <v>59.963250000000002</v>
      </c>
      <c r="CK43" s="8">
        <v>58.840209999999999</v>
      </c>
      <c r="CL43" s="8">
        <v>60.275869999999998</v>
      </c>
      <c r="CM43" s="8">
        <v>61.051549999999999</v>
      </c>
      <c r="CN43" s="8">
        <v>60.337670000000003</v>
      </c>
      <c r="CO43" s="8">
        <v>61.834069999999997</v>
      </c>
      <c r="CP43" s="8">
        <v>61.370750000000001</v>
      </c>
      <c r="CQ43" s="8">
        <v>61.804569999999998</v>
      </c>
      <c r="CR43" s="8">
        <v>60.632129999999997</v>
      </c>
      <c r="CS43" s="8">
        <v>61.306420000000003</v>
      </c>
      <c r="CT43" s="8">
        <v>60.87359</v>
      </c>
      <c r="CU43" s="8">
        <v>60.997050000000002</v>
      </c>
      <c r="CV43" s="8">
        <v>60.970109999999998</v>
      </c>
      <c r="CW43" s="8">
        <v>58.909680000000002</v>
      </c>
      <c r="CX43" s="8">
        <v>58.560600000000001</v>
      </c>
      <c r="CY43" s="8" t="s">
        <v>55</v>
      </c>
      <c r="CZ43" s="8" t="s">
        <v>55</v>
      </c>
    </row>
    <row r="44" spans="1:104" ht="13" x14ac:dyDescent="0.3">
      <c r="A44" t="str">
        <f>VLOOKUP(B44,region!$D$3:$E$229,2,0)</f>
        <v>NORTHERN AMERICA</v>
      </c>
      <c r="B44" t="s">
        <v>631</v>
      </c>
      <c r="C44" s="36" t="s">
        <v>284</v>
      </c>
      <c r="D44">
        <v>40.89716</v>
      </c>
      <c r="E44">
        <v>40.89716</v>
      </c>
      <c r="F44">
        <v>40.89716</v>
      </c>
      <c r="G44">
        <v>41.287269999999999</v>
      </c>
      <c r="H44">
        <v>41.287269999999999</v>
      </c>
      <c r="I44">
        <v>45.711709999999997</v>
      </c>
      <c r="J44">
        <v>44.345149999999997</v>
      </c>
      <c r="K44">
        <v>44.66187</v>
      </c>
      <c r="L44">
        <v>45.634889999999999</v>
      </c>
      <c r="M44">
        <v>45.634889999999999</v>
      </c>
      <c r="N44">
        <v>45.634889999999999</v>
      </c>
      <c r="O44">
        <v>49.083750000000002</v>
      </c>
      <c r="P44">
        <v>49.663629999999998</v>
      </c>
      <c r="Q44">
        <v>50.20232</v>
      </c>
      <c r="R44">
        <v>50.339750000000002</v>
      </c>
      <c r="S44">
        <v>50.44641</v>
      </c>
      <c r="T44">
        <v>50.44641</v>
      </c>
      <c r="U44">
        <v>50.752290000000002</v>
      </c>
      <c r="V44">
        <v>50.752290000000002</v>
      </c>
      <c r="W44">
        <v>52.817309999999999</v>
      </c>
      <c r="X44">
        <v>53.528129999999997</v>
      </c>
      <c r="Y44">
        <v>54.203099999999999</v>
      </c>
      <c r="Z44">
        <v>54.177030000000002</v>
      </c>
      <c r="AA44">
        <v>54.177030000000002</v>
      </c>
      <c r="AB44">
        <v>54.66583</v>
      </c>
      <c r="AC44">
        <v>54.98048</v>
      </c>
      <c r="AD44">
        <v>55.186860000000003</v>
      </c>
      <c r="AE44">
        <v>55.186860000000003</v>
      </c>
      <c r="AF44">
        <v>55.186860000000003</v>
      </c>
      <c r="AG44">
        <v>56.34395</v>
      </c>
      <c r="AH44">
        <v>56.996940000000002</v>
      </c>
      <c r="AI44">
        <v>57.099029999999999</v>
      </c>
      <c r="AJ44">
        <v>57.30012</v>
      </c>
      <c r="AK44" s="33">
        <f t="shared" si="0"/>
        <v>57.457830000000001</v>
      </c>
      <c r="AL44">
        <v>57.70879</v>
      </c>
      <c r="AM44">
        <v>57.964449999999999</v>
      </c>
      <c r="AN44">
        <v>58.343519999999998</v>
      </c>
      <c r="AO44">
        <v>58.47204</v>
      </c>
      <c r="AP44">
        <v>58.451619999999998</v>
      </c>
      <c r="AQ44">
        <v>58.447220000000002</v>
      </c>
      <c r="AR44">
        <v>58.51784</v>
      </c>
      <c r="AS44">
        <v>58.437710000000003</v>
      </c>
      <c r="AT44">
        <v>58.380009999999999</v>
      </c>
      <c r="AU44">
        <v>58.568530000000003</v>
      </c>
      <c r="AV44">
        <v>58.430750000000003</v>
      </c>
      <c r="AW44">
        <v>58.430750000000003</v>
      </c>
      <c r="AX44">
        <v>58.430750000000003</v>
      </c>
      <c r="AZ44" s="33">
        <v>24.590160000000001</v>
      </c>
      <c r="BA44" s="50" t="str">
        <f t="shared" si="1"/>
        <v>err</v>
      </c>
      <c r="BB44" s="51">
        <f t="shared" si="2"/>
        <v>57.457830000000001</v>
      </c>
      <c r="BC44" s="50"/>
      <c r="BD44" s="45" t="s">
        <v>217</v>
      </c>
      <c r="BE44" s="5" t="s">
        <v>53</v>
      </c>
      <c r="BF44" s="7" t="s">
        <v>55</v>
      </c>
      <c r="BG44" s="7" t="s">
        <v>55</v>
      </c>
      <c r="BH44" s="7" t="s">
        <v>55</v>
      </c>
      <c r="BI44" s="7" t="s">
        <v>55</v>
      </c>
      <c r="BJ44" s="7" t="s">
        <v>55</v>
      </c>
      <c r="BK44" s="7" t="s">
        <v>55</v>
      </c>
      <c r="BL44" s="7">
        <v>58.213430000000002</v>
      </c>
      <c r="BM44" s="7">
        <v>54.898159999999997</v>
      </c>
      <c r="BN44" s="7">
        <v>53.916449999999998</v>
      </c>
      <c r="BO44" s="7">
        <v>58.578989999999997</v>
      </c>
      <c r="BP44" s="7">
        <v>55.648699999999998</v>
      </c>
      <c r="BQ44" s="7">
        <v>55</v>
      </c>
      <c r="BR44" s="7">
        <v>54.618119999999998</v>
      </c>
      <c r="BS44" s="7">
        <v>55.439540000000001</v>
      </c>
      <c r="BT44" s="7">
        <v>56.05968</v>
      </c>
      <c r="BU44" s="7">
        <v>60.335369999999998</v>
      </c>
      <c r="BV44" s="7">
        <v>63.330640000000002</v>
      </c>
      <c r="BW44" s="7" t="s">
        <v>55</v>
      </c>
      <c r="BX44" s="7" t="s">
        <v>55</v>
      </c>
      <c r="BY44" s="7" t="s">
        <v>55</v>
      </c>
      <c r="BZ44" s="7" t="s">
        <v>55</v>
      </c>
      <c r="CA44" s="7" t="s">
        <v>55</v>
      </c>
      <c r="CB44" s="7" t="s">
        <v>55</v>
      </c>
      <c r="CC44" s="7" t="s">
        <v>55</v>
      </c>
      <c r="CD44" s="7">
        <v>64.937330000000003</v>
      </c>
      <c r="CE44" s="7" t="s">
        <v>55</v>
      </c>
      <c r="CF44" s="7" t="s">
        <v>55</v>
      </c>
      <c r="CG44" s="7" t="s">
        <v>55</v>
      </c>
      <c r="CH44" s="7" t="s">
        <v>55</v>
      </c>
      <c r="CI44" s="7" t="s">
        <v>55</v>
      </c>
      <c r="CJ44" s="7" t="s">
        <v>55</v>
      </c>
      <c r="CK44" s="7" t="s">
        <v>55</v>
      </c>
      <c r="CL44" s="7">
        <v>66.413359999999997</v>
      </c>
      <c r="CM44" s="7">
        <v>48.047759999999997</v>
      </c>
      <c r="CN44" s="7">
        <v>70.008039999999994</v>
      </c>
      <c r="CO44" s="7">
        <v>67.919359999999998</v>
      </c>
      <c r="CP44" s="7">
        <v>66.878399999999999</v>
      </c>
      <c r="CQ44" s="7">
        <v>66.58408</v>
      </c>
      <c r="CR44" s="7">
        <v>66.031999999999996</v>
      </c>
      <c r="CS44" s="7">
        <v>65.848150000000004</v>
      </c>
      <c r="CT44" s="7">
        <v>64.364599999999996</v>
      </c>
      <c r="CU44" s="7">
        <v>63.607250000000001</v>
      </c>
      <c r="CV44" s="7">
        <v>65.382249999999999</v>
      </c>
      <c r="CW44" s="7">
        <v>64.714550000000003</v>
      </c>
      <c r="CX44" s="7" t="s">
        <v>55</v>
      </c>
      <c r="CY44" s="7" t="s">
        <v>55</v>
      </c>
      <c r="CZ44" s="7" t="s">
        <v>55</v>
      </c>
    </row>
    <row r="45" spans="1:104" ht="20" x14ac:dyDescent="0.3">
      <c r="A45" t="str">
        <f>VLOOKUP(C45,region!$D$3:$E$229,2,0)</f>
        <v>OCEANIA</v>
      </c>
      <c r="B45" t="str">
        <f t="shared" ref="B45:B63" si="6">C45</f>
        <v>Australia</v>
      </c>
      <c r="C45" s="36" t="s">
        <v>67</v>
      </c>
      <c r="D45">
        <v>41.261620000000001</v>
      </c>
      <c r="E45">
        <v>42.701740000000001</v>
      </c>
      <c r="F45">
        <v>43.999510000000001</v>
      </c>
      <c r="G45">
        <v>42.892769999999999</v>
      </c>
      <c r="H45">
        <v>42.892769999999999</v>
      </c>
      <c r="I45">
        <v>42.892769999999999</v>
      </c>
      <c r="J45">
        <v>42.892769999999999</v>
      </c>
      <c r="K45">
        <v>42.892769999999999</v>
      </c>
      <c r="L45">
        <v>42.892769999999999</v>
      </c>
      <c r="M45">
        <v>42.892769999999999</v>
      </c>
      <c r="N45">
        <v>42.892769999999999</v>
      </c>
      <c r="O45">
        <v>42.892769999999999</v>
      </c>
      <c r="P45">
        <v>49.54907</v>
      </c>
      <c r="Q45">
        <v>55.273719999999997</v>
      </c>
      <c r="R45">
        <v>28.287330000000001</v>
      </c>
      <c r="S45">
        <v>50.239930000000001</v>
      </c>
      <c r="T45">
        <v>50.239930000000001</v>
      </c>
      <c r="U45">
        <v>53.233989999999999</v>
      </c>
      <c r="V45">
        <v>54.284100000000002</v>
      </c>
      <c r="W45">
        <v>55.416550000000001</v>
      </c>
      <c r="X45">
        <v>55.906309999999998</v>
      </c>
      <c r="Y45">
        <v>56.74362</v>
      </c>
      <c r="Z45">
        <v>57.081009999999999</v>
      </c>
      <c r="AA45">
        <v>57.263280000000002</v>
      </c>
      <c r="AB45">
        <v>57.263280000000002</v>
      </c>
      <c r="AC45">
        <v>57.465699999999998</v>
      </c>
      <c r="AD45">
        <v>57.332039999999999</v>
      </c>
      <c r="AE45">
        <v>57.332039999999999</v>
      </c>
      <c r="AF45">
        <v>57.332039999999999</v>
      </c>
      <c r="AG45">
        <v>56.12332</v>
      </c>
      <c r="AH45">
        <v>56.170340000000003</v>
      </c>
      <c r="AI45">
        <v>55.148899999999998</v>
      </c>
      <c r="AJ45">
        <v>55.270769999999999</v>
      </c>
      <c r="AK45" s="33">
        <f t="shared" si="0"/>
        <v>55.50365</v>
      </c>
      <c r="AL45">
        <v>55.50365</v>
      </c>
      <c r="AM45">
        <v>56.041339999999998</v>
      </c>
      <c r="AN45">
        <v>55.829859999999996</v>
      </c>
      <c r="AO45">
        <v>55.890630000000002</v>
      </c>
      <c r="AP45">
        <v>55.924550000000004</v>
      </c>
      <c r="AQ45">
        <v>56.44961</v>
      </c>
      <c r="AR45">
        <v>56.569400000000002</v>
      </c>
      <c r="AS45">
        <v>57.282119999999999</v>
      </c>
      <c r="AT45">
        <v>57.282119999999999</v>
      </c>
      <c r="AU45">
        <v>57.639420000000001</v>
      </c>
      <c r="AV45">
        <v>57.960889999999999</v>
      </c>
      <c r="AW45">
        <v>57.960889999999999</v>
      </c>
      <c r="AX45">
        <v>57.960889999999999</v>
      </c>
      <c r="AZ45" s="33">
        <v>55.50365</v>
      </c>
      <c r="BA45" s="50" t="str">
        <f t="shared" si="1"/>
        <v>ok</v>
      </c>
      <c r="BB45" s="51">
        <f t="shared" si="2"/>
        <v>55.50365</v>
      </c>
      <c r="BC45" s="50"/>
      <c r="BD45" s="45" t="s">
        <v>221</v>
      </c>
      <c r="BE45" s="5" t="s">
        <v>53</v>
      </c>
      <c r="BF45" s="7" t="s">
        <v>55</v>
      </c>
      <c r="BG45" s="7">
        <v>65.915030000000002</v>
      </c>
      <c r="BH45" s="7" t="s">
        <v>55</v>
      </c>
      <c r="BI45" s="7">
        <v>65.076779999999999</v>
      </c>
      <c r="BJ45" s="7" t="s">
        <v>55</v>
      </c>
      <c r="BK45" s="7" t="s">
        <v>55</v>
      </c>
      <c r="BL45" s="7" t="s">
        <v>55</v>
      </c>
      <c r="BM45" s="7" t="s">
        <v>55</v>
      </c>
      <c r="BN45" s="7" t="s">
        <v>55</v>
      </c>
      <c r="BO45" s="7" t="s">
        <v>55</v>
      </c>
      <c r="BP45" s="7" t="s">
        <v>55</v>
      </c>
      <c r="BQ45" s="7">
        <v>54.267150000000001</v>
      </c>
      <c r="BR45" s="7">
        <v>57.50526</v>
      </c>
      <c r="BS45" s="7" t="s">
        <v>55</v>
      </c>
      <c r="BT45" s="7" t="s">
        <v>55</v>
      </c>
      <c r="BU45" s="7">
        <v>33.163980000000002</v>
      </c>
      <c r="BV45" s="7">
        <v>55.821719999999999</v>
      </c>
      <c r="BW45" s="7" t="s">
        <v>55</v>
      </c>
      <c r="BX45" s="7" t="s">
        <v>55</v>
      </c>
      <c r="BY45" s="7" t="s">
        <v>55</v>
      </c>
      <c r="BZ45" s="7" t="s">
        <v>55</v>
      </c>
      <c r="CA45" s="7" t="s">
        <v>55</v>
      </c>
      <c r="CB45" s="7">
        <v>58.344810000000003</v>
      </c>
      <c r="CC45" s="7">
        <v>66.454449999999994</v>
      </c>
      <c r="CD45" s="7">
        <v>56.305300000000003</v>
      </c>
      <c r="CE45" s="7" t="s">
        <v>55</v>
      </c>
      <c r="CF45" s="7">
        <v>61.86956</v>
      </c>
      <c r="CG45" s="7">
        <v>62.742330000000003</v>
      </c>
      <c r="CH45" s="7" t="s">
        <v>55</v>
      </c>
      <c r="CI45" s="7" t="s">
        <v>55</v>
      </c>
      <c r="CJ45" s="7" t="s">
        <v>55</v>
      </c>
      <c r="CK45" s="7">
        <v>60.648629999999997</v>
      </c>
      <c r="CL45" s="7">
        <v>61.03481</v>
      </c>
      <c r="CM45" s="7">
        <v>59.984900000000003</v>
      </c>
      <c r="CN45" s="7">
        <v>59.309629999999999</v>
      </c>
      <c r="CO45" s="7">
        <v>60.714579999999998</v>
      </c>
      <c r="CP45" s="7">
        <v>60.752760000000002</v>
      </c>
      <c r="CQ45" s="7" t="s">
        <v>55</v>
      </c>
      <c r="CR45" s="7" t="s">
        <v>55</v>
      </c>
      <c r="CS45" s="7">
        <v>57.435470000000002</v>
      </c>
      <c r="CT45" s="7">
        <v>56.018830000000001</v>
      </c>
      <c r="CU45" s="7">
        <v>57.332639999999998</v>
      </c>
      <c r="CV45" s="7">
        <v>55.905050000000003</v>
      </c>
      <c r="CW45" s="7">
        <v>56.837040000000002</v>
      </c>
      <c r="CX45" s="7">
        <v>57.519889999999997</v>
      </c>
      <c r="CY45" s="7" t="s">
        <v>55</v>
      </c>
      <c r="CZ45" s="7" t="s">
        <v>55</v>
      </c>
    </row>
    <row r="46" spans="1:104" ht="13" x14ac:dyDescent="0.3">
      <c r="A46" t="str">
        <f>VLOOKUP(C46,region!$D$3:$E$229,2,0)</f>
        <v>OCEANIA</v>
      </c>
      <c r="B46" t="str">
        <f t="shared" si="6"/>
        <v>New Zealand</v>
      </c>
      <c r="C46" s="36" t="s">
        <v>205</v>
      </c>
      <c r="D46">
        <v>27.396319999999999</v>
      </c>
      <c r="E46">
        <v>27.474150000000002</v>
      </c>
      <c r="F46">
        <v>28.547249999999998</v>
      </c>
      <c r="G46">
        <v>30.66779</v>
      </c>
      <c r="H46">
        <v>31.556799999999999</v>
      </c>
      <c r="I46">
        <v>31.556799999999999</v>
      </c>
      <c r="J46">
        <v>32.18486</v>
      </c>
      <c r="K46">
        <v>32.18486</v>
      </c>
      <c r="L46">
        <v>48.143560000000001</v>
      </c>
      <c r="M46">
        <v>44.144840000000002</v>
      </c>
      <c r="N46">
        <v>45.128740000000001</v>
      </c>
      <c r="O46">
        <v>45.141820000000003</v>
      </c>
      <c r="P46">
        <v>46.073160000000001</v>
      </c>
      <c r="Q46">
        <v>44.753839999999997</v>
      </c>
      <c r="R46">
        <v>44.538910000000001</v>
      </c>
      <c r="S46">
        <v>44.73124</v>
      </c>
      <c r="T46">
        <v>46.524830000000001</v>
      </c>
      <c r="U46">
        <v>47.939230000000002</v>
      </c>
      <c r="V46">
        <v>51.325299999999999</v>
      </c>
      <c r="W46">
        <v>50.980260000000001</v>
      </c>
      <c r="X46">
        <v>47.079659999999997</v>
      </c>
      <c r="Y46">
        <v>49.026339999999998</v>
      </c>
      <c r="Z46">
        <v>54.509349999999998</v>
      </c>
      <c r="AA46">
        <v>54.99971</v>
      </c>
      <c r="AB46">
        <v>55.286140000000003</v>
      </c>
      <c r="AC46">
        <v>57.594200000000001</v>
      </c>
      <c r="AD46">
        <v>58.091619999999999</v>
      </c>
      <c r="AE46">
        <v>58.86083</v>
      </c>
      <c r="AF46">
        <v>59.984070000000003</v>
      </c>
      <c r="AG46">
        <v>61.184699999999999</v>
      </c>
      <c r="AH46">
        <v>61.896189999999997</v>
      </c>
      <c r="AI46">
        <v>61.368569999999998</v>
      </c>
      <c r="AJ46">
        <v>60.777529999999999</v>
      </c>
      <c r="AK46" s="33">
        <f t="shared" si="0"/>
        <v>61.29927</v>
      </c>
      <c r="AL46">
        <v>60.702060000000003</v>
      </c>
      <c r="AM46">
        <v>60.618029999999997</v>
      </c>
      <c r="AN46">
        <v>60.753540000000001</v>
      </c>
      <c r="AO46">
        <v>61.017040000000001</v>
      </c>
      <c r="AP46">
        <v>60.859580000000001</v>
      </c>
      <c r="AQ46">
        <v>58.84404</v>
      </c>
      <c r="AR46">
        <v>59.273040000000002</v>
      </c>
      <c r="AS46">
        <v>59.23039</v>
      </c>
      <c r="AT46">
        <v>59.377740000000003</v>
      </c>
      <c r="AU46">
        <v>59.488579999999999</v>
      </c>
      <c r="AV46">
        <v>58.249090000000002</v>
      </c>
      <c r="AW46">
        <v>58.249090000000002</v>
      </c>
      <c r="AX46">
        <v>58.249090000000002</v>
      </c>
      <c r="AZ46" s="33">
        <v>24.590160000000001</v>
      </c>
      <c r="BA46" s="50" t="str">
        <f t="shared" si="1"/>
        <v>err</v>
      </c>
      <c r="BB46" s="51">
        <f t="shared" si="2"/>
        <v>61.29927</v>
      </c>
      <c r="BC46" s="50"/>
      <c r="BD46" s="45" t="s">
        <v>223</v>
      </c>
      <c r="BE46" s="5" t="s">
        <v>53</v>
      </c>
      <c r="BF46" s="7" t="s">
        <v>55</v>
      </c>
      <c r="BG46" s="7">
        <v>57.039760000000001</v>
      </c>
      <c r="BH46" s="7" t="s">
        <v>55</v>
      </c>
      <c r="BI46" s="7">
        <v>49.7331</v>
      </c>
      <c r="BJ46" s="7">
        <v>52.113549999999996</v>
      </c>
      <c r="BK46" s="7">
        <v>55.21414</v>
      </c>
      <c r="BL46" s="7">
        <v>57.639029999999998</v>
      </c>
      <c r="BM46" s="7">
        <v>58.627279999999999</v>
      </c>
      <c r="BN46" s="7">
        <v>63.11016</v>
      </c>
      <c r="BO46" s="7">
        <v>61.744149999999998</v>
      </c>
      <c r="BP46" s="7">
        <v>61.835659999999997</v>
      </c>
      <c r="BQ46" s="7">
        <v>60.961590000000001</v>
      </c>
      <c r="BR46" s="7">
        <v>58.94115</v>
      </c>
      <c r="BS46" s="7">
        <v>62.141539999999999</v>
      </c>
      <c r="BT46" s="7">
        <v>58.902329999999999</v>
      </c>
      <c r="BU46" s="7">
        <v>60.891629999999999</v>
      </c>
      <c r="BV46" s="7">
        <v>61.01155</v>
      </c>
      <c r="BW46" s="7">
        <v>60.217320000000001</v>
      </c>
      <c r="BX46" s="7">
        <v>60.205480000000001</v>
      </c>
      <c r="BY46" s="7">
        <v>61.901470000000003</v>
      </c>
      <c r="BZ46" s="7">
        <v>61.09131</v>
      </c>
      <c r="CA46" s="7">
        <v>61.09131</v>
      </c>
      <c r="CB46" s="7">
        <v>62.745950000000001</v>
      </c>
      <c r="CC46" s="7">
        <v>63.003830000000001</v>
      </c>
      <c r="CD46" s="7">
        <v>64.873429999999999</v>
      </c>
      <c r="CE46" s="7">
        <v>61.843310000000002</v>
      </c>
      <c r="CF46" s="7" t="s">
        <v>55</v>
      </c>
      <c r="CG46" s="7" t="s">
        <v>55</v>
      </c>
      <c r="CH46" s="7" t="s">
        <v>55</v>
      </c>
      <c r="CI46" s="7" t="s">
        <v>55</v>
      </c>
      <c r="CJ46" s="7" t="s">
        <v>55</v>
      </c>
      <c r="CK46" s="7">
        <v>65.909149999999997</v>
      </c>
      <c r="CL46" s="7">
        <v>64.909719999999993</v>
      </c>
      <c r="CM46" s="7">
        <v>65.139970000000005</v>
      </c>
      <c r="CN46" s="7">
        <v>65.499790000000004</v>
      </c>
      <c r="CO46" s="7">
        <v>65.914760000000001</v>
      </c>
      <c r="CP46" s="7">
        <v>65.555869999999999</v>
      </c>
      <c r="CQ46" s="7">
        <v>65.180629999999994</v>
      </c>
      <c r="CR46" s="7">
        <v>65.834919999999997</v>
      </c>
      <c r="CS46" s="7">
        <v>65.163520000000005</v>
      </c>
      <c r="CT46" s="7">
        <v>65.819249999999997</v>
      </c>
      <c r="CU46" s="7">
        <v>66.033990000000003</v>
      </c>
      <c r="CV46" s="7">
        <v>65.978930000000005</v>
      </c>
      <c r="CW46" s="7">
        <v>66.361660000000001</v>
      </c>
      <c r="CX46" s="7">
        <v>66.030559999999994</v>
      </c>
      <c r="CY46" s="7" t="s">
        <v>55</v>
      </c>
      <c r="CZ46" s="7" t="s">
        <v>55</v>
      </c>
    </row>
    <row r="47" spans="1:104" ht="13" x14ac:dyDescent="0.3">
      <c r="A47" t="str">
        <f>VLOOKUP(C47,region!$D$3:$E$229,2,0)</f>
        <v>SUB-SAHARAN AFRICA</v>
      </c>
      <c r="B47" t="str">
        <f t="shared" si="6"/>
        <v>Ethiopia</v>
      </c>
      <c r="C47" s="36" t="s">
        <v>124</v>
      </c>
      <c r="D47">
        <v>8.5412700000000008</v>
      </c>
      <c r="E47">
        <v>8.5412700000000008</v>
      </c>
      <c r="F47">
        <v>8.5412700000000008</v>
      </c>
      <c r="G47">
        <v>8.3333300000000001</v>
      </c>
      <c r="H47">
        <v>6.1753</v>
      </c>
      <c r="I47">
        <v>6.1753</v>
      </c>
      <c r="J47">
        <v>6.1753</v>
      </c>
      <c r="K47">
        <v>6.1753</v>
      </c>
      <c r="L47">
        <v>6.1753</v>
      </c>
      <c r="M47">
        <v>6.1753</v>
      </c>
      <c r="N47">
        <v>12.773</v>
      </c>
      <c r="O47">
        <v>12.773</v>
      </c>
      <c r="P47">
        <v>12.773</v>
      </c>
      <c r="Q47">
        <v>14.81481</v>
      </c>
      <c r="R47">
        <v>14.81481</v>
      </c>
      <c r="S47">
        <v>14.81481</v>
      </c>
      <c r="T47">
        <v>14.81481</v>
      </c>
      <c r="U47">
        <v>14.81481</v>
      </c>
      <c r="V47">
        <v>16.252179999999999</v>
      </c>
      <c r="W47">
        <v>15.06986</v>
      </c>
      <c r="X47">
        <v>16.046510000000001</v>
      </c>
      <c r="Y47">
        <v>17.187239999999999</v>
      </c>
      <c r="Z47">
        <v>14.3323</v>
      </c>
      <c r="AA47">
        <v>19.002700000000001</v>
      </c>
      <c r="AB47">
        <v>19.002700000000001</v>
      </c>
      <c r="AC47">
        <v>18.87959</v>
      </c>
      <c r="AD47">
        <v>15.00548</v>
      </c>
      <c r="AE47">
        <v>16.47748</v>
      </c>
      <c r="AF47">
        <v>16.47748</v>
      </c>
      <c r="AG47">
        <v>20.128579999999999</v>
      </c>
      <c r="AH47">
        <v>21.243659999999998</v>
      </c>
      <c r="AI47">
        <v>21.453610000000001</v>
      </c>
      <c r="AJ47">
        <v>23.804079999999999</v>
      </c>
      <c r="AK47" s="33">
        <f t="shared" si="0"/>
        <v>25.377300000000002</v>
      </c>
      <c r="AL47">
        <v>29.23798</v>
      </c>
      <c r="AM47">
        <v>23.602989999999998</v>
      </c>
      <c r="AN47">
        <v>23.602989999999998</v>
      </c>
      <c r="AO47">
        <v>23.602989999999998</v>
      </c>
      <c r="AP47">
        <v>24.14911</v>
      </c>
      <c r="AQ47">
        <v>24.14911</v>
      </c>
      <c r="AR47">
        <v>26.478809999999999</v>
      </c>
      <c r="AS47">
        <v>29.767530000000001</v>
      </c>
      <c r="AT47">
        <v>28.70186</v>
      </c>
      <c r="AU47">
        <v>28.70186</v>
      </c>
      <c r="AV47">
        <v>28.70186</v>
      </c>
      <c r="AW47">
        <v>28.70186</v>
      </c>
      <c r="AX47">
        <v>28.70186</v>
      </c>
      <c r="AZ47" s="33">
        <v>25.377300000000002</v>
      </c>
      <c r="BA47" s="50" t="str">
        <f t="shared" si="1"/>
        <v>ok</v>
      </c>
      <c r="BB47" s="51">
        <f t="shared" si="2"/>
        <v>25.377300000000002</v>
      </c>
      <c r="BC47" s="50"/>
      <c r="BD47" s="45" t="s">
        <v>224</v>
      </c>
      <c r="BE47" s="5" t="s">
        <v>53</v>
      </c>
      <c r="BF47" s="8" t="s">
        <v>55</v>
      </c>
      <c r="BG47" s="8" t="s">
        <v>55</v>
      </c>
      <c r="BH47" s="8" t="s">
        <v>55</v>
      </c>
      <c r="BI47" s="8" t="s">
        <v>55</v>
      </c>
      <c r="BJ47" s="8" t="s">
        <v>55</v>
      </c>
      <c r="BK47" s="8">
        <v>53.347360000000002</v>
      </c>
      <c r="BL47" s="8" t="s">
        <v>55</v>
      </c>
      <c r="BM47" s="8">
        <v>52.140439999999998</v>
      </c>
      <c r="BN47" s="8">
        <v>51.250520000000002</v>
      </c>
      <c r="BO47" s="8">
        <v>46.947270000000003</v>
      </c>
      <c r="BP47" s="8">
        <v>49.22533</v>
      </c>
      <c r="BQ47" s="8">
        <v>54.1661</v>
      </c>
      <c r="BR47" s="8">
        <v>49.936030000000002</v>
      </c>
      <c r="BS47" s="8">
        <v>50.090809999999998</v>
      </c>
      <c r="BT47" s="8">
        <v>58.095239999999997</v>
      </c>
      <c r="BU47" s="8">
        <v>60.48368</v>
      </c>
      <c r="BV47" s="8">
        <v>57.74241</v>
      </c>
      <c r="BW47" s="8">
        <v>65.363259999999997</v>
      </c>
      <c r="BX47" s="8">
        <v>52.327750000000002</v>
      </c>
      <c r="BY47" s="8" t="s">
        <v>55</v>
      </c>
      <c r="BZ47" s="8" t="s">
        <v>55</v>
      </c>
      <c r="CA47" s="8">
        <v>58.32573</v>
      </c>
      <c r="CB47" s="8" t="s">
        <v>55</v>
      </c>
      <c r="CC47" s="8" t="s">
        <v>55</v>
      </c>
      <c r="CD47" s="8" t="s">
        <v>55</v>
      </c>
      <c r="CE47" s="8">
        <v>63.04072</v>
      </c>
      <c r="CF47" s="8">
        <v>63.137540000000001</v>
      </c>
      <c r="CG47" s="8">
        <v>64.175780000000003</v>
      </c>
      <c r="CH47" s="8" t="s">
        <v>55</v>
      </c>
      <c r="CI47" s="8" t="s">
        <v>55</v>
      </c>
      <c r="CJ47" s="8">
        <v>65.035240000000002</v>
      </c>
      <c r="CK47" s="8" t="s">
        <v>55</v>
      </c>
      <c r="CL47" s="8">
        <v>67.158100000000005</v>
      </c>
      <c r="CM47" s="8">
        <v>67.171700000000001</v>
      </c>
      <c r="CN47" s="8">
        <v>65.853089999999995</v>
      </c>
      <c r="CO47" s="8">
        <v>65.21857</v>
      </c>
      <c r="CP47" s="8">
        <v>65.417389999999997</v>
      </c>
      <c r="CQ47" s="8">
        <v>61.417459999999998</v>
      </c>
      <c r="CR47" s="8">
        <v>59.647179999999999</v>
      </c>
      <c r="CS47" s="8">
        <v>59.270969999999998</v>
      </c>
      <c r="CT47" s="8">
        <v>60.113979999999998</v>
      </c>
      <c r="CU47" s="8">
        <v>60.356479999999998</v>
      </c>
      <c r="CV47" s="8">
        <v>60.503480000000003</v>
      </c>
      <c r="CW47" s="8">
        <v>59.784750000000003</v>
      </c>
      <c r="CX47" s="8">
        <v>59.349400000000003</v>
      </c>
      <c r="CY47" s="8" t="s">
        <v>55</v>
      </c>
      <c r="CZ47" s="8" t="s">
        <v>55</v>
      </c>
    </row>
    <row r="48" spans="1:104" ht="13" x14ac:dyDescent="0.3">
      <c r="A48" t="str">
        <f>VLOOKUP(C48,region!$D$3:$E$229,2,0)</f>
        <v>WESTERN EUROPE</v>
      </c>
      <c r="B48" t="str">
        <f t="shared" si="6"/>
        <v>Austria</v>
      </c>
      <c r="C48" s="36" t="s">
        <v>68</v>
      </c>
      <c r="D48">
        <v>23.302969999999998</v>
      </c>
      <c r="E48">
        <v>23.302969999999998</v>
      </c>
      <c r="F48">
        <v>23.302969999999998</v>
      </c>
      <c r="G48">
        <v>24.241949999999999</v>
      </c>
      <c r="H48">
        <v>24.364270000000001</v>
      </c>
      <c r="I48">
        <v>25.502929999999999</v>
      </c>
      <c r="J48">
        <v>26.289709999999999</v>
      </c>
      <c r="K48">
        <v>27.513929999999998</v>
      </c>
      <c r="L48">
        <v>27.559270000000001</v>
      </c>
      <c r="M48">
        <v>29.929120000000001</v>
      </c>
      <c r="N48">
        <v>31.310189999999999</v>
      </c>
      <c r="O48">
        <v>32.608440000000002</v>
      </c>
      <c r="P48">
        <v>33.740609999999997</v>
      </c>
      <c r="Q48">
        <v>35.881059999999998</v>
      </c>
      <c r="R48">
        <v>35.729300000000002</v>
      </c>
      <c r="S48">
        <v>36.75273</v>
      </c>
      <c r="T48">
        <v>36.767620000000001</v>
      </c>
      <c r="U48">
        <v>49.768439999999998</v>
      </c>
      <c r="V48">
        <v>45.733400000000003</v>
      </c>
      <c r="W48">
        <v>48.679740000000002</v>
      </c>
      <c r="X48">
        <v>48.952249999999999</v>
      </c>
      <c r="Y48">
        <v>47.94529</v>
      </c>
      <c r="Z48">
        <v>48.117559999999997</v>
      </c>
      <c r="AA48">
        <v>49.648820000000001</v>
      </c>
      <c r="AB48">
        <v>50.173479999999998</v>
      </c>
      <c r="AC48">
        <v>50.54851</v>
      </c>
      <c r="AD48">
        <v>51.783099999999997</v>
      </c>
      <c r="AE48">
        <v>51.28219</v>
      </c>
      <c r="AF48">
        <v>51.28219</v>
      </c>
      <c r="AG48">
        <v>51.28219</v>
      </c>
      <c r="AH48">
        <v>47.456069999999997</v>
      </c>
      <c r="AI48">
        <v>51.533270000000002</v>
      </c>
      <c r="AJ48">
        <v>51.533270000000002</v>
      </c>
      <c r="AK48" s="33">
        <f t="shared" si="0"/>
        <v>50.935699999999997</v>
      </c>
      <c r="AL48">
        <v>50.572879999999998</v>
      </c>
      <c r="AM48">
        <v>51.6325</v>
      </c>
      <c r="AN48">
        <v>51.669780000000003</v>
      </c>
      <c r="AO48">
        <v>52.458210000000001</v>
      </c>
      <c r="AP48">
        <v>51.632489999999997</v>
      </c>
      <c r="AQ48">
        <v>52.740760000000002</v>
      </c>
      <c r="AR48">
        <v>51.499879999999997</v>
      </c>
      <c r="AS48">
        <v>53.097839999999998</v>
      </c>
      <c r="AT48">
        <v>54.98883</v>
      </c>
      <c r="AU48">
        <v>55.988280000000003</v>
      </c>
      <c r="AV48">
        <v>55.454799999999999</v>
      </c>
      <c r="AW48">
        <v>55.454799999999999</v>
      </c>
      <c r="AX48">
        <v>55.454799999999999</v>
      </c>
      <c r="AZ48" s="33">
        <v>50.935699999999997</v>
      </c>
      <c r="BA48" s="50" t="str">
        <f t="shared" si="1"/>
        <v>ok</v>
      </c>
      <c r="BB48" s="51">
        <f t="shared" si="2"/>
        <v>50.935699999999997</v>
      </c>
      <c r="BC48" s="50"/>
      <c r="BD48" s="45" t="s">
        <v>226</v>
      </c>
      <c r="BE48" s="5" t="s">
        <v>53</v>
      </c>
      <c r="BF48" s="8" t="s">
        <v>55</v>
      </c>
      <c r="BG48" s="8" t="s">
        <v>55</v>
      </c>
      <c r="BH48" s="8" t="s">
        <v>55</v>
      </c>
      <c r="BI48" s="8" t="s">
        <v>55</v>
      </c>
      <c r="BJ48" s="8" t="s">
        <v>55</v>
      </c>
      <c r="BK48" s="8" t="s">
        <v>55</v>
      </c>
      <c r="BL48" s="8" t="s">
        <v>55</v>
      </c>
      <c r="BM48" s="8" t="s">
        <v>55</v>
      </c>
      <c r="BN48" s="8">
        <v>52.551020000000001</v>
      </c>
      <c r="BO48" s="8" t="s">
        <v>55</v>
      </c>
      <c r="BP48" s="8" t="s">
        <v>55</v>
      </c>
      <c r="BQ48" s="8">
        <v>65.217389999999995</v>
      </c>
      <c r="BR48" s="8">
        <v>62.745100000000001</v>
      </c>
      <c r="BS48" s="8">
        <v>66.803280000000001</v>
      </c>
      <c r="BT48" s="8">
        <v>59.552239999999998</v>
      </c>
      <c r="BU48" s="8">
        <v>66.290319999999994</v>
      </c>
      <c r="BV48" s="8">
        <v>60.07752</v>
      </c>
      <c r="BW48" s="8">
        <v>53.690480000000001</v>
      </c>
      <c r="BX48" s="8" t="s">
        <v>55</v>
      </c>
      <c r="BY48" s="8" t="s">
        <v>55</v>
      </c>
      <c r="BZ48" s="8">
        <v>71.19914</v>
      </c>
      <c r="CA48" s="8">
        <v>69.52055</v>
      </c>
      <c r="CB48" s="8" t="s">
        <v>55</v>
      </c>
      <c r="CC48" s="8">
        <v>72.227490000000003</v>
      </c>
      <c r="CD48" s="8">
        <v>73.979590000000002</v>
      </c>
      <c r="CE48" s="8">
        <v>74.351590000000002</v>
      </c>
      <c r="CF48" s="8">
        <v>73.889880000000005</v>
      </c>
      <c r="CG48" s="8">
        <v>73.469390000000004</v>
      </c>
      <c r="CH48" s="8" t="s">
        <v>55</v>
      </c>
      <c r="CI48" s="8" t="s">
        <v>55</v>
      </c>
      <c r="CJ48" s="8">
        <v>72.893770000000004</v>
      </c>
      <c r="CK48" s="8">
        <v>73.257580000000004</v>
      </c>
      <c r="CL48" s="8">
        <v>75.468620000000001</v>
      </c>
      <c r="CM48" s="8">
        <v>72.943719999999999</v>
      </c>
      <c r="CN48" s="8" t="s">
        <v>55</v>
      </c>
      <c r="CO48" s="8" t="s">
        <v>55</v>
      </c>
      <c r="CP48" s="8" t="s">
        <v>55</v>
      </c>
      <c r="CQ48" s="8">
        <v>67.722369999999998</v>
      </c>
      <c r="CR48" s="8">
        <v>66.685299999999998</v>
      </c>
      <c r="CS48" s="8">
        <v>62.308160000000001</v>
      </c>
      <c r="CT48" s="8">
        <v>63.474519999999998</v>
      </c>
      <c r="CU48" s="8">
        <v>58.809519999999999</v>
      </c>
      <c r="CV48" s="8">
        <v>60.233620000000002</v>
      </c>
      <c r="CW48" s="8">
        <v>60.770580000000002</v>
      </c>
      <c r="CX48" s="8">
        <v>62.826000000000001</v>
      </c>
      <c r="CY48" s="8">
        <v>58.225110000000001</v>
      </c>
      <c r="CZ48" s="8" t="s">
        <v>55</v>
      </c>
    </row>
    <row r="49" spans="1:104" ht="20" x14ac:dyDescent="0.3">
      <c r="A49" t="str">
        <f>VLOOKUP(C49,region!$D$3:$E$229,2,0)</f>
        <v>WESTERN EUROPE</v>
      </c>
      <c r="B49" s="55" t="str">
        <f t="shared" si="6"/>
        <v>Belgium</v>
      </c>
      <c r="C49" s="36" t="s">
        <v>75</v>
      </c>
      <c r="D49">
        <v>29.817910000000001</v>
      </c>
      <c r="E49">
        <v>29.817910000000001</v>
      </c>
      <c r="F49">
        <v>29.817910000000001</v>
      </c>
      <c r="G49">
        <v>30.910160000000001</v>
      </c>
      <c r="H49">
        <v>33.465249999999997</v>
      </c>
      <c r="I49">
        <v>33.887509999999999</v>
      </c>
      <c r="J49">
        <v>47.037039999999998</v>
      </c>
      <c r="K49">
        <v>45.130600000000001</v>
      </c>
      <c r="L49">
        <v>48.61157</v>
      </c>
      <c r="M49">
        <v>46.618020000000001</v>
      </c>
      <c r="N49">
        <v>49.161499999999997</v>
      </c>
      <c r="O49">
        <v>39.671799999999998</v>
      </c>
      <c r="P49">
        <v>40.196190000000001</v>
      </c>
      <c r="Q49">
        <v>39.560989999999997</v>
      </c>
      <c r="R49">
        <v>41.152470000000001</v>
      </c>
      <c r="S49">
        <v>45.646329999999999</v>
      </c>
      <c r="T49">
        <v>50.446249999999999</v>
      </c>
      <c r="U49">
        <v>46.882330000000003</v>
      </c>
      <c r="V49">
        <v>50.328879999999998</v>
      </c>
      <c r="W49">
        <v>49.783029999999997</v>
      </c>
      <c r="X49">
        <v>53.120480000000001</v>
      </c>
      <c r="Y49">
        <v>51.612789999999997</v>
      </c>
      <c r="Z49">
        <v>51.612789999999997</v>
      </c>
      <c r="AA49">
        <v>51.612789999999997</v>
      </c>
      <c r="AB49">
        <v>51.172069999999998</v>
      </c>
      <c r="AC49">
        <v>51.172069999999998</v>
      </c>
      <c r="AD49">
        <v>51.172069999999998</v>
      </c>
      <c r="AE49">
        <v>51.172069999999998</v>
      </c>
      <c r="AF49">
        <v>51.172069999999998</v>
      </c>
      <c r="AG49">
        <v>51.172069999999998</v>
      </c>
      <c r="AH49">
        <v>55.875410000000002</v>
      </c>
      <c r="AI49">
        <v>56.110939999999999</v>
      </c>
      <c r="AJ49">
        <v>56.707659999999997</v>
      </c>
      <c r="AK49" s="33">
        <f t="shared" si="0"/>
        <v>56.707659999999997</v>
      </c>
      <c r="AL49">
        <v>56.707659999999997</v>
      </c>
      <c r="AM49">
        <v>56.707659999999997</v>
      </c>
      <c r="AN49">
        <v>58.779089999999997</v>
      </c>
      <c r="AO49">
        <v>58.779089999999997</v>
      </c>
      <c r="AP49">
        <v>58.669589999999999</v>
      </c>
      <c r="AQ49">
        <v>58.691049999999997</v>
      </c>
      <c r="AR49">
        <v>58.853090000000002</v>
      </c>
      <c r="AS49">
        <v>59.019100000000002</v>
      </c>
      <c r="AT49">
        <v>59.305010000000003</v>
      </c>
      <c r="AU49">
        <v>59.090319999999998</v>
      </c>
      <c r="AV49">
        <v>59.80809</v>
      </c>
      <c r="AW49">
        <v>59.80809</v>
      </c>
      <c r="AX49">
        <v>59.80809</v>
      </c>
      <c r="AZ49" s="33">
        <v>56.707659999999997</v>
      </c>
      <c r="BA49" s="50" t="str">
        <f t="shared" si="1"/>
        <v>???</v>
      </c>
      <c r="BB49" s="51" t="str">
        <f t="shared" si="2"/>
        <v>..</v>
      </c>
      <c r="BC49" s="50"/>
      <c r="BD49" s="45" t="s">
        <v>227</v>
      </c>
      <c r="BE49" s="5" t="s">
        <v>53</v>
      </c>
      <c r="BF49" s="7" t="s">
        <v>55</v>
      </c>
      <c r="BG49" s="7">
        <v>29.904489999999999</v>
      </c>
      <c r="BH49" s="7" t="s">
        <v>55</v>
      </c>
      <c r="BI49" s="7">
        <v>30.529299999999999</v>
      </c>
      <c r="BJ49" s="7">
        <v>30.49437</v>
      </c>
      <c r="BK49" s="7">
        <v>31.67512</v>
      </c>
      <c r="BL49" s="7">
        <v>32.580350000000003</v>
      </c>
      <c r="BM49" s="7">
        <v>33.064149999999998</v>
      </c>
      <c r="BN49" s="7" t="s">
        <v>55</v>
      </c>
      <c r="BO49" s="7">
        <v>32.183810000000001</v>
      </c>
      <c r="BP49" s="7">
        <v>29.9636</v>
      </c>
      <c r="BQ49" s="7">
        <v>29.958410000000001</v>
      </c>
      <c r="BR49" s="7">
        <v>29.99071</v>
      </c>
      <c r="BS49" s="7">
        <v>29.40607</v>
      </c>
      <c r="BT49" s="7">
        <v>31.924610000000001</v>
      </c>
      <c r="BU49" s="7">
        <v>31.250070000000001</v>
      </c>
      <c r="BV49" s="7" t="s">
        <v>55</v>
      </c>
      <c r="BW49" s="7">
        <v>37.644620000000003</v>
      </c>
      <c r="BX49" s="7">
        <v>38.817079999999997</v>
      </c>
      <c r="BY49" s="7">
        <v>40.240870000000001</v>
      </c>
      <c r="BZ49" s="7">
        <v>38.98592</v>
      </c>
      <c r="CA49" s="7">
        <v>39.659559999999999</v>
      </c>
      <c r="CB49" s="7">
        <v>39.732500000000002</v>
      </c>
      <c r="CC49" s="7">
        <v>40.146889999999999</v>
      </c>
      <c r="CD49" s="7">
        <v>41.879359999999998</v>
      </c>
      <c r="CE49" s="7">
        <v>42.603839999999998</v>
      </c>
      <c r="CF49" s="7">
        <v>44.591940000000001</v>
      </c>
      <c r="CG49" s="7">
        <v>42.747230000000002</v>
      </c>
      <c r="CH49" s="7">
        <v>46.599339999999998</v>
      </c>
      <c r="CI49" s="7">
        <v>46.338120000000004</v>
      </c>
      <c r="CJ49" s="7">
        <v>48.573169999999998</v>
      </c>
      <c r="CK49" s="7">
        <v>48.63653</v>
      </c>
      <c r="CL49" s="7">
        <v>49.748109999999997</v>
      </c>
      <c r="CM49" s="7">
        <v>49.628459999999997</v>
      </c>
      <c r="CN49" s="7">
        <v>49.316160000000004</v>
      </c>
      <c r="CO49" s="7">
        <v>49.430410000000002</v>
      </c>
      <c r="CP49" s="7">
        <v>49.040089999999999</v>
      </c>
      <c r="CQ49" s="7">
        <v>48.556199999999997</v>
      </c>
      <c r="CR49" s="7">
        <v>49.043579999999999</v>
      </c>
      <c r="CS49" s="7">
        <v>50.554220000000001</v>
      </c>
      <c r="CT49" s="7" t="s">
        <v>55</v>
      </c>
      <c r="CU49" s="7">
        <v>49.972529999999999</v>
      </c>
      <c r="CV49" s="7">
        <v>50.540289999999999</v>
      </c>
      <c r="CW49" s="7">
        <v>51.036929999999998</v>
      </c>
      <c r="CX49" s="7">
        <v>51.270130000000002</v>
      </c>
      <c r="CY49" s="7" t="s">
        <v>55</v>
      </c>
      <c r="CZ49" s="7" t="s">
        <v>55</v>
      </c>
    </row>
    <row r="50" spans="1:104" ht="13" x14ac:dyDescent="0.3">
      <c r="A50" t="str">
        <f>VLOOKUP(C50,region!$D$3:$E$229,2,0)</f>
        <v>WESTERN EUROPE</v>
      </c>
      <c r="B50" t="str">
        <f t="shared" si="6"/>
        <v>Denmark</v>
      </c>
      <c r="C50" s="36" t="s">
        <v>114</v>
      </c>
      <c r="D50">
        <v>39.990400000000001</v>
      </c>
      <c r="E50">
        <v>39.990400000000001</v>
      </c>
      <c r="F50">
        <v>39.990400000000001</v>
      </c>
      <c r="G50">
        <v>35.429070000000003</v>
      </c>
      <c r="H50">
        <v>48.74147</v>
      </c>
      <c r="I50">
        <v>47.822890000000001</v>
      </c>
      <c r="J50">
        <v>51.456449999999997</v>
      </c>
      <c r="K50">
        <v>49.353499999999997</v>
      </c>
      <c r="L50">
        <v>52.683959999999999</v>
      </c>
      <c r="M50">
        <v>53.385240000000003</v>
      </c>
      <c r="N50">
        <v>54.30856</v>
      </c>
      <c r="O50">
        <v>54.482280000000003</v>
      </c>
      <c r="P50">
        <v>54.342260000000003</v>
      </c>
      <c r="Q50">
        <v>53.150829999999999</v>
      </c>
      <c r="R50">
        <v>53.667850000000001</v>
      </c>
      <c r="S50">
        <v>54.371279999999999</v>
      </c>
      <c r="T50">
        <v>53.935890000000001</v>
      </c>
      <c r="U50">
        <v>54.274520000000003</v>
      </c>
      <c r="V50">
        <v>51.095579999999998</v>
      </c>
      <c r="W50">
        <v>51.813330000000001</v>
      </c>
      <c r="X50">
        <v>51.743679999999998</v>
      </c>
      <c r="Y50">
        <v>52.20129</v>
      </c>
      <c r="Z50">
        <v>52.745840000000001</v>
      </c>
      <c r="AA50">
        <v>53.699649999999998</v>
      </c>
      <c r="AB50">
        <v>50.376559999999998</v>
      </c>
      <c r="AC50">
        <v>51.827539999999999</v>
      </c>
      <c r="AD50">
        <v>50.616669999999999</v>
      </c>
      <c r="AE50">
        <v>50.616669999999999</v>
      </c>
      <c r="AF50">
        <v>50.616669999999999</v>
      </c>
      <c r="AG50">
        <v>56.283819999999999</v>
      </c>
      <c r="AH50">
        <v>58.515129999999999</v>
      </c>
      <c r="AI50">
        <v>56.319040000000001</v>
      </c>
      <c r="AJ50">
        <v>56.53557</v>
      </c>
      <c r="AK50" s="33">
        <f t="shared" si="0"/>
        <v>57.998919999999998</v>
      </c>
      <c r="AL50">
        <v>58.791679999999999</v>
      </c>
      <c r="AM50">
        <v>58.94697</v>
      </c>
      <c r="AN50">
        <v>57.990279999999998</v>
      </c>
      <c r="AO50">
        <v>57.37379</v>
      </c>
      <c r="AP50">
        <v>57.810429999999997</v>
      </c>
      <c r="AQ50">
        <v>58.353340000000003</v>
      </c>
      <c r="AR50">
        <v>58.268689999999999</v>
      </c>
      <c r="AS50">
        <v>57.87433</v>
      </c>
      <c r="AT50">
        <v>57.645699999999998</v>
      </c>
      <c r="AU50">
        <v>57.491689999999998</v>
      </c>
      <c r="AV50">
        <v>58.309370000000001</v>
      </c>
      <c r="AW50">
        <v>58.309370000000001</v>
      </c>
      <c r="AX50">
        <v>58.309370000000001</v>
      </c>
      <c r="AZ50" s="33">
        <v>57.998919999999998</v>
      </c>
      <c r="BA50" s="50" t="str">
        <f t="shared" si="1"/>
        <v>ok</v>
      </c>
      <c r="BB50" s="51">
        <f t="shared" si="2"/>
        <v>57.998919999999998</v>
      </c>
      <c r="BC50" s="50"/>
      <c r="BD50" s="45" t="s">
        <v>230</v>
      </c>
      <c r="BE50" s="5" t="s">
        <v>53</v>
      </c>
      <c r="BF50" s="8" t="s">
        <v>55</v>
      </c>
      <c r="BG50" s="8">
        <v>44.497680000000003</v>
      </c>
      <c r="BH50" s="8" t="s">
        <v>55</v>
      </c>
      <c r="BI50" s="8">
        <v>46.092750000000002</v>
      </c>
      <c r="BJ50" s="8">
        <v>45.289149999999999</v>
      </c>
      <c r="BK50" s="8">
        <v>43.089970000000001</v>
      </c>
      <c r="BL50" s="8">
        <v>41.618029999999997</v>
      </c>
      <c r="BM50" s="8" t="s">
        <v>55</v>
      </c>
      <c r="BN50" s="8" t="s">
        <v>55</v>
      </c>
      <c r="BO50" s="8" t="s">
        <v>55</v>
      </c>
      <c r="BP50" s="8" t="s">
        <v>55</v>
      </c>
      <c r="BQ50" s="8" t="s">
        <v>55</v>
      </c>
      <c r="BR50" s="8" t="s">
        <v>55</v>
      </c>
      <c r="BS50" s="8" t="s">
        <v>55</v>
      </c>
      <c r="BT50" s="8" t="s">
        <v>55</v>
      </c>
      <c r="BU50" s="8" t="s">
        <v>55</v>
      </c>
      <c r="BV50" s="8" t="s">
        <v>55</v>
      </c>
      <c r="BW50" s="8" t="s">
        <v>55</v>
      </c>
      <c r="BX50" s="8" t="s">
        <v>55</v>
      </c>
      <c r="BY50" s="8">
        <v>45.521560000000001</v>
      </c>
      <c r="BZ50" s="8" t="s">
        <v>55</v>
      </c>
      <c r="CA50" s="8" t="s">
        <v>55</v>
      </c>
      <c r="CB50" s="8" t="s">
        <v>55</v>
      </c>
      <c r="CC50" s="8">
        <v>48.082000000000001</v>
      </c>
      <c r="CD50" s="8" t="s">
        <v>55</v>
      </c>
      <c r="CE50" s="8">
        <v>49.836449999999999</v>
      </c>
      <c r="CF50" s="8" t="s">
        <v>55</v>
      </c>
      <c r="CG50" s="8">
        <v>53.579140000000002</v>
      </c>
      <c r="CH50" s="8" t="s">
        <v>55</v>
      </c>
      <c r="CI50" s="8">
        <v>52.290089999999999</v>
      </c>
      <c r="CJ50" s="8">
        <v>52.502209999999998</v>
      </c>
      <c r="CK50" s="8">
        <v>54.81438</v>
      </c>
      <c r="CL50" s="8">
        <v>57.372120000000002</v>
      </c>
      <c r="CM50" s="8">
        <v>56.508699999999997</v>
      </c>
      <c r="CN50" s="8">
        <v>57.287059999999997</v>
      </c>
      <c r="CO50" s="8">
        <v>57.14432</v>
      </c>
      <c r="CP50" s="8">
        <v>59.212569999999999</v>
      </c>
      <c r="CQ50" s="8">
        <v>59.796120000000002</v>
      </c>
      <c r="CR50" s="8">
        <v>63.680230000000002</v>
      </c>
      <c r="CS50" s="8">
        <v>59.930329999999998</v>
      </c>
      <c r="CT50" s="8">
        <v>63.215220000000002</v>
      </c>
      <c r="CU50" s="8">
        <v>61.591320000000003</v>
      </c>
      <c r="CV50" s="8">
        <v>59.771320000000003</v>
      </c>
      <c r="CW50" s="8">
        <v>59.71508</v>
      </c>
      <c r="CX50" s="8">
        <v>58.653550000000003</v>
      </c>
      <c r="CY50" s="8" t="s">
        <v>55</v>
      </c>
      <c r="CZ50" s="8" t="s">
        <v>55</v>
      </c>
    </row>
    <row r="51" spans="1:104" ht="20" x14ac:dyDescent="0.3">
      <c r="A51" t="str">
        <f>VLOOKUP(C51,region!$D$3:$E$229,2,0)</f>
        <v>WESTERN EUROPE</v>
      </c>
      <c r="B51" t="str">
        <f t="shared" si="6"/>
        <v>Finland</v>
      </c>
      <c r="C51" s="36" t="s">
        <v>128</v>
      </c>
      <c r="D51">
        <v>49.972769999999997</v>
      </c>
      <c r="E51">
        <v>49.972769999999997</v>
      </c>
      <c r="F51">
        <v>49.972769999999997</v>
      </c>
      <c r="G51">
        <v>50.218249999999998</v>
      </c>
      <c r="H51">
        <v>49.207479999999997</v>
      </c>
      <c r="I51">
        <v>49.936790000000002</v>
      </c>
      <c r="J51">
        <v>52.482529999999997</v>
      </c>
      <c r="K51">
        <v>51.995010000000001</v>
      </c>
      <c r="L51">
        <v>49.708629999999999</v>
      </c>
      <c r="M51">
        <v>51.847749999999998</v>
      </c>
      <c r="N51">
        <v>52.52149</v>
      </c>
      <c r="O51">
        <v>51.22043</v>
      </c>
      <c r="P51">
        <v>51.362029999999997</v>
      </c>
      <c r="Q51">
        <v>52.476640000000003</v>
      </c>
      <c r="R51">
        <v>53.270539999999997</v>
      </c>
      <c r="S51">
        <v>54.145269999999996</v>
      </c>
      <c r="T51">
        <v>51.272640000000003</v>
      </c>
      <c r="U51">
        <v>51.587870000000002</v>
      </c>
      <c r="V51">
        <v>54.038670000000003</v>
      </c>
      <c r="W51">
        <v>54.758789999999998</v>
      </c>
      <c r="X51">
        <v>52.627310000000001</v>
      </c>
      <c r="Y51">
        <v>52.920250000000003</v>
      </c>
      <c r="Z51">
        <v>56.98113</v>
      </c>
      <c r="AA51">
        <v>58.473089999999999</v>
      </c>
      <c r="AB51">
        <v>59.224780000000003</v>
      </c>
      <c r="AC51">
        <v>57.645380000000003</v>
      </c>
      <c r="AD51">
        <v>57.602130000000002</v>
      </c>
      <c r="AE51">
        <v>58.148470000000003</v>
      </c>
      <c r="AF51">
        <v>61.225900000000003</v>
      </c>
      <c r="AG51">
        <v>60.002630000000003</v>
      </c>
      <c r="AH51">
        <v>61.697240000000001</v>
      </c>
      <c r="AI51">
        <v>61.062930000000001</v>
      </c>
      <c r="AJ51">
        <v>61.528100000000002</v>
      </c>
      <c r="AK51" s="33">
        <f t="shared" si="0"/>
        <v>61.974379999999996</v>
      </c>
      <c r="AL51">
        <v>62.15551</v>
      </c>
      <c r="AM51">
        <v>62.15551</v>
      </c>
      <c r="AN51">
        <v>62.593890000000002</v>
      </c>
      <c r="AO51">
        <v>63.417340000000003</v>
      </c>
      <c r="AP51">
        <v>63.417340000000003</v>
      </c>
      <c r="AQ51">
        <v>62.812429999999999</v>
      </c>
      <c r="AR51">
        <v>60.10089</v>
      </c>
      <c r="AS51">
        <v>61.256590000000003</v>
      </c>
      <c r="AT51">
        <v>60.982059999999997</v>
      </c>
      <c r="AU51">
        <v>60.130859999999998</v>
      </c>
      <c r="AV51">
        <v>60.408700000000003</v>
      </c>
      <c r="AW51">
        <v>60.408700000000003</v>
      </c>
      <c r="AX51">
        <v>60.408700000000003</v>
      </c>
      <c r="AZ51" s="33">
        <v>61.974379999999996</v>
      </c>
      <c r="BA51" s="50" t="str">
        <f t="shared" si="1"/>
        <v>ok</v>
      </c>
      <c r="BB51" s="51">
        <f t="shared" si="2"/>
        <v>61.974379999999996</v>
      </c>
      <c r="BC51" s="50"/>
      <c r="BD51" s="45" t="s">
        <v>243</v>
      </c>
      <c r="BE51" s="5" t="s">
        <v>53</v>
      </c>
      <c r="BF51" s="7" t="s">
        <v>55</v>
      </c>
      <c r="BG51" s="7">
        <v>3.2412999999999998</v>
      </c>
      <c r="BH51" s="7" t="s">
        <v>55</v>
      </c>
      <c r="BI51" s="7">
        <v>3.40611</v>
      </c>
      <c r="BJ51" s="7">
        <v>6.25495</v>
      </c>
      <c r="BK51" s="7" t="s">
        <v>55</v>
      </c>
      <c r="BL51" s="7">
        <v>9.4451499999999999</v>
      </c>
      <c r="BM51" s="7">
        <v>8.7476099999999999</v>
      </c>
      <c r="BN51" s="7">
        <v>13.406739999999999</v>
      </c>
      <c r="BO51" s="7" t="s">
        <v>55</v>
      </c>
      <c r="BP51" s="7">
        <v>19.40775</v>
      </c>
      <c r="BQ51" s="7">
        <v>20.11307</v>
      </c>
      <c r="BR51" s="7">
        <v>22.471910000000001</v>
      </c>
      <c r="BS51" s="7">
        <v>24.11223</v>
      </c>
      <c r="BT51" s="7" t="s">
        <v>55</v>
      </c>
      <c r="BU51" s="7" t="s">
        <v>55</v>
      </c>
      <c r="BV51" s="7">
        <v>34.508499999999998</v>
      </c>
      <c r="BW51" s="7">
        <v>46.582050000000002</v>
      </c>
      <c r="BX51" s="7" t="s">
        <v>55</v>
      </c>
      <c r="BY51" s="7">
        <v>34.873240000000003</v>
      </c>
      <c r="BZ51" s="7" t="s">
        <v>55</v>
      </c>
      <c r="CA51" s="7">
        <v>45.90466</v>
      </c>
      <c r="CB51" s="7" t="s">
        <v>55</v>
      </c>
      <c r="CC51" s="7" t="s">
        <v>55</v>
      </c>
      <c r="CD51" s="7">
        <v>32.088160000000002</v>
      </c>
      <c r="CE51" s="7">
        <v>42.316859999999998</v>
      </c>
      <c r="CF51" s="7">
        <v>44.179200000000002</v>
      </c>
      <c r="CG51" s="7">
        <v>49.76914</v>
      </c>
      <c r="CH51" s="7">
        <v>54.633209999999998</v>
      </c>
      <c r="CI51" s="7">
        <v>54.130549999999999</v>
      </c>
      <c r="CJ51" s="7">
        <v>58.280349999999999</v>
      </c>
      <c r="CK51" s="7">
        <v>56.80744</v>
      </c>
      <c r="CL51" s="7">
        <v>57.675890000000003</v>
      </c>
      <c r="CM51" s="7">
        <v>55.591180000000001</v>
      </c>
      <c r="CN51" s="7">
        <v>52.628869999999999</v>
      </c>
      <c r="CO51" s="7">
        <v>52.329450000000001</v>
      </c>
      <c r="CP51" s="7">
        <v>57.867710000000002</v>
      </c>
      <c r="CQ51" s="7">
        <v>56.8673</v>
      </c>
      <c r="CR51" s="7">
        <v>57.373449999999998</v>
      </c>
      <c r="CS51" s="7">
        <v>56.989379999999997</v>
      </c>
      <c r="CT51" s="7">
        <v>51.773040000000002</v>
      </c>
      <c r="CU51" s="7">
        <v>54.980130000000003</v>
      </c>
      <c r="CV51" s="7">
        <v>52.94088</v>
      </c>
      <c r="CW51" s="7">
        <v>51.054560000000002</v>
      </c>
      <c r="CX51" s="7">
        <v>49.54616</v>
      </c>
      <c r="CY51" s="7">
        <v>49.628889999999998</v>
      </c>
      <c r="CZ51" s="7" t="s">
        <v>55</v>
      </c>
    </row>
    <row r="52" spans="1:104" ht="13" x14ac:dyDescent="0.3">
      <c r="A52" t="str">
        <f>VLOOKUP(C52,region!$D$3:$E$229,2,0)</f>
        <v>WESTERN EUROPE</v>
      </c>
      <c r="B52" t="str">
        <f t="shared" si="6"/>
        <v>France</v>
      </c>
      <c r="C52" s="36" t="s">
        <v>129</v>
      </c>
      <c r="D52">
        <v>36.957680000000003</v>
      </c>
      <c r="E52">
        <v>36.957680000000003</v>
      </c>
      <c r="F52">
        <v>36.957680000000003</v>
      </c>
      <c r="G52">
        <v>36.957680000000003</v>
      </c>
      <c r="H52">
        <v>39.347320000000003</v>
      </c>
      <c r="I52">
        <v>39.347320000000003</v>
      </c>
      <c r="J52">
        <v>39.347320000000003</v>
      </c>
      <c r="K52">
        <v>39.347320000000003</v>
      </c>
      <c r="L52">
        <v>39.347320000000003</v>
      </c>
      <c r="M52">
        <v>39.347320000000003</v>
      </c>
      <c r="N52">
        <v>39.347320000000003</v>
      </c>
      <c r="O52">
        <v>39.347320000000003</v>
      </c>
      <c r="P52">
        <v>39.347320000000003</v>
      </c>
      <c r="Q52">
        <v>44.05039</v>
      </c>
      <c r="R52">
        <v>44.05039</v>
      </c>
      <c r="S52">
        <v>44.05039</v>
      </c>
      <c r="T52">
        <v>48.39199</v>
      </c>
      <c r="U52">
        <v>49.14481</v>
      </c>
      <c r="V52">
        <v>49.777540000000002</v>
      </c>
      <c r="W52">
        <v>50.661940000000001</v>
      </c>
      <c r="X52">
        <v>50.661940000000001</v>
      </c>
      <c r="Y52">
        <v>50.661940000000001</v>
      </c>
      <c r="Z52">
        <v>50.661940000000001</v>
      </c>
      <c r="AA52">
        <v>50.661940000000001</v>
      </c>
      <c r="AB52">
        <v>53.754550000000002</v>
      </c>
      <c r="AC52">
        <v>53.754550000000002</v>
      </c>
      <c r="AD52">
        <v>53.754550000000002</v>
      </c>
      <c r="AE52">
        <v>53.754550000000002</v>
      </c>
      <c r="AF52">
        <v>53.754550000000002</v>
      </c>
      <c r="AG52">
        <v>55.469160000000002</v>
      </c>
      <c r="AH52">
        <v>55.407649999999997</v>
      </c>
      <c r="AI52">
        <v>55.407649999999997</v>
      </c>
      <c r="AJ52">
        <v>55.51728</v>
      </c>
      <c r="AK52" s="33">
        <f t="shared" si="0"/>
        <v>56.552030000000002</v>
      </c>
      <c r="AL52">
        <v>55.91874</v>
      </c>
      <c r="AM52">
        <v>55.473399999999998</v>
      </c>
      <c r="AN52">
        <v>55.082459999999998</v>
      </c>
      <c r="AO52">
        <v>55.22589</v>
      </c>
      <c r="AP52">
        <v>54.854170000000003</v>
      </c>
      <c r="AQ52">
        <v>55.217419999999997</v>
      </c>
      <c r="AR52">
        <v>55.217419999999997</v>
      </c>
      <c r="AS52">
        <v>55.217419999999997</v>
      </c>
      <c r="AT52">
        <v>56.248269999999998</v>
      </c>
      <c r="AU52">
        <v>56.119280000000003</v>
      </c>
      <c r="AV52">
        <v>55.883459999999999</v>
      </c>
      <c r="AW52">
        <v>55.883459999999999</v>
      </c>
      <c r="AX52">
        <v>55.883459999999999</v>
      </c>
      <c r="AZ52" s="33">
        <v>56.552030000000002</v>
      </c>
      <c r="BA52" s="50" t="str">
        <f t="shared" si="1"/>
        <v>ok</v>
      </c>
      <c r="BB52" s="51">
        <f t="shared" si="2"/>
        <v>56.552030000000002</v>
      </c>
      <c r="BC52" s="50"/>
      <c r="BD52" s="45" t="s">
        <v>248</v>
      </c>
      <c r="BE52" s="5" t="s">
        <v>53</v>
      </c>
      <c r="BF52" s="8">
        <v>35.024030000000003</v>
      </c>
      <c r="BG52" s="8" t="s">
        <v>55</v>
      </c>
      <c r="BH52" s="8">
        <v>36.83831</v>
      </c>
      <c r="BI52" s="8">
        <v>36.840800000000002</v>
      </c>
      <c r="BJ52" s="8">
        <v>29.039760000000001</v>
      </c>
      <c r="BK52" s="8">
        <v>30.311720000000001</v>
      </c>
      <c r="BL52" s="8">
        <v>34.677239999999998</v>
      </c>
      <c r="BM52" s="8">
        <v>35.668909999999997</v>
      </c>
      <c r="BN52" s="8">
        <v>32.869439999999997</v>
      </c>
      <c r="BO52" s="8">
        <v>35.048400000000001</v>
      </c>
      <c r="BP52" s="8">
        <v>40.528359999999999</v>
      </c>
      <c r="BQ52" s="8">
        <v>39.98901</v>
      </c>
      <c r="BR52" s="8">
        <v>45.825449999999996</v>
      </c>
      <c r="BS52" s="8">
        <v>38.456519999999998</v>
      </c>
      <c r="BT52" s="8">
        <v>40.97766</v>
      </c>
      <c r="BU52" s="8">
        <v>42.601900000000001</v>
      </c>
      <c r="BV52" s="8">
        <v>44.067959999999999</v>
      </c>
      <c r="BW52" s="8">
        <v>39.242579999999997</v>
      </c>
      <c r="BX52" s="8">
        <v>41.607059999999997</v>
      </c>
      <c r="BY52" s="8">
        <v>42.208350000000003</v>
      </c>
      <c r="BZ52" s="8">
        <v>44.32208</v>
      </c>
      <c r="CA52" s="8">
        <v>45.03848</v>
      </c>
      <c r="CB52" s="8">
        <v>46.597949999999997</v>
      </c>
      <c r="CC52" s="8">
        <v>46.937440000000002</v>
      </c>
      <c r="CD52" s="8">
        <v>45.784730000000003</v>
      </c>
      <c r="CE52" s="8" t="s">
        <v>55</v>
      </c>
      <c r="CF52" s="8" t="s">
        <v>55</v>
      </c>
      <c r="CG52" s="8" t="s">
        <v>55</v>
      </c>
      <c r="CH52" s="8" t="s">
        <v>55</v>
      </c>
      <c r="CI52" s="8" t="s">
        <v>55</v>
      </c>
      <c r="CJ52" s="8" t="s">
        <v>55</v>
      </c>
      <c r="CK52" s="8" t="s">
        <v>55</v>
      </c>
      <c r="CL52" s="8" t="s">
        <v>55</v>
      </c>
      <c r="CM52" s="8" t="s">
        <v>55</v>
      </c>
      <c r="CN52" s="8" t="s">
        <v>55</v>
      </c>
      <c r="CO52" s="8" t="s">
        <v>55</v>
      </c>
      <c r="CP52" s="8" t="s">
        <v>55</v>
      </c>
      <c r="CQ52" s="8" t="s">
        <v>55</v>
      </c>
      <c r="CR52" s="8" t="s">
        <v>55</v>
      </c>
      <c r="CS52" s="8" t="s">
        <v>55</v>
      </c>
      <c r="CT52" s="8" t="s">
        <v>55</v>
      </c>
      <c r="CU52" s="8" t="s">
        <v>55</v>
      </c>
      <c r="CV52" s="8" t="s">
        <v>55</v>
      </c>
      <c r="CW52" s="8" t="s">
        <v>55</v>
      </c>
      <c r="CX52" s="8" t="s">
        <v>55</v>
      </c>
      <c r="CY52" s="8" t="s">
        <v>55</v>
      </c>
      <c r="CZ52" s="8" t="s">
        <v>55</v>
      </c>
    </row>
    <row r="53" spans="1:104" ht="13" x14ac:dyDescent="0.3">
      <c r="A53" t="str">
        <f>VLOOKUP(C53,region!$D$3:$E$229,2,0)</f>
        <v>WESTERN EUROPE</v>
      </c>
      <c r="B53" s="55" t="str">
        <f t="shared" si="6"/>
        <v>Greece</v>
      </c>
      <c r="C53" s="36" t="s">
        <v>138</v>
      </c>
      <c r="D53">
        <v>35.424280000000003</v>
      </c>
      <c r="E53">
        <v>35.424280000000003</v>
      </c>
      <c r="F53">
        <v>35.424280000000003</v>
      </c>
      <c r="G53">
        <v>40.430039999999998</v>
      </c>
      <c r="H53">
        <v>40.694899999999997</v>
      </c>
      <c r="I53">
        <v>37.533920000000002</v>
      </c>
      <c r="J53">
        <v>36.956389999999999</v>
      </c>
      <c r="K53">
        <v>37.138190000000002</v>
      </c>
      <c r="L53">
        <v>38.789870000000001</v>
      </c>
      <c r="M53">
        <v>40.994390000000003</v>
      </c>
      <c r="N53">
        <v>41.620959999999997</v>
      </c>
      <c r="O53">
        <v>40.645769999999999</v>
      </c>
      <c r="P53">
        <v>41.811030000000002</v>
      </c>
      <c r="Q53">
        <v>43.078069999999997</v>
      </c>
      <c r="R53">
        <v>44.930210000000002</v>
      </c>
      <c r="S53">
        <v>46.086469999999998</v>
      </c>
      <c r="T53">
        <v>50.589550000000003</v>
      </c>
      <c r="U53">
        <v>55.18327</v>
      </c>
      <c r="V53">
        <v>52.24559</v>
      </c>
      <c r="W53">
        <v>52.24559</v>
      </c>
      <c r="X53">
        <v>53.378590000000003</v>
      </c>
      <c r="Y53">
        <v>52.921669999999999</v>
      </c>
      <c r="Z53">
        <v>52.820659999999997</v>
      </c>
      <c r="AA53">
        <v>53.984340000000003</v>
      </c>
      <c r="AB53">
        <v>56.64949</v>
      </c>
      <c r="AC53">
        <v>56.64949</v>
      </c>
      <c r="AD53">
        <v>56.64949</v>
      </c>
      <c r="AE53">
        <v>54.615960000000001</v>
      </c>
      <c r="AF53">
        <v>54.615960000000001</v>
      </c>
      <c r="AG53">
        <v>54.615960000000001</v>
      </c>
      <c r="AH53">
        <v>54.615960000000001</v>
      </c>
      <c r="AI53">
        <v>55.545000000000002</v>
      </c>
      <c r="AJ53">
        <v>55.170439999999999</v>
      </c>
      <c r="AK53" s="33">
        <f t="shared" si="0"/>
        <v>55.170439999999999</v>
      </c>
      <c r="AL53">
        <v>60.901629999999997</v>
      </c>
      <c r="AM53">
        <v>61.48283</v>
      </c>
      <c r="AN53">
        <v>61.48283</v>
      </c>
      <c r="AO53">
        <v>59.494010000000003</v>
      </c>
      <c r="AP53">
        <v>59.32105</v>
      </c>
      <c r="AQ53">
        <v>59.32105</v>
      </c>
      <c r="AR53">
        <v>59.857750000000003</v>
      </c>
      <c r="AS53">
        <v>59.813760000000002</v>
      </c>
      <c r="AT53">
        <v>59.056579999999997</v>
      </c>
      <c r="AU53">
        <v>58.787379999999999</v>
      </c>
      <c r="AV53">
        <v>57.777450000000002</v>
      </c>
      <c r="AW53">
        <v>57.777450000000002</v>
      </c>
      <c r="AX53">
        <v>57.777450000000002</v>
      </c>
      <c r="AZ53" s="33">
        <v>55.170439999999999</v>
      </c>
      <c r="BA53" s="50" t="str">
        <f t="shared" si="1"/>
        <v>???</v>
      </c>
      <c r="BB53" s="51" t="str">
        <f t="shared" si="2"/>
        <v>..</v>
      </c>
      <c r="BC53" s="50"/>
      <c r="BD53" s="45" t="s">
        <v>250</v>
      </c>
      <c r="BE53" s="5" t="s">
        <v>53</v>
      </c>
      <c r="BF53" s="8" t="s">
        <v>55</v>
      </c>
      <c r="BG53" s="8" t="s">
        <v>55</v>
      </c>
      <c r="BH53" s="8" t="s">
        <v>55</v>
      </c>
      <c r="BI53" s="8" t="s">
        <v>55</v>
      </c>
      <c r="BJ53" s="8" t="s">
        <v>55</v>
      </c>
      <c r="BK53" s="8" t="s">
        <v>55</v>
      </c>
      <c r="BL53" s="8" t="s">
        <v>55</v>
      </c>
      <c r="BM53" s="8" t="s">
        <v>55</v>
      </c>
      <c r="BN53" s="8" t="s">
        <v>55</v>
      </c>
      <c r="BO53" s="8" t="s">
        <v>55</v>
      </c>
      <c r="BP53" s="8" t="s">
        <v>55</v>
      </c>
      <c r="BQ53" s="8" t="s">
        <v>55</v>
      </c>
      <c r="BR53" s="8" t="s">
        <v>55</v>
      </c>
      <c r="BS53" s="8" t="s">
        <v>55</v>
      </c>
      <c r="BT53" s="8" t="s">
        <v>55</v>
      </c>
      <c r="BU53" s="8" t="s">
        <v>55</v>
      </c>
      <c r="BV53" s="8" t="s">
        <v>55</v>
      </c>
      <c r="BW53" s="8" t="s">
        <v>55</v>
      </c>
      <c r="BX53" s="8" t="s">
        <v>55</v>
      </c>
      <c r="BY53" s="8" t="s">
        <v>55</v>
      </c>
      <c r="BZ53" s="8" t="s">
        <v>55</v>
      </c>
      <c r="CA53" s="8" t="s">
        <v>55</v>
      </c>
      <c r="CB53" s="8" t="s">
        <v>55</v>
      </c>
      <c r="CC53" s="8">
        <v>48.589109999999998</v>
      </c>
      <c r="CD53" s="8">
        <v>49.381839999999997</v>
      </c>
      <c r="CE53" s="8">
        <v>51.27657</v>
      </c>
      <c r="CF53" s="8">
        <v>54.982149999999997</v>
      </c>
      <c r="CG53" s="8">
        <v>53.558869999999999</v>
      </c>
      <c r="CH53" s="8" t="s">
        <v>55</v>
      </c>
      <c r="CI53" s="8">
        <v>56.566600000000001</v>
      </c>
      <c r="CJ53" s="8">
        <v>54.923119999999997</v>
      </c>
      <c r="CK53" s="8">
        <v>54.15652</v>
      </c>
      <c r="CL53" s="8">
        <v>55.319220000000001</v>
      </c>
      <c r="CM53" s="8">
        <v>55.817529999999998</v>
      </c>
      <c r="CN53" s="8">
        <v>56.653759999999998</v>
      </c>
      <c r="CO53" s="8">
        <v>57.079560000000001</v>
      </c>
      <c r="CP53" s="8">
        <v>59.497390000000003</v>
      </c>
      <c r="CQ53" s="8">
        <v>61.741309999999999</v>
      </c>
      <c r="CR53" s="8">
        <v>64.243530000000007</v>
      </c>
      <c r="CS53" s="8">
        <v>64.19511</v>
      </c>
      <c r="CT53" s="8">
        <v>64.259609999999995</v>
      </c>
      <c r="CU53" s="8">
        <v>63.921080000000003</v>
      </c>
      <c r="CV53" s="8">
        <v>63.999499999999998</v>
      </c>
      <c r="CW53" s="8">
        <v>63.58184</v>
      </c>
      <c r="CX53" s="8">
        <v>63.182459999999999</v>
      </c>
      <c r="CY53" s="8" t="s">
        <v>55</v>
      </c>
      <c r="CZ53" s="8" t="s">
        <v>55</v>
      </c>
    </row>
    <row r="54" spans="1:104" ht="13" x14ac:dyDescent="0.3">
      <c r="A54" t="str">
        <f>VLOOKUP(C54,region!$D$3:$E$229,2,0)</f>
        <v>WESTERN EUROPE</v>
      </c>
      <c r="B54" t="str">
        <f t="shared" si="6"/>
        <v>Iceland</v>
      </c>
      <c r="C54" s="36" t="s">
        <v>152</v>
      </c>
      <c r="D54">
        <v>22.619050000000001</v>
      </c>
      <c r="E54">
        <v>22.619050000000001</v>
      </c>
      <c r="F54">
        <v>22.619050000000001</v>
      </c>
      <c r="G54">
        <v>24.04372</v>
      </c>
      <c r="H54">
        <v>20.105820000000001</v>
      </c>
      <c r="I54">
        <v>17.21612</v>
      </c>
      <c r="J54">
        <v>21.484380000000002</v>
      </c>
      <c r="K54">
        <v>21.68675</v>
      </c>
      <c r="L54">
        <v>21.68675</v>
      </c>
      <c r="M54">
        <v>21.68675</v>
      </c>
      <c r="N54">
        <v>21.68675</v>
      </c>
      <c r="O54">
        <v>21.68675</v>
      </c>
      <c r="P54">
        <v>21.68675</v>
      </c>
      <c r="Q54">
        <v>21.68675</v>
      </c>
      <c r="R54">
        <v>21.68675</v>
      </c>
      <c r="S54">
        <v>21.68675</v>
      </c>
      <c r="T54">
        <v>21.68675</v>
      </c>
      <c r="U54">
        <v>21.68675</v>
      </c>
      <c r="V54">
        <v>21.68675</v>
      </c>
      <c r="W54">
        <v>21.68675</v>
      </c>
      <c r="X54">
        <v>21.68675</v>
      </c>
      <c r="Y54">
        <v>21.68675</v>
      </c>
      <c r="Z54">
        <v>21.68675</v>
      </c>
      <c r="AA54">
        <v>21.68675</v>
      </c>
      <c r="AB54">
        <v>21.68675</v>
      </c>
      <c r="AC54">
        <v>21.68675</v>
      </c>
      <c r="AD54">
        <v>21.68675</v>
      </c>
      <c r="AE54">
        <v>58.374380000000002</v>
      </c>
      <c r="AF54">
        <v>58.374380000000002</v>
      </c>
      <c r="AG54">
        <v>62.453989999999997</v>
      </c>
      <c r="AH54">
        <v>64.418210000000002</v>
      </c>
      <c r="AI54">
        <v>62.149079999999998</v>
      </c>
      <c r="AJ54">
        <v>61.457859999999997</v>
      </c>
      <c r="AK54" s="33">
        <f t="shared" si="0"/>
        <v>64.268680000000003</v>
      </c>
      <c r="AL54">
        <v>66.560959999999994</v>
      </c>
      <c r="AM54">
        <v>67.570350000000005</v>
      </c>
      <c r="AN54">
        <v>67.176919999999996</v>
      </c>
      <c r="AO54">
        <v>67.466819999999998</v>
      </c>
      <c r="AP54">
        <v>66.170389999999998</v>
      </c>
      <c r="AQ54">
        <v>65.913039999999995</v>
      </c>
      <c r="AR54">
        <v>66.723510000000005</v>
      </c>
      <c r="AS54">
        <v>66.723510000000005</v>
      </c>
      <c r="AT54">
        <v>64.454750000000004</v>
      </c>
      <c r="AU54">
        <v>64.454750000000004</v>
      </c>
      <c r="AV54">
        <v>64.454750000000004</v>
      </c>
      <c r="AW54">
        <v>64.454750000000004</v>
      </c>
      <c r="AX54">
        <v>64.454750000000004</v>
      </c>
      <c r="AZ54" s="33">
        <v>64.268680000000003</v>
      </c>
      <c r="BA54" s="50" t="str">
        <f t="shared" si="1"/>
        <v>ok</v>
      </c>
      <c r="BB54" s="51">
        <f t="shared" si="2"/>
        <v>64.268680000000003</v>
      </c>
      <c r="BC54" s="50"/>
      <c r="BD54" s="45" t="s">
        <v>251</v>
      </c>
      <c r="BE54" s="5" t="s">
        <v>53</v>
      </c>
      <c r="BF54" s="7" t="s">
        <v>55</v>
      </c>
      <c r="BG54" s="7" t="s">
        <v>55</v>
      </c>
      <c r="BH54" s="7" t="s">
        <v>55</v>
      </c>
      <c r="BI54" s="7" t="s">
        <v>55</v>
      </c>
      <c r="BJ54" s="7" t="s">
        <v>55</v>
      </c>
      <c r="BK54" s="7" t="s">
        <v>55</v>
      </c>
      <c r="BL54" s="7" t="s">
        <v>55</v>
      </c>
      <c r="BM54" s="7" t="s">
        <v>55</v>
      </c>
      <c r="BN54" s="7" t="s">
        <v>55</v>
      </c>
      <c r="BO54" s="7" t="s">
        <v>55</v>
      </c>
      <c r="BP54" s="7" t="s">
        <v>55</v>
      </c>
      <c r="BQ54" s="7">
        <v>48.566369999999999</v>
      </c>
      <c r="BR54" s="7">
        <v>50.695680000000003</v>
      </c>
      <c r="BS54" s="7">
        <v>52.116720000000001</v>
      </c>
      <c r="BT54" s="7">
        <v>54.783000000000001</v>
      </c>
      <c r="BU54" s="7">
        <v>53.026400000000002</v>
      </c>
      <c r="BV54" s="7">
        <v>56.884120000000003</v>
      </c>
      <c r="BW54" s="7">
        <v>55.507669999999997</v>
      </c>
      <c r="BX54" s="7">
        <v>54.105939999999997</v>
      </c>
      <c r="BY54" s="7">
        <v>57.345649999999999</v>
      </c>
      <c r="BZ54" s="7">
        <v>56.856999999999999</v>
      </c>
      <c r="CA54" s="7">
        <v>57.173450000000003</v>
      </c>
      <c r="CB54" s="7">
        <v>56.930689999999998</v>
      </c>
      <c r="CC54" s="7">
        <v>56.930689999999998</v>
      </c>
      <c r="CD54" s="7">
        <v>57.89714</v>
      </c>
      <c r="CE54" s="7">
        <v>59.927109999999999</v>
      </c>
      <c r="CF54" s="7">
        <v>57.703470000000003</v>
      </c>
      <c r="CG54" s="7">
        <v>57.954230000000003</v>
      </c>
      <c r="CH54" s="7" t="s">
        <v>55</v>
      </c>
      <c r="CI54" s="7">
        <v>56.900149999999996</v>
      </c>
      <c r="CJ54" s="7" t="s">
        <v>55</v>
      </c>
      <c r="CK54" s="7">
        <v>59.361190000000001</v>
      </c>
      <c r="CL54" s="7">
        <v>59.350050000000003</v>
      </c>
      <c r="CM54" s="7">
        <v>60.97193</v>
      </c>
      <c r="CN54" s="7">
        <v>60.424500000000002</v>
      </c>
      <c r="CO54" s="7">
        <v>61.759680000000003</v>
      </c>
      <c r="CP54" s="7">
        <v>61.907260000000001</v>
      </c>
      <c r="CQ54" s="7">
        <v>61.768590000000003</v>
      </c>
      <c r="CR54" s="7">
        <v>62.760579999999997</v>
      </c>
      <c r="CS54" s="7">
        <v>61.180700000000002</v>
      </c>
      <c r="CT54" s="7">
        <v>61.759929999999997</v>
      </c>
      <c r="CU54" s="7">
        <v>60.339179999999999</v>
      </c>
      <c r="CV54" s="7">
        <v>60.268979999999999</v>
      </c>
      <c r="CW54" s="7">
        <v>61.084330000000001</v>
      </c>
      <c r="CX54" s="7">
        <v>59.853279999999998</v>
      </c>
      <c r="CY54" s="7" t="s">
        <v>55</v>
      </c>
      <c r="CZ54" s="7" t="s">
        <v>55</v>
      </c>
    </row>
    <row r="55" spans="1:104" ht="13" x14ac:dyDescent="0.3">
      <c r="A55" t="str">
        <f>VLOOKUP(C55,region!$D$3:$E$229,2,0)</f>
        <v>WESTERN EUROPE</v>
      </c>
      <c r="B55" t="str">
        <f t="shared" si="6"/>
        <v>Ireland</v>
      </c>
      <c r="C55" s="36" t="s">
        <v>157</v>
      </c>
      <c r="D55">
        <v>41.224879999999999</v>
      </c>
      <c r="E55">
        <v>41.224879999999999</v>
      </c>
      <c r="F55">
        <v>41.224879999999999</v>
      </c>
      <c r="G55">
        <v>41.224879999999999</v>
      </c>
      <c r="H55">
        <v>41.224879999999999</v>
      </c>
      <c r="I55">
        <v>41.224879999999999</v>
      </c>
      <c r="J55">
        <v>41.224879999999999</v>
      </c>
      <c r="K55">
        <v>45.469749999999998</v>
      </c>
      <c r="L55">
        <v>45.011890000000001</v>
      </c>
      <c r="M55">
        <v>46.999400000000001</v>
      </c>
      <c r="N55">
        <v>45.64217</v>
      </c>
      <c r="O55">
        <v>45.331130000000002</v>
      </c>
      <c r="P55">
        <v>45.561450000000001</v>
      </c>
      <c r="Q55">
        <v>45.36401</v>
      </c>
      <c r="R55">
        <v>45.773780000000002</v>
      </c>
      <c r="S55">
        <v>42.583150000000003</v>
      </c>
      <c r="T55">
        <v>46.854239999999997</v>
      </c>
      <c r="U55">
        <v>46.854239999999997</v>
      </c>
      <c r="V55">
        <v>29.965160000000001</v>
      </c>
      <c r="W55">
        <v>29.314440000000001</v>
      </c>
      <c r="X55">
        <v>32.163350000000001</v>
      </c>
      <c r="Y55">
        <v>32.163350000000001</v>
      </c>
      <c r="Z55">
        <v>46.70187</v>
      </c>
      <c r="AA55">
        <v>47.408650000000002</v>
      </c>
      <c r="AB55">
        <v>48.761600000000001</v>
      </c>
      <c r="AC55">
        <v>49.048079999999999</v>
      </c>
      <c r="AD55">
        <v>49.048079999999999</v>
      </c>
      <c r="AE55">
        <v>48.561430000000001</v>
      </c>
      <c r="AF55">
        <v>51.958970000000001</v>
      </c>
      <c r="AG55">
        <v>55.261180000000003</v>
      </c>
      <c r="AH55">
        <v>55.066769999999998</v>
      </c>
      <c r="AI55">
        <v>55.984549999999999</v>
      </c>
      <c r="AJ55">
        <v>57.111130000000003</v>
      </c>
      <c r="AK55" s="33">
        <f t="shared" si="0"/>
        <v>57.630839999999999</v>
      </c>
      <c r="AL55">
        <v>57.013179999999998</v>
      </c>
      <c r="AM55">
        <v>55.649619999999999</v>
      </c>
      <c r="AN55">
        <v>56.050620000000002</v>
      </c>
      <c r="AO55">
        <v>56.569110000000002</v>
      </c>
      <c r="AP55">
        <v>56.272260000000003</v>
      </c>
      <c r="AQ55">
        <v>56.850639999999999</v>
      </c>
      <c r="AR55">
        <v>54.815849999999998</v>
      </c>
      <c r="AS55">
        <v>54.815849999999998</v>
      </c>
      <c r="AT55">
        <v>54.54833</v>
      </c>
      <c r="AU55">
        <v>53.622529999999998</v>
      </c>
      <c r="AV55">
        <v>52.294670000000004</v>
      </c>
      <c r="AW55">
        <v>52.294670000000004</v>
      </c>
      <c r="AX55">
        <v>52.294670000000004</v>
      </c>
      <c r="AZ55" s="33">
        <v>57.630839999999999</v>
      </c>
      <c r="BA55" s="50" t="str">
        <f t="shared" si="1"/>
        <v>ok</v>
      </c>
      <c r="BB55" s="51">
        <f t="shared" si="2"/>
        <v>57.630839999999999</v>
      </c>
      <c r="BC55" s="50"/>
      <c r="BD55" s="45" t="s">
        <v>256</v>
      </c>
      <c r="BE55" s="5" t="s">
        <v>53</v>
      </c>
      <c r="BF55" s="8" t="s">
        <v>55</v>
      </c>
      <c r="BG55" s="8" t="s">
        <v>55</v>
      </c>
      <c r="BH55" s="8" t="s">
        <v>55</v>
      </c>
      <c r="BI55" s="8">
        <v>28.724889999999998</v>
      </c>
      <c r="BJ55" s="8">
        <v>28.235199999999999</v>
      </c>
      <c r="BK55" s="8">
        <v>28.807559999999999</v>
      </c>
      <c r="BL55" s="8">
        <v>38.133609999999997</v>
      </c>
      <c r="BM55" s="8">
        <v>37.804400000000001</v>
      </c>
      <c r="BN55" s="8">
        <v>42.941659999999999</v>
      </c>
      <c r="BO55" s="8">
        <v>43.317599999999999</v>
      </c>
      <c r="BP55" s="8">
        <v>45.790489999999998</v>
      </c>
      <c r="BQ55" s="8">
        <v>47.86103</v>
      </c>
      <c r="BR55" s="8">
        <v>47.64875</v>
      </c>
      <c r="BS55" s="8">
        <v>52.106079999999999</v>
      </c>
      <c r="BT55" s="8">
        <v>52.860979999999998</v>
      </c>
      <c r="BU55" s="8">
        <v>53.397219999999997</v>
      </c>
      <c r="BV55" s="8">
        <v>52.703020000000002</v>
      </c>
      <c r="BW55" s="8">
        <v>54.146659999999997</v>
      </c>
      <c r="BX55" s="8">
        <v>55.931399999999996</v>
      </c>
      <c r="BY55" s="8">
        <v>56.713299999999997</v>
      </c>
      <c r="BZ55" s="8">
        <v>56.976219999999998</v>
      </c>
      <c r="CA55" s="8">
        <v>57.257910000000003</v>
      </c>
      <c r="CB55" s="8">
        <v>56.555120000000002</v>
      </c>
      <c r="CC55" s="8">
        <v>56.401870000000002</v>
      </c>
      <c r="CD55" s="8">
        <v>55.111719999999998</v>
      </c>
      <c r="CE55" s="8">
        <v>56.51173</v>
      </c>
      <c r="CF55" s="8">
        <v>56.999949999999998</v>
      </c>
      <c r="CG55" s="8" t="s">
        <v>55</v>
      </c>
      <c r="CH55" s="8" t="s">
        <v>55</v>
      </c>
      <c r="CI55" s="8">
        <v>58.064529999999998</v>
      </c>
      <c r="CJ55" s="8">
        <v>57.32808</v>
      </c>
      <c r="CK55" s="8">
        <v>57.222340000000003</v>
      </c>
      <c r="CL55" s="8">
        <v>57.1509</v>
      </c>
      <c r="CM55" s="8">
        <v>57.244300000000003</v>
      </c>
      <c r="CN55" s="8">
        <v>57.715580000000003</v>
      </c>
      <c r="CO55" s="8">
        <v>58.006019999999999</v>
      </c>
      <c r="CP55" s="8">
        <v>58.338140000000003</v>
      </c>
      <c r="CQ55" s="8">
        <v>58.393340000000002</v>
      </c>
      <c r="CR55" s="8">
        <v>58.357729999999997</v>
      </c>
      <c r="CS55" s="8">
        <v>58.238950000000003</v>
      </c>
      <c r="CT55" s="8">
        <v>57.82696</v>
      </c>
      <c r="CU55" s="8">
        <v>57.398820000000001</v>
      </c>
      <c r="CV55" s="8">
        <v>56.15401</v>
      </c>
      <c r="CW55" s="8">
        <v>55.787199999999999</v>
      </c>
      <c r="CX55" s="8">
        <v>56.091639999999998</v>
      </c>
      <c r="CY55" s="8" t="s">
        <v>55</v>
      </c>
      <c r="CZ55" s="8" t="s">
        <v>55</v>
      </c>
    </row>
    <row r="56" spans="1:104" ht="13" x14ac:dyDescent="0.3">
      <c r="A56" t="str">
        <f>VLOOKUP(C56,region!$D$3:$E$229,2,0)</f>
        <v>WESTERN EUROPE</v>
      </c>
      <c r="B56" t="str">
        <f t="shared" si="6"/>
        <v>Italy</v>
      </c>
      <c r="C56" s="36" t="s">
        <v>160</v>
      </c>
      <c r="D56">
        <v>43.241999999999997</v>
      </c>
      <c r="E56">
        <v>43.241999999999997</v>
      </c>
      <c r="F56">
        <v>43.241999999999997</v>
      </c>
      <c r="G56">
        <v>45.811430000000001</v>
      </c>
      <c r="H56">
        <v>43.761139999999997</v>
      </c>
      <c r="I56">
        <v>42.724919999999997</v>
      </c>
      <c r="J56">
        <v>42.994399999999999</v>
      </c>
      <c r="K56">
        <v>41.411709999999999</v>
      </c>
      <c r="L56">
        <v>41.674759999999999</v>
      </c>
      <c r="M56">
        <v>41.65748</v>
      </c>
      <c r="N56">
        <v>42.037779999999998</v>
      </c>
      <c r="O56">
        <v>42.091740000000001</v>
      </c>
      <c r="P56">
        <v>42.091740000000001</v>
      </c>
      <c r="Q56">
        <v>43.211640000000003</v>
      </c>
      <c r="R56">
        <v>42.746940000000002</v>
      </c>
      <c r="S56">
        <v>43.019469999999998</v>
      </c>
      <c r="T56">
        <v>44.289319999999996</v>
      </c>
      <c r="U56">
        <v>44.732280000000003</v>
      </c>
      <c r="V56">
        <v>45.767699999999998</v>
      </c>
      <c r="W56">
        <v>45.826230000000002</v>
      </c>
      <c r="X56">
        <v>47.535640000000001</v>
      </c>
      <c r="Y56">
        <v>42.67454</v>
      </c>
      <c r="Z56">
        <v>42.67454</v>
      </c>
      <c r="AA56">
        <v>44.094380000000001</v>
      </c>
      <c r="AB56">
        <v>50.483530000000002</v>
      </c>
      <c r="AC56">
        <v>56.39396</v>
      </c>
      <c r="AD56">
        <v>56.148090000000003</v>
      </c>
      <c r="AE56">
        <v>55.841679999999997</v>
      </c>
      <c r="AF56">
        <v>56.219380000000001</v>
      </c>
      <c r="AG56">
        <v>55.999049999999997</v>
      </c>
      <c r="AH56">
        <v>55.867019999999997</v>
      </c>
      <c r="AI56">
        <v>57.275469999999999</v>
      </c>
      <c r="AJ56">
        <v>56.73395</v>
      </c>
      <c r="AK56" s="33">
        <f t="shared" si="0"/>
        <v>56.894680000000001</v>
      </c>
      <c r="AL56">
        <v>58.052070000000001</v>
      </c>
      <c r="AM56">
        <v>58.582430000000002</v>
      </c>
      <c r="AN56">
        <v>59.212940000000003</v>
      </c>
      <c r="AO56">
        <v>59.614620000000002</v>
      </c>
      <c r="AP56">
        <v>59.472270000000002</v>
      </c>
      <c r="AQ56">
        <v>59.472270000000002</v>
      </c>
      <c r="AR56">
        <v>59.472270000000002</v>
      </c>
      <c r="AS56">
        <v>60.43741</v>
      </c>
      <c r="AT56">
        <v>62.26126</v>
      </c>
      <c r="AU56">
        <v>59.501750000000001</v>
      </c>
      <c r="AV56">
        <v>59.681370000000001</v>
      </c>
      <c r="AW56">
        <v>59.681370000000001</v>
      </c>
      <c r="AX56">
        <v>59.681370000000001</v>
      </c>
      <c r="AZ56" s="33">
        <v>56.894680000000001</v>
      </c>
      <c r="BA56" s="50" t="str">
        <f t="shared" si="1"/>
        <v>ok</v>
      </c>
      <c r="BB56" s="51">
        <f t="shared" si="2"/>
        <v>56.894680000000001</v>
      </c>
      <c r="BC56" s="50"/>
      <c r="BD56" s="45" t="s">
        <v>263</v>
      </c>
      <c r="BE56" s="5" t="s">
        <v>53</v>
      </c>
      <c r="BF56" s="7" t="s">
        <v>55</v>
      </c>
      <c r="BG56" s="7">
        <v>46.653680000000001</v>
      </c>
      <c r="BH56" s="7" t="s">
        <v>55</v>
      </c>
      <c r="BI56" s="7">
        <v>52.077910000000003</v>
      </c>
      <c r="BJ56" s="7">
        <v>51.709209999999999</v>
      </c>
      <c r="BK56" s="7" t="s">
        <v>55</v>
      </c>
      <c r="BL56" s="7">
        <v>40.807549999999999</v>
      </c>
      <c r="BM56" s="7">
        <v>39.631340000000002</v>
      </c>
      <c r="BN56" s="7">
        <v>50.537149999999997</v>
      </c>
      <c r="BO56" s="7">
        <v>52.042839999999998</v>
      </c>
      <c r="BP56" s="7">
        <v>54.352359999999997</v>
      </c>
      <c r="BQ56" s="7">
        <v>53.994210000000002</v>
      </c>
      <c r="BR56" s="7" t="s">
        <v>55</v>
      </c>
      <c r="BS56" s="7" t="s">
        <v>55</v>
      </c>
      <c r="BT56" s="7" t="s">
        <v>55</v>
      </c>
      <c r="BU56" s="7" t="s">
        <v>55</v>
      </c>
      <c r="BV56" s="7" t="s">
        <v>55</v>
      </c>
      <c r="BW56" s="7" t="s">
        <v>55</v>
      </c>
      <c r="BX56" s="7" t="s">
        <v>55</v>
      </c>
      <c r="BY56" s="7">
        <v>53.251130000000003</v>
      </c>
      <c r="BZ56" s="7" t="s">
        <v>55</v>
      </c>
      <c r="CA56" s="7">
        <v>54.551020000000001</v>
      </c>
      <c r="CB56" s="7">
        <v>54.998629999999999</v>
      </c>
      <c r="CC56" s="7">
        <v>57.69979</v>
      </c>
      <c r="CD56" s="7">
        <v>61.622369999999997</v>
      </c>
      <c r="CE56" s="7">
        <v>61.396979999999999</v>
      </c>
      <c r="CF56" s="7">
        <v>57.332340000000002</v>
      </c>
      <c r="CG56" s="7">
        <v>56.39864</v>
      </c>
      <c r="CH56" s="7" t="s">
        <v>55</v>
      </c>
      <c r="CI56" s="7">
        <v>58.235489999999999</v>
      </c>
      <c r="CJ56" s="7">
        <v>58.360460000000003</v>
      </c>
      <c r="CK56" s="7">
        <v>58.545659999999998</v>
      </c>
      <c r="CL56" s="7">
        <v>59.990780000000001</v>
      </c>
      <c r="CM56" s="7">
        <v>61.201740000000001</v>
      </c>
      <c r="CN56" s="7">
        <v>61.463299999999997</v>
      </c>
      <c r="CO56" s="7">
        <v>63.333390000000001</v>
      </c>
      <c r="CP56" s="7">
        <v>63.542230000000004</v>
      </c>
      <c r="CQ56" s="7">
        <v>63.67877</v>
      </c>
      <c r="CR56" s="7">
        <v>63.545360000000002</v>
      </c>
      <c r="CS56" s="7">
        <v>63.363120000000002</v>
      </c>
      <c r="CT56" s="7">
        <v>63.157290000000003</v>
      </c>
      <c r="CU56" s="7">
        <v>62.889130000000002</v>
      </c>
      <c r="CV56" s="7">
        <v>61.580849999999998</v>
      </c>
      <c r="CW56" s="7">
        <v>61.689700000000002</v>
      </c>
      <c r="CX56" s="7" t="s">
        <v>55</v>
      </c>
      <c r="CY56" s="7" t="s">
        <v>55</v>
      </c>
      <c r="CZ56" s="7" t="s">
        <v>55</v>
      </c>
    </row>
    <row r="57" spans="1:104" ht="20" x14ac:dyDescent="0.3">
      <c r="A57" t="str">
        <f>VLOOKUP(C57,region!$D$3:$E$229,2,0)</f>
        <v>WESTERN EUROPE</v>
      </c>
      <c r="B57" t="str">
        <f t="shared" si="6"/>
        <v>Malta</v>
      </c>
      <c r="C57" s="36" t="s">
        <v>184</v>
      </c>
      <c r="D57">
        <v>45.429360000000003</v>
      </c>
      <c r="E57">
        <v>45.429360000000003</v>
      </c>
      <c r="F57">
        <v>45.429360000000003</v>
      </c>
      <c r="G57">
        <v>45.429360000000003</v>
      </c>
      <c r="H57">
        <v>34.908140000000003</v>
      </c>
      <c r="I57">
        <v>47.385620000000003</v>
      </c>
      <c r="J57">
        <v>32.526879999999998</v>
      </c>
      <c r="K57">
        <v>31.472079999999998</v>
      </c>
      <c r="L57">
        <v>34.615380000000002</v>
      </c>
      <c r="M57">
        <v>39.493670000000002</v>
      </c>
      <c r="N57">
        <v>39.493670000000002</v>
      </c>
      <c r="O57">
        <v>30.115829999999999</v>
      </c>
      <c r="P57">
        <v>24.01961</v>
      </c>
      <c r="Q57">
        <v>26.13636</v>
      </c>
      <c r="R57">
        <v>28.965520000000001</v>
      </c>
      <c r="S57">
        <v>6.0240999999999998</v>
      </c>
      <c r="T57">
        <v>17.164180000000002</v>
      </c>
      <c r="U57">
        <v>22.685189999999999</v>
      </c>
      <c r="V57">
        <v>27.340820000000001</v>
      </c>
      <c r="W57">
        <v>25.609760000000001</v>
      </c>
      <c r="X57">
        <v>38.580249999999999</v>
      </c>
      <c r="Y57">
        <v>40.639270000000003</v>
      </c>
      <c r="Z57">
        <v>43.703699999999998</v>
      </c>
      <c r="AA57">
        <v>39.042819999999999</v>
      </c>
      <c r="AB57">
        <v>48.944099999999999</v>
      </c>
      <c r="AC57">
        <v>46.390659999999997</v>
      </c>
      <c r="AD57">
        <v>50.37538</v>
      </c>
      <c r="AE57">
        <v>50.115470000000002</v>
      </c>
      <c r="AF57">
        <v>49.709299999999999</v>
      </c>
      <c r="AG57">
        <v>53.932580000000002</v>
      </c>
      <c r="AH57">
        <v>51.617800000000003</v>
      </c>
      <c r="AI57">
        <v>52.021970000000003</v>
      </c>
      <c r="AJ57">
        <v>52.034260000000003</v>
      </c>
      <c r="AK57" s="33">
        <f t="shared" si="0"/>
        <v>54.736330000000002</v>
      </c>
      <c r="AL57">
        <v>57.296039999999998</v>
      </c>
      <c r="AM57">
        <v>60.634799999999998</v>
      </c>
      <c r="AN57">
        <v>57.997010000000003</v>
      </c>
      <c r="AO57">
        <v>57.347009999999997</v>
      </c>
      <c r="AP57">
        <v>59.383949999999999</v>
      </c>
      <c r="AQ57">
        <v>59.563989999999997</v>
      </c>
      <c r="AR57">
        <v>58.642180000000003</v>
      </c>
      <c r="AS57">
        <v>55.054519999999997</v>
      </c>
      <c r="AT57">
        <v>57.435749999999999</v>
      </c>
      <c r="AU57">
        <v>55.719169999999998</v>
      </c>
      <c r="AV57">
        <v>54.791029999999999</v>
      </c>
      <c r="AW57">
        <v>54.791029999999999</v>
      </c>
      <c r="AX57">
        <v>54.791029999999999</v>
      </c>
      <c r="AZ57" s="33">
        <v>24.590160000000001</v>
      </c>
      <c r="BA57" s="50" t="str">
        <f t="shared" si="1"/>
        <v>err</v>
      </c>
      <c r="BB57" s="51">
        <f t="shared" si="2"/>
        <v>54.736330000000002</v>
      </c>
      <c r="BC57" s="50"/>
      <c r="BD57" s="45" t="s">
        <v>264</v>
      </c>
      <c r="BE57" s="5" t="s">
        <v>53</v>
      </c>
      <c r="BF57" s="8" t="s">
        <v>55</v>
      </c>
      <c r="BG57" s="8" t="s">
        <v>55</v>
      </c>
      <c r="BH57" s="8" t="s">
        <v>55</v>
      </c>
      <c r="BI57" s="8" t="s">
        <v>55</v>
      </c>
      <c r="BJ57" s="8">
        <v>18.28875</v>
      </c>
      <c r="BK57" s="8" t="s">
        <v>55</v>
      </c>
      <c r="BL57" s="8" t="s">
        <v>55</v>
      </c>
      <c r="BM57" s="8">
        <v>20.314250000000001</v>
      </c>
      <c r="BN57" s="8">
        <v>21.361940000000001</v>
      </c>
      <c r="BO57" s="8">
        <v>24.247489999999999</v>
      </c>
      <c r="BP57" s="8">
        <v>24.62294</v>
      </c>
      <c r="BQ57" s="8">
        <v>26.2529</v>
      </c>
      <c r="BR57" s="8" t="s">
        <v>55</v>
      </c>
      <c r="BS57" s="8" t="s">
        <v>55</v>
      </c>
      <c r="BT57" s="8" t="s">
        <v>55</v>
      </c>
      <c r="BU57" s="8" t="s">
        <v>55</v>
      </c>
      <c r="BV57" s="8">
        <v>30.532250000000001</v>
      </c>
      <c r="BW57" s="8">
        <v>31.644069999999999</v>
      </c>
      <c r="BX57" s="8">
        <v>32.315550000000002</v>
      </c>
      <c r="BY57" s="8">
        <v>33.01972</v>
      </c>
      <c r="BZ57" s="8">
        <v>33.575629999999997</v>
      </c>
      <c r="CA57" s="8">
        <v>35.106560000000002</v>
      </c>
      <c r="CB57" s="8">
        <v>33.723689999999998</v>
      </c>
      <c r="CC57" s="8">
        <v>35.231000000000002</v>
      </c>
      <c r="CD57" s="8">
        <v>36.009599999999999</v>
      </c>
      <c r="CE57" s="8">
        <v>35.166150000000002</v>
      </c>
      <c r="CF57" s="8">
        <v>34.325449999999996</v>
      </c>
      <c r="CG57" s="8">
        <v>34.221980000000002</v>
      </c>
      <c r="CH57" s="8" t="s">
        <v>55</v>
      </c>
      <c r="CI57" s="8">
        <v>40.020420000000001</v>
      </c>
      <c r="CJ57" s="8">
        <v>40.862960000000001</v>
      </c>
      <c r="CK57" s="8">
        <v>40.999070000000003</v>
      </c>
      <c r="CL57" s="8">
        <v>43.168860000000002</v>
      </c>
      <c r="CM57" s="8">
        <v>42.686529999999998</v>
      </c>
      <c r="CN57" s="8">
        <v>44.13344</v>
      </c>
      <c r="CO57" s="8">
        <v>42.57085</v>
      </c>
      <c r="CP57" s="8">
        <v>45.97927</v>
      </c>
      <c r="CQ57" s="8">
        <v>47.710509999999999</v>
      </c>
      <c r="CR57" s="8">
        <v>48.626249999999999</v>
      </c>
      <c r="CS57" s="8">
        <v>48.534460000000003</v>
      </c>
      <c r="CT57" s="8">
        <v>49.381509999999999</v>
      </c>
      <c r="CU57" s="8">
        <v>47.77617</v>
      </c>
      <c r="CV57" s="8" t="s">
        <v>55</v>
      </c>
      <c r="CW57" s="8">
        <v>48.252330000000001</v>
      </c>
      <c r="CX57" s="8">
        <v>48.257730000000002</v>
      </c>
      <c r="CY57" s="8" t="s">
        <v>55</v>
      </c>
      <c r="CZ57" s="8" t="s">
        <v>55</v>
      </c>
    </row>
    <row r="58" spans="1:104" ht="30" x14ac:dyDescent="0.3">
      <c r="A58" t="str">
        <f>VLOOKUP(C58,region!$D$3:$E$229,2,0)</f>
        <v>WESTERN EUROPE</v>
      </c>
      <c r="B58" t="str">
        <f t="shared" si="6"/>
        <v>Netherlands</v>
      </c>
      <c r="C58" s="36" t="s">
        <v>202</v>
      </c>
      <c r="D58">
        <v>31.655149999999999</v>
      </c>
      <c r="E58">
        <v>31.655149999999999</v>
      </c>
      <c r="F58">
        <v>31.655149999999999</v>
      </c>
      <c r="G58">
        <v>31.655149999999999</v>
      </c>
      <c r="H58">
        <v>31.655149999999999</v>
      </c>
      <c r="I58">
        <v>33.205950000000001</v>
      </c>
      <c r="J58">
        <v>34.970489999999998</v>
      </c>
      <c r="K58">
        <v>34.511800000000001</v>
      </c>
      <c r="L58">
        <v>35.376899999999999</v>
      </c>
      <c r="M58">
        <v>36.216059999999999</v>
      </c>
      <c r="N58">
        <v>37.128740000000001</v>
      </c>
      <c r="O58">
        <v>42.386490000000002</v>
      </c>
      <c r="P58">
        <v>45.922580000000004</v>
      </c>
      <c r="Q58">
        <v>47.976709999999997</v>
      </c>
      <c r="R58">
        <v>44.514899999999997</v>
      </c>
      <c r="S58">
        <v>48.313470000000002</v>
      </c>
      <c r="T58">
        <v>46.616599999999998</v>
      </c>
      <c r="U58">
        <v>44.521630000000002</v>
      </c>
      <c r="V58">
        <v>44.650230000000001</v>
      </c>
      <c r="W58">
        <v>43.29242</v>
      </c>
      <c r="X58">
        <v>44.321820000000002</v>
      </c>
      <c r="Y58">
        <v>45.337910000000001</v>
      </c>
      <c r="Z58">
        <v>43.209020000000002</v>
      </c>
      <c r="AA58">
        <v>46.565049999999999</v>
      </c>
      <c r="AB58">
        <v>47.147440000000003</v>
      </c>
      <c r="AC58">
        <v>48.425289999999997</v>
      </c>
      <c r="AD58">
        <v>49.483730000000001</v>
      </c>
      <c r="AE58">
        <v>50.469230000000003</v>
      </c>
      <c r="AF58">
        <v>50.469230000000003</v>
      </c>
      <c r="AG58">
        <v>52.349580000000003</v>
      </c>
      <c r="AH58">
        <v>54.152819999999998</v>
      </c>
      <c r="AI58">
        <v>54.703870000000002</v>
      </c>
      <c r="AJ58">
        <v>55.391640000000002</v>
      </c>
      <c r="AK58" s="33">
        <f t="shared" si="0"/>
        <v>55.998930000000001</v>
      </c>
      <c r="AL58">
        <v>56.149239999999999</v>
      </c>
      <c r="AM58">
        <v>56.467700000000001</v>
      </c>
      <c r="AN58">
        <v>55.903300000000002</v>
      </c>
      <c r="AO58">
        <v>56.480240000000002</v>
      </c>
      <c r="AP58">
        <v>56.735199999999999</v>
      </c>
      <c r="AQ58">
        <v>56.540170000000003</v>
      </c>
      <c r="AR58">
        <v>56.689349999999997</v>
      </c>
      <c r="AS58">
        <v>56.912779999999998</v>
      </c>
      <c r="AT58">
        <v>56.531120000000001</v>
      </c>
      <c r="AU58">
        <v>56.905889999999999</v>
      </c>
      <c r="AV58">
        <v>56.606499999999997</v>
      </c>
      <c r="AW58">
        <v>56.606499999999997</v>
      </c>
      <c r="AX58">
        <v>56.606499999999997</v>
      </c>
      <c r="AZ58" s="33">
        <v>24.590160000000001</v>
      </c>
      <c r="BA58" s="50" t="str">
        <f t="shared" si="1"/>
        <v>err</v>
      </c>
      <c r="BB58" s="51">
        <f t="shared" si="2"/>
        <v>55.998930000000001</v>
      </c>
      <c r="BC58" s="50"/>
      <c r="BD58" s="45" t="s">
        <v>265</v>
      </c>
      <c r="BE58" s="5" t="s">
        <v>53</v>
      </c>
      <c r="BF58" s="7" t="s">
        <v>55</v>
      </c>
      <c r="BG58" s="7">
        <v>24.500589999999999</v>
      </c>
      <c r="BH58" s="7" t="s">
        <v>55</v>
      </c>
      <c r="BI58" s="7">
        <v>19.975390000000001</v>
      </c>
      <c r="BJ58" s="7" t="s">
        <v>55</v>
      </c>
      <c r="BK58" s="7" t="s">
        <v>55</v>
      </c>
      <c r="BL58" s="7">
        <v>19.693020000000001</v>
      </c>
      <c r="BM58" s="7">
        <v>23.09478</v>
      </c>
      <c r="BN58" s="7">
        <v>20.074480000000001</v>
      </c>
      <c r="BO58" s="7">
        <v>21.1692</v>
      </c>
      <c r="BP58" s="7">
        <v>22.883179999999999</v>
      </c>
      <c r="BQ58" s="7">
        <v>22.70346</v>
      </c>
      <c r="BR58" s="7">
        <v>23.169920000000001</v>
      </c>
      <c r="BS58" s="7">
        <v>26.415089999999999</v>
      </c>
      <c r="BT58" s="7">
        <v>28.882110000000001</v>
      </c>
      <c r="BU58" s="7">
        <v>41.907240000000002</v>
      </c>
      <c r="BV58" s="7">
        <v>44.001040000000003</v>
      </c>
      <c r="BW58" s="7">
        <v>43.821249999999999</v>
      </c>
      <c r="BX58" s="7">
        <v>42.459769999999999</v>
      </c>
      <c r="BY58" s="7">
        <v>41.3872</v>
      </c>
      <c r="BZ58" s="7">
        <v>45.957349999999998</v>
      </c>
      <c r="CA58" s="7">
        <v>41.072650000000003</v>
      </c>
      <c r="CB58" s="7">
        <v>42.641640000000002</v>
      </c>
      <c r="CC58" s="7">
        <v>38.546590000000002</v>
      </c>
      <c r="CD58" s="7">
        <v>40.993259999999999</v>
      </c>
      <c r="CE58" s="7">
        <v>40.14273</v>
      </c>
      <c r="CF58" s="7">
        <v>43.289810000000003</v>
      </c>
      <c r="CG58" s="7" t="s">
        <v>55</v>
      </c>
      <c r="CH58" s="7" t="s">
        <v>55</v>
      </c>
      <c r="CI58" s="7" t="s">
        <v>55</v>
      </c>
      <c r="CJ58" s="7" t="s">
        <v>55</v>
      </c>
      <c r="CK58" s="7" t="s">
        <v>55</v>
      </c>
      <c r="CL58" s="7">
        <v>47.012340000000002</v>
      </c>
      <c r="CM58" s="7">
        <v>47.732700000000001</v>
      </c>
      <c r="CN58" s="7">
        <v>48.2744</v>
      </c>
      <c r="CO58" s="7">
        <v>49.092790000000001</v>
      </c>
      <c r="CP58" s="7">
        <v>50.737070000000003</v>
      </c>
      <c r="CQ58" s="7">
        <v>50.69896</v>
      </c>
      <c r="CR58" s="7">
        <v>51.472110000000001</v>
      </c>
      <c r="CS58" s="7">
        <v>51.415590000000002</v>
      </c>
      <c r="CT58" s="7">
        <v>50.376489999999997</v>
      </c>
      <c r="CU58" s="7">
        <v>51.667099999999998</v>
      </c>
      <c r="CV58" s="7">
        <v>53.683399999999999</v>
      </c>
      <c r="CW58" s="7">
        <v>56.152250000000002</v>
      </c>
      <c r="CX58" s="7">
        <v>55.959249999999997</v>
      </c>
      <c r="CY58" s="7">
        <v>54.7669</v>
      </c>
      <c r="CZ58" s="7" t="s">
        <v>55</v>
      </c>
    </row>
    <row r="59" spans="1:104" ht="13" x14ac:dyDescent="0.3">
      <c r="A59" t="str">
        <f>VLOOKUP(C59,region!$D$3:$E$229,2,0)</f>
        <v>WESTERN EUROPE</v>
      </c>
      <c r="B59" t="str">
        <f t="shared" si="6"/>
        <v>Norway</v>
      </c>
      <c r="C59" s="36" t="s">
        <v>212</v>
      </c>
      <c r="D59">
        <v>17.71001</v>
      </c>
      <c r="E59">
        <v>17.71001</v>
      </c>
      <c r="F59">
        <v>17.71001</v>
      </c>
      <c r="G59">
        <v>33.91037</v>
      </c>
      <c r="H59">
        <v>39.279449999999997</v>
      </c>
      <c r="I59">
        <v>41.05733</v>
      </c>
      <c r="J59">
        <v>42.346310000000003</v>
      </c>
      <c r="K59">
        <v>47.41039</v>
      </c>
      <c r="L59">
        <v>47.41039</v>
      </c>
      <c r="M59">
        <v>47.41039</v>
      </c>
      <c r="N59">
        <v>47.41039</v>
      </c>
      <c r="O59">
        <v>47.41039</v>
      </c>
      <c r="P59">
        <v>47.41039</v>
      </c>
      <c r="Q59">
        <v>47.41039</v>
      </c>
      <c r="R59">
        <v>47.41039</v>
      </c>
      <c r="S59">
        <v>47.41039</v>
      </c>
      <c r="T59">
        <v>54.389699999999998</v>
      </c>
      <c r="U59">
        <v>55.146059999999999</v>
      </c>
      <c r="V59">
        <v>56.205460000000002</v>
      </c>
      <c r="W59">
        <v>55.178730000000002</v>
      </c>
      <c r="X59">
        <v>56.594760000000001</v>
      </c>
      <c r="Y59">
        <v>55.369599999999998</v>
      </c>
      <c r="Z59">
        <v>54.349980000000002</v>
      </c>
      <c r="AA59">
        <v>54.658909999999999</v>
      </c>
      <c r="AB59">
        <v>55.892629999999997</v>
      </c>
      <c r="AC59">
        <v>55.892629999999997</v>
      </c>
      <c r="AD59">
        <v>54.379550000000002</v>
      </c>
      <c r="AE59">
        <v>57.788899999999998</v>
      </c>
      <c r="AF59">
        <v>57.788899999999998</v>
      </c>
      <c r="AG59">
        <v>59.537210000000002</v>
      </c>
      <c r="AH59">
        <v>59.963250000000002</v>
      </c>
      <c r="AI59">
        <v>58.840209999999999</v>
      </c>
      <c r="AJ59">
        <v>60.275869999999998</v>
      </c>
      <c r="AK59" s="33">
        <f t="shared" si="0"/>
        <v>61.051549999999999</v>
      </c>
      <c r="AL59">
        <v>60.337670000000003</v>
      </c>
      <c r="AM59">
        <v>61.834069999999997</v>
      </c>
      <c r="AN59">
        <v>61.370750000000001</v>
      </c>
      <c r="AO59">
        <v>61.804569999999998</v>
      </c>
      <c r="AP59">
        <v>60.632129999999997</v>
      </c>
      <c r="AQ59">
        <v>61.306420000000003</v>
      </c>
      <c r="AR59">
        <v>60.87359</v>
      </c>
      <c r="AS59">
        <v>60.997050000000002</v>
      </c>
      <c r="AT59">
        <v>60.970109999999998</v>
      </c>
      <c r="AU59">
        <v>58.909680000000002</v>
      </c>
      <c r="AV59">
        <v>58.560600000000001</v>
      </c>
      <c r="AW59">
        <v>58.560600000000001</v>
      </c>
      <c r="AX59">
        <v>58.560600000000001</v>
      </c>
      <c r="AZ59" s="33">
        <v>24.590160000000001</v>
      </c>
      <c r="BA59" s="50" t="str">
        <f t="shared" si="1"/>
        <v>err</v>
      </c>
      <c r="BB59" s="51">
        <f t="shared" si="2"/>
        <v>61.051549999999999</v>
      </c>
      <c r="BC59" s="50"/>
      <c r="BD59" s="45" t="s">
        <v>267</v>
      </c>
      <c r="BE59" s="5" t="s">
        <v>53</v>
      </c>
      <c r="BF59" s="7" t="s">
        <v>55</v>
      </c>
      <c r="BG59" s="7">
        <v>45.336419999999997</v>
      </c>
      <c r="BH59" s="7" t="s">
        <v>55</v>
      </c>
      <c r="BI59" s="7">
        <v>45.154730000000001</v>
      </c>
      <c r="BJ59" s="7">
        <v>47.853560000000002</v>
      </c>
      <c r="BK59" s="7">
        <v>45.855849999999997</v>
      </c>
      <c r="BL59" s="7">
        <v>44.685650000000003</v>
      </c>
      <c r="BM59" s="7">
        <v>45.140349999999998</v>
      </c>
      <c r="BN59" s="7">
        <v>43.502049999999997</v>
      </c>
      <c r="BO59" s="7" t="s">
        <v>55</v>
      </c>
      <c r="BP59" s="7" t="s">
        <v>55</v>
      </c>
      <c r="BQ59" s="7" t="s">
        <v>55</v>
      </c>
      <c r="BR59" s="7" t="s">
        <v>55</v>
      </c>
      <c r="BS59" s="7" t="s">
        <v>55</v>
      </c>
      <c r="BT59" s="7" t="s">
        <v>55</v>
      </c>
      <c r="BU59" s="7" t="s">
        <v>55</v>
      </c>
      <c r="BV59" s="7" t="s">
        <v>55</v>
      </c>
      <c r="BW59" s="7" t="s">
        <v>55</v>
      </c>
      <c r="BX59" s="7" t="s">
        <v>55</v>
      </c>
      <c r="BY59" s="7" t="s">
        <v>55</v>
      </c>
      <c r="BZ59" s="7" t="s">
        <v>55</v>
      </c>
      <c r="CA59" s="7" t="s">
        <v>55</v>
      </c>
      <c r="CB59" s="7" t="s">
        <v>55</v>
      </c>
      <c r="CC59" s="7" t="s">
        <v>55</v>
      </c>
      <c r="CD59" s="7">
        <v>56.068019999999997</v>
      </c>
      <c r="CE59" s="7" t="s">
        <v>55</v>
      </c>
      <c r="CF59" s="7" t="s">
        <v>55</v>
      </c>
      <c r="CG59" s="7" t="s">
        <v>55</v>
      </c>
      <c r="CH59" s="7" t="s">
        <v>55</v>
      </c>
      <c r="CI59" s="7">
        <v>53.645150000000001</v>
      </c>
      <c r="CJ59" s="7">
        <v>54.41724</v>
      </c>
      <c r="CK59" s="7">
        <v>55.738520000000001</v>
      </c>
      <c r="CL59" s="7">
        <v>54.302759999999999</v>
      </c>
      <c r="CM59" s="7">
        <v>51.01737</v>
      </c>
      <c r="CN59" s="7">
        <v>50.162790000000001</v>
      </c>
      <c r="CO59" s="7">
        <v>51.089820000000003</v>
      </c>
      <c r="CP59" s="7">
        <v>49.1447</v>
      </c>
      <c r="CQ59" s="7">
        <v>55.030940000000001</v>
      </c>
      <c r="CR59" s="7">
        <v>54.962110000000003</v>
      </c>
      <c r="CS59" s="7">
        <v>56.349229999999999</v>
      </c>
      <c r="CT59" s="7">
        <v>56.851790000000001</v>
      </c>
      <c r="CU59" s="7" t="s">
        <v>55</v>
      </c>
      <c r="CV59" s="7">
        <v>57.083089999999999</v>
      </c>
      <c r="CW59" s="7" t="s">
        <v>55</v>
      </c>
      <c r="CX59" s="7">
        <v>54.360959999999999</v>
      </c>
      <c r="CY59" s="7">
        <v>56.389940000000003</v>
      </c>
      <c r="CZ59" s="7" t="s">
        <v>55</v>
      </c>
    </row>
    <row r="60" spans="1:104" ht="60" x14ac:dyDescent="0.3">
      <c r="A60" t="str">
        <f>VLOOKUP(C60,region!$D$3:$E$229,2,0)</f>
        <v>WESTERN EUROPE</v>
      </c>
      <c r="B60" t="str">
        <f t="shared" si="6"/>
        <v>Portugal</v>
      </c>
      <c r="C60" s="36" t="s">
        <v>224</v>
      </c>
      <c r="D60">
        <v>53.347360000000002</v>
      </c>
      <c r="E60">
        <v>53.347360000000002</v>
      </c>
      <c r="F60">
        <v>53.347360000000002</v>
      </c>
      <c r="G60">
        <v>53.347360000000002</v>
      </c>
      <c r="H60">
        <v>53.347360000000002</v>
      </c>
      <c r="I60">
        <v>53.347360000000002</v>
      </c>
      <c r="J60">
        <v>53.347360000000002</v>
      </c>
      <c r="K60">
        <v>52.140439999999998</v>
      </c>
      <c r="L60">
        <v>51.250520000000002</v>
      </c>
      <c r="M60">
        <v>46.947270000000003</v>
      </c>
      <c r="N60">
        <v>49.22533</v>
      </c>
      <c r="O60">
        <v>54.1661</v>
      </c>
      <c r="P60">
        <v>49.936030000000002</v>
      </c>
      <c r="Q60">
        <v>50.090809999999998</v>
      </c>
      <c r="R60">
        <v>58.095239999999997</v>
      </c>
      <c r="S60">
        <v>60.48368</v>
      </c>
      <c r="T60">
        <v>57.74241</v>
      </c>
      <c r="U60">
        <v>65.363259999999997</v>
      </c>
      <c r="V60">
        <v>52.327750000000002</v>
      </c>
      <c r="W60">
        <v>52.327750000000002</v>
      </c>
      <c r="X60">
        <v>52.327750000000002</v>
      </c>
      <c r="Y60">
        <v>58.32573</v>
      </c>
      <c r="Z60">
        <v>58.32573</v>
      </c>
      <c r="AA60">
        <v>58.32573</v>
      </c>
      <c r="AB60">
        <v>58.32573</v>
      </c>
      <c r="AC60">
        <v>63.04072</v>
      </c>
      <c r="AD60">
        <v>63.137540000000001</v>
      </c>
      <c r="AE60">
        <v>64.175780000000003</v>
      </c>
      <c r="AF60">
        <v>64.175780000000003</v>
      </c>
      <c r="AG60">
        <v>64.175780000000003</v>
      </c>
      <c r="AH60">
        <v>65.035240000000002</v>
      </c>
      <c r="AI60">
        <v>65.035240000000002</v>
      </c>
      <c r="AJ60">
        <v>67.158100000000005</v>
      </c>
      <c r="AK60" s="33">
        <f t="shared" si="0"/>
        <v>67.171700000000001</v>
      </c>
      <c r="AL60">
        <v>65.853089999999995</v>
      </c>
      <c r="AM60">
        <v>65.21857</v>
      </c>
      <c r="AN60">
        <v>65.417389999999997</v>
      </c>
      <c r="AO60">
        <v>61.417459999999998</v>
      </c>
      <c r="AP60">
        <v>59.647179999999999</v>
      </c>
      <c r="AQ60">
        <v>59.270969999999998</v>
      </c>
      <c r="AR60">
        <v>60.113979999999998</v>
      </c>
      <c r="AS60">
        <v>60.356479999999998</v>
      </c>
      <c r="AT60">
        <v>60.503480000000003</v>
      </c>
      <c r="AU60">
        <v>59.784750000000003</v>
      </c>
      <c r="AV60">
        <v>59.349400000000003</v>
      </c>
      <c r="AW60">
        <v>59.349400000000003</v>
      </c>
      <c r="AX60">
        <v>59.349400000000003</v>
      </c>
      <c r="AZ60" s="33">
        <v>24.590160000000001</v>
      </c>
      <c r="BA60" s="50" t="str">
        <f t="shared" si="1"/>
        <v>err</v>
      </c>
      <c r="BB60" s="51">
        <f t="shared" si="2"/>
        <v>67.171700000000001</v>
      </c>
      <c r="BC60" s="50"/>
      <c r="BD60" s="45" t="s">
        <v>268</v>
      </c>
      <c r="BE60" s="5" t="s">
        <v>53</v>
      </c>
      <c r="BF60" s="8" t="s">
        <v>55</v>
      </c>
      <c r="BG60" s="8" t="s">
        <v>55</v>
      </c>
      <c r="BH60" s="8" t="s">
        <v>55</v>
      </c>
      <c r="BI60" s="8" t="s">
        <v>55</v>
      </c>
      <c r="BJ60" s="8" t="s">
        <v>55</v>
      </c>
      <c r="BK60" s="8" t="s">
        <v>55</v>
      </c>
      <c r="BL60" s="8" t="s">
        <v>55</v>
      </c>
      <c r="BM60" s="8" t="s">
        <v>55</v>
      </c>
      <c r="BN60" s="8" t="s">
        <v>55</v>
      </c>
      <c r="BO60" s="8" t="s">
        <v>55</v>
      </c>
      <c r="BP60" s="8" t="s">
        <v>55</v>
      </c>
      <c r="BQ60" s="8" t="s">
        <v>55</v>
      </c>
      <c r="BR60" s="8" t="s">
        <v>55</v>
      </c>
      <c r="BS60" s="8" t="s">
        <v>55</v>
      </c>
      <c r="BT60" s="8" t="s">
        <v>55</v>
      </c>
      <c r="BU60" s="8" t="s">
        <v>55</v>
      </c>
      <c r="BV60" s="8" t="s">
        <v>55</v>
      </c>
      <c r="BW60" s="8" t="s">
        <v>55</v>
      </c>
      <c r="BX60" s="8" t="s">
        <v>55</v>
      </c>
      <c r="BY60" s="8" t="s">
        <v>55</v>
      </c>
      <c r="BZ60" s="8" t="s">
        <v>55</v>
      </c>
      <c r="CA60" s="8" t="s">
        <v>55</v>
      </c>
      <c r="CB60" s="8" t="s">
        <v>55</v>
      </c>
      <c r="CC60" s="8">
        <v>52.240499999999997</v>
      </c>
      <c r="CD60" s="8" t="s">
        <v>55</v>
      </c>
      <c r="CE60" s="8">
        <v>56.123869999999997</v>
      </c>
      <c r="CF60" s="8">
        <v>55.323740000000001</v>
      </c>
      <c r="CG60" s="8">
        <v>57.181939999999997</v>
      </c>
      <c r="CH60" s="8" t="s">
        <v>55</v>
      </c>
      <c r="CI60" s="8">
        <v>57.659100000000002</v>
      </c>
      <c r="CJ60" s="8">
        <v>60.103230000000003</v>
      </c>
      <c r="CK60" s="8">
        <v>61.825049999999997</v>
      </c>
      <c r="CL60" s="8">
        <v>61.673310000000001</v>
      </c>
      <c r="CM60" s="8">
        <v>60.897440000000003</v>
      </c>
      <c r="CN60" s="8">
        <v>63.543469999999999</v>
      </c>
      <c r="CO60" s="8">
        <v>65.500259999999997</v>
      </c>
      <c r="CP60" s="8">
        <v>64.467010000000002</v>
      </c>
      <c r="CQ60" s="8">
        <v>61.394660000000002</v>
      </c>
      <c r="CR60" s="8">
        <v>59.703490000000002</v>
      </c>
      <c r="CS60" s="8">
        <v>57.665179999999999</v>
      </c>
      <c r="CT60" s="8">
        <v>56.27317</v>
      </c>
      <c r="CU60" s="8">
        <v>55.999290000000002</v>
      </c>
      <c r="CV60" s="8">
        <v>55.423380000000002</v>
      </c>
      <c r="CW60" s="8">
        <v>56.279150000000001</v>
      </c>
      <c r="CX60" s="8">
        <v>56.071109999999997</v>
      </c>
      <c r="CY60" s="8" t="s">
        <v>55</v>
      </c>
      <c r="CZ60" s="8" t="s">
        <v>55</v>
      </c>
    </row>
    <row r="61" spans="1:104" ht="13" x14ac:dyDescent="0.3">
      <c r="A61" t="str">
        <f>VLOOKUP(C61,region!$D$3:$E$229,2,0)</f>
        <v>WESTERN EUROPE</v>
      </c>
      <c r="B61" t="str">
        <f t="shared" si="6"/>
        <v>Spain</v>
      </c>
      <c r="C61" s="36" t="s">
        <v>256</v>
      </c>
      <c r="D61">
        <v>28.724889999999998</v>
      </c>
      <c r="E61">
        <v>28.724889999999998</v>
      </c>
      <c r="F61">
        <v>28.724889999999998</v>
      </c>
      <c r="G61">
        <v>28.724889999999998</v>
      </c>
      <c r="H61">
        <v>28.235199999999999</v>
      </c>
      <c r="I61">
        <v>28.807559999999999</v>
      </c>
      <c r="J61">
        <v>38.133609999999997</v>
      </c>
      <c r="K61">
        <v>37.804400000000001</v>
      </c>
      <c r="L61">
        <v>42.941659999999999</v>
      </c>
      <c r="M61">
        <v>43.317599999999999</v>
      </c>
      <c r="N61">
        <v>45.790489999999998</v>
      </c>
      <c r="O61">
        <v>47.86103</v>
      </c>
      <c r="P61">
        <v>47.64875</v>
      </c>
      <c r="Q61">
        <v>52.106079999999999</v>
      </c>
      <c r="R61">
        <v>52.860979999999998</v>
      </c>
      <c r="S61">
        <v>53.397219999999997</v>
      </c>
      <c r="T61">
        <v>52.703020000000002</v>
      </c>
      <c r="U61">
        <v>54.146659999999997</v>
      </c>
      <c r="V61">
        <v>55.931399999999996</v>
      </c>
      <c r="W61">
        <v>56.713299999999997</v>
      </c>
      <c r="X61">
        <v>56.976219999999998</v>
      </c>
      <c r="Y61">
        <v>57.257910000000003</v>
      </c>
      <c r="Z61">
        <v>56.555120000000002</v>
      </c>
      <c r="AA61">
        <v>56.401870000000002</v>
      </c>
      <c r="AB61">
        <v>55.111719999999998</v>
      </c>
      <c r="AC61">
        <v>56.51173</v>
      </c>
      <c r="AD61">
        <v>56.999949999999998</v>
      </c>
      <c r="AE61">
        <v>56.999949999999998</v>
      </c>
      <c r="AF61">
        <v>56.999949999999998</v>
      </c>
      <c r="AG61">
        <v>58.064529999999998</v>
      </c>
      <c r="AH61">
        <v>57.32808</v>
      </c>
      <c r="AI61">
        <v>57.222340000000003</v>
      </c>
      <c r="AJ61">
        <v>57.1509</v>
      </c>
      <c r="AK61" s="33">
        <f t="shared" si="0"/>
        <v>57.244300000000003</v>
      </c>
      <c r="AL61">
        <v>57.715580000000003</v>
      </c>
      <c r="AM61">
        <v>58.006019999999999</v>
      </c>
      <c r="AN61">
        <v>58.338140000000003</v>
      </c>
      <c r="AO61">
        <v>58.393340000000002</v>
      </c>
      <c r="AP61">
        <v>58.357729999999997</v>
      </c>
      <c r="AQ61">
        <v>58.238950000000003</v>
      </c>
      <c r="AR61">
        <v>57.82696</v>
      </c>
      <c r="AS61">
        <v>57.398820000000001</v>
      </c>
      <c r="AT61">
        <v>56.15401</v>
      </c>
      <c r="AU61">
        <v>55.787199999999999</v>
      </c>
      <c r="AV61">
        <v>56.091639999999998</v>
      </c>
      <c r="AW61">
        <v>56.091639999999998</v>
      </c>
      <c r="AX61">
        <v>56.091639999999998</v>
      </c>
      <c r="AZ61" s="33">
        <v>24.590160000000001</v>
      </c>
      <c r="BA61" s="50" t="str">
        <f t="shared" si="1"/>
        <v>err</v>
      </c>
      <c r="BB61" s="51">
        <f t="shared" si="2"/>
        <v>57.244300000000003</v>
      </c>
      <c r="BC61" s="50"/>
      <c r="BD61" s="45" t="s">
        <v>274</v>
      </c>
      <c r="BE61" s="5" t="s">
        <v>53</v>
      </c>
      <c r="BF61" s="8" t="s">
        <v>55</v>
      </c>
      <c r="BG61" s="8" t="s">
        <v>55</v>
      </c>
      <c r="BH61" s="8" t="s">
        <v>55</v>
      </c>
      <c r="BI61" s="8" t="s">
        <v>55</v>
      </c>
      <c r="BJ61" s="8" t="s">
        <v>55</v>
      </c>
      <c r="BK61" s="8" t="s">
        <v>55</v>
      </c>
      <c r="BL61" s="8">
        <v>21.031020000000002</v>
      </c>
      <c r="BM61" s="8" t="s">
        <v>55</v>
      </c>
      <c r="BN61" s="8">
        <v>24.53614</v>
      </c>
      <c r="BO61" s="8">
        <v>24.207100000000001</v>
      </c>
      <c r="BP61" s="8">
        <v>27.368639999999999</v>
      </c>
      <c r="BQ61" s="8">
        <v>24.570589999999999</v>
      </c>
      <c r="BR61" s="8" t="s">
        <v>55</v>
      </c>
      <c r="BS61" s="8" t="s">
        <v>55</v>
      </c>
      <c r="BT61" s="8" t="s">
        <v>55</v>
      </c>
      <c r="BU61" s="8" t="s">
        <v>55</v>
      </c>
      <c r="BV61" s="8">
        <v>34.053519999999999</v>
      </c>
      <c r="BW61" s="8">
        <v>31.066369999999999</v>
      </c>
      <c r="BX61" s="8">
        <v>37.976889999999997</v>
      </c>
      <c r="BY61" s="8">
        <v>39.142969999999998</v>
      </c>
      <c r="BZ61" s="8">
        <v>38.00432</v>
      </c>
      <c r="CA61" s="8">
        <v>39.696309999999997</v>
      </c>
      <c r="CB61" s="8" t="s">
        <v>55</v>
      </c>
      <c r="CC61" s="8">
        <v>42.714640000000003</v>
      </c>
      <c r="CD61" s="8">
        <v>41.987769999999998</v>
      </c>
      <c r="CE61" s="8">
        <v>42.76643</v>
      </c>
      <c r="CF61" s="8">
        <v>43.136090000000003</v>
      </c>
      <c r="CG61" s="8">
        <v>43.494680000000002</v>
      </c>
      <c r="CH61" s="8" t="s">
        <v>55</v>
      </c>
      <c r="CI61" s="8" t="s">
        <v>55</v>
      </c>
      <c r="CJ61" s="8" t="s">
        <v>55</v>
      </c>
      <c r="CK61" s="8" t="s">
        <v>55</v>
      </c>
      <c r="CL61" s="8" t="s">
        <v>55</v>
      </c>
      <c r="CM61" s="8" t="s">
        <v>55</v>
      </c>
      <c r="CN61" s="8">
        <v>50.705590000000001</v>
      </c>
      <c r="CO61" s="8" t="s">
        <v>55</v>
      </c>
      <c r="CP61" s="8">
        <v>58.968510000000002</v>
      </c>
      <c r="CQ61" s="8" t="s">
        <v>55</v>
      </c>
      <c r="CR61" s="8" t="s">
        <v>55</v>
      </c>
      <c r="CS61" s="8" t="s">
        <v>55</v>
      </c>
      <c r="CT61" s="8" t="s">
        <v>55</v>
      </c>
      <c r="CU61" s="8">
        <v>64.322580000000002</v>
      </c>
      <c r="CV61" s="8">
        <v>55.833919999999999</v>
      </c>
      <c r="CW61" s="8">
        <v>65.900859999999994</v>
      </c>
      <c r="CX61" s="8">
        <v>65.505420000000001</v>
      </c>
      <c r="CY61" s="8">
        <v>63.528449999999999</v>
      </c>
      <c r="CZ61" s="8" t="s">
        <v>55</v>
      </c>
    </row>
    <row r="62" spans="1:104" ht="13" x14ac:dyDescent="0.3">
      <c r="A62" t="str">
        <f>VLOOKUP(C62,region!$D$3:$E$229,2,0)</f>
        <v>WESTERN EUROPE</v>
      </c>
      <c r="B62" t="str">
        <f t="shared" si="6"/>
        <v>Sweden</v>
      </c>
      <c r="C62" s="36" t="s">
        <v>263</v>
      </c>
      <c r="D62">
        <v>46.653680000000001</v>
      </c>
      <c r="E62">
        <v>46.653680000000001</v>
      </c>
      <c r="F62">
        <v>46.653680000000001</v>
      </c>
      <c r="G62">
        <v>52.077910000000003</v>
      </c>
      <c r="H62">
        <v>51.709209999999999</v>
      </c>
      <c r="I62">
        <v>51.709209999999999</v>
      </c>
      <c r="J62">
        <v>40.807549999999999</v>
      </c>
      <c r="K62">
        <v>39.631340000000002</v>
      </c>
      <c r="L62">
        <v>50.537149999999997</v>
      </c>
      <c r="M62">
        <v>52.042839999999998</v>
      </c>
      <c r="N62">
        <v>54.352359999999997</v>
      </c>
      <c r="O62">
        <v>53.994210000000002</v>
      </c>
      <c r="P62">
        <v>53.994210000000002</v>
      </c>
      <c r="Q62">
        <v>53.994210000000002</v>
      </c>
      <c r="R62">
        <v>53.994210000000002</v>
      </c>
      <c r="S62">
        <v>53.994210000000002</v>
      </c>
      <c r="T62">
        <v>53.994210000000002</v>
      </c>
      <c r="U62">
        <v>53.994210000000002</v>
      </c>
      <c r="V62">
        <v>53.994210000000002</v>
      </c>
      <c r="W62">
        <v>53.251130000000003</v>
      </c>
      <c r="X62">
        <v>53.251130000000003</v>
      </c>
      <c r="Y62">
        <v>54.551020000000001</v>
      </c>
      <c r="Z62">
        <v>54.998629999999999</v>
      </c>
      <c r="AA62">
        <v>57.69979</v>
      </c>
      <c r="AB62">
        <v>61.622369999999997</v>
      </c>
      <c r="AC62">
        <v>61.396979999999999</v>
      </c>
      <c r="AD62">
        <v>57.332340000000002</v>
      </c>
      <c r="AE62">
        <v>56.39864</v>
      </c>
      <c r="AF62">
        <v>56.39864</v>
      </c>
      <c r="AG62">
        <v>58.235489999999999</v>
      </c>
      <c r="AH62">
        <v>58.360460000000003</v>
      </c>
      <c r="AI62">
        <v>58.545659999999998</v>
      </c>
      <c r="AJ62">
        <v>59.990780000000001</v>
      </c>
      <c r="AK62" s="33">
        <f t="shared" si="0"/>
        <v>61.201740000000001</v>
      </c>
      <c r="AL62">
        <v>61.463299999999997</v>
      </c>
      <c r="AM62">
        <v>63.333390000000001</v>
      </c>
      <c r="AN62">
        <v>63.542230000000004</v>
      </c>
      <c r="AO62">
        <v>63.67877</v>
      </c>
      <c r="AP62">
        <v>63.545360000000002</v>
      </c>
      <c r="AQ62">
        <v>63.363120000000002</v>
      </c>
      <c r="AR62">
        <v>63.157290000000003</v>
      </c>
      <c r="AS62">
        <v>62.889130000000002</v>
      </c>
      <c r="AT62">
        <v>61.580849999999998</v>
      </c>
      <c r="AU62">
        <v>61.689700000000002</v>
      </c>
      <c r="AV62">
        <v>61.689700000000002</v>
      </c>
      <c r="AW62">
        <v>61.689700000000002</v>
      </c>
      <c r="AX62">
        <v>61.689700000000002</v>
      </c>
      <c r="AZ62" s="33">
        <v>24.590160000000001</v>
      </c>
      <c r="BA62" s="50" t="str">
        <f t="shared" si="1"/>
        <v>err</v>
      </c>
      <c r="BB62" s="51">
        <f t="shared" si="2"/>
        <v>61.201740000000001</v>
      </c>
      <c r="BC62" s="50"/>
      <c r="BD62" s="45" t="s">
        <v>275</v>
      </c>
      <c r="BE62" s="5" t="s">
        <v>53</v>
      </c>
      <c r="BF62" s="7" t="s">
        <v>55</v>
      </c>
      <c r="BG62" s="7">
        <v>19.320969999999999</v>
      </c>
      <c r="BH62" s="7" t="s">
        <v>55</v>
      </c>
      <c r="BI62" s="7">
        <v>19.869710000000001</v>
      </c>
      <c r="BJ62" s="7">
        <v>21.450410000000002</v>
      </c>
      <c r="BK62" s="7">
        <v>23.028580000000002</v>
      </c>
      <c r="BL62" s="7">
        <v>22.76857</v>
      </c>
      <c r="BM62" s="7">
        <v>25.210419999999999</v>
      </c>
      <c r="BN62" s="7">
        <v>24.095189999999999</v>
      </c>
      <c r="BO62" s="7">
        <v>25.165030000000002</v>
      </c>
      <c r="BP62" s="7">
        <v>25.823640000000001</v>
      </c>
      <c r="BQ62" s="7">
        <v>22.406400000000001</v>
      </c>
      <c r="BR62" s="7">
        <v>26.776319999999998</v>
      </c>
      <c r="BS62" s="7">
        <v>27.79175</v>
      </c>
      <c r="BT62" s="7">
        <v>31.37968</v>
      </c>
      <c r="BU62" s="7">
        <v>31.93281</v>
      </c>
      <c r="BV62" s="7">
        <v>33.34404</v>
      </c>
      <c r="BW62" s="7">
        <v>34.81456</v>
      </c>
      <c r="BX62" s="7">
        <v>34.674979999999998</v>
      </c>
      <c r="BY62" s="7">
        <v>35.21123</v>
      </c>
      <c r="BZ62" s="7">
        <v>36.118819999999999</v>
      </c>
      <c r="CA62" s="7">
        <v>35.233669999999996</v>
      </c>
      <c r="CB62" s="7">
        <v>35.019770000000001</v>
      </c>
      <c r="CC62" s="7">
        <v>35.517449999999997</v>
      </c>
      <c r="CD62" s="7">
        <v>38.780740000000002</v>
      </c>
      <c r="CE62" s="7">
        <v>41.050449999999998</v>
      </c>
      <c r="CF62" s="7" t="s">
        <v>55</v>
      </c>
      <c r="CG62" s="7" t="s">
        <v>55</v>
      </c>
      <c r="CH62" s="7" t="s">
        <v>55</v>
      </c>
      <c r="CI62" s="7">
        <v>42.061050000000002</v>
      </c>
      <c r="CJ62" s="7">
        <v>41.749789999999997</v>
      </c>
      <c r="CK62" s="7">
        <v>42.801409999999997</v>
      </c>
      <c r="CL62" s="7">
        <v>42.37209</v>
      </c>
      <c r="CM62" s="7">
        <v>43.663150000000002</v>
      </c>
      <c r="CN62" s="7">
        <v>43.984349999999999</v>
      </c>
      <c r="CO62" s="7">
        <v>43.715260000000001</v>
      </c>
      <c r="CP62" s="7">
        <v>44.651090000000003</v>
      </c>
      <c r="CQ62" s="7">
        <v>45.49239</v>
      </c>
      <c r="CR62" s="7">
        <v>45.969270000000002</v>
      </c>
      <c r="CS62" s="7">
        <v>46.023859999999999</v>
      </c>
      <c r="CT62" s="7">
        <v>46.014629999999997</v>
      </c>
      <c r="CU62" s="7">
        <v>45.730119999999999</v>
      </c>
      <c r="CV62" s="7">
        <v>47.143250000000002</v>
      </c>
      <c r="CW62" s="7" t="s">
        <v>55</v>
      </c>
      <c r="CX62" s="7">
        <v>49.239600000000003</v>
      </c>
      <c r="CY62" s="7" t="s">
        <v>55</v>
      </c>
      <c r="CZ62" s="7" t="s">
        <v>55</v>
      </c>
    </row>
    <row r="63" spans="1:104" ht="70" x14ac:dyDescent="0.3">
      <c r="A63" t="str">
        <f>VLOOKUP(C63,region!$D$3:$E$229,2,0)</f>
        <v>WESTERN EUROPE</v>
      </c>
      <c r="B63" t="str">
        <f t="shared" si="6"/>
        <v>Switzerland</v>
      </c>
      <c r="C63" s="36" t="s">
        <v>264</v>
      </c>
      <c r="D63">
        <v>18.28875</v>
      </c>
      <c r="E63">
        <v>18.28875</v>
      </c>
      <c r="F63">
        <v>18.28875</v>
      </c>
      <c r="G63">
        <v>18.28875</v>
      </c>
      <c r="H63">
        <v>18.28875</v>
      </c>
      <c r="I63">
        <v>18.28875</v>
      </c>
      <c r="J63">
        <v>18.28875</v>
      </c>
      <c r="K63">
        <v>20.314250000000001</v>
      </c>
      <c r="L63">
        <v>21.361940000000001</v>
      </c>
      <c r="M63">
        <v>24.247489999999999</v>
      </c>
      <c r="N63">
        <v>24.62294</v>
      </c>
      <c r="O63">
        <v>26.2529</v>
      </c>
      <c r="P63">
        <v>26.2529</v>
      </c>
      <c r="Q63">
        <v>26.2529</v>
      </c>
      <c r="R63">
        <v>26.2529</v>
      </c>
      <c r="S63">
        <v>26.2529</v>
      </c>
      <c r="T63">
        <v>30.532250000000001</v>
      </c>
      <c r="U63">
        <v>31.644069999999999</v>
      </c>
      <c r="V63">
        <v>32.315550000000002</v>
      </c>
      <c r="W63">
        <v>33.01972</v>
      </c>
      <c r="X63">
        <v>33.575629999999997</v>
      </c>
      <c r="Y63">
        <v>35.106560000000002</v>
      </c>
      <c r="Z63">
        <v>33.723689999999998</v>
      </c>
      <c r="AA63">
        <v>35.231000000000002</v>
      </c>
      <c r="AB63">
        <v>36.009599999999999</v>
      </c>
      <c r="AC63">
        <v>35.166150000000002</v>
      </c>
      <c r="AD63">
        <v>34.325449999999996</v>
      </c>
      <c r="AE63">
        <v>34.221980000000002</v>
      </c>
      <c r="AF63">
        <v>34.221980000000002</v>
      </c>
      <c r="AG63">
        <v>40.020420000000001</v>
      </c>
      <c r="AH63">
        <v>40.862960000000001</v>
      </c>
      <c r="AI63">
        <v>40.999070000000003</v>
      </c>
      <c r="AJ63">
        <v>43.168860000000002</v>
      </c>
      <c r="AK63" s="33">
        <f t="shared" si="0"/>
        <v>42.686529999999998</v>
      </c>
      <c r="AL63">
        <v>44.13344</v>
      </c>
      <c r="AM63">
        <v>42.57085</v>
      </c>
      <c r="AN63">
        <v>45.97927</v>
      </c>
      <c r="AO63">
        <v>47.710509999999999</v>
      </c>
      <c r="AP63">
        <v>48.626249999999999</v>
      </c>
      <c r="AQ63">
        <v>48.534460000000003</v>
      </c>
      <c r="AR63">
        <v>49.381509999999999</v>
      </c>
      <c r="AS63">
        <v>47.77617</v>
      </c>
      <c r="AT63">
        <v>47.77617</v>
      </c>
      <c r="AU63">
        <v>48.252330000000001</v>
      </c>
      <c r="AV63">
        <v>48.257730000000002</v>
      </c>
      <c r="AW63">
        <v>48.257730000000002</v>
      </c>
      <c r="AX63">
        <v>48.257730000000002</v>
      </c>
      <c r="AZ63" s="33">
        <v>24.590160000000001</v>
      </c>
      <c r="BA63" s="50" t="str">
        <f t="shared" si="1"/>
        <v>err</v>
      </c>
      <c r="BB63" s="51">
        <f t="shared" si="2"/>
        <v>42.686529999999998</v>
      </c>
      <c r="BC63" s="50"/>
      <c r="BD63" s="45" t="s">
        <v>282</v>
      </c>
      <c r="BE63" s="5" t="s">
        <v>53</v>
      </c>
      <c r="BF63" s="8" t="s">
        <v>55</v>
      </c>
      <c r="BG63" s="8">
        <v>29.275639999999999</v>
      </c>
      <c r="BH63" s="8" t="s">
        <v>55</v>
      </c>
      <c r="BI63" s="8">
        <v>30.153700000000001</v>
      </c>
      <c r="BJ63" s="8">
        <v>31.177119999999999</v>
      </c>
      <c r="BK63" s="8">
        <v>31.670809999999999</v>
      </c>
      <c r="BL63" s="8" t="s">
        <v>55</v>
      </c>
      <c r="BM63" s="8" t="s">
        <v>55</v>
      </c>
      <c r="BN63" s="8" t="s">
        <v>55</v>
      </c>
      <c r="BO63" s="8" t="s">
        <v>55</v>
      </c>
      <c r="BP63" s="8" t="s">
        <v>55</v>
      </c>
      <c r="BQ63" s="8" t="s">
        <v>55</v>
      </c>
      <c r="BR63" s="8" t="s">
        <v>55</v>
      </c>
      <c r="BS63" s="8" t="s">
        <v>55</v>
      </c>
      <c r="BT63" s="8">
        <v>41.427750000000003</v>
      </c>
      <c r="BU63" s="8">
        <v>45.457610000000003</v>
      </c>
      <c r="BV63" s="8">
        <v>45.310789999999997</v>
      </c>
      <c r="BW63" s="8">
        <v>44.975549999999998</v>
      </c>
      <c r="BX63" s="8">
        <v>47.179479999999998</v>
      </c>
      <c r="BY63" s="8">
        <v>46.746769999999998</v>
      </c>
      <c r="BZ63" s="8">
        <v>47.829419999999999</v>
      </c>
      <c r="CA63" s="8">
        <v>48.29045</v>
      </c>
      <c r="CB63" s="8">
        <v>49.262810000000002</v>
      </c>
      <c r="CC63" s="8">
        <v>48.487740000000002</v>
      </c>
      <c r="CD63" s="8" t="s">
        <v>55</v>
      </c>
      <c r="CE63" s="8">
        <v>51.200760000000002</v>
      </c>
      <c r="CF63" s="8">
        <v>53.558999999999997</v>
      </c>
      <c r="CG63" s="8" t="s">
        <v>55</v>
      </c>
      <c r="CH63" s="8">
        <v>53.208770000000001</v>
      </c>
      <c r="CI63" s="8">
        <v>54.5657</v>
      </c>
      <c r="CJ63" s="8">
        <v>54.911940000000001</v>
      </c>
      <c r="CK63" s="8">
        <v>55.917450000000002</v>
      </c>
      <c r="CL63" s="8">
        <v>56.424729999999997</v>
      </c>
      <c r="CM63" s="8">
        <v>56.968580000000003</v>
      </c>
      <c r="CN63" s="8">
        <v>57.743839999999999</v>
      </c>
      <c r="CO63" s="8">
        <v>58.047020000000003</v>
      </c>
      <c r="CP63" s="8">
        <v>58.094079999999998</v>
      </c>
      <c r="CQ63" s="8">
        <v>58.10472</v>
      </c>
      <c r="CR63" s="8">
        <v>57.877989999999997</v>
      </c>
      <c r="CS63" s="8">
        <v>57.338920000000002</v>
      </c>
      <c r="CT63" s="8">
        <v>56.454189999999997</v>
      </c>
      <c r="CU63" s="8">
        <v>56.316099999999999</v>
      </c>
      <c r="CV63" s="8">
        <v>56.626010000000001</v>
      </c>
      <c r="CW63" s="8">
        <v>57.0503</v>
      </c>
      <c r="CX63" s="8">
        <v>57.117780000000003</v>
      </c>
      <c r="CY63" s="8" t="s">
        <v>55</v>
      </c>
      <c r="CZ63" s="8" t="s">
        <v>55</v>
      </c>
    </row>
    <row r="64" spans="1:104" ht="30" x14ac:dyDescent="0.3">
      <c r="A64" t="str">
        <f>VLOOKUP(B64,region!$D$3:$E$229,2,0)</f>
        <v>WESTERN EUROPE</v>
      </c>
      <c r="B64" t="s">
        <v>630</v>
      </c>
      <c r="C64" s="36" t="s">
        <v>282</v>
      </c>
      <c r="D64">
        <v>29.275639999999999</v>
      </c>
      <c r="E64">
        <v>29.275639999999999</v>
      </c>
      <c r="F64">
        <v>29.275639999999999</v>
      </c>
      <c r="G64">
        <v>30.153700000000001</v>
      </c>
      <c r="H64">
        <v>31.177119999999999</v>
      </c>
      <c r="I64">
        <v>31.670809999999999</v>
      </c>
      <c r="J64">
        <v>31.670809999999999</v>
      </c>
      <c r="K64">
        <v>31.670809999999999</v>
      </c>
      <c r="L64">
        <v>31.670809999999999</v>
      </c>
      <c r="M64">
        <v>31.670809999999999</v>
      </c>
      <c r="N64">
        <v>31.670809999999999</v>
      </c>
      <c r="O64">
        <v>31.670809999999999</v>
      </c>
      <c r="P64">
        <v>31.670809999999999</v>
      </c>
      <c r="Q64">
        <v>31.670809999999999</v>
      </c>
      <c r="R64">
        <v>41.427750000000003</v>
      </c>
      <c r="S64">
        <v>45.457610000000003</v>
      </c>
      <c r="T64">
        <v>45.310789999999997</v>
      </c>
      <c r="U64">
        <v>44.975549999999998</v>
      </c>
      <c r="V64">
        <v>47.179479999999998</v>
      </c>
      <c r="W64">
        <v>46.746769999999998</v>
      </c>
      <c r="X64">
        <v>47.829419999999999</v>
      </c>
      <c r="Y64">
        <v>48.29045</v>
      </c>
      <c r="Z64">
        <v>49.262810000000002</v>
      </c>
      <c r="AA64">
        <v>48.487740000000002</v>
      </c>
      <c r="AB64">
        <v>48.487740000000002</v>
      </c>
      <c r="AC64">
        <v>51.200760000000002</v>
      </c>
      <c r="AD64">
        <v>53.558999999999997</v>
      </c>
      <c r="AE64">
        <v>53.558999999999997</v>
      </c>
      <c r="AF64">
        <v>53.208770000000001</v>
      </c>
      <c r="AG64">
        <v>54.5657</v>
      </c>
      <c r="AH64">
        <v>54.911940000000001</v>
      </c>
      <c r="AI64">
        <v>55.917450000000002</v>
      </c>
      <c r="AJ64">
        <v>56.424729999999997</v>
      </c>
      <c r="AK64" s="33">
        <f t="shared" si="0"/>
        <v>56.968580000000003</v>
      </c>
      <c r="AL64">
        <v>57.743839999999999</v>
      </c>
      <c r="AM64">
        <v>58.047020000000003</v>
      </c>
      <c r="AN64">
        <v>58.094079999999998</v>
      </c>
      <c r="AO64">
        <v>58.10472</v>
      </c>
      <c r="AP64">
        <v>57.877989999999997</v>
      </c>
      <c r="AQ64">
        <v>57.338920000000002</v>
      </c>
      <c r="AR64">
        <v>56.454189999999997</v>
      </c>
      <c r="AS64">
        <v>56.316099999999999</v>
      </c>
      <c r="AT64">
        <v>56.626010000000001</v>
      </c>
      <c r="AU64">
        <v>57.0503</v>
      </c>
      <c r="AV64">
        <v>57.117780000000003</v>
      </c>
      <c r="AW64">
        <v>57.117780000000003</v>
      </c>
      <c r="AX64">
        <v>57.117780000000003</v>
      </c>
      <c r="AZ64" s="33">
        <v>24.590160000000001</v>
      </c>
      <c r="BA64" s="50" t="str">
        <f t="shared" si="1"/>
        <v>err</v>
      </c>
      <c r="BB64" s="51">
        <f t="shared" si="2"/>
        <v>56.968580000000003</v>
      </c>
      <c r="BC64" s="50"/>
      <c r="BD64" s="45" t="s">
        <v>284</v>
      </c>
      <c r="BE64" s="5" t="s">
        <v>53</v>
      </c>
      <c r="BF64" s="8" t="s">
        <v>55</v>
      </c>
      <c r="BG64" s="8">
        <v>40.89716</v>
      </c>
      <c r="BH64" s="8" t="s">
        <v>55</v>
      </c>
      <c r="BI64" s="8">
        <v>41.287269999999999</v>
      </c>
      <c r="BJ64" s="8" t="s">
        <v>55</v>
      </c>
      <c r="BK64" s="8">
        <v>45.711709999999997</v>
      </c>
      <c r="BL64" s="8">
        <v>44.345149999999997</v>
      </c>
      <c r="BM64" s="8">
        <v>44.66187</v>
      </c>
      <c r="BN64" s="8">
        <v>45.634889999999999</v>
      </c>
      <c r="BO64" s="8" t="s">
        <v>55</v>
      </c>
      <c r="BP64" s="8" t="s">
        <v>55</v>
      </c>
      <c r="BQ64" s="8">
        <v>49.083750000000002</v>
      </c>
      <c r="BR64" s="8">
        <v>49.663629999999998</v>
      </c>
      <c r="BS64" s="8">
        <v>50.20232</v>
      </c>
      <c r="BT64" s="8">
        <v>50.339750000000002</v>
      </c>
      <c r="BU64" s="8">
        <v>50.44641</v>
      </c>
      <c r="BV64" s="8" t="s">
        <v>55</v>
      </c>
      <c r="BW64" s="8">
        <v>50.752290000000002</v>
      </c>
      <c r="BX64" s="8" t="s">
        <v>55</v>
      </c>
      <c r="BY64" s="8">
        <v>52.817309999999999</v>
      </c>
      <c r="BZ64" s="8">
        <v>53.528129999999997</v>
      </c>
      <c r="CA64" s="8">
        <v>54.203099999999999</v>
      </c>
      <c r="CB64" s="8">
        <v>54.177030000000002</v>
      </c>
      <c r="CC64" s="8" t="s">
        <v>55</v>
      </c>
      <c r="CD64" s="8">
        <v>54.66583</v>
      </c>
      <c r="CE64" s="8">
        <v>54.98048</v>
      </c>
      <c r="CF64" s="8">
        <v>55.186860000000003</v>
      </c>
      <c r="CG64" s="8" t="s">
        <v>55</v>
      </c>
      <c r="CH64" s="8" t="s">
        <v>55</v>
      </c>
      <c r="CI64" s="8">
        <v>56.34395</v>
      </c>
      <c r="CJ64" s="8">
        <v>56.996940000000002</v>
      </c>
      <c r="CK64" s="8">
        <v>57.099029999999999</v>
      </c>
      <c r="CL64" s="8">
        <v>57.30012</v>
      </c>
      <c r="CM64" s="8">
        <v>57.457830000000001</v>
      </c>
      <c r="CN64" s="8">
        <v>57.70879</v>
      </c>
      <c r="CO64" s="8">
        <v>57.964449999999999</v>
      </c>
      <c r="CP64" s="8">
        <v>58.343519999999998</v>
      </c>
      <c r="CQ64" s="8">
        <v>58.47204</v>
      </c>
      <c r="CR64" s="8">
        <v>58.451619999999998</v>
      </c>
      <c r="CS64" s="8">
        <v>58.447220000000002</v>
      </c>
      <c r="CT64" s="8">
        <v>58.51784</v>
      </c>
      <c r="CU64" s="8">
        <v>58.437710000000003</v>
      </c>
      <c r="CV64" s="8">
        <v>58.380009999999999</v>
      </c>
      <c r="CW64" s="8">
        <v>58.568530000000003</v>
      </c>
      <c r="CX64" s="8">
        <v>58.430750000000003</v>
      </c>
      <c r="CY64" s="8" t="s">
        <v>55</v>
      </c>
      <c r="CZ64" s="8" t="s">
        <v>55</v>
      </c>
    </row>
    <row r="65" spans="1:104" ht="13.5" thickBot="1" x14ac:dyDescent="0.35">
      <c r="A65" t="e">
        <f>VLOOKUP(C65,region!$D$3:$E$229,2,0)</f>
        <v>#N/A</v>
      </c>
      <c r="B65" s="33" t="str">
        <f>C65</f>
        <v>Holy See</v>
      </c>
      <c r="C65" s="37" t="s">
        <v>149</v>
      </c>
      <c r="D65">
        <v>1.94076</v>
      </c>
      <c r="E65">
        <v>1.94076</v>
      </c>
      <c r="F65">
        <v>1.94076</v>
      </c>
      <c r="G65">
        <v>1.94076</v>
      </c>
      <c r="H65">
        <v>1.94076</v>
      </c>
      <c r="I65">
        <v>14.655900000000001</v>
      </c>
      <c r="J65">
        <v>14.655900000000001</v>
      </c>
      <c r="K65">
        <v>14.655900000000001</v>
      </c>
      <c r="L65">
        <v>14.496639999999999</v>
      </c>
      <c r="M65">
        <v>20.020430000000001</v>
      </c>
      <c r="N65">
        <v>15.681229999999999</v>
      </c>
      <c r="O65">
        <v>15.87689</v>
      </c>
      <c r="P65">
        <v>23.513390000000001</v>
      </c>
      <c r="Q65">
        <v>28.978100000000001</v>
      </c>
      <c r="R65">
        <v>23.324249999999999</v>
      </c>
      <c r="S65">
        <v>22.141010000000001</v>
      </c>
      <c r="T65">
        <v>37.64378</v>
      </c>
      <c r="U65">
        <v>34.339889999999997</v>
      </c>
      <c r="V65">
        <v>22.173439999999999</v>
      </c>
      <c r="W65">
        <v>20.645910000000001</v>
      </c>
      <c r="X65">
        <v>20.75929</v>
      </c>
      <c r="Y65">
        <v>18.029990000000002</v>
      </c>
      <c r="Z65">
        <v>19.098549999999999</v>
      </c>
      <c r="AA65">
        <v>18.743110000000001</v>
      </c>
      <c r="AB65">
        <v>19.906479999999998</v>
      </c>
      <c r="AC65">
        <v>19.906479999999998</v>
      </c>
      <c r="AD65">
        <v>19.906479999999998</v>
      </c>
      <c r="AE65">
        <v>17.853629999999999</v>
      </c>
      <c r="AF65">
        <v>17.853629999999999</v>
      </c>
      <c r="AG65">
        <v>17.853629999999999</v>
      </c>
      <c r="AH65">
        <v>17.853629999999999</v>
      </c>
      <c r="AI65">
        <v>17.853629999999999</v>
      </c>
      <c r="AJ65">
        <v>17.853629999999999</v>
      </c>
      <c r="AK65" s="33">
        <f t="shared" si="0"/>
        <v>17.853629999999999</v>
      </c>
      <c r="AL65">
        <v>17.853629999999999</v>
      </c>
      <c r="AM65">
        <v>17.853629999999999</v>
      </c>
      <c r="AN65">
        <v>17.853629999999999</v>
      </c>
      <c r="AO65">
        <v>17.853629999999999</v>
      </c>
      <c r="AP65">
        <v>17.853629999999999</v>
      </c>
      <c r="AQ65">
        <v>17.853629999999999</v>
      </c>
      <c r="AR65">
        <v>17.853629999999999</v>
      </c>
      <c r="AS65">
        <v>17.853629999999999</v>
      </c>
      <c r="AT65">
        <v>17.853629999999999</v>
      </c>
      <c r="AU65">
        <v>17.853629999999999</v>
      </c>
      <c r="AV65">
        <v>17.853629999999999</v>
      </c>
      <c r="AW65">
        <v>17.853629999999999</v>
      </c>
      <c r="AX65">
        <v>17.853629999999999</v>
      </c>
      <c r="AZ65" s="33">
        <v>17.853629999999999</v>
      </c>
      <c r="BA65" s="50" t="str">
        <f t="shared" si="1"/>
        <v>???</v>
      </c>
      <c r="BB65" s="54" t="str">
        <f t="shared" si="2"/>
        <v>..</v>
      </c>
      <c r="BC65" s="50"/>
      <c r="BD65" s="45" t="s">
        <v>286</v>
      </c>
      <c r="BE65" s="5" t="s">
        <v>53</v>
      </c>
      <c r="BF65" s="8" t="s">
        <v>55</v>
      </c>
      <c r="BG65" s="8" t="s">
        <v>55</v>
      </c>
      <c r="BH65" s="8" t="s">
        <v>55</v>
      </c>
      <c r="BI65" s="8" t="s">
        <v>55</v>
      </c>
      <c r="BJ65" s="8" t="s">
        <v>55</v>
      </c>
      <c r="BK65" s="8" t="s">
        <v>55</v>
      </c>
      <c r="BL65" s="8" t="s">
        <v>55</v>
      </c>
      <c r="BM65" s="8" t="s">
        <v>55</v>
      </c>
      <c r="BN65" s="8" t="s">
        <v>55</v>
      </c>
      <c r="BO65" s="8">
        <v>52.390540000000001</v>
      </c>
      <c r="BP65" s="8">
        <v>49.411760000000001</v>
      </c>
      <c r="BQ65" s="8">
        <v>34.65211</v>
      </c>
      <c r="BR65" s="8">
        <v>54.427349999999997</v>
      </c>
      <c r="BS65" s="8">
        <v>54.318049999999999</v>
      </c>
      <c r="BT65" s="8">
        <v>56.27854</v>
      </c>
      <c r="BU65" s="8">
        <v>57.560789999999997</v>
      </c>
      <c r="BV65" s="8">
        <v>60.808489999999999</v>
      </c>
      <c r="BW65" s="8">
        <v>59.258000000000003</v>
      </c>
      <c r="BX65" s="8">
        <v>56.373019999999997</v>
      </c>
      <c r="BY65" s="8">
        <v>38.416420000000002</v>
      </c>
      <c r="BZ65" s="8" t="s">
        <v>55</v>
      </c>
      <c r="CA65" s="8" t="s">
        <v>55</v>
      </c>
      <c r="CB65" s="8" t="s">
        <v>55</v>
      </c>
      <c r="CC65" s="8" t="s">
        <v>55</v>
      </c>
      <c r="CD65" s="8" t="s">
        <v>55</v>
      </c>
      <c r="CE65" s="8" t="s">
        <v>55</v>
      </c>
      <c r="CF65" s="8" t="s">
        <v>55</v>
      </c>
      <c r="CG65" s="8" t="s">
        <v>55</v>
      </c>
      <c r="CH65" s="8" t="s">
        <v>55</v>
      </c>
      <c r="CI65" s="8">
        <v>64.359620000000007</v>
      </c>
      <c r="CJ65" s="8" t="s">
        <v>55</v>
      </c>
      <c r="CK65" s="8">
        <v>70.986220000000003</v>
      </c>
      <c r="CL65" s="8">
        <v>66.787049999999994</v>
      </c>
      <c r="CM65" s="8">
        <v>65.35342</v>
      </c>
      <c r="CN65" s="8">
        <v>66.702169999999995</v>
      </c>
      <c r="CO65" s="8">
        <v>68.585589999999996</v>
      </c>
      <c r="CP65" s="8">
        <v>65.833820000000003</v>
      </c>
      <c r="CQ65" s="8">
        <v>68.782300000000006</v>
      </c>
      <c r="CR65" s="8">
        <v>65.110879999999995</v>
      </c>
      <c r="CS65" s="8">
        <v>65.86627</v>
      </c>
      <c r="CT65" s="8">
        <v>64.123959999999997</v>
      </c>
      <c r="CU65" s="8" t="s">
        <v>55</v>
      </c>
      <c r="CV65" s="8" t="s">
        <v>55</v>
      </c>
      <c r="CW65" s="8" t="s">
        <v>55</v>
      </c>
      <c r="CX65" s="8" t="s">
        <v>55</v>
      </c>
      <c r="CY65" s="8" t="s">
        <v>55</v>
      </c>
      <c r="CZ65" s="8" t="s">
        <v>55</v>
      </c>
    </row>
  </sheetData>
  <sortState ref="A6:AX65">
    <sortCondition ref="A6:A65"/>
    <sortCondition ref="C6:C65"/>
  </sortState>
  <mergeCells count="1">
    <mergeCell ref="BD4:BE4"/>
  </mergeCells>
  <pageMargins left="0.7" right="0.7" top="0.75" bottom="0.75" header="0.3" footer="0.3"/>
  <pageSetup paperSize="9"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229"/>
  <sheetViews>
    <sheetView zoomScale="25" zoomScaleNormal="25" workbookViewId="0"/>
  </sheetViews>
  <sheetFormatPr defaultRowHeight="12.5" x14ac:dyDescent="0.25"/>
  <cols>
    <col min="1" max="1" width="31.54296875" bestFit="1" customWidth="1"/>
    <col min="2" max="2" width="28.54296875" bestFit="1" customWidth="1"/>
    <col min="3" max="3" width="9.54296875" customWidth="1"/>
    <col min="4" max="4" width="29.453125" bestFit="1" customWidth="1"/>
    <col min="5" max="5" width="29.453125" customWidth="1"/>
    <col min="54" max="54" width="22.1796875" bestFit="1" customWidth="1"/>
  </cols>
  <sheetData>
    <row r="2" spans="1:54" ht="14.5" x14ac:dyDescent="0.35">
      <c r="A2" s="13"/>
      <c r="B2" s="13"/>
      <c r="D2" s="38" t="s">
        <v>52</v>
      </c>
      <c r="E2" s="38" t="s">
        <v>343</v>
      </c>
    </row>
    <row r="3" spans="1:54" ht="14.5" x14ac:dyDescent="0.35">
      <c r="A3" s="13" t="s">
        <v>369</v>
      </c>
      <c r="B3" s="17" t="s">
        <v>370</v>
      </c>
      <c r="C3" t="str">
        <f>LEFT(A3,LEN(A3)-1)</f>
        <v>Afghanistan</v>
      </c>
      <c r="D3" s="33" t="s">
        <v>54</v>
      </c>
      <c r="E3" s="33" t="s">
        <v>670</v>
      </c>
      <c r="F3" t="str">
        <f>IF(RIGHT(B3,1)=" ",LEFT(B3,LEN(B3)-1),B3)</f>
        <v xml:space="preserve">ASIA (EX. NEAR EAST)        </v>
      </c>
      <c r="G3" t="str">
        <f>IF(RIGHT(F3,1)=" ",LEFT(F3,LEN(F3)-1),F3)</f>
        <v xml:space="preserve">ASIA (EX. NEAR EAST)       </v>
      </c>
      <c r="H3" t="str">
        <f t="shared" ref="H3:AA16" si="0">IF(RIGHT(G3,1)=" ",LEFT(G3,LEN(G3)-1),G3)</f>
        <v xml:space="preserve">ASIA (EX. NEAR EAST)      </v>
      </c>
      <c r="I3" t="str">
        <f t="shared" si="0"/>
        <v xml:space="preserve">ASIA (EX. NEAR EAST)     </v>
      </c>
      <c r="J3" t="str">
        <f t="shared" si="0"/>
        <v xml:space="preserve">ASIA (EX. NEAR EAST)    </v>
      </c>
      <c r="K3" t="str">
        <f t="shared" si="0"/>
        <v xml:space="preserve">ASIA (EX. NEAR EAST)   </v>
      </c>
      <c r="L3" t="str">
        <f t="shared" si="0"/>
        <v xml:space="preserve">ASIA (EX. NEAR EAST)  </v>
      </c>
      <c r="M3" t="str">
        <f t="shared" si="0"/>
        <v xml:space="preserve">ASIA (EX. NEAR EAST) </v>
      </c>
      <c r="N3" t="str">
        <f t="shared" si="0"/>
        <v>ASIA (EX. NEAR EAST)</v>
      </c>
      <c r="O3" t="str">
        <f t="shared" si="0"/>
        <v>ASIA (EX. NEAR EAST)</v>
      </c>
      <c r="P3" t="str">
        <f t="shared" si="0"/>
        <v>ASIA (EX. NEAR EAST)</v>
      </c>
      <c r="Q3" t="str">
        <f t="shared" si="0"/>
        <v>ASIA (EX. NEAR EAST)</v>
      </c>
      <c r="R3" t="str">
        <f t="shared" si="0"/>
        <v>ASIA (EX. NEAR EAST)</v>
      </c>
      <c r="S3" t="str">
        <f t="shared" si="0"/>
        <v>ASIA (EX. NEAR EAST)</v>
      </c>
      <c r="T3" t="str">
        <f t="shared" si="0"/>
        <v>ASIA (EX. NEAR EAST)</v>
      </c>
      <c r="U3" t="str">
        <f t="shared" si="0"/>
        <v>ASIA (EX. NEAR EAST)</v>
      </c>
      <c r="V3" t="str">
        <f t="shared" si="0"/>
        <v>ASIA (EX. NEAR EAST)</v>
      </c>
      <c r="W3" t="str">
        <f t="shared" si="0"/>
        <v>ASIA (EX. NEAR EAST)</v>
      </c>
      <c r="X3" t="str">
        <f t="shared" si="0"/>
        <v>ASIA (EX. NEAR EAST)</v>
      </c>
      <c r="Y3" t="str">
        <f t="shared" si="0"/>
        <v>ASIA (EX. NEAR EAST)</v>
      </c>
      <c r="Z3" t="str">
        <f t="shared" si="0"/>
        <v>ASIA (EX. NEAR EAST)</v>
      </c>
      <c r="AA3" t="str">
        <f t="shared" si="0"/>
        <v>ASIA (EX. NEAR EAST)</v>
      </c>
      <c r="AB3" t="str">
        <f t="shared" ref="AB3:BA12" si="1">IF(RIGHT(AA3,1)=" ",LEFT(AA3,LEN(AA3)-1),AA3)</f>
        <v>ASIA (EX. NEAR EAST)</v>
      </c>
      <c r="AC3" t="str">
        <f t="shared" si="1"/>
        <v>ASIA (EX. NEAR EAST)</v>
      </c>
      <c r="AD3" t="str">
        <f t="shared" si="1"/>
        <v>ASIA (EX. NEAR EAST)</v>
      </c>
      <c r="AE3" t="str">
        <f t="shared" si="1"/>
        <v>ASIA (EX. NEAR EAST)</v>
      </c>
      <c r="AF3" t="str">
        <f t="shared" si="1"/>
        <v>ASIA (EX. NEAR EAST)</v>
      </c>
      <c r="AG3" t="str">
        <f t="shared" si="1"/>
        <v>ASIA (EX. NEAR EAST)</v>
      </c>
      <c r="AH3" t="str">
        <f t="shared" si="1"/>
        <v>ASIA (EX. NEAR EAST)</v>
      </c>
      <c r="AI3" t="str">
        <f t="shared" si="1"/>
        <v>ASIA (EX. NEAR EAST)</v>
      </c>
      <c r="AJ3" t="str">
        <f t="shared" si="1"/>
        <v>ASIA (EX. NEAR EAST)</v>
      </c>
      <c r="AK3" t="str">
        <f t="shared" si="1"/>
        <v>ASIA (EX. NEAR EAST)</v>
      </c>
      <c r="AL3" t="str">
        <f t="shared" si="1"/>
        <v>ASIA (EX. NEAR EAST)</v>
      </c>
      <c r="AM3" t="str">
        <f t="shared" si="1"/>
        <v>ASIA (EX. NEAR EAST)</v>
      </c>
      <c r="AN3" t="str">
        <f t="shared" si="1"/>
        <v>ASIA (EX. NEAR EAST)</v>
      </c>
      <c r="AO3" t="str">
        <f t="shared" si="1"/>
        <v>ASIA (EX. NEAR EAST)</v>
      </c>
      <c r="AP3" t="str">
        <f t="shared" si="1"/>
        <v>ASIA (EX. NEAR EAST)</v>
      </c>
      <c r="AQ3" t="str">
        <f t="shared" si="1"/>
        <v>ASIA (EX. NEAR EAST)</v>
      </c>
      <c r="AR3" t="str">
        <f t="shared" si="1"/>
        <v>ASIA (EX. NEAR EAST)</v>
      </c>
      <c r="AS3" t="str">
        <f t="shared" si="1"/>
        <v>ASIA (EX. NEAR EAST)</v>
      </c>
      <c r="AT3" t="str">
        <f t="shared" si="1"/>
        <v>ASIA (EX. NEAR EAST)</v>
      </c>
      <c r="AU3" t="str">
        <f t="shared" si="1"/>
        <v>ASIA (EX. NEAR EAST)</v>
      </c>
      <c r="AV3" t="str">
        <f t="shared" si="1"/>
        <v>ASIA (EX. NEAR EAST)</v>
      </c>
      <c r="AW3" t="str">
        <f t="shared" si="1"/>
        <v>ASIA (EX. NEAR EAST)</v>
      </c>
      <c r="AX3" t="str">
        <f t="shared" si="1"/>
        <v>ASIA (EX. NEAR EAST)</v>
      </c>
      <c r="AY3" t="str">
        <f t="shared" si="1"/>
        <v>ASIA (EX. NEAR EAST)</v>
      </c>
      <c r="AZ3" t="str">
        <f t="shared" si="1"/>
        <v>ASIA (EX. NEAR EAST)</v>
      </c>
      <c r="BA3" t="str">
        <f t="shared" si="1"/>
        <v>ASIA (EX. NEAR EAST)</v>
      </c>
      <c r="BB3" t="s">
        <v>670</v>
      </c>
    </row>
    <row r="4" spans="1:54" ht="14.5" x14ac:dyDescent="0.35">
      <c r="A4" s="13" t="s">
        <v>371</v>
      </c>
      <c r="B4" s="17" t="s">
        <v>372</v>
      </c>
      <c r="C4" t="str">
        <f t="shared" ref="C4:C67" si="2">LEFT(A4,LEN(A4)-1)</f>
        <v>Albania</v>
      </c>
      <c r="D4" s="33" t="s">
        <v>57</v>
      </c>
      <c r="E4" s="33" t="s">
        <v>671</v>
      </c>
      <c r="F4" t="str">
        <f t="shared" ref="F4:F67" si="3">IF(RIGHT(B4,1)=" ",LEFT(B4,LEN(B4)-1),B4)</f>
        <v xml:space="preserve">EASTERN EUROPE                    </v>
      </c>
      <c r="G4" t="str">
        <f t="shared" ref="G4:V67" si="4">IF(RIGHT(F4,1)=" ",LEFT(F4,LEN(F4)-1),F4)</f>
        <v xml:space="preserve">EASTERN EUROPE                   </v>
      </c>
      <c r="H4" t="str">
        <f t="shared" si="4"/>
        <v xml:space="preserve">EASTERN EUROPE                  </v>
      </c>
      <c r="I4" t="str">
        <f t="shared" si="4"/>
        <v xml:space="preserve">EASTERN EUROPE                 </v>
      </c>
      <c r="J4" t="str">
        <f t="shared" si="4"/>
        <v xml:space="preserve">EASTERN EUROPE                </v>
      </c>
      <c r="K4" t="str">
        <f t="shared" si="4"/>
        <v xml:space="preserve">EASTERN EUROPE               </v>
      </c>
      <c r="L4" t="str">
        <f t="shared" si="4"/>
        <v xml:space="preserve">EASTERN EUROPE              </v>
      </c>
      <c r="M4" t="str">
        <f t="shared" si="4"/>
        <v xml:space="preserve">EASTERN EUROPE             </v>
      </c>
      <c r="N4" t="str">
        <f t="shared" si="4"/>
        <v xml:space="preserve">EASTERN EUROPE            </v>
      </c>
      <c r="O4" t="str">
        <f t="shared" si="4"/>
        <v xml:space="preserve">EASTERN EUROPE           </v>
      </c>
      <c r="P4" t="str">
        <f t="shared" si="4"/>
        <v xml:space="preserve">EASTERN EUROPE          </v>
      </c>
      <c r="Q4" t="str">
        <f t="shared" si="4"/>
        <v xml:space="preserve">EASTERN EUROPE         </v>
      </c>
      <c r="R4" t="str">
        <f t="shared" si="4"/>
        <v xml:space="preserve">EASTERN EUROPE        </v>
      </c>
      <c r="S4" t="str">
        <f t="shared" si="4"/>
        <v xml:space="preserve">EASTERN EUROPE       </v>
      </c>
      <c r="T4" t="str">
        <f t="shared" si="4"/>
        <v xml:space="preserve">EASTERN EUROPE      </v>
      </c>
      <c r="U4" t="str">
        <f t="shared" si="4"/>
        <v xml:space="preserve">EASTERN EUROPE     </v>
      </c>
      <c r="V4" t="str">
        <f t="shared" si="4"/>
        <v xml:space="preserve">EASTERN EUROPE    </v>
      </c>
      <c r="W4" t="str">
        <f t="shared" si="0"/>
        <v xml:space="preserve">EASTERN EUROPE   </v>
      </c>
      <c r="X4" t="str">
        <f t="shared" si="0"/>
        <v xml:space="preserve">EASTERN EUROPE  </v>
      </c>
      <c r="Y4" t="str">
        <f t="shared" si="0"/>
        <v xml:space="preserve">EASTERN EUROPE </v>
      </c>
      <c r="Z4" t="str">
        <f t="shared" si="0"/>
        <v>EASTERN EUROPE</v>
      </c>
      <c r="AA4" t="str">
        <f t="shared" si="0"/>
        <v>EASTERN EUROPE</v>
      </c>
      <c r="AB4" t="str">
        <f t="shared" si="1"/>
        <v>EASTERN EUROPE</v>
      </c>
      <c r="AC4" t="str">
        <f t="shared" si="1"/>
        <v>EASTERN EUROPE</v>
      </c>
      <c r="AD4" t="str">
        <f t="shared" si="1"/>
        <v>EASTERN EUROPE</v>
      </c>
      <c r="AE4" t="str">
        <f t="shared" si="1"/>
        <v>EASTERN EUROPE</v>
      </c>
      <c r="AF4" t="str">
        <f t="shared" si="1"/>
        <v>EASTERN EUROPE</v>
      </c>
      <c r="AG4" t="str">
        <f t="shared" si="1"/>
        <v>EASTERN EUROPE</v>
      </c>
      <c r="AH4" t="str">
        <f t="shared" si="1"/>
        <v>EASTERN EUROPE</v>
      </c>
      <c r="AI4" t="str">
        <f t="shared" si="1"/>
        <v>EASTERN EUROPE</v>
      </c>
      <c r="AJ4" t="str">
        <f t="shared" si="1"/>
        <v>EASTERN EUROPE</v>
      </c>
      <c r="AK4" t="str">
        <f t="shared" si="1"/>
        <v>EASTERN EUROPE</v>
      </c>
      <c r="AL4" t="str">
        <f t="shared" si="1"/>
        <v>EASTERN EUROPE</v>
      </c>
      <c r="AM4" t="str">
        <f t="shared" si="1"/>
        <v>EASTERN EUROPE</v>
      </c>
      <c r="AN4" t="str">
        <f t="shared" si="1"/>
        <v>EASTERN EUROPE</v>
      </c>
      <c r="AO4" t="str">
        <f t="shared" si="1"/>
        <v>EASTERN EUROPE</v>
      </c>
      <c r="AP4" t="str">
        <f t="shared" si="1"/>
        <v>EASTERN EUROPE</v>
      </c>
      <c r="AQ4" t="str">
        <f t="shared" si="1"/>
        <v>EASTERN EUROPE</v>
      </c>
      <c r="AR4" t="str">
        <f t="shared" si="1"/>
        <v>EASTERN EUROPE</v>
      </c>
      <c r="AS4" t="str">
        <f t="shared" si="1"/>
        <v>EASTERN EUROPE</v>
      </c>
      <c r="AT4" t="str">
        <f t="shared" si="1"/>
        <v>EASTERN EUROPE</v>
      </c>
      <c r="AU4" t="str">
        <f t="shared" si="1"/>
        <v>EASTERN EUROPE</v>
      </c>
      <c r="AV4" t="str">
        <f t="shared" si="1"/>
        <v>EASTERN EUROPE</v>
      </c>
      <c r="AW4" t="str">
        <f t="shared" si="1"/>
        <v>EASTERN EUROPE</v>
      </c>
      <c r="AX4" t="str">
        <f t="shared" si="1"/>
        <v>EASTERN EUROPE</v>
      </c>
      <c r="AY4" t="str">
        <f t="shared" si="1"/>
        <v>EASTERN EUROPE</v>
      </c>
      <c r="AZ4" t="str">
        <f t="shared" si="1"/>
        <v>EASTERN EUROPE</v>
      </c>
      <c r="BA4" t="str">
        <f t="shared" si="1"/>
        <v>EASTERN EUROPE</v>
      </c>
      <c r="BB4" t="s">
        <v>671</v>
      </c>
    </row>
    <row r="5" spans="1:54" ht="14.5" x14ac:dyDescent="0.35">
      <c r="A5" s="13" t="s">
        <v>373</v>
      </c>
      <c r="B5" s="17" t="s">
        <v>374</v>
      </c>
      <c r="C5" t="str">
        <f t="shared" si="2"/>
        <v>Algeria</v>
      </c>
      <c r="D5" s="33" t="s">
        <v>58</v>
      </c>
      <c r="E5" s="33" t="s">
        <v>672</v>
      </c>
      <c r="F5" t="str">
        <f t="shared" si="3"/>
        <v xml:space="preserve">NORTHERN AFRICA                   </v>
      </c>
      <c r="G5" t="str">
        <f t="shared" si="4"/>
        <v xml:space="preserve">NORTHERN AFRICA                  </v>
      </c>
      <c r="H5" t="str">
        <f t="shared" si="0"/>
        <v xml:space="preserve">NORTHERN AFRICA                 </v>
      </c>
      <c r="I5" t="str">
        <f t="shared" si="0"/>
        <v xml:space="preserve">NORTHERN AFRICA                </v>
      </c>
      <c r="J5" t="str">
        <f t="shared" si="0"/>
        <v xml:space="preserve">NORTHERN AFRICA               </v>
      </c>
      <c r="K5" t="str">
        <f t="shared" si="0"/>
        <v xml:space="preserve">NORTHERN AFRICA              </v>
      </c>
      <c r="L5" t="str">
        <f t="shared" si="0"/>
        <v xml:space="preserve">NORTHERN AFRICA             </v>
      </c>
      <c r="M5" t="str">
        <f t="shared" si="0"/>
        <v xml:space="preserve">NORTHERN AFRICA            </v>
      </c>
      <c r="N5" t="str">
        <f t="shared" si="0"/>
        <v xml:space="preserve">NORTHERN AFRICA           </v>
      </c>
      <c r="O5" t="str">
        <f t="shared" si="0"/>
        <v xml:space="preserve">NORTHERN AFRICA          </v>
      </c>
      <c r="P5" t="str">
        <f t="shared" si="0"/>
        <v xml:space="preserve">NORTHERN AFRICA         </v>
      </c>
      <c r="Q5" t="str">
        <f t="shared" si="0"/>
        <v xml:space="preserve">NORTHERN AFRICA        </v>
      </c>
      <c r="R5" t="str">
        <f t="shared" si="0"/>
        <v xml:space="preserve">NORTHERN AFRICA       </v>
      </c>
      <c r="S5" t="str">
        <f t="shared" si="0"/>
        <v xml:space="preserve">NORTHERN AFRICA      </v>
      </c>
      <c r="T5" t="str">
        <f t="shared" si="0"/>
        <v xml:space="preserve">NORTHERN AFRICA     </v>
      </c>
      <c r="U5" t="str">
        <f t="shared" si="0"/>
        <v xml:space="preserve">NORTHERN AFRICA    </v>
      </c>
      <c r="V5" t="str">
        <f t="shared" si="0"/>
        <v xml:space="preserve">NORTHERN AFRICA   </v>
      </c>
      <c r="W5" t="str">
        <f t="shared" si="0"/>
        <v xml:space="preserve">NORTHERN AFRICA  </v>
      </c>
      <c r="X5" t="str">
        <f t="shared" si="0"/>
        <v xml:space="preserve">NORTHERN AFRICA </v>
      </c>
      <c r="Y5" t="str">
        <f t="shared" si="0"/>
        <v>NORTHERN AFRICA</v>
      </c>
      <c r="Z5" t="str">
        <f t="shared" si="0"/>
        <v>NORTHERN AFRICA</v>
      </c>
      <c r="AA5" t="str">
        <f t="shared" si="0"/>
        <v>NORTHERN AFRICA</v>
      </c>
      <c r="AB5" t="str">
        <f t="shared" si="1"/>
        <v>NORTHERN AFRICA</v>
      </c>
      <c r="AC5" t="str">
        <f t="shared" si="1"/>
        <v>NORTHERN AFRICA</v>
      </c>
      <c r="AD5" t="str">
        <f t="shared" si="1"/>
        <v>NORTHERN AFRICA</v>
      </c>
      <c r="AE5" t="str">
        <f t="shared" si="1"/>
        <v>NORTHERN AFRICA</v>
      </c>
      <c r="AF5" t="str">
        <f t="shared" si="1"/>
        <v>NORTHERN AFRICA</v>
      </c>
      <c r="AG5" t="str">
        <f t="shared" si="1"/>
        <v>NORTHERN AFRICA</v>
      </c>
      <c r="AH5" t="str">
        <f t="shared" si="1"/>
        <v>NORTHERN AFRICA</v>
      </c>
      <c r="AI5" t="str">
        <f t="shared" si="1"/>
        <v>NORTHERN AFRICA</v>
      </c>
      <c r="AJ5" t="str">
        <f t="shared" si="1"/>
        <v>NORTHERN AFRICA</v>
      </c>
      <c r="AK5" t="str">
        <f t="shared" si="1"/>
        <v>NORTHERN AFRICA</v>
      </c>
      <c r="AL5" t="str">
        <f t="shared" si="1"/>
        <v>NORTHERN AFRICA</v>
      </c>
      <c r="AM5" t="str">
        <f t="shared" si="1"/>
        <v>NORTHERN AFRICA</v>
      </c>
      <c r="AN5" t="str">
        <f t="shared" si="1"/>
        <v>NORTHERN AFRICA</v>
      </c>
      <c r="AO5" t="str">
        <f t="shared" si="1"/>
        <v>NORTHERN AFRICA</v>
      </c>
      <c r="AP5" t="str">
        <f t="shared" si="1"/>
        <v>NORTHERN AFRICA</v>
      </c>
      <c r="AQ5" t="str">
        <f t="shared" si="1"/>
        <v>NORTHERN AFRICA</v>
      </c>
      <c r="AR5" t="str">
        <f t="shared" si="1"/>
        <v>NORTHERN AFRICA</v>
      </c>
      <c r="AS5" t="str">
        <f t="shared" si="1"/>
        <v>NORTHERN AFRICA</v>
      </c>
      <c r="AT5" t="str">
        <f t="shared" si="1"/>
        <v>NORTHERN AFRICA</v>
      </c>
      <c r="AU5" t="str">
        <f t="shared" si="1"/>
        <v>NORTHERN AFRICA</v>
      </c>
      <c r="AV5" t="str">
        <f t="shared" si="1"/>
        <v>NORTHERN AFRICA</v>
      </c>
      <c r="AW5" t="str">
        <f t="shared" si="1"/>
        <v>NORTHERN AFRICA</v>
      </c>
      <c r="AX5" t="str">
        <f t="shared" si="1"/>
        <v>NORTHERN AFRICA</v>
      </c>
      <c r="AY5" t="str">
        <f t="shared" si="1"/>
        <v>NORTHERN AFRICA</v>
      </c>
      <c r="AZ5" t="str">
        <f t="shared" si="1"/>
        <v>NORTHERN AFRICA</v>
      </c>
      <c r="BA5" t="str">
        <f t="shared" si="1"/>
        <v>NORTHERN AFRICA</v>
      </c>
      <c r="BB5" t="s">
        <v>672</v>
      </c>
    </row>
    <row r="6" spans="1:54" ht="14.5" x14ac:dyDescent="0.35">
      <c r="A6" s="13" t="s">
        <v>375</v>
      </c>
      <c r="B6" s="17" t="s">
        <v>376</v>
      </c>
      <c r="C6" t="str">
        <f t="shared" si="2"/>
        <v>American Samoa</v>
      </c>
      <c r="D6" s="33" t="s">
        <v>59</v>
      </c>
      <c r="E6" s="33" t="s">
        <v>678</v>
      </c>
      <c r="F6" t="str">
        <f t="shared" si="3"/>
        <v xml:space="preserve">OCEANIA                           </v>
      </c>
      <c r="G6" t="str">
        <f t="shared" si="4"/>
        <v xml:space="preserve">OCEANIA                          </v>
      </c>
      <c r="H6" t="str">
        <f t="shared" si="0"/>
        <v xml:space="preserve">OCEANIA                         </v>
      </c>
      <c r="I6" t="str">
        <f t="shared" si="0"/>
        <v xml:space="preserve">OCEANIA                        </v>
      </c>
      <c r="J6" t="str">
        <f t="shared" si="0"/>
        <v xml:space="preserve">OCEANIA                       </v>
      </c>
      <c r="K6" t="str">
        <f t="shared" si="0"/>
        <v xml:space="preserve">OCEANIA                      </v>
      </c>
      <c r="L6" t="str">
        <f t="shared" si="0"/>
        <v xml:space="preserve">OCEANIA                     </v>
      </c>
      <c r="M6" t="str">
        <f t="shared" si="0"/>
        <v xml:space="preserve">OCEANIA                    </v>
      </c>
      <c r="N6" t="str">
        <f t="shared" si="0"/>
        <v xml:space="preserve">OCEANIA                   </v>
      </c>
      <c r="O6" t="str">
        <f t="shared" si="0"/>
        <v xml:space="preserve">OCEANIA                  </v>
      </c>
      <c r="P6" t="str">
        <f t="shared" si="0"/>
        <v xml:space="preserve">OCEANIA                 </v>
      </c>
      <c r="Q6" t="str">
        <f t="shared" si="0"/>
        <v xml:space="preserve">OCEANIA                </v>
      </c>
      <c r="R6" t="str">
        <f t="shared" si="0"/>
        <v xml:space="preserve">OCEANIA               </v>
      </c>
      <c r="S6" t="str">
        <f t="shared" si="0"/>
        <v xml:space="preserve">OCEANIA              </v>
      </c>
      <c r="T6" t="str">
        <f t="shared" si="0"/>
        <v xml:space="preserve">OCEANIA             </v>
      </c>
      <c r="U6" t="str">
        <f t="shared" si="0"/>
        <v xml:space="preserve">OCEANIA            </v>
      </c>
      <c r="V6" t="str">
        <f t="shared" si="0"/>
        <v xml:space="preserve">OCEANIA           </v>
      </c>
      <c r="W6" t="str">
        <f t="shared" si="0"/>
        <v xml:space="preserve">OCEANIA          </v>
      </c>
      <c r="X6" t="str">
        <f t="shared" si="0"/>
        <v xml:space="preserve">OCEANIA         </v>
      </c>
      <c r="Y6" t="str">
        <f t="shared" si="0"/>
        <v xml:space="preserve">OCEANIA        </v>
      </c>
      <c r="Z6" t="str">
        <f t="shared" si="0"/>
        <v xml:space="preserve">OCEANIA       </v>
      </c>
      <c r="AA6" t="str">
        <f t="shared" si="0"/>
        <v xml:space="preserve">OCEANIA      </v>
      </c>
      <c r="AB6" t="str">
        <f t="shared" si="1"/>
        <v xml:space="preserve">OCEANIA     </v>
      </c>
      <c r="AC6" t="str">
        <f t="shared" si="1"/>
        <v xml:space="preserve">OCEANIA    </v>
      </c>
      <c r="AD6" t="str">
        <f t="shared" si="1"/>
        <v xml:space="preserve">OCEANIA   </v>
      </c>
      <c r="AE6" t="str">
        <f t="shared" si="1"/>
        <v xml:space="preserve">OCEANIA  </v>
      </c>
      <c r="AF6" t="str">
        <f t="shared" si="1"/>
        <v xml:space="preserve">OCEANIA </v>
      </c>
      <c r="AG6" t="str">
        <f t="shared" si="1"/>
        <v>OCEANIA</v>
      </c>
      <c r="AH6" t="str">
        <f t="shared" si="1"/>
        <v>OCEANIA</v>
      </c>
      <c r="AI6" t="str">
        <f t="shared" si="1"/>
        <v>OCEANIA</v>
      </c>
      <c r="AJ6" t="str">
        <f t="shared" si="1"/>
        <v>OCEANIA</v>
      </c>
      <c r="AK6" t="str">
        <f t="shared" si="1"/>
        <v>OCEANIA</v>
      </c>
      <c r="AL6" t="str">
        <f t="shared" si="1"/>
        <v>OCEANIA</v>
      </c>
      <c r="AM6" t="str">
        <f t="shared" si="1"/>
        <v>OCEANIA</v>
      </c>
      <c r="AN6" t="str">
        <f t="shared" si="1"/>
        <v>OCEANIA</v>
      </c>
      <c r="AO6" t="str">
        <f t="shared" si="1"/>
        <v>OCEANIA</v>
      </c>
      <c r="AP6" t="str">
        <f t="shared" si="1"/>
        <v>OCEANIA</v>
      </c>
      <c r="AQ6" t="str">
        <f t="shared" si="1"/>
        <v>OCEANIA</v>
      </c>
      <c r="AR6" t="str">
        <f t="shared" si="1"/>
        <v>OCEANIA</v>
      </c>
      <c r="AS6" t="str">
        <f t="shared" si="1"/>
        <v>OCEANIA</v>
      </c>
      <c r="AT6" t="str">
        <f t="shared" si="1"/>
        <v>OCEANIA</v>
      </c>
      <c r="AU6" t="str">
        <f t="shared" si="1"/>
        <v>OCEANIA</v>
      </c>
      <c r="AV6" t="str">
        <f t="shared" si="1"/>
        <v>OCEANIA</v>
      </c>
      <c r="AW6" t="str">
        <f t="shared" si="1"/>
        <v>OCEANIA</v>
      </c>
      <c r="AX6" t="str">
        <f t="shared" si="1"/>
        <v>OCEANIA</v>
      </c>
      <c r="AY6" t="str">
        <f t="shared" si="1"/>
        <v>OCEANIA</v>
      </c>
      <c r="AZ6" t="str">
        <f t="shared" si="1"/>
        <v>OCEANIA</v>
      </c>
      <c r="BA6" t="str">
        <f t="shared" si="1"/>
        <v>OCEANIA</v>
      </c>
      <c r="BB6" t="s">
        <v>678</v>
      </c>
    </row>
    <row r="7" spans="1:54" ht="14.5" x14ac:dyDescent="0.35">
      <c r="A7" s="13" t="s">
        <v>377</v>
      </c>
      <c r="B7" s="17" t="s">
        <v>378</v>
      </c>
      <c r="C7" t="str">
        <f t="shared" si="2"/>
        <v>Andorra</v>
      </c>
      <c r="D7" s="33" t="s">
        <v>60</v>
      </c>
      <c r="E7" s="33" t="s">
        <v>673</v>
      </c>
      <c r="F7" t="str">
        <f t="shared" si="3"/>
        <v xml:space="preserve">WESTERN EUROPE                    </v>
      </c>
      <c r="G7" t="str">
        <f t="shared" si="4"/>
        <v xml:space="preserve">WESTERN EUROPE                   </v>
      </c>
      <c r="H7" t="str">
        <f t="shared" si="0"/>
        <v xml:space="preserve">WESTERN EUROPE                  </v>
      </c>
      <c r="I7" t="str">
        <f t="shared" si="0"/>
        <v xml:space="preserve">WESTERN EUROPE                 </v>
      </c>
      <c r="J7" t="str">
        <f t="shared" si="0"/>
        <v xml:space="preserve">WESTERN EUROPE                </v>
      </c>
      <c r="K7" t="str">
        <f t="shared" si="0"/>
        <v xml:space="preserve">WESTERN EUROPE               </v>
      </c>
      <c r="L7" t="str">
        <f t="shared" si="0"/>
        <v xml:space="preserve">WESTERN EUROPE              </v>
      </c>
      <c r="M7" t="str">
        <f t="shared" si="0"/>
        <v xml:space="preserve">WESTERN EUROPE             </v>
      </c>
      <c r="N7" t="str">
        <f t="shared" si="0"/>
        <v xml:space="preserve">WESTERN EUROPE            </v>
      </c>
      <c r="O7" t="str">
        <f t="shared" si="0"/>
        <v xml:space="preserve">WESTERN EUROPE           </v>
      </c>
      <c r="P7" t="str">
        <f t="shared" si="0"/>
        <v xml:space="preserve">WESTERN EUROPE          </v>
      </c>
      <c r="Q7" t="str">
        <f t="shared" si="0"/>
        <v xml:space="preserve">WESTERN EUROPE         </v>
      </c>
      <c r="R7" t="str">
        <f t="shared" si="0"/>
        <v xml:space="preserve">WESTERN EUROPE        </v>
      </c>
      <c r="S7" t="str">
        <f t="shared" si="0"/>
        <v xml:space="preserve">WESTERN EUROPE       </v>
      </c>
      <c r="T7" t="str">
        <f t="shared" si="0"/>
        <v xml:space="preserve">WESTERN EUROPE      </v>
      </c>
      <c r="U7" t="str">
        <f t="shared" si="0"/>
        <v xml:space="preserve">WESTERN EUROPE     </v>
      </c>
      <c r="V7" t="str">
        <f t="shared" si="0"/>
        <v xml:space="preserve">WESTERN EUROPE    </v>
      </c>
      <c r="W7" t="str">
        <f t="shared" si="0"/>
        <v xml:space="preserve">WESTERN EUROPE   </v>
      </c>
      <c r="X7" t="str">
        <f t="shared" si="0"/>
        <v xml:space="preserve">WESTERN EUROPE  </v>
      </c>
      <c r="Y7" t="str">
        <f t="shared" si="0"/>
        <v xml:space="preserve">WESTERN EUROPE </v>
      </c>
      <c r="Z7" t="str">
        <f t="shared" si="0"/>
        <v>WESTERN EUROPE</v>
      </c>
      <c r="AA7" t="str">
        <f t="shared" si="0"/>
        <v>WESTERN EUROPE</v>
      </c>
      <c r="AB7" t="str">
        <f t="shared" si="1"/>
        <v>WESTERN EUROPE</v>
      </c>
      <c r="AC7" t="str">
        <f t="shared" si="1"/>
        <v>WESTERN EUROPE</v>
      </c>
      <c r="AD7" t="str">
        <f t="shared" si="1"/>
        <v>WESTERN EUROPE</v>
      </c>
      <c r="AE7" t="str">
        <f t="shared" si="1"/>
        <v>WESTERN EUROPE</v>
      </c>
      <c r="AF7" t="str">
        <f t="shared" si="1"/>
        <v>WESTERN EUROPE</v>
      </c>
      <c r="AG7" t="str">
        <f t="shared" si="1"/>
        <v>WESTERN EUROPE</v>
      </c>
      <c r="AH7" t="str">
        <f t="shared" si="1"/>
        <v>WESTERN EUROPE</v>
      </c>
      <c r="AI7" t="str">
        <f t="shared" si="1"/>
        <v>WESTERN EUROPE</v>
      </c>
      <c r="AJ7" t="str">
        <f t="shared" si="1"/>
        <v>WESTERN EUROPE</v>
      </c>
      <c r="AK7" t="str">
        <f t="shared" si="1"/>
        <v>WESTERN EUROPE</v>
      </c>
      <c r="AL7" t="str">
        <f t="shared" si="1"/>
        <v>WESTERN EUROPE</v>
      </c>
      <c r="AM7" t="str">
        <f t="shared" si="1"/>
        <v>WESTERN EUROPE</v>
      </c>
      <c r="AN7" t="str">
        <f t="shared" si="1"/>
        <v>WESTERN EUROPE</v>
      </c>
      <c r="AO7" t="str">
        <f t="shared" si="1"/>
        <v>WESTERN EUROPE</v>
      </c>
      <c r="AP7" t="str">
        <f t="shared" si="1"/>
        <v>WESTERN EUROPE</v>
      </c>
      <c r="AQ7" t="str">
        <f t="shared" si="1"/>
        <v>WESTERN EUROPE</v>
      </c>
      <c r="AR7" t="str">
        <f t="shared" si="1"/>
        <v>WESTERN EUROPE</v>
      </c>
      <c r="AS7" t="str">
        <f t="shared" si="1"/>
        <v>WESTERN EUROPE</v>
      </c>
      <c r="AT7" t="str">
        <f t="shared" si="1"/>
        <v>WESTERN EUROPE</v>
      </c>
      <c r="AU7" t="str">
        <f t="shared" si="1"/>
        <v>WESTERN EUROPE</v>
      </c>
      <c r="AV7" t="str">
        <f t="shared" si="1"/>
        <v>WESTERN EUROPE</v>
      </c>
      <c r="AW7" t="str">
        <f t="shared" si="1"/>
        <v>WESTERN EUROPE</v>
      </c>
      <c r="AX7" t="str">
        <f t="shared" si="1"/>
        <v>WESTERN EUROPE</v>
      </c>
      <c r="AY7" t="str">
        <f t="shared" si="1"/>
        <v>WESTERN EUROPE</v>
      </c>
      <c r="AZ7" t="str">
        <f t="shared" si="1"/>
        <v>WESTERN EUROPE</v>
      </c>
      <c r="BA7" t="str">
        <f t="shared" si="1"/>
        <v>WESTERN EUROPE</v>
      </c>
      <c r="BB7" t="s">
        <v>673</v>
      </c>
    </row>
    <row r="8" spans="1:54" ht="14.5" x14ac:dyDescent="0.35">
      <c r="A8" s="13" t="s">
        <v>379</v>
      </c>
      <c r="B8" s="17" t="s">
        <v>380</v>
      </c>
      <c r="C8" t="str">
        <f t="shared" si="2"/>
        <v>Angola</v>
      </c>
      <c r="D8" s="33" t="s">
        <v>61</v>
      </c>
      <c r="E8" s="33" t="s">
        <v>674</v>
      </c>
      <c r="F8" t="str">
        <f t="shared" si="3"/>
        <v xml:space="preserve">SUB-SAHARAN AFRICA                </v>
      </c>
      <c r="G8" t="str">
        <f t="shared" si="4"/>
        <v xml:space="preserve">SUB-SAHARAN AFRICA               </v>
      </c>
      <c r="H8" t="str">
        <f t="shared" si="0"/>
        <v xml:space="preserve">SUB-SAHARAN AFRICA              </v>
      </c>
      <c r="I8" t="str">
        <f t="shared" si="0"/>
        <v xml:space="preserve">SUB-SAHARAN AFRICA             </v>
      </c>
      <c r="J8" t="str">
        <f t="shared" si="0"/>
        <v xml:space="preserve">SUB-SAHARAN AFRICA            </v>
      </c>
      <c r="K8" t="str">
        <f t="shared" si="0"/>
        <v xml:space="preserve">SUB-SAHARAN AFRICA           </v>
      </c>
      <c r="L8" t="str">
        <f t="shared" si="0"/>
        <v xml:space="preserve">SUB-SAHARAN AFRICA          </v>
      </c>
      <c r="M8" t="str">
        <f t="shared" si="0"/>
        <v xml:space="preserve">SUB-SAHARAN AFRICA         </v>
      </c>
      <c r="N8" t="str">
        <f t="shared" si="0"/>
        <v xml:space="preserve">SUB-SAHARAN AFRICA        </v>
      </c>
      <c r="O8" t="str">
        <f t="shared" si="0"/>
        <v xml:space="preserve">SUB-SAHARAN AFRICA       </v>
      </c>
      <c r="P8" t="str">
        <f t="shared" si="0"/>
        <v xml:space="preserve">SUB-SAHARAN AFRICA      </v>
      </c>
      <c r="Q8" t="str">
        <f t="shared" si="0"/>
        <v xml:space="preserve">SUB-SAHARAN AFRICA     </v>
      </c>
      <c r="R8" t="str">
        <f t="shared" si="0"/>
        <v xml:space="preserve">SUB-SAHARAN AFRICA    </v>
      </c>
      <c r="S8" t="str">
        <f t="shared" si="0"/>
        <v xml:space="preserve">SUB-SAHARAN AFRICA   </v>
      </c>
      <c r="T8" t="str">
        <f t="shared" si="0"/>
        <v xml:space="preserve">SUB-SAHARAN AFRICA  </v>
      </c>
      <c r="U8" t="str">
        <f t="shared" si="0"/>
        <v xml:space="preserve">SUB-SAHARAN AFRICA </v>
      </c>
      <c r="V8" t="str">
        <f t="shared" si="0"/>
        <v>SUB-SAHARAN AFRICA</v>
      </c>
      <c r="W8" t="str">
        <f t="shared" si="0"/>
        <v>SUB-SAHARAN AFRICA</v>
      </c>
      <c r="X8" t="str">
        <f t="shared" si="0"/>
        <v>SUB-SAHARAN AFRICA</v>
      </c>
      <c r="Y8" t="str">
        <f t="shared" si="0"/>
        <v>SUB-SAHARAN AFRICA</v>
      </c>
      <c r="Z8" t="str">
        <f t="shared" si="0"/>
        <v>SUB-SAHARAN AFRICA</v>
      </c>
      <c r="AA8" t="str">
        <f t="shared" si="0"/>
        <v>SUB-SAHARAN AFRICA</v>
      </c>
      <c r="AB8" t="str">
        <f t="shared" si="1"/>
        <v>SUB-SAHARAN AFRICA</v>
      </c>
      <c r="AC8" t="str">
        <f t="shared" si="1"/>
        <v>SUB-SAHARAN AFRICA</v>
      </c>
      <c r="AD8" t="str">
        <f t="shared" si="1"/>
        <v>SUB-SAHARAN AFRICA</v>
      </c>
      <c r="AE8" t="str">
        <f t="shared" si="1"/>
        <v>SUB-SAHARAN AFRICA</v>
      </c>
      <c r="AF8" t="str">
        <f t="shared" si="1"/>
        <v>SUB-SAHARAN AFRICA</v>
      </c>
      <c r="AG8" t="str">
        <f t="shared" si="1"/>
        <v>SUB-SAHARAN AFRICA</v>
      </c>
      <c r="AH8" t="str">
        <f t="shared" si="1"/>
        <v>SUB-SAHARAN AFRICA</v>
      </c>
      <c r="AI8" t="str">
        <f t="shared" si="1"/>
        <v>SUB-SAHARAN AFRICA</v>
      </c>
      <c r="AJ8" t="str">
        <f t="shared" si="1"/>
        <v>SUB-SAHARAN AFRICA</v>
      </c>
      <c r="AK8" t="str">
        <f t="shared" si="1"/>
        <v>SUB-SAHARAN AFRICA</v>
      </c>
      <c r="AL8" t="str">
        <f t="shared" si="1"/>
        <v>SUB-SAHARAN AFRICA</v>
      </c>
      <c r="AM8" t="str">
        <f t="shared" si="1"/>
        <v>SUB-SAHARAN AFRICA</v>
      </c>
      <c r="AN8" t="str">
        <f t="shared" si="1"/>
        <v>SUB-SAHARAN AFRICA</v>
      </c>
      <c r="AO8" t="str">
        <f t="shared" si="1"/>
        <v>SUB-SAHARAN AFRICA</v>
      </c>
      <c r="AP8" t="str">
        <f t="shared" si="1"/>
        <v>SUB-SAHARAN AFRICA</v>
      </c>
      <c r="AQ8" t="str">
        <f t="shared" si="1"/>
        <v>SUB-SAHARAN AFRICA</v>
      </c>
      <c r="AR8" t="str">
        <f t="shared" si="1"/>
        <v>SUB-SAHARAN AFRICA</v>
      </c>
      <c r="AS8" t="str">
        <f t="shared" si="1"/>
        <v>SUB-SAHARAN AFRICA</v>
      </c>
      <c r="AT8" t="str">
        <f t="shared" si="1"/>
        <v>SUB-SAHARAN AFRICA</v>
      </c>
      <c r="AU8" t="str">
        <f t="shared" si="1"/>
        <v>SUB-SAHARAN AFRICA</v>
      </c>
      <c r="AV8" t="str">
        <f t="shared" si="1"/>
        <v>SUB-SAHARAN AFRICA</v>
      </c>
      <c r="AW8" t="str">
        <f t="shared" si="1"/>
        <v>SUB-SAHARAN AFRICA</v>
      </c>
      <c r="AX8" t="str">
        <f t="shared" si="1"/>
        <v>SUB-SAHARAN AFRICA</v>
      </c>
      <c r="AY8" t="str">
        <f t="shared" si="1"/>
        <v>SUB-SAHARAN AFRICA</v>
      </c>
      <c r="AZ8" t="str">
        <f t="shared" si="1"/>
        <v>SUB-SAHARAN AFRICA</v>
      </c>
      <c r="BA8" t="str">
        <f t="shared" si="1"/>
        <v>SUB-SAHARAN AFRICA</v>
      </c>
      <c r="BB8" t="s">
        <v>674</v>
      </c>
    </row>
    <row r="9" spans="1:54" ht="14.5" x14ac:dyDescent="0.35">
      <c r="A9" s="13" t="s">
        <v>381</v>
      </c>
      <c r="B9" s="17" t="s">
        <v>382</v>
      </c>
      <c r="C9" t="str">
        <f t="shared" si="2"/>
        <v>Anguilla</v>
      </c>
      <c r="D9" s="33" t="s">
        <v>62</v>
      </c>
      <c r="E9" s="33" t="s">
        <v>675</v>
      </c>
      <c r="F9" t="str">
        <f t="shared" si="3"/>
        <v xml:space="preserve">LATIN AMER. &amp; CARIB   </v>
      </c>
      <c r="G9" t="str">
        <f t="shared" si="4"/>
        <v xml:space="preserve">LATIN AMER. &amp; CARIB  </v>
      </c>
      <c r="H9" t="str">
        <f t="shared" si="0"/>
        <v xml:space="preserve">LATIN AMER. &amp; CARIB </v>
      </c>
      <c r="I9" t="str">
        <f t="shared" si="0"/>
        <v>LATIN AMER. &amp; CARIB</v>
      </c>
      <c r="J9" t="str">
        <f t="shared" si="0"/>
        <v>LATIN AMER. &amp; CARIB</v>
      </c>
      <c r="K9" t="str">
        <f t="shared" si="0"/>
        <v>LATIN AMER. &amp; CARIB</v>
      </c>
      <c r="L9" t="str">
        <f t="shared" si="0"/>
        <v>LATIN AMER. &amp; CARIB</v>
      </c>
      <c r="M9" t="str">
        <f t="shared" si="0"/>
        <v>LATIN AMER. &amp; CARIB</v>
      </c>
      <c r="N9" t="str">
        <f t="shared" si="0"/>
        <v>LATIN AMER. &amp; CARIB</v>
      </c>
      <c r="O9" t="str">
        <f t="shared" si="0"/>
        <v>LATIN AMER. &amp; CARIB</v>
      </c>
      <c r="P9" t="str">
        <f t="shared" si="0"/>
        <v>LATIN AMER. &amp; CARIB</v>
      </c>
      <c r="Q9" t="str">
        <f t="shared" si="0"/>
        <v>LATIN AMER. &amp; CARIB</v>
      </c>
      <c r="R9" t="str">
        <f t="shared" si="0"/>
        <v>LATIN AMER. &amp; CARIB</v>
      </c>
      <c r="S9" t="str">
        <f t="shared" si="0"/>
        <v>LATIN AMER. &amp; CARIB</v>
      </c>
      <c r="T9" t="str">
        <f t="shared" si="0"/>
        <v>LATIN AMER. &amp; CARIB</v>
      </c>
      <c r="U9" t="str">
        <f t="shared" si="0"/>
        <v>LATIN AMER. &amp; CARIB</v>
      </c>
      <c r="V9" t="str">
        <f t="shared" si="0"/>
        <v>LATIN AMER. &amp; CARIB</v>
      </c>
      <c r="W9" t="str">
        <f t="shared" si="0"/>
        <v>LATIN AMER. &amp; CARIB</v>
      </c>
      <c r="X9" t="str">
        <f t="shared" si="0"/>
        <v>LATIN AMER. &amp; CARIB</v>
      </c>
      <c r="Y9" t="str">
        <f t="shared" si="0"/>
        <v>LATIN AMER. &amp; CARIB</v>
      </c>
      <c r="Z9" t="str">
        <f t="shared" si="0"/>
        <v>LATIN AMER. &amp; CARIB</v>
      </c>
      <c r="AA9" t="str">
        <f t="shared" si="0"/>
        <v>LATIN AMER. &amp; CARIB</v>
      </c>
      <c r="AB9" t="str">
        <f t="shared" si="1"/>
        <v>LATIN AMER. &amp; CARIB</v>
      </c>
      <c r="AC9" t="str">
        <f t="shared" si="1"/>
        <v>LATIN AMER. &amp; CARIB</v>
      </c>
      <c r="AD9" t="str">
        <f t="shared" si="1"/>
        <v>LATIN AMER. &amp; CARIB</v>
      </c>
      <c r="AE9" t="str">
        <f t="shared" si="1"/>
        <v>LATIN AMER. &amp; CARIB</v>
      </c>
      <c r="AF9" t="str">
        <f t="shared" si="1"/>
        <v>LATIN AMER. &amp; CARIB</v>
      </c>
      <c r="AG9" t="str">
        <f t="shared" si="1"/>
        <v>LATIN AMER. &amp; CARIB</v>
      </c>
      <c r="AH9" t="str">
        <f t="shared" si="1"/>
        <v>LATIN AMER. &amp; CARIB</v>
      </c>
      <c r="AI9" t="str">
        <f t="shared" si="1"/>
        <v>LATIN AMER. &amp; CARIB</v>
      </c>
      <c r="AJ9" t="str">
        <f t="shared" si="1"/>
        <v>LATIN AMER. &amp; CARIB</v>
      </c>
      <c r="AK9" t="str">
        <f t="shared" si="1"/>
        <v>LATIN AMER. &amp; CARIB</v>
      </c>
      <c r="AL9" t="str">
        <f t="shared" si="1"/>
        <v>LATIN AMER. &amp; CARIB</v>
      </c>
      <c r="AM9" t="str">
        <f t="shared" si="1"/>
        <v>LATIN AMER. &amp; CARIB</v>
      </c>
      <c r="AN9" t="str">
        <f t="shared" si="1"/>
        <v>LATIN AMER. &amp; CARIB</v>
      </c>
      <c r="AO9" t="str">
        <f t="shared" si="1"/>
        <v>LATIN AMER. &amp; CARIB</v>
      </c>
      <c r="AP9" t="str">
        <f t="shared" si="1"/>
        <v>LATIN AMER. &amp; CARIB</v>
      </c>
      <c r="AQ9" t="str">
        <f t="shared" si="1"/>
        <v>LATIN AMER. &amp; CARIB</v>
      </c>
      <c r="AR9" t="str">
        <f t="shared" si="1"/>
        <v>LATIN AMER. &amp; CARIB</v>
      </c>
      <c r="AS9" t="str">
        <f t="shared" si="1"/>
        <v>LATIN AMER. &amp; CARIB</v>
      </c>
      <c r="AT9" t="str">
        <f t="shared" si="1"/>
        <v>LATIN AMER. &amp; CARIB</v>
      </c>
      <c r="AU9" t="str">
        <f t="shared" si="1"/>
        <v>LATIN AMER. &amp; CARIB</v>
      </c>
      <c r="AV9" t="str">
        <f t="shared" si="1"/>
        <v>LATIN AMER. &amp; CARIB</v>
      </c>
      <c r="AW9" t="str">
        <f t="shared" si="1"/>
        <v>LATIN AMER. &amp; CARIB</v>
      </c>
      <c r="AX9" t="str">
        <f t="shared" si="1"/>
        <v>LATIN AMER. &amp; CARIB</v>
      </c>
      <c r="AY9" t="str">
        <f t="shared" si="1"/>
        <v>LATIN AMER. &amp; CARIB</v>
      </c>
      <c r="AZ9" t="str">
        <f t="shared" si="1"/>
        <v>LATIN AMER. &amp; CARIB</v>
      </c>
      <c r="BA9" t="str">
        <f t="shared" si="1"/>
        <v>LATIN AMER. &amp; CARIB</v>
      </c>
      <c r="BB9" t="s">
        <v>675</v>
      </c>
    </row>
    <row r="10" spans="1:54" ht="14.5" x14ac:dyDescent="0.35">
      <c r="A10" s="12" t="s">
        <v>383</v>
      </c>
      <c r="B10" s="17" t="s">
        <v>382</v>
      </c>
      <c r="C10" t="str">
        <f t="shared" si="2"/>
        <v>Antigua &amp; Barbuda</v>
      </c>
      <c r="D10" s="33" t="s">
        <v>634</v>
      </c>
      <c r="E10" s="33" t="s">
        <v>675</v>
      </c>
      <c r="F10" t="str">
        <f t="shared" si="3"/>
        <v xml:space="preserve">LATIN AMER. &amp; CARIB   </v>
      </c>
      <c r="G10" t="str">
        <f t="shared" si="4"/>
        <v xml:space="preserve">LATIN AMER. &amp; CARIB  </v>
      </c>
      <c r="H10" t="str">
        <f t="shared" si="0"/>
        <v xml:space="preserve">LATIN AMER. &amp; CARIB </v>
      </c>
      <c r="I10" t="str">
        <f t="shared" si="0"/>
        <v>LATIN AMER. &amp; CARIB</v>
      </c>
      <c r="J10" t="str">
        <f t="shared" si="0"/>
        <v>LATIN AMER. &amp; CARIB</v>
      </c>
      <c r="K10" t="str">
        <f t="shared" si="0"/>
        <v>LATIN AMER. &amp; CARIB</v>
      </c>
      <c r="L10" t="str">
        <f t="shared" si="0"/>
        <v>LATIN AMER. &amp; CARIB</v>
      </c>
      <c r="M10" t="str">
        <f t="shared" si="0"/>
        <v>LATIN AMER. &amp; CARIB</v>
      </c>
      <c r="N10" t="str">
        <f t="shared" si="0"/>
        <v>LATIN AMER. &amp; CARIB</v>
      </c>
      <c r="O10" t="str">
        <f t="shared" si="0"/>
        <v>LATIN AMER. &amp; CARIB</v>
      </c>
      <c r="P10" t="str">
        <f t="shared" si="0"/>
        <v>LATIN AMER. &amp; CARIB</v>
      </c>
      <c r="Q10" t="str">
        <f t="shared" si="0"/>
        <v>LATIN AMER. &amp; CARIB</v>
      </c>
      <c r="R10" t="str">
        <f t="shared" si="0"/>
        <v>LATIN AMER. &amp; CARIB</v>
      </c>
      <c r="S10" t="str">
        <f t="shared" si="0"/>
        <v>LATIN AMER. &amp; CARIB</v>
      </c>
      <c r="T10" t="str">
        <f t="shared" si="0"/>
        <v>LATIN AMER. &amp; CARIB</v>
      </c>
      <c r="U10" t="str">
        <f t="shared" si="0"/>
        <v>LATIN AMER. &amp; CARIB</v>
      </c>
      <c r="V10" t="str">
        <f t="shared" si="0"/>
        <v>LATIN AMER. &amp; CARIB</v>
      </c>
      <c r="W10" t="str">
        <f t="shared" si="0"/>
        <v>LATIN AMER. &amp; CARIB</v>
      </c>
      <c r="X10" t="str">
        <f t="shared" si="0"/>
        <v>LATIN AMER. &amp; CARIB</v>
      </c>
      <c r="Y10" t="str">
        <f t="shared" si="0"/>
        <v>LATIN AMER. &amp; CARIB</v>
      </c>
      <c r="Z10" t="str">
        <f t="shared" si="0"/>
        <v>LATIN AMER. &amp; CARIB</v>
      </c>
      <c r="AA10" t="str">
        <f t="shared" si="0"/>
        <v>LATIN AMER. &amp; CARIB</v>
      </c>
      <c r="AB10" t="str">
        <f t="shared" si="1"/>
        <v>LATIN AMER. &amp; CARIB</v>
      </c>
      <c r="AC10" t="str">
        <f t="shared" si="1"/>
        <v>LATIN AMER. &amp; CARIB</v>
      </c>
      <c r="AD10" t="str">
        <f t="shared" si="1"/>
        <v>LATIN AMER. &amp; CARIB</v>
      </c>
      <c r="AE10" t="str">
        <f t="shared" si="1"/>
        <v>LATIN AMER. &amp; CARIB</v>
      </c>
      <c r="AF10" t="str">
        <f t="shared" si="1"/>
        <v>LATIN AMER. &amp; CARIB</v>
      </c>
      <c r="AG10" t="str">
        <f t="shared" si="1"/>
        <v>LATIN AMER. &amp; CARIB</v>
      </c>
      <c r="AH10" t="str">
        <f t="shared" si="1"/>
        <v>LATIN AMER. &amp; CARIB</v>
      </c>
      <c r="AI10" t="str">
        <f t="shared" si="1"/>
        <v>LATIN AMER. &amp; CARIB</v>
      </c>
      <c r="AJ10" t="str">
        <f t="shared" si="1"/>
        <v>LATIN AMER. &amp; CARIB</v>
      </c>
      <c r="AK10" t="str">
        <f t="shared" si="1"/>
        <v>LATIN AMER. &amp; CARIB</v>
      </c>
      <c r="AL10" t="str">
        <f t="shared" si="1"/>
        <v>LATIN AMER. &amp; CARIB</v>
      </c>
      <c r="AM10" t="str">
        <f t="shared" si="1"/>
        <v>LATIN AMER. &amp; CARIB</v>
      </c>
      <c r="AN10" t="str">
        <f t="shared" si="1"/>
        <v>LATIN AMER. &amp; CARIB</v>
      </c>
      <c r="AO10" t="str">
        <f t="shared" si="1"/>
        <v>LATIN AMER. &amp; CARIB</v>
      </c>
      <c r="AP10" t="str">
        <f t="shared" si="1"/>
        <v>LATIN AMER. &amp; CARIB</v>
      </c>
      <c r="AQ10" t="str">
        <f t="shared" si="1"/>
        <v>LATIN AMER. &amp; CARIB</v>
      </c>
      <c r="AR10" t="str">
        <f t="shared" si="1"/>
        <v>LATIN AMER. &amp; CARIB</v>
      </c>
      <c r="AS10" t="str">
        <f t="shared" si="1"/>
        <v>LATIN AMER. &amp; CARIB</v>
      </c>
      <c r="AT10" t="str">
        <f t="shared" si="1"/>
        <v>LATIN AMER. &amp; CARIB</v>
      </c>
      <c r="AU10" t="str">
        <f t="shared" si="1"/>
        <v>LATIN AMER. &amp; CARIB</v>
      </c>
      <c r="AV10" t="str">
        <f t="shared" si="1"/>
        <v>LATIN AMER. &amp; CARIB</v>
      </c>
      <c r="AW10" t="str">
        <f t="shared" si="1"/>
        <v>LATIN AMER. &amp; CARIB</v>
      </c>
      <c r="AX10" t="str">
        <f t="shared" si="1"/>
        <v>LATIN AMER. &amp; CARIB</v>
      </c>
      <c r="AY10" t="str">
        <f t="shared" si="1"/>
        <v>LATIN AMER. &amp; CARIB</v>
      </c>
      <c r="AZ10" t="str">
        <f t="shared" si="1"/>
        <v>LATIN AMER. &amp; CARIB</v>
      </c>
      <c r="BA10" t="str">
        <f t="shared" si="1"/>
        <v>LATIN AMER. &amp; CARIB</v>
      </c>
      <c r="BB10" t="s">
        <v>675</v>
      </c>
    </row>
    <row r="11" spans="1:54" ht="14.5" x14ac:dyDescent="0.35">
      <c r="A11" s="13" t="s">
        <v>384</v>
      </c>
      <c r="B11" s="17" t="s">
        <v>382</v>
      </c>
      <c r="C11" t="str">
        <f t="shared" si="2"/>
        <v>Argentina</v>
      </c>
      <c r="D11" s="33" t="s">
        <v>64</v>
      </c>
      <c r="E11" s="33" t="s">
        <v>675</v>
      </c>
      <c r="F11" t="str">
        <f t="shared" si="3"/>
        <v xml:space="preserve">LATIN AMER. &amp; CARIB   </v>
      </c>
      <c r="G11" t="str">
        <f t="shared" si="4"/>
        <v xml:space="preserve">LATIN AMER. &amp; CARIB  </v>
      </c>
      <c r="H11" t="str">
        <f t="shared" si="0"/>
        <v xml:space="preserve">LATIN AMER. &amp; CARIB </v>
      </c>
      <c r="I11" t="str">
        <f t="shared" si="0"/>
        <v>LATIN AMER. &amp; CARIB</v>
      </c>
      <c r="J11" t="str">
        <f t="shared" si="0"/>
        <v>LATIN AMER. &amp; CARIB</v>
      </c>
      <c r="K11" t="str">
        <f t="shared" si="0"/>
        <v>LATIN AMER. &amp; CARIB</v>
      </c>
      <c r="L11" t="str">
        <f t="shared" si="0"/>
        <v>LATIN AMER. &amp; CARIB</v>
      </c>
      <c r="M11" t="str">
        <f t="shared" si="0"/>
        <v>LATIN AMER. &amp; CARIB</v>
      </c>
      <c r="N11" t="str">
        <f t="shared" si="0"/>
        <v>LATIN AMER. &amp; CARIB</v>
      </c>
      <c r="O11" t="str">
        <f t="shared" si="0"/>
        <v>LATIN AMER. &amp; CARIB</v>
      </c>
      <c r="P11" t="str">
        <f t="shared" si="0"/>
        <v>LATIN AMER. &amp; CARIB</v>
      </c>
      <c r="Q11" t="str">
        <f t="shared" si="0"/>
        <v>LATIN AMER. &amp; CARIB</v>
      </c>
      <c r="R11" t="str">
        <f t="shared" si="0"/>
        <v>LATIN AMER. &amp; CARIB</v>
      </c>
      <c r="S11" t="str">
        <f t="shared" si="0"/>
        <v>LATIN AMER. &amp; CARIB</v>
      </c>
      <c r="T11" t="str">
        <f t="shared" si="0"/>
        <v>LATIN AMER. &amp; CARIB</v>
      </c>
      <c r="U11" t="str">
        <f t="shared" si="0"/>
        <v>LATIN AMER. &amp; CARIB</v>
      </c>
      <c r="V11" t="str">
        <f t="shared" si="0"/>
        <v>LATIN AMER. &amp; CARIB</v>
      </c>
      <c r="W11" t="str">
        <f t="shared" si="0"/>
        <v>LATIN AMER. &amp; CARIB</v>
      </c>
      <c r="X11" t="str">
        <f t="shared" si="0"/>
        <v>LATIN AMER. &amp; CARIB</v>
      </c>
      <c r="Y11" t="str">
        <f t="shared" si="0"/>
        <v>LATIN AMER. &amp; CARIB</v>
      </c>
      <c r="Z11" t="str">
        <f t="shared" si="0"/>
        <v>LATIN AMER. &amp; CARIB</v>
      </c>
      <c r="AA11" t="str">
        <f t="shared" si="0"/>
        <v>LATIN AMER. &amp; CARIB</v>
      </c>
      <c r="AB11" t="str">
        <f t="shared" si="1"/>
        <v>LATIN AMER. &amp; CARIB</v>
      </c>
      <c r="AC11" t="str">
        <f t="shared" si="1"/>
        <v>LATIN AMER. &amp; CARIB</v>
      </c>
      <c r="AD11" t="str">
        <f t="shared" si="1"/>
        <v>LATIN AMER. &amp; CARIB</v>
      </c>
      <c r="AE11" t="str">
        <f t="shared" si="1"/>
        <v>LATIN AMER. &amp; CARIB</v>
      </c>
      <c r="AF11" t="str">
        <f t="shared" si="1"/>
        <v>LATIN AMER. &amp; CARIB</v>
      </c>
      <c r="AG11" t="str">
        <f t="shared" si="1"/>
        <v>LATIN AMER. &amp; CARIB</v>
      </c>
      <c r="AH11" t="str">
        <f t="shared" si="1"/>
        <v>LATIN AMER. &amp; CARIB</v>
      </c>
      <c r="AI11" t="str">
        <f t="shared" si="1"/>
        <v>LATIN AMER. &amp; CARIB</v>
      </c>
      <c r="AJ11" t="str">
        <f t="shared" si="1"/>
        <v>LATIN AMER. &amp; CARIB</v>
      </c>
      <c r="AK11" t="str">
        <f t="shared" si="1"/>
        <v>LATIN AMER. &amp; CARIB</v>
      </c>
      <c r="AL11" t="str">
        <f t="shared" si="1"/>
        <v>LATIN AMER. &amp; CARIB</v>
      </c>
      <c r="AM11" t="str">
        <f t="shared" si="1"/>
        <v>LATIN AMER. &amp; CARIB</v>
      </c>
      <c r="AN11" t="str">
        <f t="shared" si="1"/>
        <v>LATIN AMER. &amp; CARIB</v>
      </c>
      <c r="AO11" t="str">
        <f t="shared" si="1"/>
        <v>LATIN AMER. &amp; CARIB</v>
      </c>
      <c r="AP11" t="str">
        <f t="shared" si="1"/>
        <v>LATIN AMER. &amp; CARIB</v>
      </c>
      <c r="AQ11" t="str">
        <f t="shared" si="1"/>
        <v>LATIN AMER. &amp; CARIB</v>
      </c>
      <c r="AR11" t="str">
        <f t="shared" si="1"/>
        <v>LATIN AMER. &amp; CARIB</v>
      </c>
      <c r="AS11" t="str">
        <f t="shared" si="1"/>
        <v>LATIN AMER. &amp; CARIB</v>
      </c>
      <c r="AT11" t="str">
        <f t="shared" si="1"/>
        <v>LATIN AMER. &amp; CARIB</v>
      </c>
      <c r="AU11" t="str">
        <f t="shared" si="1"/>
        <v>LATIN AMER. &amp; CARIB</v>
      </c>
      <c r="AV11" t="str">
        <f t="shared" si="1"/>
        <v>LATIN AMER. &amp; CARIB</v>
      </c>
      <c r="AW11" t="str">
        <f t="shared" si="1"/>
        <v>LATIN AMER. &amp; CARIB</v>
      </c>
      <c r="AX11" t="str">
        <f t="shared" si="1"/>
        <v>LATIN AMER. &amp; CARIB</v>
      </c>
      <c r="AY11" t="str">
        <f t="shared" si="1"/>
        <v>LATIN AMER. &amp; CARIB</v>
      </c>
      <c r="AZ11" t="str">
        <f t="shared" si="1"/>
        <v>LATIN AMER. &amp; CARIB</v>
      </c>
      <c r="BA11" t="str">
        <f t="shared" si="1"/>
        <v>LATIN AMER. &amp; CARIB</v>
      </c>
      <c r="BB11" t="s">
        <v>675</v>
      </c>
    </row>
    <row r="12" spans="1:54" ht="14.5" x14ac:dyDescent="0.35">
      <c r="A12" s="13" t="s">
        <v>385</v>
      </c>
      <c r="B12" s="17" t="s">
        <v>386</v>
      </c>
      <c r="C12" t="str">
        <f t="shared" si="2"/>
        <v>Armenia</v>
      </c>
      <c r="D12" s="33" t="s">
        <v>65</v>
      </c>
      <c r="E12" s="33" t="s">
        <v>676</v>
      </c>
      <c r="F12" t="str">
        <f t="shared" si="3"/>
        <v>C.W. OF IND. STATES</v>
      </c>
      <c r="G12" t="str">
        <f t="shared" si="4"/>
        <v>C.W. OF IND. STATES</v>
      </c>
      <c r="H12" t="str">
        <f t="shared" si="0"/>
        <v>C.W. OF IND. STATES</v>
      </c>
      <c r="I12" t="str">
        <f t="shared" si="0"/>
        <v>C.W. OF IND. STATES</v>
      </c>
      <c r="J12" t="str">
        <f t="shared" si="0"/>
        <v>C.W. OF IND. STATES</v>
      </c>
      <c r="K12" t="str">
        <f t="shared" si="0"/>
        <v>C.W. OF IND. STATES</v>
      </c>
      <c r="L12" t="str">
        <f t="shared" si="0"/>
        <v>C.W. OF IND. STATES</v>
      </c>
      <c r="M12" t="str">
        <f t="shared" si="0"/>
        <v>C.W. OF IND. STATES</v>
      </c>
      <c r="N12" t="str">
        <f t="shared" si="0"/>
        <v>C.W. OF IND. STATES</v>
      </c>
      <c r="O12" t="str">
        <f t="shared" si="0"/>
        <v>C.W. OF IND. STATES</v>
      </c>
      <c r="P12" t="str">
        <f t="shared" si="0"/>
        <v>C.W. OF IND. STATES</v>
      </c>
      <c r="Q12" t="str">
        <f t="shared" si="0"/>
        <v>C.W. OF IND. STATES</v>
      </c>
      <c r="R12" t="str">
        <f t="shared" si="0"/>
        <v>C.W. OF IND. STATES</v>
      </c>
      <c r="S12" t="str">
        <f t="shared" si="0"/>
        <v>C.W. OF IND. STATES</v>
      </c>
      <c r="T12" t="str">
        <f t="shared" si="0"/>
        <v>C.W. OF IND. STATES</v>
      </c>
      <c r="U12" t="str">
        <f t="shared" si="0"/>
        <v>C.W. OF IND. STATES</v>
      </c>
      <c r="V12" t="str">
        <f t="shared" si="0"/>
        <v>C.W. OF IND. STATES</v>
      </c>
      <c r="W12" t="str">
        <f t="shared" si="0"/>
        <v>C.W. OF IND. STATES</v>
      </c>
      <c r="X12" t="str">
        <f t="shared" si="0"/>
        <v>C.W. OF IND. STATES</v>
      </c>
      <c r="Y12" t="str">
        <f t="shared" si="0"/>
        <v>C.W. OF IND. STATES</v>
      </c>
      <c r="Z12" t="str">
        <f t="shared" si="0"/>
        <v>C.W. OF IND. STATES</v>
      </c>
      <c r="AA12" t="str">
        <f t="shared" si="0"/>
        <v>C.W. OF IND. STATES</v>
      </c>
      <c r="AB12" t="str">
        <f t="shared" si="1"/>
        <v>C.W. OF IND. STATES</v>
      </c>
      <c r="AC12" t="str">
        <f t="shared" si="1"/>
        <v>C.W. OF IND. STATES</v>
      </c>
      <c r="AD12" t="str">
        <f t="shared" si="1"/>
        <v>C.W. OF IND. STATES</v>
      </c>
      <c r="AE12" t="str">
        <f t="shared" si="1"/>
        <v>C.W. OF IND. STATES</v>
      </c>
      <c r="AF12" t="str">
        <f t="shared" si="1"/>
        <v>C.W. OF IND. STATES</v>
      </c>
      <c r="AG12" t="str">
        <f t="shared" si="1"/>
        <v>C.W. OF IND. STATES</v>
      </c>
      <c r="AH12" t="str">
        <f t="shared" si="1"/>
        <v>C.W. OF IND. STATES</v>
      </c>
      <c r="AI12" t="str">
        <f t="shared" si="1"/>
        <v>C.W. OF IND. STATES</v>
      </c>
      <c r="AJ12" t="str">
        <f t="shared" si="1"/>
        <v>C.W. OF IND. STATES</v>
      </c>
      <c r="AK12" t="str">
        <f t="shared" si="1"/>
        <v>C.W. OF IND. STATES</v>
      </c>
      <c r="AL12" t="str">
        <f t="shared" si="1"/>
        <v>C.W. OF IND. STATES</v>
      </c>
      <c r="AM12" t="str">
        <f t="shared" si="1"/>
        <v>C.W. OF IND. STATES</v>
      </c>
      <c r="AN12" t="str">
        <f t="shared" si="1"/>
        <v>C.W. OF IND. STATES</v>
      </c>
      <c r="AO12" t="str">
        <f t="shared" si="1"/>
        <v>C.W. OF IND. STATES</v>
      </c>
      <c r="AP12" t="str">
        <f t="shared" si="1"/>
        <v>C.W. OF IND. STATES</v>
      </c>
      <c r="AQ12" t="str">
        <f t="shared" si="1"/>
        <v>C.W. OF IND. STATES</v>
      </c>
      <c r="AR12" t="str">
        <f t="shared" si="1"/>
        <v>C.W. OF IND. STATES</v>
      </c>
      <c r="AS12" t="str">
        <f t="shared" si="1"/>
        <v>C.W. OF IND. STATES</v>
      </c>
      <c r="AT12" t="str">
        <f t="shared" si="1"/>
        <v>C.W. OF IND. STATES</v>
      </c>
      <c r="AU12" t="str">
        <f t="shared" si="1"/>
        <v>C.W. OF IND. STATES</v>
      </c>
      <c r="AV12" t="str">
        <f t="shared" si="1"/>
        <v>C.W. OF IND. STATES</v>
      </c>
      <c r="AW12" t="str">
        <f t="shared" ref="AB12:BA22" si="5">IF(RIGHT(AV12,1)=" ",LEFT(AV12,LEN(AV12)-1),AV12)</f>
        <v>C.W. OF IND. STATES</v>
      </c>
      <c r="AX12" t="str">
        <f t="shared" si="5"/>
        <v>C.W. OF IND. STATES</v>
      </c>
      <c r="AY12" t="str">
        <f t="shared" si="5"/>
        <v>C.W. OF IND. STATES</v>
      </c>
      <c r="AZ12" t="str">
        <f t="shared" si="5"/>
        <v>C.W. OF IND. STATES</v>
      </c>
      <c r="BA12" t="str">
        <f t="shared" si="5"/>
        <v>C.W. OF IND. STATES</v>
      </c>
      <c r="BB12" t="s">
        <v>676</v>
      </c>
    </row>
    <row r="13" spans="1:54" ht="14.5" x14ac:dyDescent="0.35">
      <c r="A13" s="13" t="s">
        <v>387</v>
      </c>
      <c r="B13" s="17" t="s">
        <v>382</v>
      </c>
      <c r="C13" t="str">
        <f t="shared" si="2"/>
        <v>Aruba</v>
      </c>
      <c r="D13" s="33" t="s">
        <v>66</v>
      </c>
      <c r="E13" s="33" t="s">
        <v>675</v>
      </c>
      <c r="F13" t="str">
        <f t="shared" si="3"/>
        <v xml:space="preserve">LATIN AMER. &amp; CARIB   </v>
      </c>
      <c r="G13" t="str">
        <f t="shared" si="4"/>
        <v xml:space="preserve">LATIN AMER. &amp; CARIB  </v>
      </c>
      <c r="H13" t="str">
        <f t="shared" si="0"/>
        <v xml:space="preserve">LATIN AMER. &amp; CARIB </v>
      </c>
      <c r="I13" t="str">
        <f t="shared" si="0"/>
        <v>LATIN AMER. &amp; CARIB</v>
      </c>
      <c r="J13" t="str">
        <f t="shared" si="0"/>
        <v>LATIN AMER. &amp; CARIB</v>
      </c>
      <c r="K13" t="str">
        <f t="shared" si="0"/>
        <v>LATIN AMER. &amp; CARIB</v>
      </c>
      <c r="L13" t="str">
        <f t="shared" si="0"/>
        <v>LATIN AMER. &amp; CARIB</v>
      </c>
      <c r="M13" t="str">
        <f t="shared" si="0"/>
        <v>LATIN AMER. &amp; CARIB</v>
      </c>
      <c r="N13" t="str">
        <f t="shared" si="0"/>
        <v>LATIN AMER. &amp; CARIB</v>
      </c>
      <c r="O13" t="str">
        <f t="shared" si="0"/>
        <v>LATIN AMER. &amp; CARIB</v>
      </c>
      <c r="P13" t="str">
        <f t="shared" si="0"/>
        <v>LATIN AMER. &amp; CARIB</v>
      </c>
      <c r="Q13" t="str">
        <f t="shared" si="0"/>
        <v>LATIN AMER. &amp; CARIB</v>
      </c>
      <c r="R13" t="str">
        <f t="shared" si="0"/>
        <v>LATIN AMER. &amp; CARIB</v>
      </c>
      <c r="S13" t="str">
        <f t="shared" si="0"/>
        <v>LATIN AMER. &amp; CARIB</v>
      </c>
      <c r="T13" t="str">
        <f t="shared" si="0"/>
        <v>LATIN AMER. &amp; CARIB</v>
      </c>
      <c r="U13" t="str">
        <f t="shared" si="0"/>
        <v>LATIN AMER. &amp; CARIB</v>
      </c>
      <c r="V13" t="str">
        <f t="shared" si="0"/>
        <v>LATIN AMER. &amp; CARIB</v>
      </c>
      <c r="W13" t="str">
        <f t="shared" si="0"/>
        <v>LATIN AMER. &amp; CARIB</v>
      </c>
      <c r="X13" t="str">
        <f t="shared" si="0"/>
        <v>LATIN AMER. &amp; CARIB</v>
      </c>
      <c r="Y13" t="str">
        <f t="shared" si="0"/>
        <v>LATIN AMER. &amp; CARIB</v>
      </c>
      <c r="Z13" t="str">
        <f t="shared" si="0"/>
        <v>LATIN AMER. &amp; CARIB</v>
      </c>
      <c r="AA13" t="str">
        <f t="shared" si="0"/>
        <v>LATIN AMER. &amp; CARIB</v>
      </c>
      <c r="AB13" t="str">
        <f t="shared" si="5"/>
        <v>LATIN AMER. &amp; CARIB</v>
      </c>
      <c r="AC13" t="str">
        <f t="shared" si="5"/>
        <v>LATIN AMER. &amp; CARIB</v>
      </c>
      <c r="AD13" t="str">
        <f t="shared" si="5"/>
        <v>LATIN AMER. &amp; CARIB</v>
      </c>
      <c r="AE13" t="str">
        <f t="shared" si="5"/>
        <v>LATIN AMER. &amp; CARIB</v>
      </c>
      <c r="AF13" t="str">
        <f t="shared" si="5"/>
        <v>LATIN AMER. &amp; CARIB</v>
      </c>
      <c r="AG13" t="str">
        <f t="shared" si="5"/>
        <v>LATIN AMER. &amp; CARIB</v>
      </c>
      <c r="AH13" t="str">
        <f t="shared" si="5"/>
        <v>LATIN AMER. &amp; CARIB</v>
      </c>
      <c r="AI13" t="str">
        <f t="shared" si="5"/>
        <v>LATIN AMER. &amp; CARIB</v>
      </c>
      <c r="AJ13" t="str">
        <f t="shared" si="5"/>
        <v>LATIN AMER. &amp; CARIB</v>
      </c>
      <c r="AK13" t="str">
        <f t="shared" si="5"/>
        <v>LATIN AMER. &amp; CARIB</v>
      </c>
      <c r="AL13" t="str">
        <f t="shared" si="5"/>
        <v>LATIN AMER. &amp; CARIB</v>
      </c>
      <c r="AM13" t="str">
        <f t="shared" si="5"/>
        <v>LATIN AMER. &amp; CARIB</v>
      </c>
      <c r="AN13" t="str">
        <f t="shared" si="5"/>
        <v>LATIN AMER. &amp; CARIB</v>
      </c>
      <c r="AO13" t="str">
        <f t="shared" si="5"/>
        <v>LATIN AMER. &amp; CARIB</v>
      </c>
      <c r="AP13" t="str">
        <f t="shared" si="5"/>
        <v>LATIN AMER. &amp; CARIB</v>
      </c>
      <c r="AQ13" t="str">
        <f t="shared" si="5"/>
        <v>LATIN AMER. &amp; CARIB</v>
      </c>
      <c r="AR13" t="str">
        <f t="shared" si="5"/>
        <v>LATIN AMER. &amp; CARIB</v>
      </c>
      <c r="AS13" t="str">
        <f t="shared" si="5"/>
        <v>LATIN AMER. &amp; CARIB</v>
      </c>
      <c r="AT13" t="str">
        <f t="shared" si="5"/>
        <v>LATIN AMER. &amp; CARIB</v>
      </c>
      <c r="AU13" t="str">
        <f t="shared" si="5"/>
        <v>LATIN AMER. &amp; CARIB</v>
      </c>
      <c r="AV13" t="str">
        <f t="shared" si="5"/>
        <v>LATIN AMER. &amp; CARIB</v>
      </c>
      <c r="AW13" t="str">
        <f t="shared" si="5"/>
        <v>LATIN AMER. &amp; CARIB</v>
      </c>
      <c r="AX13" t="str">
        <f t="shared" si="5"/>
        <v>LATIN AMER. &amp; CARIB</v>
      </c>
      <c r="AY13" t="str">
        <f t="shared" si="5"/>
        <v>LATIN AMER. &amp; CARIB</v>
      </c>
      <c r="AZ13" t="str">
        <f t="shared" si="5"/>
        <v>LATIN AMER. &amp; CARIB</v>
      </c>
      <c r="BA13" t="str">
        <f t="shared" si="5"/>
        <v>LATIN AMER. &amp; CARIB</v>
      </c>
      <c r="BB13" t="s">
        <v>675</v>
      </c>
    </row>
    <row r="14" spans="1:54" ht="14.5" x14ac:dyDescent="0.35">
      <c r="A14" s="13" t="s">
        <v>388</v>
      </c>
      <c r="B14" s="17" t="s">
        <v>376</v>
      </c>
      <c r="C14" t="str">
        <f t="shared" si="2"/>
        <v>Australia</v>
      </c>
      <c r="D14" s="33" t="s">
        <v>67</v>
      </c>
      <c r="E14" s="33" t="s">
        <v>678</v>
      </c>
      <c r="F14" t="str">
        <f t="shared" si="3"/>
        <v xml:space="preserve">OCEANIA                           </v>
      </c>
      <c r="G14" t="str">
        <f t="shared" si="4"/>
        <v xml:space="preserve">OCEANIA                          </v>
      </c>
      <c r="H14" t="str">
        <f t="shared" si="0"/>
        <v xml:space="preserve">OCEANIA                         </v>
      </c>
      <c r="I14" t="str">
        <f t="shared" si="0"/>
        <v xml:space="preserve">OCEANIA                        </v>
      </c>
      <c r="J14" t="str">
        <f t="shared" si="0"/>
        <v xml:space="preserve">OCEANIA                       </v>
      </c>
      <c r="K14" t="str">
        <f t="shared" si="0"/>
        <v xml:space="preserve">OCEANIA                      </v>
      </c>
      <c r="L14" t="str">
        <f t="shared" si="0"/>
        <v xml:space="preserve">OCEANIA                     </v>
      </c>
      <c r="M14" t="str">
        <f t="shared" si="0"/>
        <v xml:space="preserve">OCEANIA                    </v>
      </c>
      <c r="N14" t="str">
        <f t="shared" si="0"/>
        <v xml:space="preserve">OCEANIA                   </v>
      </c>
      <c r="O14" t="str">
        <f t="shared" si="0"/>
        <v xml:space="preserve">OCEANIA                  </v>
      </c>
      <c r="P14" t="str">
        <f t="shared" si="0"/>
        <v xml:space="preserve">OCEANIA                 </v>
      </c>
      <c r="Q14" t="str">
        <f t="shared" si="0"/>
        <v xml:space="preserve">OCEANIA                </v>
      </c>
      <c r="R14" t="str">
        <f t="shared" si="0"/>
        <v xml:space="preserve">OCEANIA               </v>
      </c>
      <c r="S14" t="str">
        <f t="shared" si="0"/>
        <v xml:space="preserve">OCEANIA              </v>
      </c>
      <c r="T14" t="str">
        <f t="shared" si="0"/>
        <v xml:space="preserve">OCEANIA             </v>
      </c>
      <c r="U14" t="str">
        <f t="shared" si="0"/>
        <v xml:space="preserve">OCEANIA            </v>
      </c>
      <c r="V14" t="str">
        <f t="shared" si="0"/>
        <v xml:space="preserve">OCEANIA           </v>
      </c>
      <c r="W14" t="str">
        <f t="shared" si="0"/>
        <v xml:space="preserve">OCEANIA          </v>
      </c>
      <c r="X14" t="str">
        <f t="shared" si="0"/>
        <v xml:space="preserve">OCEANIA         </v>
      </c>
      <c r="Y14" t="str">
        <f t="shared" si="0"/>
        <v xml:space="preserve">OCEANIA        </v>
      </c>
      <c r="Z14" t="str">
        <f t="shared" si="0"/>
        <v xml:space="preserve">OCEANIA       </v>
      </c>
      <c r="AA14" t="str">
        <f t="shared" si="0"/>
        <v xml:space="preserve">OCEANIA      </v>
      </c>
      <c r="AB14" t="str">
        <f t="shared" si="5"/>
        <v xml:space="preserve">OCEANIA     </v>
      </c>
      <c r="AC14" t="str">
        <f t="shared" si="5"/>
        <v xml:space="preserve">OCEANIA    </v>
      </c>
      <c r="AD14" t="str">
        <f t="shared" si="5"/>
        <v xml:space="preserve">OCEANIA   </v>
      </c>
      <c r="AE14" t="str">
        <f t="shared" si="5"/>
        <v xml:space="preserve">OCEANIA  </v>
      </c>
      <c r="AF14" t="str">
        <f t="shared" si="5"/>
        <v xml:space="preserve">OCEANIA </v>
      </c>
      <c r="AG14" t="str">
        <f t="shared" si="5"/>
        <v>OCEANIA</v>
      </c>
      <c r="AH14" t="str">
        <f t="shared" si="5"/>
        <v>OCEANIA</v>
      </c>
      <c r="AI14" t="str">
        <f t="shared" si="5"/>
        <v>OCEANIA</v>
      </c>
      <c r="AJ14" t="str">
        <f t="shared" si="5"/>
        <v>OCEANIA</v>
      </c>
      <c r="AK14" t="str">
        <f t="shared" si="5"/>
        <v>OCEANIA</v>
      </c>
      <c r="AL14" t="str">
        <f t="shared" si="5"/>
        <v>OCEANIA</v>
      </c>
      <c r="AM14" t="str">
        <f t="shared" si="5"/>
        <v>OCEANIA</v>
      </c>
      <c r="AN14" t="str">
        <f t="shared" si="5"/>
        <v>OCEANIA</v>
      </c>
      <c r="AO14" t="str">
        <f t="shared" si="5"/>
        <v>OCEANIA</v>
      </c>
      <c r="AP14" t="str">
        <f t="shared" si="5"/>
        <v>OCEANIA</v>
      </c>
      <c r="AQ14" t="str">
        <f t="shared" si="5"/>
        <v>OCEANIA</v>
      </c>
      <c r="AR14" t="str">
        <f t="shared" si="5"/>
        <v>OCEANIA</v>
      </c>
      <c r="AS14" t="str">
        <f t="shared" si="5"/>
        <v>OCEANIA</v>
      </c>
      <c r="AT14" t="str">
        <f t="shared" si="5"/>
        <v>OCEANIA</v>
      </c>
      <c r="AU14" t="str">
        <f t="shared" si="5"/>
        <v>OCEANIA</v>
      </c>
      <c r="AV14" t="str">
        <f t="shared" si="5"/>
        <v>OCEANIA</v>
      </c>
      <c r="AW14" t="str">
        <f t="shared" si="5"/>
        <v>OCEANIA</v>
      </c>
      <c r="AX14" t="str">
        <f t="shared" si="5"/>
        <v>OCEANIA</v>
      </c>
      <c r="AY14" t="str">
        <f t="shared" si="5"/>
        <v>OCEANIA</v>
      </c>
      <c r="AZ14" t="str">
        <f t="shared" si="5"/>
        <v>OCEANIA</v>
      </c>
      <c r="BA14" t="str">
        <f t="shared" si="5"/>
        <v>OCEANIA</v>
      </c>
      <c r="BB14" t="s">
        <v>678</v>
      </c>
    </row>
    <row r="15" spans="1:54" ht="14.5" x14ac:dyDescent="0.35">
      <c r="A15" s="13" t="s">
        <v>389</v>
      </c>
      <c r="B15" s="17" t="s">
        <v>378</v>
      </c>
      <c r="C15" t="str">
        <f t="shared" si="2"/>
        <v>Austria</v>
      </c>
      <c r="D15" s="33" t="s">
        <v>68</v>
      </c>
      <c r="E15" s="33" t="s">
        <v>673</v>
      </c>
      <c r="F15" t="str">
        <f t="shared" si="3"/>
        <v xml:space="preserve">WESTERN EUROPE                    </v>
      </c>
      <c r="G15" t="str">
        <f t="shared" si="4"/>
        <v xml:space="preserve">WESTERN EUROPE                   </v>
      </c>
      <c r="H15" t="str">
        <f t="shared" si="0"/>
        <v xml:space="preserve">WESTERN EUROPE                  </v>
      </c>
      <c r="I15" t="str">
        <f t="shared" si="0"/>
        <v xml:space="preserve">WESTERN EUROPE                 </v>
      </c>
      <c r="J15" t="str">
        <f t="shared" si="0"/>
        <v xml:space="preserve">WESTERN EUROPE                </v>
      </c>
      <c r="K15" t="str">
        <f t="shared" si="0"/>
        <v xml:space="preserve">WESTERN EUROPE               </v>
      </c>
      <c r="L15" t="str">
        <f t="shared" si="0"/>
        <v xml:space="preserve">WESTERN EUROPE              </v>
      </c>
      <c r="M15" t="str">
        <f t="shared" si="0"/>
        <v xml:space="preserve">WESTERN EUROPE             </v>
      </c>
      <c r="N15" t="str">
        <f t="shared" si="0"/>
        <v xml:space="preserve">WESTERN EUROPE            </v>
      </c>
      <c r="O15" t="str">
        <f t="shared" si="0"/>
        <v xml:space="preserve">WESTERN EUROPE           </v>
      </c>
      <c r="P15" t="str">
        <f t="shared" si="0"/>
        <v xml:space="preserve">WESTERN EUROPE          </v>
      </c>
      <c r="Q15" t="str">
        <f t="shared" si="0"/>
        <v xml:space="preserve">WESTERN EUROPE         </v>
      </c>
      <c r="R15" t="str">
        <f t="shared" si="0"/>
        <v xml:space="preserve">WESTERN EUROPE        </v>
      </c>
      <c r="S15" t="str">
        <f t="shared" si="0"/>
        <v xml:space="preserve">WESTERN EUROPE       </v>
      </c>
      <c r="T15" t="str">
        <f t="shared" si="0"/>
        <v xml:space="preserve">WESTERN EUROPE      </v>
      </c>
      <c r="U15" t="str">
        <f t="shared" si="0"/>
        <v xml:space="preserve">WESTERN EUROPE     </v>
      </c>
      <c r="V15" t="str">
        <f t="shared" si="0"/>
        <v xml:space="preserve">WESTERN EUROPE    </v>
      </c>
      <c r="W15" t="str">
        <f t="shared" si="0"/>
        <v xml:space="preserve">WESTERN EUROPE   </v>
      </c>
      <c r="X15" t="str">
        <f t="shared" si="0"/>
        <v xml:space="preserve">WESTERN EUROPE  </v>
      </c>
      <c r="Y15" t="str">
        <f t="shared" si="0"/>
        <v xml:space="preserve">WESTERN EUROPE </v>
      </c>
      <c r="Z15" t="str">
        <f t="shared" si="0"/>
        <v>WESTERN EUROPE</v>
      </c>
      <c r="AA15" t="str">
        <f t="shared" si="0"/>
        <v>WESTERN EUROPE</v>
      </c>
      <c r="AB15" t="str">
        <f t="shared" si="5"/>
        <v>WESTERN EUROPE</v>
      </c>
      <c r="AC15" t="str">
        <f t="shared" si="5"/>
        <v>WESTERN EUROPE</v>
      </c>
      <c r="AD15" t="str">
        <f t="shared" si="5"/>
        <v>WESTERN EUROPE</v>
      </c>
      <c r="AE15" t="str">
        <f t="shared" si="5"/>
        <v>WESTERN EUROPE</v>
      </c>
      <c r="AF15" t="str">
        <f t="shared" si="5"/>
        <v>WESTERN EUROPE</v>
      </c>
      <c r="AG15" t="str">
        <f t="shared" si="5"/>
        <v>WESTERN EUROPE</v>
      </c>
      <c r="AH15" t="str">
        <f t="shared" si="5"/>
        <v>WESTERN EUROPE</v>
      </c>
      <c r="AI15" t="str">
        <f t="shared" si="5"/>
        <v>WESTERN EUROPE</v>
      </c>
      <c r="AJ15" t="str">
        <f t="shared" si="5"/>
        <v>WESTERN EUROPE</v>
      </c>
      <c r="AK15" t="str">
        <f t="shared" si="5"/>
        <v>WESTERN EUROPE</v>
      </c>
      <c r="AL15" t="str">
        <f t="shared" si="5"/>
        <v>WESTERN EUROPE</v>
      </c>
      <c r="AM15" t="str">
        <f t="shared" si="5"/>
        <v>WESTERN EUROPE</v>
      </c>
      <c r="AN15" t="str">
        <f t="shared" si="5"/>
        <v>WESTERN EUROPE</v>
      </c>
      <c r="AO15" t="str">
        <f t="shared" si="5"/>
        <v>WESTERN EUROPE</v>
      </c>
      <c r="AP15" t="str">
        <f t="shared" si="5"/>
        <v>WESTERN EUROPE</v>
      </c>
      <c r="AQ15" t="str">
        <f t="shared" si="5"/>
        <v>WESTERN EUROPE</v>
      </c>
      <c r="AR15" t="str">
        <f t="shared" si="5"/>
        <v>WESTERN EUROPE</v>
      </c>
      <c r="AS15" t="str">
        <f t="shared" si="5"/>
        <v>WESTERN EUROPE</v>
      </c>
      <c r="AT15" t="str">
        <f t="shared" si="5"/>
        <v>WESTERN EUROPE</v>
      </c>
      <c r="AU15" t="str">
        <f t="shared" si="5"/>
        <v>WESTERN EUROPE</v>
      </c>
      <c r="AV15" t="str">
        <f t="shared" si="5"/>
        <v>WESTERN EUROPE</v>
      </c>
      <c r="AW15" t="str">
        <f t="shared" si="5"/>
        <v>WESTERN EUROPE</v>
      </c>
      <c r="AX15" t="str">
        <f t="shared" si="5"/>
        <v>WESTERN EUROPE</v>
      </c>
      <c r="AY15" t="str">
        <f t="shared" si="5"/>
        <v>WESTERN EUROPE</v>
      </c>
      <c r="AZ15" t="str">
        <f t="shared" si="5"/>
        <v>WESTERN EUROPE</v>
      </c>
      <c r="BA15" t="str">
        <f t="shared" si="5"/>
        <v>WESTERN EUROPE</v>
      </c>
      <c r="BB15" t="s">
        <v>673</v>
      </c>
    </row>
    <row r="16" spans="1:54" ht="14.5" x14ac:dyDescent="0.35">
      <c r="A16" s="13" t="s">
        <v>390</v>
      </c>
      <c r="B16" s="17" t="s">
        <v>386</v>
      </c>
      <c r="C16" t="str">
        <f t="shared" si="2"/>
        <v>Azerbaijan</v>
      </c>
      <c r="D16" s="33" t="s">
        <v>69</v>
      </c>
      <c r="E16" s="33" t="s">
        <v>676</v>
      </c>
      <c r="F16" t="str">
        <f t="shared" si="3"/>
        <v>C.W. OF IND. STATES</v>
      </c>
      <c r="G16" t="str">
        <f t="shared" si="4"/>
        <v>C.W. OF IND. STATES</v>
      </c>
      <c r="H16" t="str">
        <f t="shared" si="0"/>
        <v>C.W. OF IND. STATES</v>
      </c>
      <c r="I16" t="str">
        <f t="shared" si="0"/>
        <v>C.W. OF IND. STATES</v>
      </c>
      <c r="J16" t="str">
        <f t="shared" si="0"/>
        <v>C.W. OF IND. STATES</v>
      </c>
      <c r="K16" t="str">
        <f t="shared" si="0"/>
        <v>C.W. OF IND. STATES</v>
      </c>
      <c r="L16" t="str">
        <f t="shared" si="0"/>
        <v>C.W. OF IND. STATES</v>
      </c>
      <c r="M16" t="str">
        <f t="shared" si="0"/>
        <v>C.W. OF IND. STATES</v>
      </c>
      <c r="N16" t="str">
        <f t="shared" si="0"/>
        <v>C.W. OF IND. STATES</v>
      </c>
      <c r="O16" t="str">
        <f t="shared" si="0"/>
        <v>C.W. OF IND. STATES</v>
      </c>
      <c r="P16" t="str">
        <f t="shared" si="0"/>
        <v>C.W. OF IND. STATES</v>
      </c>
      <c r="Q16" t="str">
        <f t="shared" si="0"/>
        <v>C.W. OF IND. STATES</v>
      </c>
      <c r="R16" t="str">
        <f t="shared" ref="H16:AA29" si="6">IF(RIGHT(Q16,1)=" ",LEFT(Q16,LEN(Q16)-1),Q16)</f>
        <v>C.W. OF IND. STATES</v>
      </c>
      <c r="S16" t="str">
        <f t="shared" si="6"/>
        <v>C.W. OF IND. STATES</v>
      </c>
      <c r="T16" t="str">
        <f t="shared" si="6"/>
        <v>C.W. OF IND. STATES</v>
      </c>
      <c r="U16" t="str">
        <f t="shared" si="6"/>
        <v>C.W. OF IND. STATES</v>
      </c>
      <c r="V16" t="str">
        <f t="shared" si="6"/>
        <v>C.W. OF IND. STATES</v>
      </c>
      <c r="W16" t="str">
        <f t="shared" si="6"/>
        <v>C.W. OF IND. STATES</v>
      </c>
      <c r="X16" t="str">
        <f t="shared" si="6"/>
        <v>C.W. OF IND. STATES</v>
      </c>
      <c r="Y16" t="str">
        <f t="shared" si="6"/>
        <v>C.W. OF IND. STATES</v>
      </c>
      <c r="Z16" t="str">
        <f t="shared" si="6"/>
        <v>C.W. OF IND. STATES</v>
      </c>
      <c r="AA16" t="str">
        <f t="shared" si="6"/>
        <v>C.W. OF IND. STATES</v>
      </c>
      <c r="AB16" t="str">
        <f t="shared" si="5"/>
        <v>C.W. OF IND. STATES</v>
      </c>
      <c r="AC16" t="str">
        <f t="shared" si="5"/>
        <v>C.W. OF IND. STATES</v>
      </c>
      <c r="AD16" t="str">
        <f t="shared" si="5"/>
        <v>C.W. OF IND. STATES</v>
      </c>
      <c r="AE16" t="str">
        <f t="shared" si="5"/>
        <v>C.W. OF IND. STATES</v>
      </c>
      <c r="AF16" t="str">
        <f t="shared" si="5"/>
        <v>C.W. OF IND. STATES</v>
      </c>
      <c r="AG16" t="str">
        <f t="shared" si="5"/>
        <v>C.W. OF IND. STATES</v>
      </c>
      <c r="AH16" t="str">
        <f t="shared" si="5"/>
        <v>C.W. OF IND. STATES</v>
      </c>
      <c r="AI16" t="str">
        <f t="shared" si="5"/>
        <v>C.W. OF IND. STATES</v>
      </c>
      <c r="AJ16" t="str">
        <f t="shared" si="5"/>
        <v>C.W. OF IND. STATES</v>
      </c>
      <c r="AK16" t="str">
        <f t="shared" si="5"/>
        <v>C.W. OF IND. STATES</v>
      </c>
      <c r="AL16" t="str">
        <f t="shared" si="5"/>
        <v>C.W. OF IND. STATES</v>
      </c>
      <c r="AM16" t="str">
        <f t="shared" si="5"/>
        <v>C.W. OF IND. STATES</v>
      </c>
      <c r="AN16" t="str">
        <f t="shared" si="5"/>
        <v>C.W. OF IND. STATES</v>
      </c>
      <c r="AO16" t="str">
        <f t="shared" si="5"/>
        <v>C.W. OF IND. STATES</v>
      </c>
      <c r="AP16" t="str">
        <f t="shared" si="5"/>
        <v>C.W. OF IND. STATES</v>
      </c>
      <c r="AQ16" t="str">
        <f t="shared" si="5"/>
        <v>C.W. OF IND. STATES</v>
      </c>
      <c r="AR16" t="str">
        <f t="shared" si="5"/>
        <v>C.W. OF IND. STATES</v>
      </c>
      <c r="AS16" t="str">
        <f t="shared" si="5"/>
        <v>C.W. OF IND. STATES</v>
      </c>
      <c r="AT16" t="str">
        <f t="shared" si="5"/>
        <v>C.W. OF IND. STATES</v>
      </c>
      <c r="AU16" t="str">
        <f t="shared" si="5"/>
        <v>C.W. OF IND. STATES</v>
      </c>
      <c r="AV16" t="str">
        <f t="shared" si="5"/>
        <v>C.W. OF IND. STATES</v>
      </c>
      <c r="AW16" t="str">
        <f t="shared" si="5"/>
        <v>C.W. OF IND. STATES</v>
      </c>
      <c r="AX16" t="str">
        <f t="shared" si="5"/>
        <v>C.W. OF IND. STATES</v>
      </c>
      <c r="AY16" t="str">
        <f t="shared" si="5"/>
        <v>C.W. OF IND. STATES</v>
      </c>
      <c r="AZ16" t="str">
        <f t="shared" si="5"/>
        <v>C.W. OF IND. STATES</v>
      </c>
      <c r="BA16" t="str">
        <f t="shared" si="5"/>
        <v>C.W. OF IND. STATES</v>
      </c>
      <c r="BB16" t="s">
        <v>676</v>
      </c>
    </row>
    <row r="17" spans="1:54" ht="14.5" x14ac:dyDescent="0.35">
      <c r="A17" s="13" t="s">
        <v>391</v>
      </c>
      <c r="B17" s="17" t="s">
        <v>382</v>
      </c>
      <c r="C17" t="str">
        <f t="shared" si="2"/>
        <v>Bahamas, The</v>
      </c>
      <c r="D17" s="33" t="s">
        <v>635</v>
      </c>
      <c r="E17" s="33" t="s">
        <v>675</v>
      </c>
      <c r="F17" t="str">
        <f t="shared" si="3"/>
        <v xml:space="preserve">LATIN AMER. &amp; CARIB   </v>
      </c>
      <c r="G17" t="str">
        <f t="shared" si="4"/>
        <v xml:space="preserve">LATIN AMER. &amp; CARIB  </v>
      </c>
      <c r="H17" t="str">
        <f t="shared" si="6"/>
        <v xml:space="preserve">LATIN AMER. &amp; CARIB </v>
      </c>
      <c r="I17" t="str">
        <f t="shared" si="6"/>
        <v>LATIN AMER. &amp; CARIB</v>
      </c>
      <c r="J17" t="str">
        <f t="shared" si="6"/>
        <v>LATIN AMER. &amp; CARIB</v>
      </c>
      <c r="K17" t="str">
        <f t="shared" si="6"/>
        <v>LATIN AMER. &amp; CARIB</v>
      </c>
      <c r="L17" t="str">
        <f t="shared" si="6"/>
        <v>LATIN AMER. &amp; CARIB</v>
      </c>
      <c r="M17" t="str">
        <f t="shared" si="6"/>
        <v>LATIN AMER. &amp; CARIB</v>
      </c>
      <c r="N17" t="str">
        <f t="shared" si="6"/>
        <v>LATIN AMER. &amp; CARIB</v>
      </c>
      <c r="O17" t="str">
        <f t="shared" si="6"/>
        <v>LATIN AMER. &amp; CARIB</v>
      </c>
      <c r="P17" t="str">
        <f t="shared" si="6"/>
        <v>LATIN AMER. &amp; CARIB</v>
      </c>
      <c r="Q17" t="str">
        <f t="shared" si="6"/>
        <v>LATIN AMER. &amp; CARIB</v>
      </c>
      <c r="R17" t="str">
        <f t="shared" si="6"/>
        <v>LATIN AMER. &amp; CARIB</v>
      </c>
      <c r="S17" t="str">
        <f t="shared" si="6"/>
        <v>LATIN AMER. &amp; CARIB</v>
      </c>
      <c r="T17" t="str">
        <f t="shared" si="6"/>
        <v>LATIN AMER. &amp; CARIB</v>
      </c>
      <c r="U17" t="str">
        <f t="shared" si="6"/>
        <v>LATIN AMER. &amp; CARIB</v>
      </c>
      <c r="V17" t="str">
        <f t="shared" si="6"/>
        <v>LATIN AMER. &amp; CARIB</v>
      </c>
      <c r="W17" t="str">
        <f t="shared" si="6"/>
        <v>LATIN AMER. &amp; CARIB</v>
      </c>
      <c r="X17" t="str">
        <f t="shared" si="6"/>
        <v>LATIN AMER. &amp; CARIB</v>
      </c>
      <c r="Y17" t="str">
        <f t="shared" si="6"/>
        <v>LATIN AMER. &amp; CARIB</v>
      </c>
      <c r="Z17" t="str">
        <f t="shared" si="6"/>
        <v>LATIN AMER. &amp; CARIB</v>
      </c>
      <c r="AA17" t="str">
        <f t="shared" si="6"/>
        <v>LATIN AMER. &amp; CARIB</v>
      </c>
      <c r="AB17" t="str">
        <f t="shared" si="5"/>
        <v>LATIN AMER. &amp; CARIB</v>
      </c>
      <c r="AC17" t="str">
        <f t="shared" si="5"/>
        <v>LATIN AMER. &amp; CARIB</v>
      </c>
      <c r="AD17" t="str">
        <f t="shared" si="5"/>
        <v>LATIN AMER. &amp; CARIB</v>
      </c>
      <c r="AE17" t="str">
        <f t="shared" si="5"/>
        <v>LATIN AMER. &amp; CARIB</v>
      </c>
      <c r="AF17" t="str">
        <f t="shared" si="5"/>
        <v>LATIN AMER. &amp; CARIB</v>
      </c>
      <c r="AG17" t="str">
        <f t="shared" si="5"/>
        <v>LATIN AMER. &amp; CARIB</v>
      </c>
      <c r="AH17" t="str">
        <f t="shared" si="5"/>
        <v>LATIN AMER. &amp; CARIB</v>
      </c>
      <c r="AI17" t="str">
        <f t="shared" si="5"/>
        <v>LATIN AMER. &amp; CARIB</v>
      </c>
      <c r="AJ17" t="str">
        <f t="shared" si="5"/>
        <v>LATIN AMER. &amp; CARIB</v>
      </c>
      <c r="AK17" t="str">
        <f t="shared" si="5"/>
        <v>LATIN AMER. &amp; CARIB</v>
      </c>
      <c r="AL17" t="str">
        <f t="shared" si="5"/>
        <v>LATIN AMER. &amp; CARIB</v>
      </c>
      <c r="AM17" t="str">
        <f t="shared" si="5"/>
        <v>LATIN AMER. &amp; CARIB</v>
      </c>
      <c r="AN17" t="str">
        <f t="shared" si="5"/>
        <v>LATIN AMER. &amp; CARIB</v>
      </c>
      <c r="AO17" t="str">
        <f t="shared" si="5"/>
        <v>LATIN AMER. &amp; CARIB</v>
      </c>
      <c r="AP17" t="str">
        <f t="shared" si="5"/>
        <v>LATIN AMER. &amp; CARIB</v>
      </c>
      <c r="AQ17" t="str">
        <f t="shared" si="5"/>
        <v>LATIN AMER. &amp; CARIB</v>
      </c>
      <c r="AR17" t="str">
        <f t="shared" si="5"/>
        <v>LATIN AMER. &amp; CARIB</v>
      </c>
      <c r="AS17" t="str">
        <f t="shared" si="5"/>
        <v>LATIN AMER. &amp; CARIB</v>
      </c>
      <c r="AT17" t="str">
        <f t="shared" si="5"/>
        <v>LATIN AMER. &amp; CARIB</v>
      </c>
      <c r="AU17" t="str">
        <f t="shared" si="5"/>
        <v>LATIN AMER. &amp; CARIB</v>
      </c>
      <c r="AV17" t="str">
        <f t="shared" si="5"/>
        <v>LATIN AMER. &amp; CARIB</v>
      </c>
      <c r="AW17" t="str">
        <f t="shared" si="5"/>
        <v>LATIN AMER. &amp; CARIB</v>
      </c>
      <c r="AX17" t="str">
        <f t="shared" si="5"/>
        <v>LATIN AMER. &amp; CARIB</v>
      </c>
      <c r="AY17" t="str">
        <f t="shared" si="5"/>
        <v>LATIN AMER. &amp; CARIB</v>
      </c>
      <c r="AZ17" t="str">
        <f t="shared" si="5"/>
        <v>LATIN AMER. &amp; CARIB</v>
      </c>
      <c r="BA17" t="str">
        <f t="shared" si="5"/>
        <v>LATIN AMER. &amp; CARIB</v>
      </c>
      <c r="BB17" t="s">
        <v>675</v>
      </c>
    </row>
    <row r="18" spans="1:54" ht="14.5" x14ac:dyDescent="0.35">
      <c r="A18" s="13" t="s">
        <v>392</v>
      </c>
      <c r="B18" s="17" t="s">
        <v>393</v>
      </c>
      <c r="C18" t="str">
        <f t="shared" si="2"/>
        <v>Bahrain</v>
      </c>
      <c r="D18" s="33" t="s">
        <v>71</v>
      </c>
      <c r="E18" s="33" t="s">
        <v>679</v>
      </c>
      <c r="F18" t="str">
        <f t="shared" si="3"/>
        <v xml:space="preserve">NEAR EAST                         </v>
      </c>
      <c r="G18" t="str">
        <f t="shared" si="4"/>
        <v xml:space="preserve">NEAR EAST                        </v>
      </c>
      <c r="H18" t="str">
        <f t="shared" si="6"/>
        <v xml:space="preserve">NEAR EAST                       </v>
      </c>
      <c r="I18" t="str">
        <f t="shared" si="6"/>
        <v xml:space="preserve">NEAR EAST                      </v>
      </c>
      <c r="J18" t="str">
        <f t="shared" si="6"/>
        <v xml:space="preserve">NEAR EAST                     </v>
      </c>
      <c r="K18" t="str">
        <f t="shared" si="6"/>
        <v xml:space="preserve">NEAR EAST                    </v>
      </c>
      <c r="L18" t="str">
        <f t="shared" si="6"/>
        <v xml:space="preserve">NEAR EAST                   </v>
      </c>
      <c r="M18" t="str">
        <f t="shared" si="6"/>
        <v xml:space="preserve">NEAR EAST                  </v>
      </c>
      <c r="N18" t="str">
        <f t="shared" si="6"/>
        <v xml:space="preserve">NEAR EAST                 </v>
      </c>
      <c r="O18" t="str">
        <f t="shared" si="6"/>
        <v xml:space="preserve">NEAR EAST                </v>
      </c>
      <c r="P18" t="str">
        <f t="shared" si="6"/>
        <v xml:space="preserve">NEAR EAST               </v>
      </c>
      <c r="Q18" t="str">
        <f t="shared" si="6"/>
        <v xml:space="preserve">NEAR EAST              </v>
      </c>
      <c r="R18" t="str">
        <f t="shared" si="6"/>
        <v xml:space="preserve">NEAR EAST             </v>
      </c>
      <c r="S18" t="str">
        <f t="shared" si="6"/>
        <v xml:space="preserve">NEAR EAST            </v>
      </c>
      <c r="T18" t="str">
        <f t="shared" si="6"/>
        <v xml:space="preserve">NEAR EAST           </v>
      </c>
      <c r="U18" t="str">
        <f t="shared" si="6"/>
        <v xml:space="preserve">NEAR EAST          </v>
      </c>
      <c r="V18" t="str">
        <f t="shared" si="6"/>
        <v xml:space="preserve">NEAR EAST         </v>
      </c>
      <c r="W18" t="str">
        <f t="shared" si="6"/>
        <v xml:space="preserve">NEAR EAST        </v>
      </c>
      <c r="X18" t="str">
        <f t="shared" si="6"/>
        <v xml:space="preserve">NEAR EAST       </v>
      </c>
      <c r="Y18" t="str">
        <f t="shared" si="6"/>
        <v xml:space="preserve">NEAR EAST      </v>
      </c>
      <c r="Z18" t="str">
        <f t="shared" si="6"/>
        <v xml:space="preserve">NEAR EAST     </v>
      </c>
      <c r="AA18" t="str">
        <f t="shared" si="6"/>
        <v xml:space="preserve">NEAR EAST    </v>
      </c>
      <c r="AB18" t="str">
        <f t="shared" si="5"/>
        <v xml:space="preserve">NEAR EAST   </v>
      </c>
      <c r="AC18" t="str">
        <f t="shared" si="5"/>
        <v xml:space="preserve">NEAR EAST  </v>
      </c>
      <c r="AD18" t="str">
        <f t="shared" si="5"/>
        <v xml:space="preserve">NEAR EAST </v>
      </c>
      <c r="AE18" t="str">
        <f t="shared" si="5"/>
        <v>NEAR EAST</v>
      </c>
      <c r="AF18" t="str">
        <f t="shared" si="5"/>
        <v>NEAR EAST</v>
      </c>
      <c r="AG18" t="str">
        <f t="shared" si="5"/>
        <v>NEAR EAST</v>
      </c>
      <c r="AH18" t="str">
        <f t="shared" si="5"/>
        <v>NEAR EAST</v>
      </c>
      <c r="AI18" t="str">
        <f t="shared" si="5"/>
        <v>NEAR EAST</v>
      </c>
      <c r="AJ18" t="str">
        <f t="shared" si="5"/>
        <v>NEAR EAST</v>
      </c>
      <c r="AK18" t="str">
        <f t="shared" si="5"/>
        <v>NEAR EAST</v>
      </c>
      <c r="AL18" t="str">
        <f t="shared" si="5"/>
        <v>NEAR EAST</v>
      </c>
      <c r="AM18" t="str">
        <f t="shared" si="5"/>
        <v>NEAR EAST</v>
      </c>
      <c r="AN18" t="str">
        <f t="shared" si="5"/>
        <v>NEAR EAST</v>
      </c>
      <c r="AO18" t="str">
        <f t="shared" si="5"/>
        <v>NEAR EAST</v>
      </c>
      <c r="AP18" t="str">
        <f t="shared" si="5"/>
        <v>NEAR EAST</v>
      </c>
      <c r="AQ18" t="str">
        <f t="shared" si="5"/>
        <v>NEAR EAST</v>
      </c>
      <c r="AR18" t="str">
        <f t="shared" si="5"/>
        <v>NEAR EAST</v>
      </c>
      <c r="AS18" t="str">
        <f t="shared" si="5"/>
        <v>NEAR EAST</v>
      </c>
      <c r="AT18" t="str">
        <f t="shared" si="5"/>
        <v>NEAR EAST</v>
      </c>
      <c r="AU18" t="str">
        <f t="shared" si="5"/>
        <v>NEAR EAST</v>
      </c>
      <c r="AV18" t="str">
        <f t="shared" si="5"/>
        <v>NEAR EAST</v>
      </c>
      <c r="AW18" t="str">
        <f t="shared" si="5"/>
        <v>NEAR EAST</v>
      </c>
      <c r="AX18" t="str">
        <f t="shared" si="5"/>
        <v>NEAR EAST</v>
      </c>
      <c r="AY18" t="str">
        <f t="shared" si="5"/>
        <v>NEAR EAST</v>
      </c>
      <c r="AZ18" t="str">
        <f t="shared" si="5"/>
        <v>NEAR EAST</v>
      </c>
      <c r="BA18" t="str">
        <f t="shared" si="5"/>
        <v>NEAR EAST</v>
      </c>
      <c r="BB18" t="s">
        <v>679</v>
      </c>
    </row>
    <row r="19" spans="1:54" ht="14.5" x14ac:dyDescent="0.35">
      <c r="A19" s="13" t="s">
        <v>394</v>
      </c>
      <c r="B19" s="17" t="s">
        <v>370</v>
      </c>
      <c r="C19" t="str">
        <f t="shared" si="2"/>
        <v>Bangladesh</v>
      </c>
      <c r="D19" s="33" t="s">
        <v>72</v>
      </c>
      <c r="E19" s="33" t="s">
        <v>670</v>
      </c>
      <c r="F19" t="str">
        <f t="shared" si="3"/>
        <v xml:space="preserve">ASIA (EX. NEAR EAST)        </v>
      </c>
      <c r="G19" t="str">
        <f t="shared" si="4"/>
        <v xml:space="preserve">ASIA (EX. NEAR EAST)       </v>
      </c>
      <c r="H19" t="str">
        <f t="shared" si="6"/>
        <v xml:space="preserve">ASIA (EX. NEAR EAST)      </v>
      </c>
      <c r="I19" t="str">
        <f t="shared" si="6"/>
        <v xml:space="preserve">ASIA (EX. NEAR EAST)     </v>
      </c>
      <c r="J19" t="str">
        <f t="shared" si="6"/>
        <v xml:space="preserve">ASIA (EX. NEAR EAST)    </v>
      </c>
      <c r="K19" t="str">
        <f t="shared" si="6"/>
        <v xml:space="preserve">ASIA (EX. NEAR EAST)   </v>
      </c>
      <c r="L19" t="str">
        <f t="shared" si="6"/>
        <v xml:space="preserve">ASIA (EX. NEAR EAST)  </v>
      </c>
      <c r="M19" t="str">
        <f t="shared" si="6"/>
        <v xml:space="preserve">ASIA (EX. NEAR EAST) </v>
      </c>
      <c r="N19" t="str">
        <f t="shared" si="6"/>
        <v>ASIA (EX. NEAR EAST)</v>
      </c>
      <c r="O19" t="str">
        <f t="shared" si="6"/>
        <v>ASIA (EX. NEAR EAST)</v>
      </c>
      <c r="P19" t="str">
        <f t="shared" si="6"/>
        <v>ASIA (EX. NEAR EAST)</v>
      </c>
      <c r="Q19" t="str">
        <f t="shared" si="6"/>
        <v>ASIA (EX. NEAR EAST)</v>
      </c>
      <c r="R19" t="str">
        <f t="shared" si="6"/>
        <v>ASIA (EX. NEAR EAST)</v>
      </c>
      <c r="S19" t="str">
        <f t="shared" si="6"/>
        <v>ASIA (EX. NEAR EAST)</v>
      </c>
      <c r="T19" t="str">
        <f t="shared" si="6"/>
        <v>ASIA (EX. NEAR EAST)</v>
      </c>
      <c r="U19" t="str">
        <f t="shared" si="6"/>
        <v>ASIA (EX. NEAR EAST)</v>
      </c>
      <c r="V19" t="str">
        <f t="shared" si="6"/>
        <v>ASIA (EX. NEAR EAST)</v>
      </c>
      <c r="W19" t="str">
        <f t="shared" si="6"/>
        <v>ASIA (EX. NEAR EAST)</v>
      </c>
      <c r="X19" t="str">
        <f t="shared" si="6"/>
        <v>ASIA (EX. NEAR EAST)</v>
      </c>
      <c r="Y19" t="str">
        <f t="shared" si="6"/>
        <v>ASIA (EX. NEAR EAST)</v>
      </c>
      <c r="Z19" t="str">
        <f t="shared" si="6"/>
        <v>ASIA (EX. NEAR EAST)</v>
      </c>
      <c r="AA19" t="str">
        <f t="shared" si="6"/>
        <v>ASIA (EX. NEAR EAST)</v>
      </c>
      <c r="AB19" t="str">
        <f t="shared" si="5"/>
        <v>ASIA (EX. NEAR EAST)</v>
      </c>
      <c r="AC19" t="str">
        <f t="shared" si="5"/>
        <v>ASIA (EX. NEAR EAST)</v>
      </c>
      <c r="AD19" t="str">
        <f t="shared" si="5"/>
        <v>ASIA (EX. NEAR EAST)</v>
      </c>
      <c r="AE19" t="str">
        <f t="shared" si="5"/>
        <v>ASIA (EX. NEAR EAST)</v>
      </c>
      <c r="AF19" t="str">
        <f t="shared" si="5"/>
        <v>ASIA (EX. NEAR EAST)</v>
      </c>
      <c r="AG19" t="str">
        <f t="shared" si="5"/>
        <v>ASIA (EX. NEAR EAST)</v>
      </c>
      <c r="AH19" t="str">
        <f t="shared" si="5"/>
        <v>ASIA (EX. NEAR EAST)</v>
      </c>
      <c r="AI19" t="str">
        <f t="shared" si="5"/>
        <v>ASIA (EX. NEAR EAST)</v>
      </c>
      <c r="AJ19" t="str">
        <f t="shared" si="5"/>
        <v>ASIA (EX. NEAR EAST)</v>
      </c>
      <c r="AK19" t="str">
        <f t="shared" si="5"/>
        <v>ASIA (EX. NEAR EAST)</v>
      </c>
      <c r="AL19" t="str">
        <f t="shared" si="5"/>
        <v>ASIA (EX. NEAR EAST)</v>
      </c>
      <c r="AM19" t="str">
        <f t="shared" si="5"/>
        <v>ASIA (EX. NEAR EAST)</v>
      </c>
      <c r="AN19" t="str">
        <f t="shared" si="5"/>
        <v>ASIA (EX. NEAR EAST)</v>
      </c>
      <c r="AO19" t="str">
        <f t="shared" si="5"/>
        <v>ASIA (EX. NEAR EAST)</v>
      </c>
      <c r="AP19" t="str">
        <f t="shared" si="5"/>
        <v>ASIA (EX. NEAR EAST)</v>
      </c>
      <c r="AQ19" t="str">
        <f t="shared" si="5"/>
        <v>ASIA (EX. NEAR EAST)</v>
      </c>
      <c r="AR19" t="str">
        <f t="shared" si="5"/>
        <v>ASIA (EX. NEAR EAST)</v>
      </c>
      <c r="AS19" t="str">
        <f t="shared" si="5"/>
        <v>ASIA (EX. NEAR EAST)</v>
      </c>
      <c r="AT19" t="str">
        <f t="shared" si="5"/>
        <v>ASIA (EX. NEAR EAST)</v>
      </c>
      <c r="AU19" t="str">
        <f t="shared" si="5"/>
        <v>ASIA (EX. NEAR EAST)</v>
      </c>
      <c r="AV19" t="str">
        <f t="shared" si="5"/>
        <v>ASIA (EX. NEAR EAST)</v>
      </c>
      <c r="AW19" t="str">
        <f t="shared" si="5"/>
        <v>ASIA (EX. NEAR EAST)</v>
      </c>
      <c r="AX19" t="str">
        <f t="shared" si="5"/>
        <v>ASIA (EX. NEAR EAST)</v>
      </c>
      <c r="AY19" t="str">
        <f t="shared" si="5"/>
        <v>ASIA (EX. NEAR EAST)</v>
      </c>
      <c r="AZ19" t="str">
        <f t="shared" si="5"/>
        <v>ASIA (EX. NEAR EAST)</v>
      </c>
      <c r="BA19" t="str">
        <f t="shared" si="5"/>
        <v>ASIA (EX. NEAR EAST)</v>
      </c>
      <c r="BB19" t="s">
        <v>670</v>
      </c>
    </row>
    <row r="20" spans="1:54" ht="14.5" x14ac:dyDescent="0.35">
      <c r="A20" s="13" t="s">
        <v>395</v>
      </c>
      <c r="B20" s="17" t="s">
        <v>382</v>
      </c>
      <c r="C20" t="str">
        <f t="shared" si="2"/>
        <v>Barbados</v>
      </c>
      <c r="D20" s="33" t="s">
        <v>73</v>
      </c>
      <c r="E20" s="33" t="s">
        <v>675</v>
      </c>
      <c r="F20" t="str">
        <f t="shared" si="3"/>
        <v xml:space="preserve">LATIN AMER. &amp; CARIB   </v>
      </c>
      <c r="G20" t="str">
        <f t="shared" si="4"/>
        <v xml:space="preserve">LATIN AMER. &amp; CARIB  </v>
      </c>
      <c r="H20" t="str">
        <f t="shared" si="6"/>
        <v xml:space="preserve">LATIN AMER. &amp; CARIB </v>
      </c>
      <c r="I20" t="str">
        <f t="shared" si="6"/>
        <v>LATIN AMER. &amp; CARIB</v>
      </c>
      <c r="J20" t="str">
        <f t="shared" si="6"/>
        <v>LATIN AMER. &amp; CARIB</v>
      </c>
      <c r="K20" t="str">
        <f t="shared" si="6"/>
        <v>LATIN AMER. &amp; CARIB</v>
      </c>
      <c r="L20" t="str">
        <f t="shared" si="6"/>
        <v>LATIN AMER. &amp; CARIB</v>
      </c>
      <c r="M20" t="str">
        <f t="shared" si="6"/>
        <v>LATIN AMER. &amp; CARIB</v>
      </c>
      <c r="N20" t="str">
        <f t="shared" si="6"/>
        <v>LATIN AMER. &amp; CARIB</v>
      </c>
      <c r="O20" t="str">
        <f t="shared" si="6"/>
        <v>LATIN AMER. &amp; CARIB</v>
      </c>
      <c r="P20" t="str">
        <f t="shared" si="6"/>
        <v>LATIN AMER. &amp; CARIB</v>
      </c>
      <c r="Q20" t="str">
        <f t="shared" si="6"/>
        <v>LATIN AMER. &amp; CARIB</v>
      </c>
      <c r="R20" t="str">
        <f t="shared" si="6"/>
        <v>LATIN AMER. &amp; CARIB</v>
      </c>
      <c r="S20" t="str">
        <f t="shared" si="6"/>
        <v>LATIN AMER. &amp; CARIB</v>
      </c>
      <c r="T20" t="str">
        <f t="shared" si="6"/>
        <v>LATIN AMER. &amp; CARIB</v>
      </c>
      <c r="U20" t="str">
        <f t="shared" si="6"/>
        <v>LATIN AMER. &amp; CARIB</v>
      </c>
      <c r="V20" t="str">
        <f t="shared" si="6"/>
        <v>LATIN AMER. &amp; CARIB</v>
      </c>
      <c r="W20" t="str">
        <f t="shared" si="6"/>
        <v>LATIN AMER. &amp; CARIB</v>
      </c>
      <c r="X20" t="str">
        <f t="shared" si="6"/>
        <v>LATIN AMER. &amp; CARIB</v>
      </c>
      <c r="Y20" t="str">
        <f t="shared" si="6"/>
        <v>LATIN AMER. &amp; CARIB</v>
      </c>
      <c r="Z20" t="str">
        <f t="shared" si="6"/>
        <v>LATIN AMER. &amp; CARIB</v>
      </c>
      <c r="AA20" t="str">
        <f t="shared" si="6"/>
        <v>LATIN AMER. &amp; CARIB</v>
      </c>
      <c r="AB20" t="str">
        <f t="shared" si="5"/>
        <v>LATIN AMER. &amp; CARIB</v>
      </c>
      <c r="AC20" t="str">
        <f t="shared" si="5"/>
        <v>LATIN AMER. &amp; CARIB</v>
      </c>
      <c r="AD20" t="str">
        <f t="shared" si="5"/>
        <v>LATIN AMER. &amp; CARIB</v>
      </c>
      <c r="AE20" t="str">
        <f t="shared" si="5"/>
        <v>LATIN AMER. &amp; CARIB</v>
      </c>
      <c r="AF20" t="str">
        <f t="shared" si="5"/>
        <v>LATIN AMER. &amp; CARIB</v>
      </c>
      <c r="AG20" t="str">
        <f t="shared" si="5"/>
        <v>LATIN AMER. &amp; CARIB</v>
      </c>
      <c r="AH20" t="str">
        <f t="shared" si="5"/>
        <v>LATIN AMER. &amp; CARIB</v>
      </c>
      <c r="AI20" t="str">
        <f t="shared" si="5"/>
        <v>LATIN AMER. &amp; CARIB</v>
      </c>
      <c r="AJ20" t="str">
        <f t="shared" si="5"/>
        <v>LATIN AMER. &amp; CARIB</v>
      </c>
      <c r="AK20" t="str">
        <f t="shared" si="5"/>
        <v>LATIN AMER. &amp; CARIB</v>
      </c>
      <c r="AL20" t="str">
        <f t="shared" si="5"/>
        <v>LATIN AMER. &amp; CARIB</v>
      </c>
      <c r="AM20" t="str">
        <f t="shared" si="5"/>
        <v>LATIN AMER. &amp; CARIB</v>
      </c>
      <c r="AN20" t="str">
        <f t="shared" si="5"/>
        <v>LATIN AMER. &amp; CARIB</v>
      </c>
      <c r="AO20" t="str">
        <f t="shared" si="5"/>
        <v>LATIN AMER. &amp; CARIB</v>
      </c>
      <c r="AP20" t="str">
        <f t="shared" si="5"/>
        <v>LATIN AMER. &amp; CARIB</v>
      </c>
      <c r="AQ20" t="str">
        <f t="shared" si="5"/>
        <v>LATIN AMER. &amp; CARIB</v>
      </c>
      <c r="AR20" t="str">
        <f t="shared" si="5"/>
        <v>LATIN AMER. &amp; CARIB</v>
      </c>
      <c r="AS20" t="str">
        <f t="shared" si="5"/>
        <v>LATIN AMER. &amp; CARIB</v>
      </c>
      <c r="AT20" t="str">
        <f t="shared" si="5"/>
        <v>LATIN AMER. &amp; CARIB</v>
      </c>
      <c r="AU20" t="str">
        <f t="shared" si="5"/>
        <v>LATIN AMER. &amp; CARIB</v>
      </c>
      <c r="AV20" t="str">
        <f t="shared" si="5"/>
        <v>LATIN AMER. &amp; CARIB</v>
      </c>
      <c r="AW20" t="str">
        <f t="shared" si="5"/>
        <v>LATIN AMER. &amp; CARIB</v>
      </c>
      <c r="AX20" t="str">
        <f t="shared" si="5"/>
        <v>LATIN AMER. &amp; CARIB</v>
      </c>
      <c r="AY20" t="str">
        <f t="shared" si="5"/>
        <v>LATIN AMER. &amp; CARIB</v>
      </c>
      <c r="AZ20" t="str">
        <f t="shared" si="5"/>
        <v>LATIN AMER. &amp; CARIB</v>
      </c>
      <c r="BA20" t="str">
        <f t="shared" si="5"/>
        <v>LATIN AMER. &amp; CARIB</v>
      </c>
      <c r="BB20" t="s">
        <v>675</v>
      </c>
    </row>
    <row r="21" spans="1:54" ht="14.5" x14ac:dyDescent="0.35">
      <c r="A21" s="13" t="s">
        <v>396</v>
      </c>
      <c r="B21" s="17" t="s">
        <v>386</v>
      </c>
      <c r="C21" t="str">
        <f t="shared" si="2"/>
        <v>Belarus</v>
      </c>
      <c r="D21" s="33" t="s">
        <v>74</v>
      </c>
      <c r="E21" s="33" t="s">
        <v>676</v>
      </c>
      <c r="F21" t="str">
        <f t="shared" si="3"/>
        <v>C.W. OF IND. STATES</v>
      </c>
      <c r="G21" t="str">
        <f t="shared" si="4"/>
        <v>C.W. OF IND. STATES</v>
      </c>
      <c r="H21" t="str">
        <f t="shared" si="6"/>
        <v>C.W. OF IND. STATES</v>
      </c>
      <c r="I21" t="str">
        <f t="shared" si="6"/>
        <v>C.W. OF IND. STATES</v>
      </c>
      <c r="J21" t="str">
        <f t="shared" si="6"/>
        <v>C.W. OF IND. STATES</v>
      </c>
      <c r="K21" t="str">
        <f t="shared" si="6"/>
        <v>C.W. OF IND. STATES</v>
      </c>
      <c r="L21" t="str">
        <f t="shared" si="6"/>
        <v>C.W. OF IND. STATES</v>
      </c>
      <c r="M21" t="str">
        <f t="shared" si="6"/>
        <v>C.W. OF IND. STATES</v>
      </c>
      <c r="N21" t="str">
        <f t="shared" si="6"/>
        <v>C.W. OF IND. STATES</v>
      </c>
      <c r="O21" t="str">
        <f t="shared" si="6"/>
        <v>C.W. OF IND. STATES</v>
      </c>
      <c r="P21" t="str">
        <f t="shared" si="6"/>
        <v>C.W. OF IND. STATES</v>
      </c>
      <c r="Q21" t="str">
        <f t="shared" si="6"/>
        <v>C.W. OF IND. STATES</v>
      </c>
      <c r="R21" t="str">
        <f t="shared" si="6"/>
        <v>C.W. OF IND. STATES</v>
      </c>
      <c r="S21" t="str">
        <f t="shared" si="6"/>
        <v>C.W. OF IND. STATES</v>
      </c>
      <c r="T21" t="str">
        <f t="shared" si="6"/>
        <v>C.W. OF IND. STATES</v>
      </c>
      <c r="U21" t="str">
        <f t="shared" si="6"/>
        <v>C.W. OF IND. STATES</v>
      </c>
      <c r="V21" t="str">
        <f t="shared" si="6"/>
        <v>C.W. OF IND. STATES</v>
      </c>
      <c r="W21" t="str">
        <f t="shared" si="6"/>
        <v>C.W. OF IND. STATES</v>
      </c>
      <c r="X21" t="str">
        <f t="shared" si="6"/>
        <v>C.W. OF IND. STATES</v>
      </c>
      <c r="Y21" t="str">
        <f t="shared" si="6"/>
        <v>C.W. OF IND. STATES</v>
      </c>
      <c r="Z21" t="str">
        <f t="shared" si="6"/>
        <v>C.W. OF IND. STATES</v>
      </c>
      <c r="AA21" t="str">
        <f t="shared" si="6"/>
        <v>C.W. OF IND. STATES</v>
      </c>
      <c r="AB21" t="str">
        <f t="shared" si="5"/>
        <v>C.W. OF IND. STATES</v>
      </c>
      <c r="AC21" t="str">
        <f t="shared" si="5"/>
        <v>C.W. OF IND. STATES</v>
      </c>
      <c r="AD21" t="str">
        <f t="shared" si="5"/>
        <v>C.W. OF IND. STATES</v>
      </c>
      <c r="AE21" t="str">
        <f t="shared" si="5"/>
        <v>C.W. OF IND. STATES</v>
      </c>
      <c r="AF21" t="str">
        <f t="shared" si="5"/>
        <v>C.W. OF IND. STATES</v>
      </c>
      <c r="AG21" t="str">
        <f t="shared" si="5"/>
        <v>C.W. OF IND. STATES</v>
      </c>
      <c r="AH21" t="str">
        <f t="shared" si="5"/>
        <v>C.W. OF IND. STATES</v>
      </c>
      <c r="AI21" t="str">
        <f t="shared" si="5"/>
        <v>C.W. OF IND. STATES</v>
      </c>
      <c r="AJ21" t="str">
        <f t="shared" si="5"/>
        <v>C.W. OF IND. STATES</v>
      </c>
      <c r="AK21" t="str">
        <f t="shared" si="5"/>
        <v>C.W. OF IND. STATES</v>
      </c>
      <c r="AL21" t="str">
        <f t="shared" si="5"/>
        <v>C.W. OF IND. STATES</v>
      </c>
      <c r="AM21" t="str">
        <f t="shared" si="5"/>
        <v>C.W. OF IND. STATES</v>
      </c>
      <c r="AN21" t="str">
        <f t="shared" si="5"/>
        <v>C.W. OF IND. STATES</v>
      </c>
      <c r="AO21" t="str">
        <f t="shared" si="5"/>
        <v>C.W. OF IND. STATES</v>
      </c>
      <c r="AP21" t="str">
        <f t="shared" si="5"/>
        <v>C.W. OF IND. STATES</v>
      </c>
      <c r="AQ21" t="str">
        <f t="shared" si="5"/>
        <v>C.W. OF IND. STATES</v>
      </c>
      <c r="AR21" t="str">
        <f t="shared" si="5"/>
        <v>C.W. OF IND. STATES</v>
      </c>
      <c r="AS21" t="str">
        <f t="shared" si="5"/>
        <v>C.W. OF IND. STATES</v>
      </c>
      <c r="AT21" t="str">
        <f t="shared" si="5"/>
        <v>C.W. OF IND. STATES</v>
      </c>
      <c r="AU21" t="str">
        <f t="shared" si="5"/>
        <v>C.W. OF IND. STATES</v>
      </c>
      <c r="AV21" t="str">
        <f t="shared" si="5"/>
        <v>C.W. OF IND. STATES</v>
      </c>
      <c r="AW21" t="str">
        <f t="shared" si="5"/>
        <v>C.W. OF IND. STATES</v>
      </c>
      <c r="AX21" t="str">
        <f t="shared" si="5"/>
        <v>C.W. OF IND. STATES</v>
      </c>
      <c r="AY21" t="str">
        <f t="shared" si="5"/>
        <v>C.W. OF IND. STATES</v>
      </c>
      <c r="AZ21" t="str">
        <f t="shared" si="5"/>
        <v>C.W. OF IND. STATES</v>
      </c>
      <c r="BA21" t="str">
        <f t="shared" si="5"/>
        <v>C.W. OF IND. STATES</v>
      </c>
      <c r="BB21" t="s">
        <v>676</v>
      </c>
    </row>
    <row r="22" spans="1:54" ht="14.5" x14ac:dyDescent="0.35">
      <c r="A22" s="13" t="s">
        <v>397</v>
      </c>
      <c r="B22" s="17" t="s">
        <v>378</v>
      </c>
      <c r="C22" t="str">
        <f t="shared" si="2"/>
        <v>Belgium</v>
      </c>
      <c r="D22" s="33" t="s">
        <v>75</v>
      </c>
      <c r="E22" s="33" t="s">
        <v>673</v>
      </c>
      <c r="F22" t="str">
        <f t="shared" si="3"/>
        <v xml:space="preserve">WESTERN EUROPE                    </v>
      </c>
      <c r="G22" t="str">
        <f t="shared" si="4"/>
        <v xml:space="preserve">WESTERN EUROPE                   </v>
      </c>
      <c r="H22" t="str">
        <f t="shared" si="6"/>
        <v xml:space="preserve">WESTERN EUROPE                  </v>
      </c>
      <c r="I22" t="str">
        <f t="shared" si="6"/>
        <v xml:space="preserve">WESTERN EUROPE                 </v>
      </c>
      <c r="J22" t="str">
        <f t="shared" si="6"/>
        <v xml:space="preserve">WESTERN EUROPE                </v>
      </c>
      <c r="K22" t="str">
        <f t="shared" si="6"/>
        <v xml:space="preserve">WESTERN EUROPE               </v>
      </c>
      <c r="L22" t="str">
        <f t="shared" si="6"/>
        <v xml:space="preserve">WESTERN EUROPE              </v>
      </c>
      <c r="M22" t="str">
        <f t="shared" si="6"/>
        <v xml:space="preserve">WESTERN EUROPE             </v>
      </c>
      <c r="N22" t="str">
        <f t="shared" si="6"/>
        <v xml:space="preserve">WESTERN EUROPE            </v>
      </c>
      <c r="O22" t="str">
        <f t="shared" si="6"/>
        <v xml:space="preserve">WESTERN EUROPE           </v>
      </c>
      <c r="P22" t="str">
        <f t="shared" si="6"/>
        <v xml:space="preserve">WESTERN EUROPE          </v>
      </c>
      <c r="Q22" t="str">
        <f t="shared" si="6"/>
        <v xml:space="preserve">WESTERN EUROPE         </v>
      </c>
      <c r="R22" t="str">
        <f t="shared" si="6"/>
        <v xml:space="preserve">WESTERN EUROPE        </v>
      </c>
      <c r="S22" t="str">
        <f t="shared" si="6"/>
        <v xml:space="preserve">WESTERN EUROPE       </v>
      </c>
      <c r="T22" t="str">
        <f t="shared" si="6"/>
        <v xml:space="preserve">WESTERN EUROPE      </v>
      </c>
      <c r="U22" t="str">
        <f t="shared" si="6"/>
        <v xml:space="preserve">WESTERN EUROPE     </v>
      </c>
      <c r="V22" t="str">
        <f t="shared" si="6"/>
        <v xml:space="preserve">WESTERN EUROPE    </v>
      </c>
      <c r="W22" t="str">
        <f t="shared" si="6"/>
        <v xml:space="preserve">WESTERN EUROPE   </v>
      </c>
      <c r="X22" t="str">
        <f t="shared" si="6"/>
        <v xml:space="preserve">WESTERN EUROPE  </v>
      </c>
      <c r="Y22" t="str">
        <f t="shared" si="6"/>
        <v xml:space="preserve">WESTERN EUROPE </v>
      </c>
      <c r="Z22" t="str">
        <f t="shared" si="6"/>
        <v>WESTERN EUROPE</v>
      </c>
      <c r="AA22" t="str">
        <f t="shared" si="6"/>
        <v>WESTERN EUROPE</v>
      </c>
      <c r="AB22" t="str">
        <f t="shared" si="5"/>
        <v>WESTERN EUROPE</v>
      </c>
      <c r="AC22" t="str">
        <f t="shared" si="5"/>
        <v>WESTERN EUROPE</v>
      </c>
      <c r="AD22" t="str">
        <f t="shared" si="5"/>
        <v>WESTERN EUROPE</v>
      </c>
      <c r="AE22" t="str">
        <f t="shared" si="5"/>
        <v>WESTERN EUROPE</v>
      </c>
      <c r="AF22" t="str">
        <f t="shared" si="5"/>
        <v>WESTERN EUROPE</v>
      </c>
      <c r="AG22" t="str">
        <f t="shared" si="5"/>
        <v>WESTERN EUROPE</v>
      </c>
      <c r="AH22" t="str">
        <f t="shared" si="5"/>
        <v>WESTERN EUROPE</v>
      </c>
      <c r="AI22" t="str">
        <f t="shared" si="5"/>
        <v>WESTERN EUROPE</v>
      </c>
      <c r="AJ22" t="str">
        <f t="shared" si="5"/>
        <v>WESTERN EUROPE</v>
      </c>
      <c r="AK22" t="str">
        <f t="shared" si="5"/>
        <v>WESTERN EUROPE</v>
      </c>
      <c r="AL22" t="str">
        <f t="shared" si="5"/>
        <v>WESTERN EUROPE</v>
      </c>
      <c r="AM22" t="str">
        <f t="shared" si="5"/>
        <v>WESTERN EUROPE</v>
      </c>
      <c r="AN22" t="str">
        <f t="shared" si="5"/>
        <v>WESTERN EUROPE</v>
      </c>
      <c r="AO22" t="str">
        <f t="shared" si="5"/>
        <v>WESTERN EUROPE</v>
      </c>
      <c r="AP22" t="str">
        <f t="shared" si="5"/>
        <v>WESTERN EUROPE</v>
      </c>
      <c r="AQ22" t="str">
        <f t="shared" si="5"/>
        <v>WESTERN EUROPE</v>
      </c>
      <c r="AR22" t="str">
        <f t="shared" ref="AB22:BA32" si="7">IF(RIGHT(AQ22,1)=" ",LEFT(AQ22,LEN(AQ22)-1),AQ22)</f>
        <v>WESTERN EUROPE</v>
      </c>
      <c r="AS22" t="str">
        <f t="shared" si="7"/>
        <v>WESTERN EUROPE</v>
      </c>
      <c r="AT22" t="str">
        <f t="shared" si="7"/>
        <v>WESTERN EUROPE</v>
      </c>
      <c r="AU22" t="str">
        <f t="shared" si="7"/>
        <v>WESTERN EUROPE</v>
      </c>
      <c r="AV22" t="str">
        <f t="shared" si="7"/>
        <v>WESTERN EUROPE</v>
      </c>
      <c r="AW22" t="str">
        <f t="shared" si="7"/>
        <v>WESTERN EUROPE</v>
      </c>
      <c r="AX22" t="str">
        <f t="shared" si="7"/>
        <v>WESTERN EUROPE</v>
      </c>
      <c r="AY22" t="str">
        <f t="shared" si="7"/>
        <v>WESTERN EUROPE</v>
      </c>
      <c r="AZ22" t="str">
        <f t="shared" si="7"/>
        <v>WESTERN EUROPE</v>
      </c>
      <c r="BA22" t="str">
        <f t="shared" si="7"/>
        <v>WESTERN EUROPE</v>
      </c>
      <c r="BB22" t="s">
        <v>673</v>
      </c>
    </row>
    <row r="23" spans="1:54" ht="14.5" x14ac:dyDescent="0.35">
      <c r="A23" s="13" t="s">
        <v>398</v>
      </c>
      <c r="B23" s="17" t="s">
        <v>382</v>
      </c>
      <c r="C23" t="str">
        <f t="shared" si="2"/>
        <v>Belize</v>
      </c>
      <c r="D23" s="33" t="s">
        <v>76</v>
      </c>
      <c r="E23" s="33" t="s">
        <v>675</v>
      </c>
      <c r="F23" t="str">
        <f t="shared" si="3"/>
        <v xml:space="preserve">LATIN AMER. &amp; CARIB   </v>
      </c>
      <c r="G23" t="str">
        <f t="shared" si="4"/>
        <v xml:space="preserve">LATIN AMER. &amp; CARIB  </v>
      </c>
      <c r="H23" t="str">
        <f t="shared" si="6"/>
        <v xml:space="preserve">LATIN AMER. &amp; CARIB </v>
      </c>
      <c r="I23" t="str">
        <f t="shared" si="6"/>
        <v>LATIN AMER. &amp; CARIB</v>
      </c>
      <c r="J23" t="str">
        <f t="shared" si="6"/>
        <v>LATIN AMER. &amp; CARIB</v>
      </c>
      <c r="K23" t="str">
        <f t="shared" si="6"/>
        <v>LATIN AMER. &amp; CARIB</v>
      </c>
      <c r="L23" t="str">
        <f t="shared" si="6"/>
        <v>LATIN AMER. &amp; CARIB</v>
      </c>
      <c r="M23" t="str">
        <f t="shared" si="6"/>
        <v>LATIN AMER. &amp; CARIB</v>
      </c>
      <c r="N23" t="str">
        <f t="shared" si="6"/>
        <v>LATIN AMER. &amp; CARIB</v>
      </c>
      <c r="O23" t="str">
        <f t="shared" si="6"/>
        <v>LATIN AMER. &amp; CARIB</v>
      </c>
      <c r="P23" t="str">
        <f t="shared" si="6"/>
        <v>LATIN AMER. &amp; CARIB</v>
      </c>
      <c r="Q23" t="str">
        <f t="shared" si="6"/>
        <v>LATIN AMER. &amp; CARIB</v>
      </c>
      <c r="R23" t="str">
        <f t="shared" si="6"/>
        <v>LATIN AMER. &amp; CARIB</v>
      </c>
      <c r="S23" t="str">
        <f t="shared" si="6"/>
        <v>LATIN AMER. &amp; CARIB</v>
      </c>
      <c r="T23" t="str">
        <f t="shared" si="6"/>
        <v>LATIN AMER. &amp; CARIB</v>
      </c>
      <c r="U23" t="str">
        <f t="shared" si="6"/>
        <v>LATIN AMER. &amp; CARIB</v>
      </c>
      <c r="V23" t="str">
        <f t="shared" si="6"/>
        <v>LATIN AMER. &amp; CARIB</v>
      </c>
      <c r="W23" t="str">
        <f t="shared" si="6"/>
        <v>LATIN AMER. &amp; CARIB</v>
      </c>
      <c r="X23" t="str">
        <f t="shared" si="6"/>
        <v>LATIN AMER. &amp; CARIB</v>
      </c>
      <c r="Y23" t="str">
        <f t="shared" si="6"/>
        <v>LATIN AMER. &amp; CARIB</v>
      </c>
      <c r="Z23" t="str">
        <f t="shared" si="6"/>
        <v>LATIN AMER. &amp; CARIB</v>
      </c>
      <c r="AA23" t="str">
        <f t="shared" si="6"/>
        <v>LATIN AMER. &amp; CARIB</v>
      </c>
      <c r="AB23" t="str">
        <f t="shared" si="7"/>
        <v>LATIN AMER. &amp; CARIB</v>
      </c>
      <c r="AC23" t="str">
        <f t="shared" si="7"/>
        <v>LATIN AMER. &amp; CARIB</v>
      </c>
      <c r="AD23" t="str">
        <f t="shared" si="7"/>
        <v>LATIN AMER. &amp; CARIB</v>
      </c>
      <c r="AE23" t="str">
        <f t="shared" si="7"/>
        <v>LATIN AMER. &amp; CARIB</v>
      </c>
      <c r="AF23" t="str">
        <f t="shared" si="7"/>
        <v>LATIN AMER. &amp; CARIB</v>
      </c>
      <c r="AG23" t="str">
        <f t="shared" si="7"/>
        <v>LATIN AMER. &amp; CARIB</v>
      </c>
      <c r="AH23" t="str">
        <f t="shared" si="7"/>
        <v>LATIN AMER. &amp; CARIB</v>
      </c>
      <c r="AI23" t="str">
        <f t="shared" si="7"/>
        <v>LATIN AMER. &amp; CARIB</v>
      </c>
      <c r="AJ23" t="str">
        <f t="shared" si="7"/>
        <v>LATIN AMER. &amp; CARIB</v>
      </c>
      <c r="AK23" t="str">
        <f t="shared" si="7"/>
        <v>LATIN AMER. &amp; CARIB</v>
      </c>
      <c r="AL23" t="str">
        <f t="shared" si="7"/>
        <v>LATIN AMER. &amp; CARIB</v>
      </c>
      <c r="AM23" t="str">
        <f t="shared" si="7"/>
        <v>LATIN AMER. &amp; CARIB</v>
      </c>
      <c r="AN23" t="str">
        <f t="shared" si="7"/>
        <v>LATIN AMER. &amp; CARIB</v>
      </c>
      <c r="AO23" t="str">
        <f t="shared" si="7"/>
        <v>LATIN AMER. &amp; CARIB</v>
      </c>
      <c r="AP23" t="str">
        <f t="shared" si="7"/>
        <v>LATIN AMER. &amp; CARIB</v>
      </c>
      <c r="AQ23" t="str">
        <f t="shared" si="7"/>
        <v>LATIN AMER. &amp; CARIB</v>
      </c>
      <c r="AR23" t="str">
        <f t="shared" si="7"/>
        <v>LATIN AMER. &amp; CARIB</v>
      </c>
      <c r="AS23" t="str">
        <f t="shared" si="7"/>
        <v>LATIN AMER. &amp; CARIB</v>
      </c>
      <c r="AT23" t="str">
        <f t="shared" si="7"/>
        <v>LATIN AMER. &amp; CARIB</v>
      </c>
      <c r="AU23" t="str">
        <f t="shared" si="7"/>
        <v>LATIN AMER. &amp; CARIB</v>
      </c>
      <c r="AV23" t="str">
        <f t="shared" si="7"/>
        <v>LATIN AMER. &amp; CARIB</v>
      </c>
      <c r="AW23" t="str">
        <f t="shared" si="7"/>
        <v>LATIN AMER. &amp; CARIB</v>
      </c>
      <c r="AX23" t="str">
        <f t="shared" si="7"/>
        <v>LATIN AMER. &amp; CARIB</v>
      </c>
      <c r="AY23" t="str">
        <f t="shared" si="7"/>
        <v>LATIN AMER. &amp; CARIB</v>
      </c>
      <c r="AZ23" t="str">
        <f t="shared" si="7"/>
        <v>LATIN AMER. &amp; CARIB</v>
      </c>
      <c r="BA23" t="str">
        <f t="shared" si="7"/>
        <v>LATIN AMER. &amp; CARIB</v>
      </c>
      <c r="BB23" t="s">
        <v>675</v>
      </c>
    </row>
    <row r="24" spans="1:54" ht="14.5" x14ac:dyDescent="0.35">
      <c r="A24" s="13" t="s">
        <v>399</v>
      </c>
      <c r="B24" s="17" t="s">
        <v>380</v>
      </c>
      <c r="C24" t="str">
        <f t="shared" si="2"/>
        <v>Benin</v>
      </c>
      <c r="D24" s="33" t="s">
        <v>77</v>
      </c>
      <c r="E24" s="33" t="s">
        <v>674</v>
      </c>
      <c r="F24" t="str">
        <f t="shared" si="3"/>
        <v xml:space="preserve">SUB-SAHARAN AFRICA                </v>
      </c>
      <c r="G24" t="str">
        <f t="shared" si="4"/>
        <v xml:space="preserve">SUB-SAHARAN AFRICA               </v>
      </c>
      <c r="H24" t="str">
        <f t="shared" si="6"/>
        <v xml:space="preserve">SUB-SAHARAN AFRICA              </v>
      </c>
      <c r="I24" t="str">
        <f t="shared" si="6"/>
        <v xml:space="preserve">SUB-SAHARAN AFRICA             </v>
      </c>
      <c r="J24" t="str">
        <f t="shared" si="6"/>
        <v xml:space="preserve">SUB-SAHARAN AFRICA            </v>
      </c>
      <c r="K24" t="str">
        <f t="shared" si="6"/>
        <v xml:space="preserve">SUB-SAHARAN AFRICA           </v>
      </c>
      <c r="L24" t="str">
        <f t="shared" si="6"/>
        <v xml:space="preserve">SUB-SAHARAN AFRICA          </v>
      </c>
      <c r="M24" t="str">
        <f t="shared" si="6"/>
        <v xml:space="preserve">SUB-SAHARAN AFRICA         </v>
      </c>
      <c r="N24" t="str">
        <f t="shared" si="6"/>
        <v xml:space="preserve">SUB-SAHARAN AFRICA        </v>
      </c>
      <c r="O24" t="str">
        <f t="shared" si="6"/>
        <v xml:space="preserve">SUB-SAHARAN AFRICA       </v>
      </c>
      <c r="P24" t="str">
        <f t="shared" si="6"/>
        <v xml:space="preserve">SUB-SAHARAN AFRICA      </v>
      </c>
      <c r="Q24" t="str">
        <f t="shared" si="6"/>
        <v xml:space="preserve">SUB-SAHARAN AFRICA     </v>
      </c>
      <c r="R24" t="str">
        <f t="shared" si="6"/>
        <v xml:space="preserve">SUB-SAHARAN AFRICA    </v>
      </c>
      <c r="S24" t="str">
        <f t="shared" si="6"/>
        <v xml:space="preserve">SUB-SAHARAN AFRICA   </v>
      </c>
      <c r="T24" t="str">
        <f t="shared" si="6"/>
        <v xml:space="preserve">SUB-SAHARAN AFRICA  </v>
      </c>
      <c r="U24" t="str">
        <f t="shared" si="6"/>
        <v xml:space="preserve">SUB-SAHARAN AFRICA </v>
      </c>
      <c r="V24" t="str">
        <f t="shared" si="6"/>
        <v>SUB-SAHARAN AFRICA</v>
      </c>
      <c r="W24" t="str">
        <f t="shared" si="6"/>
        <v>SUB-SAHARAN AFRICA</v>
      </c>
      <c r="X24" t="str">
        <f t="shared" si="6"/>
        <v>SUB-SAHARAN AFRICA</v>
      </c>
      <c r="Y24" t="str">
        <f t="shared" si="6"/>
        <v>SUB-SAHARAN AFRICA</v>
      </c>
      <c r="Z24" t="str">
        <f t="shared" si="6"/>
        <v>SUB-SAHARAN AFRICA</v>
      </c>
      <c r="AA24" t="str">
        <f t="shared" si="6"/>
        <v>SUB-SAHARAN AFRICA</v>
      </c>
      <c r="AB24" t="str">
        <f t="shared" si="7"/>
        <v>SUB-SAHARAN AFRICA</v>
      </c>
      <c r="AC24" t="str">
        <f t="shared" si="7"/>
        <v>SUB-SAHARAN AFRICA</v>
      </c>
      <c r="AD24" t="str">
        <f t="shared" si="7"/>
        <v>SUB-SAHARAN AFRICA</v>
      </c>
      <c r="AE24" t="str">
        <f t="shared" si="7"/>
        <v>SUB-SAHARAN AFRICA</v>
      </c>
      <c r="AF24" t="str">
        <f t="shared" si="7"/>
        <v>SUB-SAHARAN AFRICA</v>
      </c>
      <c r="AG24" t="str">
        <f t="shared" si="7"/>
        <v>SUB-SAHARAN AFRICA</v>
      </c>
      <c r="AH24" t="str">
        <f t="shared" si="7"/>
        <v>SUB-SAHARAN AFRICA</v>
      </c>
      <c r="AI24" t="str">
        <f t="shared" si="7"/>
        <v>SUB-SAHARAN AFRICA</v>
      </c>
      <c r="AJ24" t="str">
        <f t="shared" si="7"/>
        <v>SUB-SAHARAN AFRICA</v>
      </c>
      <c r="AK24" t="str">
        <f t="shared" si="7"/>
        <v>SUB-SAHARAN AFRICA</v>
      </c>
      <c r="AL24" t="str">
        <f t="shared" si="7"/>
        <v>SUB-SAHARAN AFRICA</v>
      </c>
      <c r="AM24" t="str">
        <f t="shared" si="7"/>
        <v>SUB-SAHARAN AFRICA</v>
      </c>
      <c r="AN24" t="str">
        <f t="shared" si="7"/>
        <v>SUB-SAHARAN AFRICA</v>
      </c>
      <c r="AO24" t="str">
        <f t="shared" si="7"/>
        <v>SUB-SAHARAN AFRICA</v>
      </c>
      <c r="AP24" t="str">
        <f t="shared" si="7"/>
        <v>SUB-SAHARAN AFRICA</v>
      </c>
      <c r="AQ24" t="str">
        <f t="shared" si="7"/>
        <v>SUB-SAHARAN AFRICA</v>
      </c>
      <c r="AR24" t="str">
        <f t="shared" si="7"/>
        <v>SUB-SAHARAN AFRICA</v>
      </c>
      <c r="AS24" t="str">
        <f t="shared" si="7"/>
        <v>SUB-SAHARAN AFRICA</v>
      </c>
      <c r="AT24" t="str">
        <f t="shared" si="7"/>
        <v>SUB-SAHARAN AFRICA</v>
      </c>
      <c r="AU24" t="str">
        <f t="shared" si="7"/>
        <v>SUB-SAHARAN AFRICA</v>
      </c>
      <c r="AV24" t="str">
        <f t="shared" si="7"/>
        <v>SUB-SAHARAN AFRICA</v>
      </c>
      <c r="AW24" t="str">
        <f t="shared" si="7"/>
        <v>SUB-SAHARAN AFRICA</v>
      </c>
      <c r="AX24" t="str">
        <f t="shared" si="7"/>
        <v>SUB-SAHARAN AFRICA</v>
      </c>
      <c r="AY24" t="str">
        <f t="shared" si="7"/>
        <v>SUB-SAHARAN AFRICA</v>
      </c>
      <c r="AZ24" t="str">
        <f t="shared" si="7"/>
        <v>SUB-SAHARAN AFRICA</v>
      </c>
      <c r="BA24" t="str">
        <f t="shared" si="7"/>
        <v>SUB-SAHARAN AFRICA</v>
      </c>
      <c r="BB24" t="s">
        <v>674</v>
      </c>
    </row>
    <row r="25" spans="1:54" ht="14.5" x14ac:dyDescent="0.35">
      <c r="A25" s="13" t="s">
        <v>400</v>
      </c>
      <c r="B25" s="17" t="s">
        <v>401</v>
      </c>
      <c r="C25" t="str">
        <f t="shared" si="2"/>
        <v>Bermuda</v>
      </c>
      <c r="D25" s="33" t="s">
        <v>78</v>
      </c>
      <c r="E25" s="33" t="s">
        <v>677</v>
      </c>
      <c r="F25" t="str">
        <f t="shared" si="3"/>
        <v xml:space="preserve">NORTHERN AMERICA                  </v>
      </c>
      <c r="G25" t="str">
        <f t="shared" si="4"/>
        <v xml:space="preserve">NORTHERN AMERICA                 </v>
      </c>
      <c r="H25" t="str">
        <f t="shared" si="6"/>
        <v xml:space="preserve">NORTHERN AMERICA                </v>
      </c>
      <c r="I25" t="str">
        <f t="shared" si="6"/>
        <v xml:space="preserve">NORTHERN AMERICA               </v>
      </c>
      <c r="J25" t="str">
        <f t="shared" si="6"/>
        <v xml:space="preserve">NORTHERN AMERICA              </v>
      </c>
      <c r="K25" t="str">
        <f t="shared" si="6"/>
        <v xml:space="preserve">NORTHERN AMERICA             </v>
      </c>
      <c r="L25" t="str">
        <f t="shared" si="6"/>
        <v xml:space="preserve">NORTHERN AMERICA            </v>
      </c>
      <c r="M25" t="str">
        <f t="shared" si="6"/>
        <v xml:space="preserve">NORTHERN AMERICA           </v>
      </c>
      <c r="N25" t="str">
        <f t="shared" si="6"/>
        <v xml:space="preserve">NORTHERN AMERICA          </v>
      </c>
      <c r="O25" t="str">
        <f t="shared" si="6"/>
        <v xml:space="preserve">NORTHERN AMERICA         </v>
      </c>
      <c r="P25" t="str">
        <f t="shared" si="6"/>
        <v xml:space="preserve">NORTHERN AMERICA        </v>
      </c>
      <c r="Q25" t="str">
        <f t="shared" si="6"/>
        <v xml:space="preserve">NORTHERN AMERICA       </v>
      </c>
      <c r="R25" t="str">
        <f t="shared" si="6"/>
        <v xml:space="preserve">NORTHERN AMERICA      </v>
      </c>
      <c r="S25" t="str">
        <f t="shared" si="6"/>
        <v xml:space="preserve">NORTHERN AMERICA     </v>
      </c>
      <c r="T25" t="str">
        <f t="shared" si="6"/>
        <v xml:space="preserve">NORTHERN AMERICA    </v>
      </c>
      <c r="U25" t="str">
        <f t="shared" si="6"/>
        <v xml:space="preserve">NORTHERN AMERICA   </v>
      </c>
      <c r="V25" t="str">
        <f t="shared" si="6"/>
        <v xml:space="preserve">NORTHERN AMERICA  </v>
      </c>
      <c r="W25" t="str">
        <f t="shared" si="6"/>
        <v xml:space="preserve">NORTHERN AMERICA </v>
      </c>
      <c r="X25" t="str">
        <f t="shared" si="6"/>
        <v>NORTHERN AMERICA</v>
      </c>
      <c r="Y25" t="str">
        <f t="shared" si="6"/>
        <v>NORTHERN AMERICA</v>
      </c>
      <c r="Z25" t="str">
        <f t="shared" si="6"/>
        <v>NORTHERN AMERICA</v>
      </c>
      <c r="AA25" t="str">
        <f t="shared" si="6"/>
        <v>NORTHERN AMERICA</v>
      </c>
      <c r="AB25" t="str">
        <f t="shared" si="7"/>
        <v>NORTHERN AMERICA</v>
      </c>
      <c r="AC25" t="str">
        <f t="shared" si="7"/>
        <v>NORTHERN AMERICA</v>
      </c>
      <c r="AD25" t="str">
        <f t="shared" si="7"/>
        <v>NORTHERN AMERICA</v>
      </c>
      <c r="AE25" t="str">
        <f t="shared" si="7"/>
        <v>NORTHERN AMERICA</v>
      </c>
      <c r="AF25" t="str">
        <f t="shared" si="7"/>
        <v>NORTHERN AMERICA</v>
      </c>
      <c r="AG25" t="str">
        <f t="shared" si="7"/>
        <v>NORTHERN AMERICA</v>
      </c>
      <c r="AH25" t="str">
        <f t="shared" si="7"/>
        <v>NORTHERN AMERICA</v>
      </c>
      <c r="AI25" t="str">
        <f t="shared" si="7"/>
        <v>NORTHERN AMERICA</v>
      </c>
      <c r="AJ25" t="str">
        <f t="shared" si="7"/>
        <v>NORTHERN AMERICA</v>
      </c>
      <c r="AK25" t="str">
        <f t="shared" si="7"/>
        <v>NORTHERN AMERICA</v>
      </c>
      <c r="AL25" t="str">
        <f t="shared" si="7"/>
        <v>NORTHERN AMERICA</v>
      </c>
      <c r="AM25" t="str">
        <f t="shared" si="7"/>
        <v>NORTHERN AMERICA</v>
      </c>
      <c r="AN25" t="str">
        <f t="shared" si="7"/>
        <v>NORTHERN AMERICA</v>
      </c>
      <c r="AO25" t="str">
        <f t="shared" si="7"/>
        <v>NORTHERN AMERICA</v>
      </c>
      <c r="AP25" t="str">
        <f t="shared" si="7"/>
        <v>NORTHERN AMERICA</v>
      </c>
      <c r="AQ25" t="str">
        <f t="shared" si="7"/>
        <v>NORTHERN AMERICA</v>
      </c>
      <c r="AR25" t="str">
        <f t="shared" si="7"/>
        <v>NORTHERN AMERICA</v>
      </c>
      <c r="AS25" t="str">
        <f t="shared" si="7"/>
        <v>NORTHERN AMERICA</v>
      </c>
      <c r="AT25" t="str">
        <f t="shared" si="7"/>
        <v>NORTHERN AMERICA</v>
      </c>
      <c r="AU25" t="str">
        <f t="shared" si="7"/>
        <v>NORTHERN AMERICA</v>
      </c>
      <c r="AV25" t="str">
        <f t="shared" si="7"/>
        <v>NORTHERN AMERICA</v>
      </c>
      <c r="AW25" t="str">
        <f t="shared" si="7"/>
        <v>NORTHERN AMERICA</v>
      </c>
      <c r="AX25" t="str">
        <f t="shared" si="7"/>
        <v>NORTHERN AMERICA</v>
      </c>
      <c r="AY25" t="str">
        <f t="shared" si="7"/>
        <v>NORTHERN AMERICA</v>
      </c>
      <c r="AZ25" t="str">
        <f t="shared" si="7"/>
        <v>NORTHERN AMERICA</v>
      </c>
      <c r="BA25" t="str">
        <f t="shared" si="7"/>
        <v>NORTHERN AMERICA</v>
      </c>
      <c r="BB25" t="s">
        <v>677</v>
      </c>
    </row>
    <row r="26" spans="1:54" ht="14.5" x14ac:dyDescent="0.35">
      <c r="A26" s="13" t="s">
        <v>402</v>
      </c>
      <c r="B26" s="17" t="s">
        <v>370</v>
      </c>
      <c r="C26" t="str">
        <f t="shared" si="2"/>
        <v>Bhutan</v>
      </c>
      <c r="D26" s="33" t="s">
        <v>79</v>
      </c>
      <c r="E26" s="33" t="s">
        <v>670</v>
      </c>
      <c r="F26" t="str">
        <f t="shared" si="3"/>
        <v xml:space="preserve">ASIA (EX. NEAR EAST)        </v>
      </c>
      <c r="G26" t="str">
        <f t="shared" si="4"/>
        <v xml:space="preserve">ASIA (EX. NEAR EAST)       </v>
      </c>
      <c r="H26" t="str">
        <f t="shared" si="6"/>
        <v xml:space="preserve">ASIA (EX. NEAR EAST)      </v>
      </c>
      <c r="I26" t="str">
        <f t="shared" si="6"/>
        <v xml:space="preserve">ASIA (EX. NEAR EAST)     </v>
      </c>
      <c r="J26" t="str">
        <f t="shared" si="6"/>
        <v xml:space="preserve">ASIA (EX. NEAR EAST)    </v>
      </c>
      <c r="K26" t="str">
        <f t="shared" si="6"/>
        <v xml:space="preserve">ASIA (EX. NEAR EAST)   </v>
      </c>
      <c r="L26" t="str">
        <f t="shared" si="6"/>
        <v xml:space="preserve">ASIA (EX. NEAR EAST)  </v>
      </c>
      <c r="M26" t="str">
        <f t="shared" si="6"/>
        <v xml:space="preserve">ASIA (EX. NEAR EAST) </v>
      </c>
      <c r="N26" t="str">
        <f t="shared" si="6"/>
        <v>ASIA (EX. NEAR EAST)</v>
      </c>
      <c r="O26" t="str">
        <f t="shared" si="6"/>
        <v>ASIA (EX. NEAR EAST)</v>
      </c>
      <c r="P26" t="str">
        <f t="shared" si="6"/>
        <v>ASIA (EX. NEAR EAST)</v>
      </c>
      <c r="Q26" t="str">
        <f t="shared" si="6"/>
        <v>ASIA (EX. NEAR EAST)</v>
      </c>
      <c r="R26" t="str">
        <f t="shared" si="6"/>
        <v>ASIA (EX. NEAR EAST)</v>
      </c>
      <c r="S26" t="str">
        <f t="shared" si="6"/>
        <v>ASIA (EX. NEAR EAST)</v>
      </c>
      <c r="T26" t="str">
        <f t="shared" si="6"/>
        <v>ASIA (EX. NEAR EAST)</v>
      </c>
      <c r="U26" t="str">
        <f t="shared" si="6"/>
        <v>ASIA (EX. NEAR EAST)</v>
      </c>
      <c r="V26" t="str">
        <f t="shared" si="6"/>
        <v>ASIA (EX. NEAR EAST)</v>
      </c>
      <c r="W26" t="str">
        <f t="shared" si="6"/>
        <v>ASIA (EX. NEAR EAST)</v>
      </c>
      <c r="X26" t="str">
        <f t="shared" si="6"/>
        <v>ASIA (EX. NEAR EAST)</v>
      </c>
      <c r="Y26" t="str">
        <f t="shared" si="6"/>
        <v>ASIA (EX. NEAR EAST)</v>
      </c>
      <c r="Z26" t="str">
        <f t="shared" si="6"/>
        <v>ASIA (EX. NEAR EAST)</v>
      </c>
      <c r="AA26" t="str">
        <f t="shared" si="6"/>
        <v>ASIA (EX. NEAR EAST)</v>
      </c>
      <c r="AB26" t="str">
        <f t="shared" si="7"/>
        <v>ASIA (EX. NEAR EAST)</v>
      </c>
      <c r="AC26" t="str">
        <f t="shared" si="7"/>
        <v>ASIA (EX. NEAR EAST)</v>
      </c>
      <c r="AD26" t="str">
        <f t="shared" si="7"/>
        <v>ASIA (EX. NEAR EAST)</v>
      </c>
      <c r="AE26" t="str">
        <f t="shared" si="7"/>
        <v>ASIA (EX. NEAR EAST)</v>
      </c>
      <c r="AF26" t="str">
        <f t="shared" si="7"/>
        <v>ASIA (EX. NEAR EAST)</v>
      </c>
      <c r="AG26" t="str">
        <f t="shared" si="7"/>
        <v>ASIA (EX. NEAR EAST)</v>
      </c>
      <c r="AH26" t="str">
        <f t="shared" si="7"/>
        <v>ASIA (EX. NEAR EAST)</v>
      </c>
      <c r="AI26" t="str">
        <f t="shared" si="7"/>
        <v>ASIA (EX. NEAR EAST)</v>
      </c>
      <c r="AJ26" t="str">
        <f t="shared" si="7"/>
        <v>ASIA (EX. NEAR EAST)</v>
      </c>
      <c r="AK26" t="str">
        <f t="shared" si="7"/>
        <v>ASIA (EX. NEAR EAST)</v>
      </c>
      <c r="AL26" t="str">
        <f t="shared" si="7"/>
        <v>ASIA (EX. NEAR EAST)</v>
      </c>
      <c r="AM26" t="str">
        <f t="shared" si="7"/>
        <v>ASIA (EX. NEAR EAST)</v>
      </c>
      <c r="AN26" t="str">
        <f t="shared" si="7"/>
        <v>ASIA (EX. NEAR EAST)</v>
      </c>
      <c r="AO26" t="str">
        <f t="shared" si="7"/>
        <v>ASIA (EX. NEAR EAST)</v>
      </c>
      <c r="AP26" t="str">
        <f t="shared" si="7"/>
        <v>ASIA (EX. NEAR EAST)</v>
      </c>
      <c r="AQ26" t="str">
        <f t="shared" si="7"/>
        <v>ASIA (EX. NEAR EAST)</v>
      </c>
      <c r="AR26" t="str">
        <f t="shared" si="7"/>
        <v>ASIA (EX. NEAR EAST)</v>
      </c>
      <c r="AS26" t="str">
        <f t="shared" si="7"/>
        <v>ASIA (EX. NEAR EAST)</v>
      </c>
      <c r="AT26" t="str">
        <f t="shared" si="7"/>
        <v>ASIA (EX. NEAR EAST)</v>
      </c>
      <c r="AU26" t="str">
        <f t="shared" si="7"/>
        <v>ASIA (EX. NEAR EAST)</v>
      </c>
      <c r="AV26" t="str">
        <f t="shared" si="7"/>
        <v>ASIA (EX. NEAR EAST)</v>
      </c>
      <c r="AW26" t="str">
        <f t="shared" si="7"/>
        <v>ASIA (EX. NEAR EAST)</v>
      </c>
      <c r="AX26" t="str">
        <f t="shared" si="7"/>
        <v>ASIA (EX. NEAR EAST)</v>
      </c>
      <c r="AY26" t="str">
        <f t="shared" si="7"/>
        <v>ASIA (EX. NEAR EAST)</v>
      </c>
      <c r="AZ26" t="str">
        <f t="shared" si="7"/>
        <v>ASIA (EX. NEAR EAST)</v>
      </c>
      <c r="BA26" t="str">
        <f t="shared" si="7"/>
        <v>ASIA (EX. NEAR EAST)</v>
      </c>
      <c r="BB26" t="s">
        <v>670</v>
      </c>
    </row>
    <row r="27" spans="1:54" ht="14.5" x14ac:dyDescent="0.35">
      <c r="A27" s="13" t="s">
        <v>403</v>
      </c>
      <c r="B27" s="17" t="s">
        <v>382</v>
      </c>
      <c r="C27" t="str">
        <f t="shared" si="2"/>
        <v>Bolivia</v>
      </c>
      <c r="D27" s="33" t="s">
        <v>636</v>
      </c>
      <c r="E27" s="33" t="s">
        <v>675</v>
      </c>
      <c r="F27" t="str">
        <f t="shared" si="3"/>
        <v xml:space="preserve">LATIN AMER. &amp; CARIB   </v>
      </c>
      <c r="G27" t="str">
        <f t="shared" si="4"/>
        <v xml:space="preserve">LATIN AMER. &amp; CARIB  </v>
      </c>
      <c r="H27" t="str">
        <f t="shared" si="6"/>
        <v xml:space="preserve">LATIN AMER. &amp; CARIB </v>
      </c>
      <c r="I27" t="str">
        <f t="shared" si="6"/>
        <v>LATIN AMER. &amp; CARIB</v>
      </c>
      <c r="J27" t="str">
        <f t="shared" si="6"/>
        <v>LATIN AMER. &amp; CARIB</v>
      </c>
      <c r="K27" t="str">
        <f t="shared" si="6"/>
        <v>LATIN AMER. &amp; CARIB</v>
      </c>
      <c r="L27" t="str">
        <f t="shared" si="6"/>
        <v>LATIN AMER. &amp; CARIB</v>
      </c>
      <c r="M27" t="str">
        <f t="shared" si="6"/>
        <v>LATIN AMER. &amp; CARIB</v>
      </c>
      <c r="N27" t="str">
        <f t="shared" si="6"/>
        <v>LATIN AMER. &amp; CARIB</v>
      </c>
      <c r="O27" t="str">
        <f t="shared" si="6"/>
        <v>LATIN AMER. &amp; CARIB</v>
      </c>
      <c r="P27" t="str">
        <f t="shared" si="6"/>
        <v>LATIN AMER. &amp; CARIB</v>
      </c>
      <c r="Q27" t="str">
        <f t="shared" si="6"/>
        <v>LATIN AMER. &amp; CARIB</v>
      </c>
      <c r="R27" t="str">
        <f t="shared" si="6"/>
        <v>LATIN AMER. &amp; CARIB</v>
      </c>
      <c r="S27" t="str">
        <f t="shared" si="6"/>
        <v>LATIN AMER. &amp; CARIB</v>
      </c>
      <c r="T27" t="str">
        <f t="shared" si="6"/>
        <v>LATIN AMER. &amp; CARIB</v>
      </c>
      <c r="U27" t="str">
        <f t="shared" si="6"/>
        <v>LATIN AMER. &amp; CARIB</v>
      </c>
      <c r="V27" t="str">
        <f t="shared" si="6"/>
        <v>LATIN AMER. &amp; CARIB</v>
      </c>
      <c r="W27" t="str">
        <f t="shared" si="6"/>
        <v>LATIN AMER. &amp; CARIB</v>
      </c>
      <c r="X27" t="str">
        <f t="shared" si="6"/>
        <v>LATIN AMER. &amp; CARIB</v>
      </c>
      <c r="Y27" t="str">
        <f t="shared" si="6"/>
        <v>LATIN AMER. &amp; CARIB</v>
      </c>
      <c r="Z27" t="str">
        <f t="shared" si="6"/>
        <v>LATIN AMER. &amp; CARIB</v>
      </c>
      <c r="AA27" t="str">
        <f t="shared" si="6"/>
        <v>LATIN AMER. &amp; CARIB</v>
      </c>
      <c r="AB27" t="str">
        <f t="shared" si="7"/>
        <v>LATIN AMER. &amp; CARIB</v>
      </c>
      <c r="AC27" t="str">
        <f t="shared" si="7"/>
        <v>LATIN AMER. &amp; CARIB</v>
      </c>
      <c r="AD27" t="str">
        <f t="shared" si="7"/>
        <v>LATIN AMER. &amp; CARIB</v>
      </c>
      <c r="AE27" t="str">
        <f t="shared" si="7"/>
        <v>LATIN AMER. &amp; CARIB</v>
      </c>
      <c r="AF27" t="str">
        <f t="shared" si="7"/>
        <v>LATIN AMER. &amp; CARIB</v>
      </c>
      <c r="AG27" t="str">
        <f t="shared" si="7"/>
        <v>LATIN AMER. &amp; CARIB</v>
      </c>
      <c r="AH27" t="str">
        <f t="shared" si="7"/>
        <v>LATIN AMER. &amp; CARIB</v>
      </c>
      <c r="AI27" t="str">
        <f t="shared" si="7"/>
        <v>LATIN AMER. &amp; CARIB</v>
      </c>
      <c r="AJ27" t="str">
        <f t="shared" si="7"/>
        <v>LATIN AMER. &amp; CARIB</v>
      </c>
      <c r="AK27" t="str">
        <f t="shared" si="7"/>
        <v>LATIN AMER. &amp; CARIB</v>
      </c>
      <c r="AL27" t="str">
        <f t="shared" si="7"/>
        <v>LATIN AMER. &amp; CARIB</v>
      </c>
      <c r="AM27" t="str">
        <f t="shared" si="7"/>
        <v>LATIN AMER. &amp; CARIB</v>
      </c>
      <c r="AN27" t="str">
        <f t="shared" si="7"/>
        <v>LATIN AMER. &amp; CARIB</v>
      </c>
      <c r="AO27" t="str">
        <f t="shared" si="7"/>
        <v>LATIN AMER. &amp; CARIB</v>
      </c>
      <c r="AP27" t="str">
        <f t="shared" si="7"/>
        <v>LATIN AMER. &amp; CARIB</v>
      </c>
      <c r="AQ27" t="str">
        <f t="shared" si="7"/>
        <v>LATIN AMER. &amp; CARIB</v>
      </c>
      <c r="AR27" t="str">
        <f t="shared" si="7"/>
        <v>LATIN AMER. &amp; CARIB</v>
      </c>
      <c r="AS27" t="str">
        <f t="shared" si="7"/>
        <v>LATIN AMER. &amp; CARIB</v>
      </c>
      <c r="AT27" t="str">
        <f t="shared" si="7"/>
        <v>LATIN AMER. &amp; CARIB</v>
      </c>
      <c r="AU27" t="str">
        <f t="shared" si="7"/>
        <v>LATIN AMER. &amp; CARIB</v>
      </c>
      <c r="AV27" t="str">
        <f t="shared" si="7"/>
        <v>LATIN AMER. &amp; CARIB</v>
      </c>
      <c r="AW27" t="str">
        <f t="shared" si="7"/>
        <v>LATIN AMER. &amp; CARIB</v>
      </c>
      <c r="AX27" t="str">
        <f t="shared" si="7"/>
        <v>LATIN AMER. &amp; CARIB</v>
      </c>
      <c r="AY27" t="str">
        <f t="shared" si="7"/>
        <v>LATIN AMER. &amp; CARIB</v>
      </c>
      <c r="AZ27" t="str">
        <f t="shared" si="7"/>
        <v>LATIN AMER. &amp; CARIB</v>
      </c>
      <c r="BA27" t="str">
        <f t="shared" si="7"/>
        <v>LATIN AMER. &amp; CARIB</v>
      </c>
      <c r="BB27" t="s">
        <v>675</v>
      </c>
    </row>
    <row r="28" spans="1:54" ht="14.5" x14ac:dyDescent="0.35">
      <c r="A28" s="12" t="s">
        <v>404</v>
      </c>
      <c r="B28" s="17" t="s">
        <v>372</v>
      </c>
      <c r="C28" t="str">
        <f t="shared" si="2"/>
        <v>Bosnia &amp; Herzegovina</v>
      </c>
      <c r="D28" s="33" t="s">
        <v>637</v>
      </c>
      <c r="E28" s="33" t="s">
        <v>671</v>
      </c>
      <c r="F28" t="str">
        <f t="shared" si="3"/>
        <v xml:space="preserve">EASTERN EUROPE                    </v>
      </c>
      <c r="G28" t="str">
        <f t="shared" si="4"/>
        <v xml:space="preserve">EASTERN EUROPE                   </v>
      </c>
      <c r="H28" t="str">
        <f t="shared" si="6"/>
        <v xml:space="preserve">EASTERN EUROPE                  </v>
      </c>
      <c r="I28" t="str">
        <f t="shared" si="6"/>
        <v xml:space="preserve">EASTERN EUROPE                 </v>
      </c>
      <c r="J28" t="str">
        <f t="shared" si="6"/>
        <v xml:space="preserve">EASTERN EUROPE                </v>
      </c>
      <c r="K28" t="str">
        <f t="shared" si="6"/>
        <v xml:space="preserve">EASTERN EUROPE               </v>
      </c>
      <c r="L28" t="str">
        <f t="shared" si="6"/>
        <v xml:space="preserve">EASTERN EUROPE              </v>
      </c>
      <c r="M28" t="str">
        <f t="shared" si="6"/>
        <v xml:space="preserve">EASTERN EUROPE             </v>
      </c>
      <c r="N28" t="str">
        <f t="shared" si="6"/>
        <v xml:space="preserve">EASTERN EUROPE            </v>
      </c>
      <c r="O28" t="str">
        <f t="shared" si="6"/>
        <v xml:space="preserve">EASTERN EUROPE           </v>
      </c>
      <c r="P28" t="str">
        <f t="shared" si="6"/>
        <v xml:space="preserve">EASTERN EUROPE          </v>
      </c>
      <c r="Q28" t="str">
        <f t="shared" si="6"/>
        <v xml:space="preserve">EASTERN EUROPE         </v>
      </c>
      <c r="R28" t="str">
        <f t="shared" si="6"/>
        <v xml:space="preserve">EASTERN EUROPE        </v>
      </c>
      <c r="S28" t="str">
        <f t="shared" si="6"/>
        <v xml:space="preserve">EASTERN EUROPE       </v>
      </c>
      <c r="T28" t="str">
        <f t="shared" si="6"/>
        <v xml:space="preserve">EASTERN EUROPE      </v>
      </c>
      <c r="U28" t="str">
        <f t="shared" si="6"/>
        <v xml:space="preserve">EASTERN EUROPE     </v>
      </c>
      <c r="V28" t="str">
        <f t="shared" si="6"/>
        <v xml:space="preserve">EASTERN EUROPE    </v>
      </c>
      <c r="W28" t="str">
        <f t="shared" si="6"/>
        <v xml:space="preserve">EASTERN EUROPE   </v>
      </c>
      <c r="X28" t="str">
        <f t="shared" si="6"/>
        <v xml:space="preserve">EASTERN EUROPE  </v>
      </c>
      <c r="Y28" t="str">
        <f t="shared" si="6"/>
        <v xml:space="preserve">EASTERN EUROPE </v>
      </c>
      <c r="Z28" t="str">
        <f t="shared" si="6"/>
        <v>EASTERN EUROPE</v>
      </c>
      <c r="AA28" t="str">
        <f t="shared" si="6"/>
        <v>EASTERN EUROPE</v>
      </c>
      <c r="AB28" t="str">
        <f t="shared" si="7"/>
        <v>EASTERN EUROPE</v>
      </c>
      <c r="AC28" t="str">
        <f t="shared" si="7"/>
        <v>EASTERN EUROPE</v>
      </c>
      <c r="AD28" t="str">
        <f t="shared" si="7"/>
        <v>EASTERN EUROPE</v>
      </c>
      <c r="AE28" t="str">
        <f t="shared" si="7"/>
        <v>EASTERN EUROPE</v>
      </c>
      <c r="AF28" t="str">
        <f t="shared" si="7"/>
        <v>EASTERN EUROPE</v>
      </c>
      <c r="AG28" t="str">
        <f t="shared" si="7"/>
        <v>EASTERN EUROPE</v>
      </c>
      <c r="AH28" t="str">
        <f t="shared" si="7"/>
        <v>EASTERN EUROPE</v>
      </c>
      <c r="AI28" t="str">
        <f t="shared" si="7"/>
        <v>EASTERN EUROPE</v>
      </c>
      <c r="AJ28" t="str">
        <f t="shared" si="7"/>
        <v>EASTERN EUROPE</v>
      </c>
      <c r="AK28" t="str">
        <f t="shared" si="7"/>
        <v>EASTERN EUROPE</v>
      </c>
      <c r="AL28" t="str">
        <f t="shared" si="7"/>
        <v>EASTERN EUROPE</v>
      </c>
      <c r="AM28" t="str">
        <f t="shared" si="7"/>
        <v>EASTERN EUROPE</v>
      </c>
      <c r="AN28" t="str">
        <f t="shared" si="7"/>
        <v>EASTERN EUROPE</v>
      </c>
      <c r="AO28" t="str">
        <f t="shared" si="7"/>
        <v>EASTERN EUROPE</v>
      </c>
      <c r="AP28" t="str">
        <f t="shared" si="7"/>
        <v>EASTERN EUROPE</v>
      </c>
      <c r="AQ28" t="str">
        <f t="shared" si="7"/>
        <v>EASTERN EUROPE</v>
      </c>
      <c r="AR28" t="str">
        <f t="shared" si="7"/>
        <v>EASTERN EUROPE</v>
      </c>
      <c r="AS28" t="str">
        <f t="shared" si="7"/>
        <v>EASTERN EUROPE</v>
      </c>
      <c r="AT28" t="str">
        <f t="shared" si="7"/>
        <v>EASTERN EUROPE</v>
      </c>
      <c r="AU28" t="str">
        <f t="shared" si="7"/>
        <v>EASTERN EUROPE</v>
      </c>
      <c r="AV28" t="str">
        <f t="shared" si="7"/>
        <v>EASTERN EUROPE</v>
      </c>
      <c r="AW28" t="str">
        <f t="shared" si="7"/>
        <v>EASTERN EUROPE</v>
      </c>
      <c r="AX28" t="str">
        <f t="shared" si="7"/>
        <v>EASTERN EUROPE</v>
      </c>
      <c r="AY28" t="str">
        <f t="shared" si="7"/>
        <v>EASTERN EUROPE</v>
      </c>
      <c r="AZ28" t="str">
        <f t="shared" si="7"/>
        <v>EASTERN EUROPE</v>
      </c>
      <c r="BA28" t="str">
        <f t="shared" si="7"/>
        <v>EASTERN EUROPE</v>
      </c>
      <c r="BB28" t="s">
        <v>671</v>
      </c>
    </row>
    <row r="29" spans="1:54" ht="14.5" x14ac:dyDescent="0.35">
      <c r="A29" s="13" t="s">
        <v>405</v>
      </c>
      <c r="B29" s="17" t="s">
        <v>380</v>
      </c>
      <c r="C29" t="str">
        <f t="shared" si="2"/>
        <v>Botswana</v>
      </c>
      <c r="D29" s="33" t="s">
        <v>82</v>
      </c>
      <c r="E29" s="33" t="s">
        <v>674</v>
      </c>
      <c r="F29" t="str">
        <f t="shared" si="3"/>
        <v xml:space="preserve">SUB-SAHARAN AFRICA                </v>
      </c>
      <c r="G29" t="str">
        <f t="shared" si="4"/>
        <v xml:space="preserve">SUB-SAHARAN AFRICA               </v>
      </c>
      <c r="H29" t="str">
        <f t="shared" si="6"/>
        <v xml:space="preserve">SUB-SAHARAN AFRICA              </v>
      </c>
      <c r="I29" t="str">
        <f t="shared" si="6"/>
        <v xml:space="preserve">SUB-SAHARAN AFRICA             </v>
      </c>
      <c r="J29" t="str">
        <f t="shared" si="6"/>
        <v xml:space="preserve">SUB-SAHARAN AFRICA            </v>
      </c>
      <c r="K29" t="str">
        <f t="shared" si="6"/>
        <v xml:space="preserve">SUB-SAHARAN AFRICA           </v>
      </c>
      <c r="L29" t="str">
        <f t="shared" si="6"/>
        <v xml:space="preserve">SUB-SAHARAN AFRICA          </v>
      </c>
      <c r="M29" t="str">
        <f t="shared" ref="H29:AA41" si="8">IF(RIGHT(L29,1)=" ",LEFT(L29,LEN(L29)-1),L29)</f>
        <v xml:space="preserve">SUB-SAHARAN AFRICA         </v>
      </c>
      <c r="N29" t="str">
        <f t="shared" si="8"/>
        <v xml:space="preserve">SUB-SAHARAN AFRICA        </v>
      </c>
      <c r="O29" t="str">
        <f t="shared" si="8"/>
        <v xml:space="preserve">SUB-SAHARAN AFRICA       </v>
      </c>
      <c r="P29" t="str">
        <f t="shared" si="8"/>
        <v xml:space="preserve">SUB-SAHARAN AFRICA      </v>
      </c>
      <c r="Q29" t="str">
        <f t="shared" si="8"/>
        <v xml:space="preserve">SUB-SAHARAN AFRICA     </v>
      </c>
      <c r="R29" t="str">
        <f t="shared" si="8"/>
        <v xml:space="preserve">SUB-SAHARAN AFRICA    </v>
      </c>
      <c r="S29" t="str">
        <f t="shared" si="8"/>
        <v xml:space="preserve">SUB-SAHARAN AFRICA   </v>
      </c>
      <c r="T29" t="str">
        <f t="shared" si="8"/>
        <v xml:space="preserve">SUB-SAHARAN AFRICA  </v>
      </c>
      <c r="U29" t="str">
        <f t="shared" si="8"/>
        <v xml:space="preserve">SUB-SAHARAN AFRICA </v>
      </c>
      <c r="V29" t="str">
        <f t="shared" si="8"/>
        <v>SUB-SAHARAN AFRICA</v>
      </c>
      <c r="W29" t="str">
        <f t="shared" si="8"/>
        <v>SUB-SAHARAN AFRICA</v>
      </c>
      <c r="X29" t="str">
        <f t="shared" si="8"/>
        <v>SUB-SAHARAN AFRICA</v>
      </c>
      <c r="Y29" t="str">
        <f t="shared" si="8"/>
        <v>SUB-SAHARAN AFRICA</v>
      </c>
      <c r="Z29" t="str">
        <f t="shared" si="8"/>
        <v>SUB-SAHARAN AFRICA</v>
      </c>
      <c r="AA29" t="str">
        <f t="shared" si="8"/>
        <v>SUB-SAHARAN AFRICA</v>
      </c>
      <c r="AB29" t="str">
        <f t="shared" si="7"/>
        <v>SUB-SAHARAN AFRICA</v>
      </c>
      <c r="AC29" t="str">
        <f t="shared" si="7"/>
        <v>SUB-SAHARAN AFRICA</v>
      </c>
      <c r="AD29" t="str">
        <f t="shared" si="7"/>
        <v>SUB-SAHARAN AFRICA</v>
      </c>
      <c r="AE29" t="str">
        <f t="shared" si="7"/>
        <v>SUB-SAHARAN AFRICA</v>
      </c>
      <c r="AF29" t="str">
        <f t="shared" si="7"/>
        <v>SUB-SAHARAN AFRICA</v>
      </c>
      <c r="AG29" t="str">
        <f t="shared" si="7"/>
        <v>SUB-SAHARAN AFRICA</v>
      </c>
      <c r="AH29" t="str">
        <f t="shared" si="7"/>
        <v>SUB-SAHARAN AFRICA</v>
      </c>
      <c r="AI29" t="str">
        <f t="shared" si="7"/>
        <v>SUB-SAHARAN AFRICA</v>
      </c>
      <c r="AJ29" t="str">
        <f t="shared" si="7"/>
        <v>SUB-SAHARAN AFRICA</v>
      </c>
      <c r="AK29" t="str">
        <f t="shared" si="7"/>
        <v>SUB-SAHARAN AFRICA</v>
      </c>
      <c r="AL29" t="str">
        <f t="shared" si="7"/>
        <v>SUB-SAHARAN AFRICA</v>
      </c>
      <c r="AM29" t="str">
        <f t="shared" si="7"/>
        <v>SUB-SAHARAN AFRICA</v>
      </c>
      <c r="AN29" t="str">
        <f t="shared" si="7"/>
        <v>SUB-SAHARAN AFRICA</v>
      </c>
      <c r="AO29" t="str">
        <f t="shared" si="7"/>
        <v>SUB-SAHARAN AFRICA</v>
      </c>
      <c r="AP29" t="str">
        <f t="shared" si="7"/>
        <v>SUB-SAHARAN AFRICA</v>
      </c>
      <c r="AQ29" t="str">
        <f t="shared" si="7"/>
        <v>SUB-SAHARAN AFRICA</v>
      </c>
      <c r="AR29" t="str">
        <f t="shared" si="7"/>
        <v>SUB-SAHARAN AFRICA</v>
      </c>
      <c r="AS29" t="str">
        <f t="shared" si="7"/>
        <v>SUB-SAHARAN AFRICA</v>
      </c>
      <c r="AT29" t="str">
        <f t="shared" si="7"/>
        <v>SUB-SAHARAN AFRICA</v>
      </c>
      <c r="AU29" t="str">
        <f t="shared" si="7"/>
        <v>SUB-SAHARAN AFRICA</v>
      </c>
      <c r="AV29" t="str">
        <f t="shared" si="7"/>
        <v>SUB-SAHARAN AFRICA</v>
      </c>
      <c r="AW29" t="str">
        <f t="shared" si="7"/>
        <v>SUB-SAHARAN AFRICA</v>
      </c>
      <c r="AX29" t="str">
        <f t="shared" si="7"/>
        <v>SUB-SAHARAN AFRICA</v>
      </c>
      <c r="AY29" t="str">
        <f t="shared" si="7"/>
        <v>SUB-SAHARAN AFRICA</v>
      </c>
      <c r="AZ29" t="str">
        <f t="shared" si="7"/>
        <v>SUB-SAHARAN AFRICA</v>
      </c>
      <c r="BA29" t="str">
        <f t="shared" si="7"/>
        <v>SUB-SAHARAN AFRICA</v>
      </c>
      <c r="BB29" t="s">
        <v>674</v>
      </c>
    </row>
    <row r="30" spans="1:54" ht="14.5" x14ac:dyDescent="0.35">
      <c r="A30" s="13" t="s">
        <v>406</v>
      </c>
      <c r="B30" s="17" t="s">
        <v>382</v>
      </c>
      <c r="C30" t="str">
        <f t="shared" si="2"/>
        <v>Brazil</v>
      </c>
      <c r="D30" s="33" t="s">
        <v>83</v>
      </c>
      <c r="E30" s="33" t="s">
        <v>675</v>
      </c>
      <c r="F30" t="str">
        <f t="shared" si="3"/>
        <v xml:space="preserve">LATIN AMER. &amp; CARIB   </v>
      </c>
      <c r="G30" t="str">
        <f t="shared" si="4"/>
        <v xml:space="preserve">LATIN AMER. &amp; CARIB  </v>
      </c>
      <c r="H30" t="str">
        <f t="shared" si="8"/>
        <v xml:space="preserve">LATIN AMER. &amp; CARIB </v>
      </c>
      <c r="I30" t="str">
        <f t="shared" si="8"/>
        <v>LATIN AMER. &amp; CARIB</v>
      </c>
      <c r="J30" t="str">
        <f t="shared" si="8"/>
        <v>LATIN AMER. &amp; CARIB</v>
      </c>
      <c r="K30" t="str">
        <f t="shared" si="8"/>
        <v>LATIN AMER. &amp; CARIB</v>
      </c>
      <c r="L30" t="str">
        <f t="shared" si="8"/>
        <v>LATIN AMER. &amp; CARIB</v>
      </c>
      <c r="M30" t="str">
        <f t="shared" si="8"/>
        <v>LATIN AMER. &amp; CARIB</v>
      </c>
      <c r="N30" t="str">
        <f t="shared" si="8"/>
        <v>LATIN AMER. &amp; CARIB</v>
      </c>
      <c r="O30" t="str">
        <f t="shared" si="8"/>
        <v>LATIN AMER. &amp; CARIB</v>
      </c>
      <c r="P30" t="str">
        <f t="shared" si="8"/>
        <v>LATIN AMER. &amp; CARIB</v>
      </c>
      <c r="Q30" t="str">
        <f t="shared" si="8"/>
        <v>LATIN AMER. &amp; CARIB</v>
      </c>
      <c r="R30" t="str">
        <f t="shared" si="8"/>
        <v>LATIN AMER. &amp; CARIB</v>
      </c>
      <c r="S30" t="str">
        <f t="shared" si="8"/>
        <v>LATIN AMER. &amp; CARIB</v>
      </c>
      <c r="T30" t="str">
        <f t="shared" si="8"/>
        <v>LATIN AMER. &amp; CARIB</v>
      </c>
      <c r="U30" t="str">
        <f t="shared" si="8"/>
        <v>LATIN AMER. &amp; CARIB</v>
      </c>
      <c r="V30" t="str">
        <f t="shared" si="8"/>
        <v>LATIN AMER. &amp; CARIB</v>
      </c>
      <c r="W30" t="str">
        <f t="shared" si="8"/>
        <v>LATIN AMER. &amp; CARIB</v>
      </c>
      <c r="X30" t="str">
        <f t="shared" si="8"/>
        <v>LATIN AMER. &amp; CARIB</v>
      </c>
      <c r="Y30" t="str">
        <f t="shared" si="8"/>
        <v>LATIN AMER. &amp; CARIB</v>
      </c>
      <c r="Z30" t="str">
        <f t="shared" si="8"/>
        <v>LATIN AMER. &amp; CARIB</v>
      </c>
      <c r="AA30" t="str">
        <f t="shared" si="8"/>
        <v>LATIN AMER. &amp; CARIB</v>
      </c>
      <c r="AB30" t="str">
        <f t="shared" si="7"/>
        <v>LATIN AMER. &amp; CARIB</v>
      </c>
      <c r="AC30" t="str">
        <f t="shared" si="7"/>
        <v>LATIN AMER. &amp; CARIB</v>
      </c>
      <c r="AD30" t="str">
        <f t="shared" si="7"/>
        <v>LATIN AMER. &amp; CARIB</v>
      </c>
      <c r="AE30" t="str">
        <f t="shared" si="7"/>
        <v>LATIN AMER. &amp; CARIB</v>
      </c>
      <c r="AF30" t="str">
        <f t="shared" si="7"/>
        <v>LATIN AMER. &amp; CARIB</v>
      </c>
      <c r="AG30" t="str">
        <f t="shared" si="7"/>
        <v>LATIN AMER. &amp; CARIB</v>
      </c>
      <c r="AH30" t="str">
        <f t="shared" si="7"/>
        <v>LATIN AMER. &amp; CARIB</v>
      </c>
      <c r="AI30" t="str">
        <f t="shared" si="7"/>
        <v>LATIN AMER. &amp; CARIB</v>
      </c>
      <c r="AJ30" t="str">
        <f t="shared" si="7"/>
        <v>LATIN AMER. &amp; CARIB</v>
      </c>
      <c r="AK30" t="str">
        <f t="shared" si="7"/>
        <v>LATIN AMER. &amp; CARIB</v>
      </c>
      <c r="AL30" t="str">
        <f t="shared" si="7"/>
        <v>LATIN AMER. &amp; CARIB</v>
      </c>
      <c r="AM30" t="str">
        <f t="shared" si="7"/>
        <v>LATIN AMER. &amp; CARIB</v>
      </c>
      <c r="AN30" t="str">
        <f t="shared" si="7"/>
        <v>LATIN AMER. &amp; CARIB</v>
      </c>
      <c r="AO30" t="str">
        <f t="shared" si="7"/>
        <v>LATIN AMER. &amp; CARIB</v>
      </c>
      <c r="AP30" t="str">
        <f t="shared" si="7"/>
        <v>LATIN AMER. &amp; CARIB</v>
      </c>
      <c r="AQ30" t="str">
        <f t="shared" si="7"/>
        <v>LATIN AMER. &amp; CARIB</v>
      </c>
      <c r="AR30" t="str">
        <f t="shared" si="7"/>
        <v>LATIN AMER. &amp; CARIB</v>
      </c>
      <c r="AS30" t="str">
        <f t="shared" si="7"/>
        <v>LATIN AMER. &amp; CARIB</v>
      </c>
      <c r="AT30" t="str">
        <f t="shared" si="7"/>
        <v>LATIN AMER. &amp; CARIB</v>
      </c>
      <c r="AU30" t="str">
        <f t="shared" si="7"/>
        <v>LATIN AMER. &amp; CARIB</v>
      </c>
      <c r="AV30" t="str">
        <f t="shared" si="7"/>
        <v>LATIN AMER. &amp; CARIB</v>
      </c>
      <c r="AW30" t="str">
        <f t="shared" si="7"/>
        <v>LATIN AMER. &amp; CARIB</v>
      </c>
      <c r="AX30" t="str">
        <f t="shared" si="7"/>
        <v>LATIN AMER. &amp; CARIB</v>
      </c>
      <c r="AY30" t="str">
        <f t="shared" si="7"/>
        <v>LATIN AMER. &amp; CARIB</v>
      </c>
      <c r="AZ30" t="str">
        <f t="shared" si="7"/>
        <v>LATIN AMER. &amp; CARIB</v>
      </c>
      <c r="BA30" t="str">
        <f t="shared" si="7"/>
        <v>LATIN AMER. &amp; CARIB</v>
      </c>
      <c r="BB30" t="s">
        <v>675</v>
      </c>
    </row>
    <row r="31" spans="1:54" ht="14.5" x14ac:dyDescent="0.35">
      <c r="A31" s="12" t="s">
        <v>407</v>
      </c>
      <c r="B31" s="17" t="s">
        <v>382</v>
      </c>
      <c r="C31" t="str">
        <f t="shared" si="2"/>
        <v>British Virgin Is.</v>
      </c>
      <c r="D31" s="33" t="s">
        <v>638</v>
      </c>
      <c r="E31" s="33" t="s">
        <v>675</v>
      </c>
      <c r="F31" t="str">
        <f t="shared" si="3"/>
        <v xml:space="preserve">LATIN AMER. &amp; CARIB   </v>
      </c>
      <c r="G31" t="str">
        <f t="shared" si="4"/>
        <v xml:space="preserve">LATIN AMER. &amp; CARIB  </v>
      </c>
      <c r="H31" t="str">
        <f t="shared" si="8"/>
        <v xml:space="preserve">LATIN AMER. &amp; CARIB </v>
      </c>
      <c r="I31" t="str">
        <f t="shared" si="8"/>
        <v>LATIN AMER. &amp; CARIB</v>
      </c>
      <c r="J31" t="str">
        <f t="shared" si="8"/>
        <v>LATIN AMER. &amp; CARIB</v>
      </c>
      <c r="K31" t="str">
        <f t="shared" si="8"/>
        <v>LATIN AMER. &amp; CARIB</v>
      </c>
      <c r="L31" t="str">
        <f t="shared" si="8"/>
        <v>LATIN AMER. &amp; CARIB</v>
      </c>
      <c r="M31" t="str">
        <f t="shared" si="8"/>
        <v>LATIN AMER. &amp; CARIB</v>
      </c>
      <c r="N31" t="str">
        <f t="shared" si="8"/>
        <v>LATIN AMER. &amp; CARIB</v>
      </c>
      <c r="O31" t="str">
        <f t="shared" si="8"/>
        <v>LATIN AMER. &amp; CARIB</v>
      </c>
      <c r="P31" t="str">
        <f t="shared" si="8"/>
        <v>LATIN AMER. &amp; CARIB</v>
      </c>
      <c r="Q31" t="str">
        <f t="shared" si="8"/>
        <v>LATIN AMER. &amp; CARIB</v>
      </c>
      <c r="R31" t="str">
        <f t="shared" si="8"/>
        <v>LATIN AMER. &amp; CARIB</v>
      </c>
      <c r="S31" t="str">
        <f t="shared" si="8"/>
        <v>LATIN AMER. &amp; CARIB</v>
      </c>
      <c r="T31" t="str">
        <f t="shared" si="8"/>
        <v>LATIN AMER. &amp; CARIB</v>
      </c>
      <c r="U31" t="str">
        <f t="shared" si="8"/>
        <v>LATIN AMER. &amp; CARIB</v>
      </c>
      <c r="V31" t="str">
        <f t="shared" si="8"/>
        <v>LATIN AMER. &amp; CARIB</v>
      </c>
      <c r="W31" t="str">
        <f t="shared" si="8"/>
        <v>LATIN AMER. &amp; CARIB</v>
      </c>
      <c r="X31" t="str">
        <f t="shared" si="8"/>
        <v>LATIN AMER. &amp; CARIB</v>
      </c>
      <c r="Y31" t="str">
        <f t="shared" si="8"/>
        <v>LATIN AMER. &amp; CARIB</v>
      </c>
      <c r="Z31" t="str">
        <f t="shared" si="8"/>
        <v>LATIN AMER. &amp; CARIB</v>
      </c>
      <c r="AA31" t="str">
        <f t="shared" si="8"/>
        <v>LATIN AMER. &amp; CARIB</v>
      </c>
      <c r="AB31" t="str">
        <f t="shared" si="7"/>
        <v>LATIN AMER. &amp; CARIB</v>
      </c>
      <c r="AC31" t="str">
        <f t="shared" si="7"/>
        <v>LATIN AMER. &amp; CARIB</v>
      </c>
      <c r="AD31" t="str">
        <f t="shared" si="7"/>
        <v>LATIN AMER. &amp; CARIB</v>
      </c>
      <c r="AE31" t="str">
        <f t="shared" si="7"/>
        <v>LATIN AMER. &amp; CARIB</v>
      </c>
      <c r="AF31" t="str">
        <f t="shared" si="7"/>
        <v>LATIN AMER. &amp; CARIB</v>
      </c>
      <c r="AG31" t="str">
        <f t="shared" si="7"/>
        <v>LATIN AMER. &amp; CARIB</v>
      </c>
      <c r="AH31" t="str">
        <f t="shared" si="7"/>
        <v>LATIN AMER. &amp; CARIB</v>
      </c>
      <c r="AI31" t="str">
        <f t="shared" si="7"/>
        <v>LATIN AMER. &amp; CARIB</v>
      </c>
      <c r="AJ31" t="str">
        <f t="shared" si="7"/>
        <v>LATIN AMER. &amp; CARIB</v>
      </c>
      <c r="AK31" t="str">
        <f t="shared" si="7"/>
        <v>LATIN AMER. &amp; CARIB</v>
      </c>
      <c r="AL31" t="str">
        <f t="shared" si="7"/>
        <v>LATIN AMER. &amp; CARIB</v>
      </c>
      <c r="AM31" t="str">
        <f t="shared" si="7"/>
        <v>LATIN AMER. &amp; CARIB</v>
      </c>
      <c r="AN31" t="str">
        <f t="shared" si="7"/>
        <v>LATIN AMER. &amp; CARIB</v>
      </c>
      <c r="AO31" t="str">
        <f t="shared" si="7"/>
        <v>LATIN AMER. &amp; CARIB</v>
      </c>
      <c r="AP31" t="str">
        <f t="shared" si="7"/>
        <v>LATIN AMER. &amp; CARIB</v>
      </c>
      <c r="AQ31" t="str">
        <f t="shared" si="7"/>
        <v>LATIN AMER. &amp; CARIB</v>
      </c>
      <c r="AR31" t="str">
        <f t="shared" si="7"/>
        <v>LATIN AMER. &amp; CARIB</v>
      </c>
      <c r="AS31" t="str">
        <f t="shared" si="7"/>
        <v>LATIN AMER. &amp; CARIB</v>
      </c>
      <c r="AT31" t="str">
        <f t="shared" si="7"/>
        <v>LATIN AMER. &amp; CARIB</v>
      </c>
      <c r="AU31" t="str">
        <f t="shared" si="7"/>
        <v>LATIN AMER. &amp; CARIB</v>
      </c>
      <c r="AV31" t="str">
        <f t="shared" si="7"/>
        <v>LATIN AMER. &amp; CARIB</v>
      </c>
      <c r="AW31" t="str">
        <f t="shared" si="7"/>
        <v>LATIN AMER. &amp; CARIB</v>
      </c>
      <c r="AX31" t="str">
        <f t="shared" si="7"/>
        <v>LATIN AMER. &amp; CARIB</v>
      </c>
      <c r="AY31" t="str">
        <f t="shared" si="7"/>
        <v>LATIN AMER. &amp; CARIB</v>
      </c>
      <c r="AZ31" t="str">
        <f t="shared" si="7"/>
        <v>LATIN AMER. &amp; CARIB</v>
      </c>
      <c r="BA31" t="str">
        <f t="shared" si="7"/>
        <v>LATIN AMER. &amp; CARIB</v>
      </c>
      <c r="BB31" t="s">
        <v>675</v>
      </c>
    </row>
    <row r="32" spans="1:54" ht="14.5" x14ac:dyDescent="0.35">
      <c r="A32" s="13" t="s">
        <v>408</v>
      </c>
      <c r="B32" s="17" t="s">
        <v>370</v>
      </c>
      <c r="C32" t="str">
        <f t="shared" si="2"/>
        <v>Brunei</v>
      </c>
      <c r="D32" s="33" t="s">
        <v>633</v>
      </c>
      <c r="E32" s="33" t="s">
        <v>670</v>
      </c>
      <c r="F32" t="str">
        <f t="shared" si="3"/>
        <v xml:space="preserve">ASIA (EX. NEAR EAST)        </v>
      </c>
      <c r="G32" t="str">
        <f t="shared" si="4"/>
        <v xml:space="preserve">ASIA (EX. NEAR EAST)       </v>
      </c>
      <c r="H32" t="str">
        <f t="shared" si="8"/>
        <v xml:space="preserve">ASIA (EX. NEAR EAST)      </v>
      </c>
      <c r="I32" t="str">
        <f t="shared" si="8"/>
        <v xml:space="preserve">ASIA (EX. NEAR EAST)     </v>
      </c>
      <c r="J32" t="str">
        <f t="shared" si="8"/>
        <v xml:space="preserve">ASIA (EX. NEAR EAST)    </v>
      </c>
      <c r="K32" t="str">
        <f t="shared" si="8"/>
        <v xml:space="preserve">ASIA (EX. NEAR EAST)   </v>
      </c>
      <c r="L32" t="str">
        <f t="shared" si="8"/>
        <v xml:space="preserve">ASIA (EX. NEAR EAST)  </v>
      </c>
      <c r="M32" t="str">
        <f t="shared" si="8"/>
        <v xml:space="preserve">ASIA (EX. NEAR EAST) </v>
      </c>
      <c r="N32" t="str">
        <f t="shared" si="8"/>
        <v>ASIA (EX. NEAR EAST)</v>
      </c>
      <c r="O32" t="str">
        <f t="shared" si="8"/>
        <v>ASIA (EX. NEAR EAST)</v>
      </c>
      <c r="P32" t="str">
        <f t="shared" si="8"/>
        <v>ASIA (EX. NEAR EAST)</v>
      </c>
      <c r="Q32" t="str">
        <f t="shared" si="8"/>
        <v>ASIA (EX. NEAR EAST)</v>
      </c>
      <c r="R32" t="str">
        <f t="shared" si="8"/>
        <v>ASIA (EX. NEAR EAST)</v>
      </c>
      <c r="S32" t="str">
        <f t="shared" si="8"/>
        <v>ASIA (EX. NEAR EAST)</v>
      </c>
      <c r="T32" t="str">
        <f t="shared" si="8"/>
        <v>ASIA (EX. NEAR EAST)</v>
      </c>
      <c r="U32" t="str">
        <f t="shared" si="8"/>
        <v>ASIA (EX. NEAR EAST)</v>
      </c>
      <c r="V32" t="str">
        <f t="shared" si="8"/>
        <v>ASIA (EX. NEAR EAST)</v>
      </c>
      <c r="W32" t="str">
        <f t="shared" si="8"/>
        <v>ASIA (EX. NEAR EAST)</v>
      </c>
      <c r="X32" t="str">
        <f t="shared" si="8"/>
        <v>ASIA (EX. NEAR EAST)</v>
      </c>
      <c r="Y32" t="str">
        <f t="shared" si="8"/>
        <v>ASIA (EX. NEAR EAST)</v>
      </c>
      <c r="Z32" t="str">
        <f t="shared" si="8"/>
        <v>ASIA (EX. NEAR EAST)</v>
      </c>
      <c r="AA32" t="str">
        <f t="shared" si="8"/>
        <v>ASIA (EX. NEAR EAST)</v>
      </c>
      <c r="AB32" t="str">
        <f t="shared" si="7"/>
        <v>ASIA (EX. NEAR EAST)</v>
      </c>
      <c r="AC32" t="str">
        <f t="shared" si="7"/>
        <v>ASIA (EX. NEAR EAST)</v>
      </c>
      <c r="AD32" t="str">
        <f t="shared" si="7"/>
        <v>ASIA (EX. NEAR EAST)</v>
      </c>
      <c r="AE32" t="str">
        <f t="shared" si="7"/>
        <v>ASIA (EX. NEAR EAST)</v>
      </c>
      <c r="AF32" t="str">
        <f t="shared" si="7"/>
        <v>ASIA (EX. NEAR EAST)</v>
      </c>
      <c r="AG32" t="str">
        <f t="shared" si="7"/>
        <v>ASIA (EX. NEAR EAST)</v>
      </c>
      <c r="AH32" t="str">
        <f t="shared" si="7"/>
        <v>ASIA (EX. NEAR EAST)</v>
      </c>
      <c r="AI32" t="str">
        <f t="shared" si="7"/>
        <v>ASIA (EX. NEAR EAST)</v>
      </c>
      <c r="AJ32" t="str">
        <f t="shared" si="7"/>
        <v>ASIA (EX. NEAR EAST)</v>
      </c>
      <c r="AK32" t="str">
        <f t="shared" si="7"/>
        <v>ASIA (EX. NEAR EAST)</v>
      </c>
      <c r="AL32" t="str">
        <f t="shared" si="7"/>
        <v>ASIA (EX. NEAR EAST)</v>
      </c>
      <c r="AM32" t="str">
        <f t="shared" ref="AB32:BA42" si="9">IF(RIGHT(AL32,1)=" ",LEFT(AL32,LEN(AL32)-1),AL32)</f>
        <v>ASIA (EX. NEAR EAST)</v>
      </c>
      <c r="AN32" t="str">
        <f t="shared" si="9"/>
        <v>ASIA (EX. NEAR EAST)</v>
      </c>
      <c r="AO32" t="str">
        <f t="shared" si="9"/>
        <v>ASIA (EX. NEAR EAST)</v>
      </c>
      <c r="AP32" t="str">
        <f t="shared" si="9"/>
        <v>ASIA (EX. NEAR EAST)</v>
      </c>
      <c r="AQ32" t="str">
        <f t="shared" si="9"/>
        <v>ASIA (EX. NEAR EAST)</v>
      </c>
      <c r="AR32" t="str">
        <f t="shared" si="9"/>
        <v>ASIA (EX. NEAR EAST)</v>
      </c>
      <c r="AS32" t="str">
        <f t="shared" si="9"/>
        <v>ASIA (EX. NEAR EAST)</v>
      </c>
      <c r="AT32" t="str">
        <f t="shared" si="9"/>
        <v>ASIA (EX. NEAR EAST)</v>
      </c>
      <c r="AU32" t="str">
        <f t="shared" si="9"/>
        <v>ASIA (EX. NEAR EAST)</v>
      </c>
      <c r="AV32" t="str">
        <f t="shared" si="9"/>
        <v>ASIA (EX. NEAR EAST)</v>
      </c>
      <c r="AW32" t="str">
        <f t="shared" si="9"/>
        <v>ASIA (EX. NEAR EAST)</v>
      </c>
      <c r="AX32" t="str">
        <f t="shared" si="9"/>
        <v>ASIA (EX. NEAR EAST)</v>
      </c>
      <c r="AY32" t="str">
        <f t="shared" si="9"/>
        <v>ASIA (EX. NEAR EAST)</v>
      </c>
      <c r="AZ32" t="str">
        <f t="shared" si="9"/>
        <v>ASIA (EX. NEAR EAST)</v>
      </c>
      <c r="BA32" t="str">
        <f t="shared" si="9"/>
        <v>ASIA (EX. NEAR EAST)</v>
      </c>
      <c r="BB32" t="s">
        <v>670</v>
      </c>
    </row>
    <row r="33" spans="1:54" ht="14.5" x14ac:dyDescent="0.35">
      <c r="A33" s="13" t="s">
        <v>409</v>
      </c>
      <c r="B33" s="17" t="s">
        <v>372</v>
      </c>
      <c r="C33" t="str">
        <f t="shared" si="2"/>
        <v>Bulgaria</v>
      </c>
      <c r="D33" s="33" t="s">
        <v>86</v>
      </c>
      <c r="E33" s="33" t="s">
        <v>671</v>
      </c>
      <c r="F33" t="str">
        <f t="shared" si="3"/>
        <v xml:space="preserve">EASTERN EUROPE                    </v>
      </c>
      <c r="G33" t="str">
        <f t="shared" si="4"/>
        <v xml:space="preserve">EASTERN EUROPE                   </v>
      </c>
      <c r="H33" t="str">
        <f t="shared" si="8"/>
        <v xml:space="preserve">EASTERN EUROPE                  </v>
      </c>
      <c r="I33" t="str">
        <f t="shared" si="8"/>
        <v xml:space="preserve">EASTERN EUROPE                 </v>
      </c>
      <c r="J33" t="str">
        <f t="shared" si="8"/>
        <v xml:space="preserve">EASTERN EUROPE                </v>
      </c>
      <c r="K33" t="str">
        <f t="shared" si="8"/>
        <v xml:space="preserve">EASTERN EUROPE               </v>
      </c>
      <c r="L33" t="str">
        <f t="shared" si="8"/>
        <v xml:space="preserve">EASTERN EUROPE              </v>
      </c>
      <c r="M33" t="str">
        <f t="shared" si="8"/>
        <v xml:space="preserve">EASTERN EUROPE             </v>
      </c>
      <c r="N33" t="str">
        <f t="shared" si="8"/>
        <v xml:space="preserve">EASTERN EUROPE            </v>
      </c>
      <c r="O33" t="str">
        <f t="shared" si="8"/>
        <v xml:space="preserve">EASTERN EUROPE           </v>
      </c>
      <c r="P33" t="str">
        <f t="shared" si="8"/>
        <v xml:space="preserve">EASTERN EUROPE          </v>
      </c>
      <c r="Q33" t="str">
        <f t="shared" si="8"/>
        <v xml:space="preserve">EASTERN EUROPE         </v>
      </c>
      <c r="R33" t="str">
        <f t="shared" si="8"/>
        <v xml:space="preserve">EASTERN EUROPE        </v>
      </c>
      <c r="S33" t="str">
        <f t="shared" si="8"/>
        <v xml:space="preserve">EASTERN EUROPE       </v>
      </c>
      <c r="T33" t="str">
        <f t="shared" si="8"/>
        <v xml:space="preserve">EASTERN EUROPE      </v>
      </c>
      <c r="U33" t="str">
        <f t="shared" si="8"/>
        <v xml:space="preserve">EASTERN EUROPE     </v>
      </c>
      <c r="V33" t="str">
        <f t="shared" si="8"/>
        <v xml:space="preserve">EASTERN EUROPE    </v>
      </c>
      <c r="W33" t="str">
        <f t="shared" si="8"/>
        <v xml:space="preserve">EASTERN EUROPE   </v>
      </c>
      <c r="X33" t="str">
        <f t="shared" si="8"/>
        <v xml:space="preserve">EASTERN EUROPE  </v>
      </c>
      <c r="Y33" t="str">
        <f t="shared" si="8"/>
        <v xml:space="preserve">EASTERN EUROPE </v>
      </c>
      <c r="Z33" t="str">
        <f t="shared" si="8"/>
        <v>EASTERN EUROPE</v>
      </c>
      <c r="AA33" t="str">
        <f t="shared" si="8"/>
        <v>EASTERN EUROPE</v>
      </c>
      <c r="AB33" t="str">
        <f t="shared" si="9"/>
        <v>EASTERN EUROPE</v>
      </c>
      <c r="AC33" t="str">
        <f t="shared" si="9"/>
        <v>EASTERN EUROPE</v>
      </c>
      <c r="AD33" t="str">
        <f t="shared" si="9"/>
        <v>EASTERN EUROPE</v>
      </c>
      <c r="AE33" t="str">
        <f t="shared" si="9"/>
        <v>EASTERN EUROPE</v>
      </c>
      <c r="AF33" t="str">
        <f t="shared" si="9"/>
        <v>EASTERN EUROPE</v>
      </c>
      <c r="AG33" t="str">
        <f t="shared" si="9"/>
        <v>EASTERN EUROPE</v>
      </c>
      <c r="AH33" t="str">
        <f t="shared" si="9"/>
        <v>EASTERN EUROPE</v>
      </c>
      <c r="AI33" t="str">
        <f t="shared" si="9"/>
        <v>EASTERN EUROPE</v>
      </c>
      <c r="AJ33" t="str">
        <f t="shared" si="9"/>
        <v>EASTERN EUROPE</v>
      </c>
      <c r="AK33" t="str">
        <f t="shared" si="9"/>
        <v>EASTERN EUROPE</v>
      </c>
      <c r="AL33" t="str">
        <f t="shared" si="9"/>
        <v>EASTERN EUROPE</v>
      </c>
      <c r="AM33" t="str">
        <f t="shared" si="9"/>
        <v>EASTERN EUROPE</v>
      </c>
      <c r="AN33" t="str">
        <f t="shared" si="9"/>
        <v>EASTERN EUROPE</v>
      </c>
      <c r="AO33" t="str">
        <f t="shared" si="9"/>
        <v>EASTERN EUROPE</v>
      </c>
      <c r="AP33" t="str">
        <f t="shared" si="9"/>
        <v>EASTERN EUROPE</v>
      </c>
      <c r="AQ33" t="str">
        <f t="shared" si="9"/>
        <v>EASTERN EUROPE</v>
      </c>
      <c r="AR33" t="str">
        <f t="shared" si="9"/>
        <v>EASTERN EUROPE</v>
      </c>
      <c r="AS33" t="str">
        <f t="shared" si="9"/>
        <v>EASTERN EUROPE</v>
      </c>
      <c r="AT33" t="str">
        <f t="shared" si="9"/>
        <v>EASTERN EUROPE</v>
      </c>
      <c r="AU33" t="str">
        <f t="shared" si="9"/>
        <v>EASTERN EUROPE</v>
      </c>
      <c r="AV33" t="str">
        <f t="shared" si="9"/>
        <v>EASTERN EUROPE</v>
      </c>
      <c r="AW33" t="str">
        <f t="shared" si="9"/>
        <v>EASTERN EUROPE</v>
      </c>
      <c r="AX33" t="str">
        <f t="shared" si="9"/>
        <v>EASTERN EUROPE</v>
      </c>
      <c r="AY33" t="str">
        <f t="shared" si="9"/>
        <v>EASTERN EUROPE</v>
      </c>
      <c r="AZ33" t="str">
        <f t="shared" si="9"/>
        <v>EASTERN EUROPE</v>
      </c>
      <c r="BA33" t="str">
        <f t="shared" si="9"/>
        <v>EASTERN EUROPE</v>
      </c>
      <c r="BB33" t="s">
        <v>671</v>
      </c>
    </row>
    <row r="34" spans="1:54" ht="14.5" x14ac:dyDescent="0.35">
      <c r="A34" s="13" t="s">
        <v>410</v>
      </c>
      <c r="B34" s="17" t="s">
        <v>380</v>
      </c>
      <c r="C34" t="str">
        <f t="shared" si="2"/>
        <v>Burkina Faso</v>
      </c>
      <c r="D34" s="33" t="s">
        <v>87</v>
      </c>
      <c r="E34" s="33" t="s">
        <v>674</v>
      </c>
      <c r="F34" t="str">
        <f t="shared" si="3"/>
        <v xml:space="preserve">SUB-SAHARAN AFRICA                </v>
      </c>
      <c r="G34" t="str">
        <f t="shared" si="4"/>
        <v xml:space="preserve">SUB-SAHARAN AFRICA               </v>
      </c>
      <c r="H34" t="str">
        <f t="shared" si="8"/>
        <v xml:space="preserve">SUB-SAHARAN AFRICA              </v>
      </c>
      <c r="I34" t="str">
        <f t="shared" si="8"/>
        <v xml:space="preserve">SUB-SAHARAN AFRICA             </v>
      </c>
      <c r="J34" t="str">
        <f t="shared" si="8"/>
        <v xml:space="preserve">SUB-SAHARAN AFRICA            </v>
      </c>
      <c r="K34" t="str">
        <f t="shared" si="8"/>
        <v xml:space="preserve">SUB-SAHARAN AFRICA           </v>
      </c>
      <c r="L34" t="str">
        <f t="shared" si="8"/>
        <v xml:space="preserve">SUB-SAHARAN AFRICA          </v>
      </c>
      <c r="M34" t="str">
        <f t="shared" si="8"/>
        <v xml:space="preserve">SUB-SAHARAN AFRICA         </v>
      </c>
      <c r="N34" t="str">
        <f t="shared" si="8"/>
        <v xml:space="preserve">SUB-SAHARAN AFRICA        </v>
      </c>
      <c r="O34" t="str">
        <f t="shared" si="8"/>
        <v xml:space="preserve">SUB-SAHARAN AFRICA       </v>
      </c>
      <c r="P34" t="str">
        <f t="shared" si="8"/>
        <v xml:space="preserve">SUB-SAHARAN AFRICA      </v>
      </c>
      <c r="Q34" t="str">
        <f t="shared" si="8"/>
        <v xml:space="preserve">SUB-SAHARAN AFRICA     </v>
      </c>
      <c r="R34" t="str">
        <f t="shared" si="8"/>
        <v xml:space="preserve">SUB-SAHARAN AFRICA    </v>
      </c>
      <c r="S34" t="str">
        <f t="shared" si="8"/>
        <v xml:space="preserve">SUB-SAHARAN AFRICA   </v>
      </c>
      <c r="T34" t="str">
        <f t="shared" si="8"/>
        <v xml:space="preserve">SUB-SAHARAN AFRICA  </v>
      </c>
      <c r="U34" t="str">
        <f t="shared" si="8"/>
        <v xml:space="preserve">SUB-SAHARAN AFRICA </v>
      </c>
      <c r="V34" t="str">
        <f t="shared" si="8"/>
        <v>SUB-SAHARAN AFRICA</v>
      </c>
      <c r="W34" t="str">
        <f t="shared" si="8"/>
        <v>SUB-SAHARAN AFRICA</v>
      </c>
      <c r="X34" t="str">
        <f t="shared" si="8"/>
        <v>SUB-SAHARAN AFRICA</v>
      </c>
      <c r="Y34" t="str">
        <f t="shared" si="8"/>
        <v>SUB-SAHARAN AFRICA</v>
      </c>
      <c r="Z34" t="str">
        <f t="shared" si="8"/>
        <v>SUB-SAHARAN AFRICA</v>
      </c>
      <c r="AA34" t="str">
        <f t="shared" si="8"/>
        <v>SUB-SAHARAN AFRICA</v>
      </c>
      <c r="AB34" t="str">
        <f t="shared" si="9"/>
        <v>SUB-SAHARAN AFRICA</v>
      </c>
      <c r="AC34" t="str">
        <f t="shared" si="9"/>
        <v>SUB-SAHARAN AFRICA</v>
      </c>
      <c r="AD34" t="str">
        <f t="shared" si="9"/>
        <v>SUB-SAHARAN AFRICA</v>
      </c>
      <c r="AE34" t="str">
        <f t="shared" si="9"/>
        <v>SUB-SAHARAN AFRICA</v>
      </c>
      <c r="AF34" t="str">
        <f t="shared" si="9"/>
        <v>SUB-SAHARAN AFRICA</v>
      </c>
      <c r="AG34" t="str">
        <f t="shared" si="9"/>
        <v>SUB-SAHARAN AFRICA</v>
      </c>
      <c r="AH34" t="str">
        <f t="shared" si="9"/>
        <v>SUB-SAHARAN AFRICA</v>
      </c>
      <c r="AI34" t="str">
        <f t="shared" si="9"/>
        <v>SUB-SAHARAN AFRICA</v>
      </c>
      <c r="AJ34" t="str">
        <f t="shared" si="9"/>
        <v>SUB-SAHARAN AFRICA</v>
      </c>
      <c r="AK34" t="str">
        <f t="shared" si="9"/>
        <v>SUB-SAHARAN AFRICA</v>
      </c>
      <c r="AL34" t="str">
        <f t="shared" si="9"/>
        <v>SUB-SAHARAN AFRICA</v>
      </c>
      <c r="AM34" t="str">
        <f t="shared" si="9"/>
        <v>SUB-SAHARAN AFRICA</v>
      </c>
      <c r="AN34" t="str">
        <f t="shared" si="9"/>
        <v>SUB-SAHARAN AFRICA</v>
      </c>
      <c r="AO34" t="str">
        <f t="shared" si="9"/>
        <v>SUB-SAHARAN AFRICA</v>
      </c>
      <c r="AP34" t="str">
        <f t="shared" si="9"/>
        <v>SUB-SAHARAN AFRICA</v>
      </c>
      <c r="AQ34" t="str">
        <f t="shared" si="9"/>
        <v>SUB-SAHARAN AFRICA</v>
      </c>
      <c r="AR34" t="str">
        <f t="shared" si="9"/>
        <v>SUB-SAHARAN AFRICA</v>
      </c>
      <c r="AS34" t="str">
        <f t="shared" si="9"/>
        <v>SUB-SAHARAN AFRICA</v>
      </c>
      <c r="AT34" t="str">
        <f t="shared" si="9"/>
        <v>SUB-SAHARAN AFRICA</v>
      </c>
      <c r="AU34" t="str">
        <f t="shared" si="9"/>
        <v>SUB-SAHARAN AFRICA</v>
      </c>
      <c r="AV34" t="str">
        <f t="shared" si="9"/>
        <v>SUB-SAHARAN AFRICA</v>
      </c>
      <c r="AW34" t="str">
        <f t="shared" si="9"/>
        <v>SUB-SAHARAN AFRICA</v>
      </c>
      <c r="AX34" t="str">
        <f t="shared" si="9"/>
        <v>SUB-SAHARAN AFRICA</v>
      </c>
      <c r="AY34" t="str">
        <f t="shared" si="9"/>
        <v>SUB-SAHARAN AFRICA</v>
      </c>
      <c r="AZ34" t="str">
        <f t="shared" si="9"/>
        <v>SUB-SAHARAN AFRICA</v>
      </c>
      <c r="BA34" t="str">
        <f t="shared" si="9"/>
        <v>SUB-SAHARAN AFRICA</v>
      </c>
      <c r="BB34" t="s">
        <v>674</v>
      </c>
    </row>
    <row r="35" spans="1:54" ht="14.5" x14ac:dyDescent="0.35">
      <c r="A35" s="13" t="s">
        <v>411</v>
      </c>
      <c r="B35" s="17" t="s">
        <v>370</v>
      </c>
      <c r="C35" t="str">
        <f t="shared" si="2"/>
        <v>Burma</v>
      </c>
      <c r="D35" s="33" t="s">
        <v>639</v>
      </c>
      <c r="E35" s="33" t="s">
        <v>670</v>
      </c>
      <c r="F35" t="str">
        <f t="shared" si="3"/>
        <v xml:space="preserve">ASIA (EX. NEAR EAST)        </v>
      </c>
      <c r="G35" t="str">
        <f t="shared" si="4"/>
        <v xml:space="preserve">ASIA (EX. NEAR EAST)       </v>
      </c>
      <c r="H35" t="str">
        <f t="shared" si="8"/>
        <v xml:space="preserve">ASIA (EX. NEAR EAST)      </v>
      </c>
      <c r="I35" t="str">
        <f t="shared" si="8"/>
        <v xml:space="preserve">ASIA (EX. NEAR EAST)     </v>
      </c>
      <c r="J35" t="str">
        <f t="shared" si="8"/>
        <v xml:space="preserve">ASIA (EX. NEAR EAST)    </v>
      </c>
      <c r="K35" t="str">
        <f t="shared" si="8"/>
        <v xml:space="preserve">ASIA (EX. NEAR EAST)   </v>
      </c>
      <c r="L35" t="str">
        <f t="shared" si="8"/>
        <v xml:space="preserve">ASIA (EX. NEAR EAST)  </v>
      </c>
      <c r="M35" t="str">
        <f t="shared" si="8"/>
        <v xml:space="preserve">ASIA (EX. NEAR EAST) </v>
      </c>
      <c r="N35" t="str">
        <f t="shared" si="8"/>
        <v>ASIA (EX. NEAR EAST)</v>
      </c>
      <c r="O35" t="str">
        <f t="shared" si="8"/>
        <v>ASIA (EX. NEAR EAST)</v>
      </c>
      <c r="P35" t="str">
        <f t="shared" si="8"/>
        <v>ASIA (EX. NEAR EAST)</v>
      </c>
      <c r="Q35" t="str">
        <f t="shared" si="8"/>
        <v>ASIA (EX. NEAR EAST)</v>
      </c>
      <c r="R35" t="str">
        <f t="shared" si="8"/>
        <v>ASIA (EX. NEAR EAST)</v>
      </c>
      <c r="S35" t="str">
        <f t="shared" si="8"/>
        <v>ASIA (EX. NEAR EAST)</v>
      </c>
      <c r="T35" t="str">
        <f t="shared" si="8"/>
        <v>ASIA (EX. NEAR EAST)</v>
      </c>
      <c r="U35" t="str">
        <f t="shared" si="8"/>
        <v>ASIA (EX. NEAR EAST)</v>
      </c>
      <c r="V35" t="str">
        <f t="shared" si="8"/>
        <v>ASIA (EX. NEAR EAST)</v>
      </c>
      <c r="W35" t="str">
        <f t="shared" si="8"/>
        <v>ASIA (EX. NEAR EAST)</v>
      </c>
      <c r="X35" t="str">
        <f t="shared" si="8"/>
        <v>ASIA (EX. NEAR EAST)</v>
      </c>
      <c r="Y35" t="str">
        <f t="shared" si="8"/>
        <v>ASIA (EX. NEAR EAST)</v>
      </c>
      <c r="Z35" t="str">
        <f t="shared" si="8"/>
        <v>ASIA (EX. NEAR EAST)</v>
      </c>
      <c r="AA35" t="str">
        <f t="shared" si="8"/>
        <v>ASIA (EX. NEAR EAST)</v>
      </c>
      <c r="AB35" t="str">
        <f t="shared" si="9"/>
        <v>ASIA (EX. NEAR EAST)</v>
      </c>
      <c r="AC35" t="str">
        <f t="shared" si="9"/>
        <v>ASIA (EX. NEAR EAST)</v>
      </c>
      <c r="AD35" t="str">
        <f t="shared" si="9"/>
        <v>ASIA (EX. NEAR EAST)</v>
      </c>
      <c r="AE35" t="str">
        <f t="shared" si="9"/>
        <v>ASIA (EX. NEAR EAST)</v>
      </c>
      <c r="AF35" t="str">
        <f t="shared" si="9"/>
        <v>ASIA (EX. NEAR EAST)</v>
      </c>
      <c r="AG35" t="str">
        <f t="shared" si="9"/>
        <v>ASIA (EX. NEAR EAST)</v>
      </c>
      <c r="AH35" t="str">
        <f t="shared" si="9"/>
        <v>ASIA (EX. NEAR EAST)</v>
      </c>
      <c r="AI35" t="str">
        <f t="shared" si="9"/>
        <v>ASIA (EX. NEAR EAST)</v>
      </c>
      <c r="AJ35" t="str">
        <f t="shared" si="9"/>
        <v>ASIA (EX. NEAR EAST)</v>
      </c>
      <c r="AK35" t="str">
        <f t="shared" si="9"/>
        <v>ASIA (EX. NEAR EAST)</v>
      </c>
      <c r="AL35" t="str">
        <f t="shared" si="9"/>
        <v>ASIA (EX. NEAR EAST)</v>
      </c>
      <c r="AM35" t="str">
        <f t="shared" si="9"/>
        <v>ASIA (EX. NEAR EAST)</v>
      </c>
      <c r="AN35" t="str">
        <f t="shared" si="9"/>
        <v>ASIA (EX. NEAR EAST)</v>
      </c>
      <c r="AO35" t="str">
        <f t="shared" si="9"/>
        <v>ASIA (EX. NEAR EAST)</v>
      </c>
      <c r="AP35" t="str">
        <f t="shared" si="9"/>
        <v>ASIA (EX. NEAR EAST)</v>
      </c>
      <c r="AQ35" t="str">
        <f t="shared" si="9"/>
        <v>ASIA (EX. NEAR EAST)</v>
      </c>
      <c r="AR35" t="str">
        <f t="shared" si="9"/>
        <v>ASIA (EX. NEAR EAST)</v>
      </c>
      <c r="AS35" t="str">
        <f t="shared" si="9"/>
        <v>ASIA (EX. NEAR EAST)</v>
      </c>
      <c r="AT35" t="str">
        <f t="shared" si="9"/>
        <v>ASIA (EX. NEAR EAST)</v>
      </c>
      <c r="AU35" t="str">
        <f t="shared" si="9"/>
        <v>ASIA (EX. NEAR EAST)</v>
      </c>
      <c r="AV35" t="str">
        <f t="shared" si="9"/>
        <v>ASIA (EX. NEAR EAST)</v>
      </c>
      <c r="AW35" t="str">
        <f t="shared" si="9"/>
        <v>ASIA (EX. NEAR EAST)</v>
      </c>
      <c r="AX35" t="str">
        <f t="shared" si="9"/>
        <v>ASIA (EX. NEAR EAST)</v>
      </c>
      <c r="AY35" t="str">
        <f t="shared" si="9"/>
        <v>ASIA (EX. NEAR EAST)</v>
      </c>
      <c r="AZ35" t="str">
        <f t="shared" si="9"/>
        <v>ASIA (EX. NEAR EAST)</v>
      </c>
      <c r="BA35" t="str">
        <f t="shared" si="9"/>
        <v>ASIA (EX. NEAR EAST)</v>
      </c>
      <c r="BB35" t="s">
        <v>670</v>
      </c>
    </row>
    <row r="36" spans="1:54" ht="14.5" x14ac:dyDescent="0.35">
      <c r="A36" s="13" t="s">
        <v>412</v>
      </c>
      <c r="B36" s="17" t="s">
        <v>380</v>
      </c>
      <c r="C36" t="str">
        <f t="shared" si="2"/>
        <v>Burundi</v>
      </c>
      <c r="D36" s="33" t="s">
        <v>88</v>
      </c>
      <c r="E36" s="33" t="s">
        <v>674</v>
      </c>
      <c r="F36" t="str">
        <f t="shared" si="3"/>
        <v xml:space="preserve">SUB-SAHARAN AFRICA                </v>
      </c>
      <c r="G36" t="str">
        <f t="shared" si="4"/>
        <v xml:space="preserve">SUB-SAHARAN AFRICA               </v>
      </c>
      <c r="H36" t="str">
        <f t="shared" si="8"/>
        <v xml:space="preserve">SUB-SAHARAN AFRICA              </v>
      </c>
      <c r="I36" t="str">
        <f t="shared" si="8"/>
        <v xml:space="preserve">SUB-SAHARAN AFRICA             </v>
      </c>
      <c r="J36" t="str">
        <f t="shared" si="8"/>
        <v xml:space="preserve">SUB-SAHARAN AFRICA            </v>
      </c>
      <c r="K36" t="str">
        <f t="shared" si="8"/>
        <v xml:space="preserve">SUB-SAHARAN AFRICA           </v>
      </c>
      <c r="L36" t="str">
        <f t="shared" si="8"/>
        <v xml:space="preserve">SUB-SAHARAN AFRICA          </v>
      </c>
      <c r="M36" t="str">
        <f t="shared" si="8"/>
        <v xml:space="preserve">SUB-SAHARAN AFRICA         </v>
      </c>
      <c r="N36" t="str">
        <f t="shared" si="8"/>
        <v xml:space="preserve">SUB-SAHARAN AFRICA        </v>
      </c>
      <c r="O36" t="str">
        <f t="shared" si="8"/>
        <v xml:space="preserve">SUB-SAHARAN AFRICA       </v>
      </c>
      <c r="P36" t="str">
        <f t="shared" si="8"/>
        <v xml:space="preserve">SUB-SAHARAN AFRICA      </v>
      </c>
      <c r="Q36" t="str">
        <f t="shared" si="8"/>
        <v xml:space="preserve">SUB-SAHARAN AFRICA     </v>
      </c>
      <c r="R36" t="str">
        <f t="shared" si="8"/>
        <v xml:space="preserve">SUB-SAHARAN AFRICA    </v>
      </c>
      <c r="S36" t="str">
        <f t="shared" si="8"/>
        <v xml:space="preserve">SUB-SAHARAN AFRICA   </v>
      </c>
      <c r="T36" t="str">
        <f t="shared" si="8"/>
        <v xml:space="preserve">SUB-SAHARAN AFRICA  </v>
      </c>
      <c r="U36" t="str">
        <f t="shared" si="8"/>
        <v xml:space="preserve">SUB-SAHARAN AFRICA </v>
      </c>
      <c r="V36" t="str">
        <f t="shared" si="8"/>
        <v>SUB-SAHARAN AFRICA</v>
      </c>
      <c r="W36" t="str">
        <f t="shared" si="8"/>
        <v>SUB-SAHARAN AFRICA</v>
      </c>
      <c r="X36" t="str">
        <f t="shared" si="8"/>
        <v>SUB-SAHARAN AFRICA</v>
      </c>
      <c r="Y36" t="str">
        <f t="shared" si="8"/>
        <v>SUB-SAHARAN AFRICA</v>
      </c>
      <c r="Z36" t="str">
        <f t="shared" si="8"/>
        <v>SUB-SAHARAN AFRICA</v>
      </c>
      <c r="AA36" t="str">
        <f t="shared" si="8"/>
        <v>SUB-SAHARAN AFRICA</v>
      </c>
      <c r="AB36" t="str">
        <f t="shared" si="9"/>
        <v>SUB-SAHARAN AFRICA</v>
      </c>
      <c r="AC36" t="str">
        <f t="shared" si="9"/>
        <v>SUB-SAHARAN AFRICA</v>
      </c>
      <c r="AD36" t="str">
        <f t="shared" si="9"/>
        <v>SUB-SAHARAN AFRICA</v>
      </c>
      <c r="AE36" t="str">
        <f t="shared" si="9"/>
        <v>SUB-SAHARAN AFRICA</v>
      </c>
      <c r="AF36" t="str">
        <f t="shared" si="9"/>
        <v>SUB-SAHARAN AFRICA</v>
      </c>
      <c r="AG36" t="str">
        <f t="shared" si="9"/>
        <v>SUB-SAHARAN AFRICA</v>
      </c>
      <c r="AH36" t="str">
        <f t="shared" si="9"/>
        <v>SUB-SAHARAN AFRICA</v>
      </c>
      <c r="AI36" t="str">
        <f t="shared" si="9"/>
        <v>SUB-SAHARAN AFRICA</v>
      </c>
      <c r="AJ36" t="str">
        <f t="shared" si="9"/>
        <v>SUB-SAHARAN AFRICA</v>
      </c>
      <c r="AK36" t="str">
        <f t="shared" si="9"/>
        <v>SUB-SAHARAN AFRICA</v>
      </c>
      <c r="AL36" t="str">
        <f t="shared" si="9"/>
        <v>SUB-SAHARAN AFRICA</v>
      </c>
      <c r="AM36" t="str">
        <f t="shared" si="9"/>
        <v>SUB-SAHARAN AFRICA</v>
      </c>
      <c r="AN36" t="str">
        <f t="shared" si="9"/>
        <v>SUB-SAHARAN AFRICA</v>
      </c>
      <c r="AO36" t="str">
        <f t="shared" si="9"/>
        <v>SUB-SAHARAN AFRICA</v>
      </c>
      <c r="AP36" t="str">
        <f t="shared" si="9"/>
        <v>SUB-SAHARAN AFRICA</v>
      </c>
      <c r="AQ36" t="str">
        <f t="shared" si="9"/>
        <v>SUB-SAHARAN AFRICA</v>
      </c>
      <c r="AR36" t="str">
        <f t="shared" si="9"/>
        <v>SUB-SAHARAN AFRICA</v>
      </c>
      <c r="AS36" t="str">
        <f t="shared" si="9"/>
        <v>SUB-SAHARAN AFRICA</v>
      </c>
      <c r="AT36" t="str">
        <f t="shared" si="9"/>
        <v>SUB-SAHARAN AFRICA</v>
      </c>
      <c r="AU36" t="str">
        <f t="shared" si="9"/>
        <v>SUB-SAHARAN AFRICA</v>
      </c>
      <c r="AV36" t="str">
        <f t="shared" si="9"/>
        <v>SUB-SAHARAN AFRICA</v>
      </c>
      <c r="AW36" t="str">
        <f t="shared" si="9"/>
        <v>SUB-SAHARAN AFRICA</v>
      </c>
      <c r="AX36" t="str">
        <f t="shared" si="9"/>
        <v>SUB-SAHARAN AFRICA</v>
      </c>
      <c r="AY36" t="str">
        <f t="shared" si="9"/>
        <v>SUB-SAHARAN AFRICA</v>
      </c>
      <c r="AZ36" t="str">
        <f t="shared" si="9"/>
        <v>SUB-SAHARAN AFRICA</v>
      </c>
      <c r="BA36" t="str">
        <f t="shared" si="9"/>
        <v>SUB-SAHARAN AFRICA</v>
      </c>
      <c r="BB36" t="s">
        <v>674</v>
      </c>
    </row>
    <row r="37" spans="1:54" ht="14.5" x14ac:dyDescent="0.35">
      <c r="A37" s="13" t="s">
        <v>413</v>
      </c>
      <c r="B37" s="17" t="s">
        <v>370</v>
      </c>
      <c r="C37" t="str">
        <f t="shared" si="2"/>
        <v>Cambodia</v>
      </c>
      <c r="D37" s="33" t="s">
        <v>89</v>
      </c>
      <c r="E37" s="33" t="s">
        <v>670</v>
      </c>
      <c r="F37" t="str">
        <f t="shared" si="3"/>
        <v xml:space="preserve">ASIA (EX. NEAR EAST)        </v>
      </c>
      <c r="G37" t="str">
        <f t="shared" si="4"/>
        <v xml:space="preserve">ASIA (EX. NEAR EAST)       </v>
      </c>
      <c r="H37" t="str">
        <f t="shared" si="8"/>
        <v xml:space="preserve">ASIA (EX. NEAR EAST)      </v>
      </c>
      <c r="I37" t="str">
        <f t="shared" si="8"/>
        <v xml:space="preserve">ASIA (EX. NEAR EAST)     </v>
      </c>
      <c r="J37" t="str">
        <f t="shared" si="8"/>
        <v xml:space="preserve">ASIA (EX. NEAR EAST)    </v>
      </c>
      <c r="K37" t="str">
        <f t="shared" si="8"/>
        <v xml:space="preserve">ASIA (EX. NEAR EAST)   </v>
      </c>
      <c r="L37" t="str">
        <f t="shared" si="8"/>
        <v xml:space="preserve">ASIA (EX. NEAR EAST)  </v>
      </c>
      <c r="M37" t="str">
        <f t="shared" si="8"/>
        <v xml:space="preserve">ASIA (EX. NEAR EAST) </v>
      </c>
      <c r="N37" t="str">
        <f t="shared" si="8"/>
        <v>ASIA (EX. NEAR EAST)</v>
      </c>
      <c r="O37" t="str">
        <f t="shared" si="8"/>
        <v>ASIA (EX. NEAR EAST)</v>
      </c>
      <c r="P37" t="str">
        <f t="shared" si="8"/>
        <v>ASIA (EX. NEAR EAST)</v>
      </c>
      <c r="Q37" t="str">
        <f t="shared" si="8"/>
        <v>ASIA (EX. NEAR EAST)</v>
      </c>
      <c r="R37" t="str">
        <f t="shared" si="8"/>
        <v>ASIA (EX. NEAR EAST)</v>
      </c>
      <c r="S37" t="str">
        <f t="shared" si="8"/>
        <v>ASIA (EX. NEAR EAST)</v>
      </c>
      <c r="T37" t="str">
        <f t="shared" si="8"/>
        <v>ASIA (EX. NEAR EAST)</v>
      </c>
      <c r="U37" t="str">
        <f t="shared" si="8"/>
        <v>ASIA (EX. NEAR EAST)</v>
      </c>
      <c r="V37" t="str">
        <f t="shared" si="8"/>
        <v>ASIA (EX. NEAR EAST)</v>
      </c>
      <c r="W37" t="str">
        <f t="shared" si="8"/>
        <v>ASIA (EX. NEAR EAST)</v>
      </c>
      <c r="X37" t="str">
        <f t="shared" si="8"/>
        <v>ASIA (EX. NEAR EAST)</v>
      </c>
      <c r="Y37" t="str">
        <f t="shared" si="8"/>
        <v>ASIA (EX. NEAR EAST)</v>
      </c>
      <c r="Z37" t="str">
        <f t="shared" si="8"/>
        <v>ASIA (EX. NEAR EAST)</v>
      </c>
      <c r="AA37" t="str">
        <f t="shared" si="8"/>
        <v>ASIA (EX. NEAR EAST)</v>
      </c>
      <c r="AB37" t="str">
        <f t="shared" si="9"/>
        <v>ASIA (EX. NEAR EAST)</v>
      </c>
      <c r="AC37" t="str">
        <f t="shared" si="9"/>
        <v>ASIA (EX. NEAR EAST)</v>
      </c>
      <c r="AD37" t="str">
        <f t="shared" si="9"/>
        <v>ASIA (EX. NEAR EAST)</v>
      </c>
      <c r="AE37" t="str">
        <f t="shared" si="9"/>
        <v>ASIA (EX. NEAR EAST)</v>
      </c>
      <c r="AF37" t="str">
        <f t="shared" si="9"/>
        <v>ASIA (EX. NEAR EAST)</v>
      </c>
      <c r="AG37" t="str">
        <f t="shared" si="9"/>
        <v>ASIA (EX. NEAR EAST)</v>
      </c>
      <c r="AH37" t="str">
        <f t="shared" si="9"/>
        <v>ASIA (EX. NEAR EAST)</v>
      </c>
      <c r="AI37" t="str">
        <f t="shared" si="9"/>
        <v>ASIA (EX. NEAR EAST)</v>
      </c>
      <c r="AJ37" t="str">
        <f t="shared" si="9"/>
        <v>ASIA (EX. NEAR EAST)</v>
      </c>
      <c r="AK37" t="str">
        <f t="shared" si="9"/>
        <v>ASIA (EX. NEAR EAST)</v>
      </c>
      <c r="AL37" t="str">
        <f t="shared" si="9"/>
        <v>ASIA (EX. NEAR EAST)</v>
      </c>
      <c r="AM37" t="str">
        <f t="shared" si="9"/>
        <v>ASIA (EX. NEAR EAST)</v>
      </c>
      <c r="AN37" t="str">
        <f t="shared" si="9"/>
        <v>ASIA (EX. NEAR EAST)</v>
      </c>
      <c r="AO37" t="str">
        <f t="shared" si="9"/>
        <v>ASIA (EX. NEAR EAST)</v>
      </c>
      <c r="AP37" t="str">
        <f t="shared" si="9"/>
        <v>ASIA (EX. NEAR EAST)</v>
      </c>
      <c r="AQ37" t="str">
        <f t="shared" si="9"/>
        <v>ASIA (EX. NEAR EAST)</v>
      </c>
      <c r="AR37" t="str">
        <f t="shared" si="9"/>
        <v>ASIA (EX. NEAR EAST)</v>
      </c>
      <c r="AS37" t="str">
        <f t="shared" si="9"/>
        <v>ASIA (EX. NEAR EAST)</v>
      </c>
      <c r="AT37" t="str">
        <f t="shared" si="9"/>
        <v>ASIA (EX. NEAR EAST)</v>
      </c>
      <c r="AU37" t="str">
        <f t="shared" si="9"/>
        <v>ASIA (EX. NEAR EAST)</v>
      </c>
      <c r="AV37" t="str">
        <f t="shared" si="9"/>
        <v>ASIA (EX. NEAR EAST)</v>
      </c>
      <c r="AW37" t="str">
        <f t="shared" si="9"/>
        <v>ASIA (EX. NEAR EAST)</v>
      </c>
      <c r="AX37" t="str">
        <f t="shared" si="9"/>
        <v>ASIA (EX. NEAR EAST)</v>
      </c>
      <c r="AY37" t="str">
        <f t="shared" si="9"/>
        <v>ASIA (EX. NEAR EAST)</v>
      </c>
      <c r="AZ37" t="str">
        <f t="shared" si="9"/>
        <v>ASIA (EX. NEAR EAST)</v>
      </c>
      <c r="BA37" t="str">
        <f t="shared" si="9"/>
        <v>ASIA (EX. NEAR EAST)</v>
      </c>
      <c r="BB37" t="s">
        <v>670</v>
      </c>
    </row>
    <row r="38" spans="1:54" ht="14.5" x14ac:dyDescent="0.35">
      <c r="A38" s="13" t="s">
        <v>414</v>
      </c>
      <c r="B38" s="17" t="s">
        <v>380</v>
      </c>
      <c r="C38" t="str">
        <f t="shared" si="2"/>
        <v>Cameroon</v>
      </c>
      <c r="D38" s="33" t="s">
        <v>90</v>
      </c>
      <c r="E38" s="33" t="s">
        <v>674</v>
      </c>
      <c r="F38" t="str">
        <f t="shared" si="3"/>
        <v xml:space="preserve">SUB-SAHARAN AFRICA                </v>
      </c>
      <c r="G38" t="str">
        <f t="shared" si="4"/>
        <v xml:space="preserve">SUB-SAHARAN AFRICA               </v>
      </c>
      <c r="H38" t="str">
        <f t="shared" si="8"/>
        <v xml:space="preserve">SUB-SAHARAN AFRICA              </v>
      </c>
      <c r="I38" t="str">
        <f t="shared" si="8"/>
        <v xml:space="preserve">SUB-SAHARAN AFRICA             </v>
      </c>
      <c r="J38" t="str">
        <f t="shared" si="8"/>
        <v xml:space="preserve">SUB-SAHARAN AFRICA            </v>
      </c>
      <c r="K38" t="str">
        <f t="shared" si="8"/>
        <v xml:space="preserve">SUB-SAHARAN AFRICA           </v>
      </c>
      <c r="L38" t="str">
        <f t="shared" si="8"/>
        <v xml:space="preserve">SUB-SAHARAN AFRICA          </v>
      </c>
      <c r="M38" t="str">
        <f t="shared" si="8"/>
        <v xml:space="preserve">SUB-SAHARAN AFRICA         </v>
      </c>
      <c r="N38" t="str">
        <f t="shared" si="8"/>
        <v xml:space="preserve">SUB-SAHARAN AFRICA        </v>
      </c>
      <c r="O38" t="str">
        <f t="shared" si="8"/>
        <v xml:space="preserve">SUB-SAHARAN AFRICA       </v>
      </c>
      <c r="P38" t="str">
        <f t="shared" si="8"/>
        <v xml:space="preserve">SUB-SAHARAN AFRICA      </v>
      </c>
      <c r="Q38" t="str">
        <f t="shared" si="8"/>
        <v xml:space="preserve">SUB-SAHARAN AFRICA     </v>
      </c>
      <c r="R38" t="str">
        <f t="shared" si="8"/>
        <v xml:space="preserve">SUB-SAHARAN AFRICA    </v>
      </c>
      <c r="S38" t="str">
        <f t="shared" si="8"/>
        <v xml:space="preserve">SUB-SAHARAN AFRICA   </v>
      </c>
      <c r="T38" t="str">
        <f t="shared" si="8"/>
        <v xml:space="preserve">SUB-SAHARAN AFRICA  </v>
      </c>
      <c r="U38" t="str">
        <f t="shared" si="8"/>
        <v xml:space="preserve">SUB-SAHARAN AFRICA </v>
      </c>
      <c r="V38" t="str">
        <f t="shared" si="8"/>
        <v>SUB-SAHARAN AFRICA</v>
      </c>
      <c r="W38" t="str">
        <f t="shared" si="8"/>
        <v>SUB-SAHARAN AFRICA</v>
      </c>
      <c r="X38" t="str">
        <f t="shared" si="8"/>
        <v>SUB-SAHARAN AFRICA</v>
      </c>
      <c r="Y38" t="str">
        <f t="shared" si="8"/>
        <v>SUB-SAHARAN AFRICA</v>
      </c>
      <c r="Z38" t="str">
        <f t="shared" si="8"/>
        <v>SUB-SAHARAN AFRICA</v>
      </c>
      <c r="AA38" t="str">
        <f t="shared" si="8"/>
        <v>SUB-SAHARAN AFRICA</v>
      </c>
      <c r="AB38" t="str">
        <f t="shared" si="9"/>
        <v>SUB-SAHARAN AFRICA</v>
      </c>
      <c r="AC38" t="str">
        <f t="shared" si="9"/>
        <v>SUB-SAHARAN AFRICA</v>
      </c>
      <c r="AD38" t="str">
        <f t="shared" si="9"/>
        <v>SUB-SAHARAN AFRICA</v>
      </c>
      <c r="AE38" t="str">
        <f t="shared" si="9"/>
        <v>SUB-SAHARAN AFRICA</v>
      </c>
      <c r="AF38" t="str">
        <f t="shared" si="9"/>
        <v>SUB-SAHARAN AFRICA</v>
      </c>
      <c r="AG38" t="str">
        <f t="shared" si="9"/>
        <v>SUB-SAHARAN AFRICA</v>
      </c>
      <c r="AH38" t="str">
        <f t="shared" si="9"/>
        <v>SUB-SAHARAN AFRICA</v>
      </c>
      <c r="AI38" t="str">
        <f t="shared" si="9"/>
        <v>SUB-SAHARAN AFRICA</v>
      </c>
      <c r="AJ38" t="str">
        <f t="shared" si="9"/>
        <v>SUB-SAHARAN AFRICA</v>
      </c>
      <c r="AK38" t="str">
        <f t="shared" si="9"/>
        <v>SUB-SAHARAN AFRICA</v>
      </c>
      <c r="AL38" t="str">
        <f t="shared" si="9"/>
        <v>SUB-SAHARAN AFRICA</v>
      </c>
      <c r="AM38" t="str">
        <f t="shared" si="9"/>
        <v>SUB-SAHARAN AFRICA</v>
      </c>
      <c r="AN38" t="str">
        <f t="shared" si="9"/>
        <v>SUB-SAHARAN AFRICA</v>
      </c>
      <c r="AO38" t="str">
        <f t="shared" si="9"/>
        <v>SUB-SAHARAN AFRICA</v>
      </c>
      <c r="AP38" t="str">
        <f t="shared" si="9"/>
        <v>SUB-SAHARAN AFRICA</v>
      </c>
      <c r="AQ38" t="str">
        <f t="shared" si="9"/>
        <v>SUB-SAHARAN AFRICA</v>
      </c>
      <c r="AR38" t="str">
        <f t="shared" si="9"/>
        <v>SUB-SAHARAN AFRICA</v>
      </c>
      <c r="AS38" t="str">
        <f t="shared" si="9"/>
        <v>SUB-SAHARAN AFRICA</v>
      </c>
      <c r="AT38" t="str">
        <f t="shared" si="9"/>
        <v>SUB-SAHARAN AFRICA</v>
      </c>
      <c r="AU38" t="str">
        <f t="shared" si="9"/>
        <v>SUB-SAHARAN AFRICA</v>
      </c>
      <c r="AV38" t="str">
        <f t="shared" si="9"/>
        <v>SUB-SAHARAN AFRICA</v>
      </c>
      <c r="AW38" t="str">
        <f t="shared" si="9"/>
        <v>SUB-SAHARAN AFRICA</v>
      </c>
      <c r="AX38" t="str">
        <f t="shared" si="9"/>
        <v>SUB-SAHARAN AFRICA</v>
      </c>
      <c r="AY38" t="str">
        <f t="shared" si="9"/>
        <v>SUB-SAHARAN AFRICA</v>
      </c>
      <c r="AZ38" t="str">
        <f t="shared" si="9"/>
        <v>SUB-SAHARAN AFRICA</v>
      </c>
      <c r="BA38" t="str">
        <f t="shared" si="9"/>
        <v>SUB-SAHARAN AFRICA</v>
      </c>
      <c r="BB38" t="s">
        <v>674</v>
      </c>
    </row>
    <row r="39" spans="1:54" ht="14.5" x14ac:dyDescent="0.35">
      <c r="A39" s="13" t="s">
        <v>415</v>
      </c>
      <c r="B39" s="17" t="s">
        <v>401</v>
      </c>
      <c r="C39" t="str">
        <f t="shared" si="2"/>
        <v>Canada</v>
      </c>
      <c r="D39" s="33" t="s">
        <v>91</v>
      </c>
      <c r="E39" s="33" t="s">
        <v>677</v>
      </c>
      <c r="F39" t="str">
        <f t="shared" si="3"/>
        <v xml:space="preserve">NORTHERN AMERICA                  </v>
      </c>
      <c r="G39" t="str">
        <f t="shared" si="4"/>
        <v xml:space="preserve">NORTHERN AMERICA                 </v>
      </c>
      <c r="H39" t="str">
        <f t="shared" si="8"/>
        <v xml:space="preserve">NORTHERN AMERICA                </v>
      </c>
      <c r="I39" t="str">
        <f t="shared" si="8"/>
        <v xml:space="preserve">NORTHERN AMERICA               </v>
      </c>
      <c r="J39" t="str">
        <f t="shared" si="8"/>
        <v xml:space="preserve">NORTHERN AMERICA              </v>
      </c>
      <c r="K39" t="str">
        <f t="shared" si="8"/>
        <v xml:space="preserve">NORTHERN AMERICA             </v>
      </c>
      <c r="L39" t="str">
        <f t="shared" si="8"/>
        <v xml:space="preserve">NORTHERN AMERICA            </v>
      </c>
      <c r="M39" t="str">
        <f t="shared" si="8"/>
        <v xml:space="preserve">NORTHERN AMERICA           </v>
      </c>
      <c r="N39" t="str">
        <f t="shared" si="8"/>
        <v xml:space="preserve">NORTHERN AMERICA          </v>
      </c>
      <c r="O39" t="str">
        <f t="shared" si="8"/>
        <v xml:space="preserve">NORTHERN AMERICA         </v>
      </c>
      <c r="P39" t="str">
        <f t="shared" si="8"/>
        <v xml:space="preserve">NORTHERN AMERICA        </v>
      </c>
      <c r="Q39" t="str">
        <f t="shared" si="8"/>
        <v xml:space="preserve">NORTHERN AMERICA       </v>
      </c>
      <c r="R39" t="str">
        <f t="shared" si="8"/>
        <v xml:space="preserve">NORTHERN AMERICA      </v>
      </c>
      <c r="S39" t="str">
        <f t="shared" si="8"/>
        <v xml:space="preserve">NORTHERN AMERICA     </v>
      </c>
      <c r="T39" t="str">
        <f t="shared" si="8"/>
        <v xml:space="preserve">NORTHERN AMERICA    </v>
      </c>
      <c r="U39" t="str">
        <f t="shared" si="8"/>
        <v xml:space="preserve">NORTHERN AMERICA   </v>
      </c>
      <c r="V39" t="str">
        <f t="shared" si="8"/>
        <v xml:space="preserve">NORTHERN AMERICA  </v>
      </c>
      <c r="W39" t="str">
        <f t="shared" si="8"/>
        <v xml:space="preserve">NORTHERN AMERICA </v>
      </c>
      <c r="X39" t="str">
        <f t="shared" si="8"/>
        <v>NORTHERN AMERICA</v>
      </c>
      <c r="Y39" t="str">
        <f t="shared" si="8"/>
        <v>NORTHERN AMERICA</v>
      </c>
      <c r="Z39" t="str">
        <f t="shared" si="8"/>
        <v>NORTHERN AMERICA</v>
      </c>
      <c r="AA39" t="str">
        <f t="shared" si="8"/>
        <v>NORTHERN AMERICA</v>
      </c>
      <c r="AB39" t="str">
        <f t="shared" si="9"/>
        <v>NORTHERN AMERICA</v>
      </c>
      <c r="AC39" t="str">
        <f t="shared" si="9"/>
        <v>NORTHERN AMERICA</v>
      </c>
      <c r="AD39" t="str">
        <f t="shared" si="9"/>
        <v>NORTHERN AMERICA</v>
      </c>
      <c r="AE39" t="str">
        <f t="shared" si="9"/>
        <v>NORTHERN AMERICA</v>
      </c>
      <c r="AF39" t="str">
        <f t="shared" si="9"/>
        <v>NORTHERN AMERICA</v>
      </c>
      <c r="AG39" t="str">
        <f t="shared" si="9"/>
        <v>NORTHERN AMERICA</v>
      </c>
      <c r="AH39" t="str">
        <f t="shared" si="9"/>
        <v>NORTHERN AMERICA</v>
      </c>
      <c r="AI39" t="str">
        <f t="shared" si="9"/>
        <v>NORTHERN AMERICA</v>
      </c>
      <c r="AJ39" t="str">
        <f t="shared" si="9"/>
        <v>NORTHERN AMERICA</v>
      </c>
      <c r="AK39" t="str">
        <f t="shared" si="9"/>
        <v>NORTHERN AMERICA</v>
      </c>
      <c r="AL39" t="str">
        <f t="shared" si="9"/>
        <v>NORTHERN AMERICA</v>
      </c>
      <c r="AM39" t="str">
        <f t="shared" si="9"/>
        <v>NORTHERN AMERICA</v>
      </c>
      <c r="AN39" t="str">
        <f t="shared" si="9"/>
        <v>NORTHERN AMERICA</v>
      </c>
      <c r="AO39" t="str">
        <f t="shared" si="9"/>
        <v>NORTHERN AMERICA</v>
      </c>
      <c r="AP39" t="str">
        <f t="shared" si="9"/>
        <v>NORTHERN AMERICA</v>
      </c>
      <c r="AQ39" t="str">
        <f t="shared" si="9"/>
        <v>NORTHERN AMERICA</v>
      </c>
      <c r="AR39" t="str">
        <f t="shared" si="9"/>
        <v>NORTHERN AMERICA</v>
      </c>
      <c r="AS39" t="str">
        <f t="shared" si="9"/>
        <v>NORTHERN AMERICA</v>
      </c>
      <c r="AT39" t="str">
        <f t="shared" si="9"/>
        <v>NORTHERN AMERICA</v>
      </c>
      <c r="AU39" t="str">
        <f t="shared" si="9"/>
        <v>NORTHERN AMERICA</v>
      </c>
      <c r="AV39" t="str">
        <f t="shared" si="9"/>
        <v>NORTHERN AMERICA</v>
      </c>
      <c r="AW39" t="str">
        <f t="shared" si="9"/>
        <v>NORTHERN AMERICA</v>
      </c>
      <c r="AX39" t="str">
        <f t="shared" si="9"/>
        <v>NORTHERN AMERICA</v>
      </c>
      <c r="AY39" t="str">
        <f t="shared" si="9"/>
        <v>NORTHERN AMERICA</v>
      </c>
      <c r="AZ39" t="str">
        <f t="shared" si="9"/>
        <v>NORTHERN AMERICA</v>
      </c>
      <c r="BA39" t="str">
        <f t="shared" si="9"/>
        <v>NORTHERN AMERICA</v>
      </c>
      <c r="BB39" t="s">
        <v>677</v>
      </c>
    </row>
    <row r="40" spans="1:54" ht="14.5" x14ac:dyDescent="0.35">
      <c r="A40" s="13" t="s">
        <v>416</v>
      </c>
      <c r="B40" s="17" t="s">
        <v>380</v>
      </c>
      <c r="C40" t="str">
        <f t="shared" si="2"/>
        <v>Cape Verde</v>
      </c>
      <c r="D40" s="33" t="s">
        <v>640</v>
      </c>
      <c r="E40" s="33" t="s">
        <v>674</v>
      </c>
      <c r="F40" t="str">
        <f t="shared" si="3"/>
        <v xml:space="preserve">SUB-SAHARAN AFRICA                </v>
      </c>
      <c r="G40" t="str">
        <f t="shared" si="4"/>
        <v xml:space="preserve">SUB-SAHARAN AFRICA               </v>
      </c>
      <c r="H40" t="str">
        <f t="shared" si="8"/>
        <v xml:space="preserve">SUB-SAHARAN AFRICA              </v>
      </c>
      <c r="I40" t="str">
        <f t="shared" si="8"/>
        <v xml:space="preserve">SUB-SAHARAN AFRICA             </v>
      </c>
      <c r="J40" t="str">
        <f t="shared" si="8"/>
        <v xml:space="preserve">SUB-SAHARAN AFRICA            </v>
      </c>
      <c r="K40" t="str">
        <f t="shared" si="8"/>
        <v xml:space="preserve">SUB-SAHARAN AFRICA           </v>
      </c>
      <c r="L40" t="str">
        <f t="shared" si="8"/>
        <v xml:space="preserve">SUB-SAHARAN AFRICA          </v>
      </c>
      <c r="M40" t="str">
        <f t="shared" si="8"/>
        <v xml:space="preserve">SUB-SAHARAN AFRICA         </v>
      </c>
      <c r="N40" t="str">
        <f t="shared" si="8"/>
        <v xml:space="preserve">SUB-SAHARAN AFRICA        </v>
      </c>
      <c r="O40" t="str">
        <f t="shared" si="8"/>
        <v xml:space="preserve">SUB-SAHARAN AFRICA       </v>
      </c>
      <c r="P40" t="str">
        <f t="shared" si="8"/>
        <v xml:space="preserve">SUB-SAHARAN AFRICA      </v>
      </c>
      <c r="Q40" t="str">
        <f t="shared" si="8"/>
        <v xml:space="preserve">SUB-SAHARAN AFRICA     </v>
      </c>
      <c r="R40" t="str">
        <f t="shared" si="8"/>
        <v xml:space="preserve">SUB-SAHARAN AFRICA    </v>
      </c>
      <c r="S40" t="str">
        <f t="shared" si="8"/>
        <v xml:space="preserve">SUB-SAHARAN AFRICA   </v>
      </c>
      <c r="T40" t="str">
        <f t="shared" si="8"/>
        <v xml:space="preserve">SUB-SAHARAN AFRICA  </v>
      </c>
      <c r="U40" t="str">
        <f t="shared" si="8"/>
        <v xml:space="preserve">SUB-SAHARAN AFRICA </v>
      </c>
      <c r="V40" t="str">
        <f t="shared" si="8"/>
        <v>SUB-SAHARAN AFRICA</v>
      </c>
      <c r="W40" t="str">
        <f t="shared" si="8"/>
        <v>SUB-SAHARAN AFRICA</v>
      </c>
      <c r="X40" t="str">
        <f t="shared" si="8"/>
        <v>SUB-SAHARAN AFRICA</v>
      </c>
      <c r="Y40" t="str">
        <f t="shared" si="8"/>
        <v>SUB-SAHARAN AFRICA</v>
      </c>
      <c r="Z40" t="str">
        <f t="shared" si="8"/>
        <v>SUB-SAHARAN AFRICA</v>
      </c>
      <c r="AA40" t="str">
        <f t="shared" si="8"/>
        <v>SUB-SAHARAN AFRICA</v>
      </c>
      <c r="AB40" t="str">
        <f t="shared" si="9"/>
        <v>SUB-SAHARAN AFRICA</v>
      </c>
      <c r="AC40" t="str">
        <f t="shared" si="9"/>
        <v>SUB-SAHARAN AFRICA</v>
      </c>
      <c r="AD40" t="str">
        <f t="shared" si="9"/>
        <v>SUB-SAHARAN AFRICA</v>
      </c>
      <c r="AE40" t="str">
        <f t="shared" si="9"/>
        <v>SUB-SAHARAN AFRICA</v>
      </c>
      <c r="AF40" t="str">
        <f t="shared" si="9"/>
        <v>SUB-SAHARAN AFRICA</v>
      </c>
      <c r="AG40" t="str">
        <f t="shared" si="9"/>
        <v>SUB-SAHARAN AFRICA</v>
      </c>
      <c r="AH40" t="str">
        <f t="shared" si="9"/>
        <v>SUB-SAHARAN AFRICA</v>
      </c>
      <c r="AI40" t="str">
        <f t="shared" si="9"/>
        <v>SUB-SAHARAN AFRICA</v>
      </c>
      <c r="AJ40" t="str">
        <f t="shared" si="9"/>
        <v>SUB-SAHARAN AFRICA</v>
      </c>
      <c r="AK40" t="str">
        <f t="shared" si="9"/>
        <v>SUB-SAHARAN AFRICA</v>
      </c>
      <c r="AL40" t="str">
        <f t="shared" si="9"/>
        <v>SUB-SAHARAN AFRICA</v>
      </c>
      <c r="AM40" t="str">
        <f t="shared" si="9"/>
        <v>SUB-SAHARAN AFRICA</v>
      </c>
      <c r="AN40" t="str">
        <f t="shared" si="9"/>
        <v>SUB-SAHARAN AFRICA</v>
      </c>
      <c r="AO40" t="str">
        <f t="shared" si="9"/>
        <v>SUB-SAHARAN AFRICA</v>
      </c>
      <c r="AP40" t="str">
        <f t="shared" si="9"/>
        <v>SUB-SAHARAN AFRICA</v>
      </c>
      <c r="AQ40" t="str">
        <f t="shared" si="9"/>
        <v>SUB-SAHARAN AFRICA</v>
      </c>
      <c r="AR40" t="str">
        <f t="shared" si="9"/>
        <v>SUB-SAHARAN AFRICA</v>
      </c>
      <c r="AS40" t="str">
        <f t="shared" si="9"/>
        <v>SUB-SAHARAN AFRICA</v>
      </c>
      <c r="AT40" t="str">
        <f t="shared" si="9"/>
        <v>SUB-SAHARAN AFRICA</v>
      </c>
      <c r="AU40" t="str">
        <f t="shared" si="9"/>
        <v>SUB-SAHARAN AFRICA</v>
      </c>
      <c r="AV40" t="str">
        <f t="shared" si="9"/>
        <v>SUB-SAHARAN AFRICA</v>
      </c>
      <c r="AW40" t="str">
        <f t="shared" si="9"/>
        <v>SUB-SAHARAN AFRICA</v>
      </c>
      <c r="AX40" t="str">
        <f t="shared" si="9"/>
        <v>SUB-SAHARAN AFRICA</v>
      </c>
      <c r="AY40" t="str">
        <f t="shared" si="9"/>
        <v>SUB-SAHARAN AFRICA</v>
      </c>
      <c r="AZ40" t="str">
        <f t="shared" si="9"/>
        <v>SUB-SAHARAN AFRICA</v>
      </c>
      <c r="BA40" t="str">
        <f t="shared" si="9"/>
        <v>SUB-SAHARAN AFRICA</v>
      </c>
      <c r="BB40" t="s">
        <v>674</v>
      </c>
    </row>
    <row r="41" spans="1:54" ht="14.5" x14ac:dyDescent="0.35">
      <c r="A41" s="13" t="s">
        <v>417</v>
      </c>
      <c r="B41" s="17" t="s">
        <v>382</v>
      </c>
      <c r="C41" t="str">
        <f t="shared" si="2"/>
        <v>Cayman Islands</v>
      </c>
      <c r="D41" s="33" t="s">
        <v>93</v>
      </c>
      <c r="E41" s="33" t="s">
        <v>675</v>
      </c>
      <c r="F41" t="str">
        <f t="shared" si="3"/>
        <v xml:space="preserve">LATIN AMER. &amp; CARIB   </v>
      </c>
      <c r="G41" t="str">
        <f t="shared" si="4"/>
        <v xml:space="preserve">LATIN AMER. &amp; CARIB  </v>
      </c>
      <c r="H41" t="str">
        <f t="shared" si="8"/>
        <v xml:space="preserve">LATIN AMER. &amp; CARIB </v>
      </c>
      <c r="I41" t="str">
        <f t="shared" si="8"/>
        <v>LATIN AMER. &amp; CARIB</v>
      </c>
      <c r="J41" t="str">
        <f t="shared" si="8"/>
        <v>LATIN AMER. &amp; CARIB</v>
      </c>
      <c r="K41" t="str">
        <f t="shared" si="8"/>
        <v>LATIN AMER. &amp; CARIB</v>
      </c>
      <c r="L41" t="str">
        <f t="shared" si="8"/>
        <v>LATIN AMER. &amp; CARIB</v>
      </c>
      <c r="M41" t="str">
        <f t="shared" si="8"/>
        <v>LATIN AMER. &amp; CARIB</v>
      </c>
      <c r="N41" t="str">
        <f t="shared" si="8"/>
        <v>LATIN AMER. &amp; CARIB</v>
      </c>
      <c r="O41" t="str">
        <f t="shared" si="8"/>
        <v>LATIN AMER. &amp; CARIB</v>
      </c>
      <c r="P41" t="str">
        <f t="shared" si="8"/>
        <v>LATIN AMER. &amp; CARIB</v>
      </c>
      <c r="Q41" t="str">
        <f t="shared" si="8"/>
        <v>LATIN AMER. &amp; CARIB</v>
      </c>
      <c r="R41" t="str">
        <f t="shared" si="8"/>
        <v>LATIN AMER. &amp; CARIB</v>
      </c>
      <c r="S41" t="str">
        <f t="shared" si="8"/>
        <v>LATIN AMER. &amp; CARIB</v>
      </c>
      <c r="T41" t="str">
        <f t="shared" si="8"/>
        <v>LATIN AMER. &amp; CARIB</v>
      </c>
      <c r="U41" t="str">
        <f t="shared" si="8"/>
        <v>LATIN AMER. &amp; CARIB</v>
      </c>
      <c r="V41" t="str">
        <f t="shared" si="8"/>
        <v>LATIN AMER. &amp; CARIB</v>
      </c>
      <c r="W41" t="str">
        <f t="shared" si="8"/>
        <v>LATIN AMER. &amp; CARIB</v>
      </c>
      <c r="X41" t="str">
        <f t="shared" si="8"/>
        <v>LATIN AMER. &amp; CARIB</v>
      </c>
      <c r="Y41" t="str">
        <f t="shared" si="8"/>
        <v>LATIN AMER. &amp; CARIB</v>
      </c>
      <c r="Z41" t="str">
        <f t="shared" si="8"/>
        <v>LATIN AMER. &amp; CARIB</v>
      </c>
      <c r="AA41" t="str">
        <f t="shared" si="8"/>
        <v>LATIN AMER. &amp; CARIB</v>
      </c>
      <c r="AB41" t="str">
        <f t="shared" si="9"/>
        <v>LATIN AMER. &amp; CARIB</v>
      </c>
      <c r="AC41" t="str">
        <f t="shared" si="9"/>
        <v>LATIN AMER. &amp; CARIB</v>
      </c>
      <c r="AD41" t="str">
        <f t="shared" si="9"/>
        <v>LATIN AMER. &amp; CARIB</v>
      </c>
      <c r="AE41" t="str">
        <f t="shared" si="9"/>
        <v>LATIN AMER. &amp; CARIB</v>
      </c>
      <c r="AF41" t="str">
        <f t="shared" si="9"/>
        <v>LATIN AMER. &amp; CARIB</v>
      </c>
      <c r="AG41" t="str">
        <f t="shared" si="9"/>
        <v>LATIN AMER. &amp; CARIB</v>
      </c>
      <c r="AH41" t="str">
        <f t="shared" si="9"/>
        <v>LATIN AMER. &amp; CARIB</v>
      </c>
      <c r="AI41" t="str">
        <f t="shared" si="9"/>
        <v>LATIN AMER. &amp; CARIB</v>
      </c>
      <c r="AJ41" t="str">
        <f t="shared" si="9"/>
        <v>LATIN AMER. &amp; CARIB</v>
      </c>
      <c r="AK41" t="str">
        <f t="shared" si="9"/>
        <v>LATIN AMER. &amp; CARIB</v>
      </c>
      <c r="AL41" t="str">
        <f t="shared" si="9"/>
        <v>LATIN AMER. &amp; CARIB</v>
      </c>
      <c r="AM41" t="str">
        <f t="shared" si="9"/>
        <v>LATIN AMER. &amp; CARIB</v>
      </c>
      <c r="AN41" t="str">
        <f t="shared" si="9"/>
        <v>LATIN AMER. &amp; CARIB</v>
      </c>
      <c r="AO41" t="str">
        <f t="shared" si="9"/>
        <v>LATIN AMER. &amp; CARIB</v>
      </c>
      <c r="AP41" t="str">
        <f t="shared" si="9"/>
        <v>LATIN AMER. &amp; CARIB</v>
      </c>
      <c r="AQ41" t="str">
        <f t="shared" si="9"/>
        <v>LATIN AMER. &amp; CARIB</v>
      </c>
      <c r="AR41" t="str">
        <f t="shared" si="9"/>
        <v>LATIN AMER. &amp; CARIB</v>
      </c>
      <c r="AS41" t="str">
        <f t="shared" si="9"/>
        <v>LATIN AMER. &amp; CARIB</v>
      </c>
      <c r="AT41" t="str">
        <f t="shared" si="9"/>
        <v>LATIN AMER. &amp; CARIB</v>
      </c>
      <c r="AU41" t="str">
        <f t="shared" si="9"/>
        <v>LATIN AMER. &amp; CARIB</v>
      </c>
      <c r="AV41" t="str">
        <f t="shared" si="9"/>
        <v>LATIN AMER. &amp; CARIB</v>
      </c>
      <c r="AW41" t="str">
        <f t="shared" si="9"/>
        <v>LATIN AMER. &amp; CARIB</v>
      </c>
      <c r="AX41" t="str">
        <f t="shared" si="9"/>
        <v>LATIN AMER. &amp; CARIB</v>
      </c>
      <c r="AY41" t="str">
        <f t="shared" si="9"/>
        <v>LATIN AMER. &amp; CARIB</v>
      </c>
      <c r="AZ41" t="str">
        <f t="shared" si="9"/>
        <v>LATIN AMER. &amp; CARIB</v>
      </c>
      <c r="BA41" t="str">
        <f t="shared" si="9"/>
        <v>LATIN AMER. &amp; CARIB</v>
      </c>
      <c r="BB41" t="s">
        <v>675</v>
      </c>
    </row>
    <row r="42" spans="1:54" ht="14.5" x14ac:dyDescent="0.35">
      <c r="A42" s="12" t="s">
        <v>418</v>
      </c>
      <c r="B42" s="17" t="s">
        <v>380</v>
      </c>
      <c r="C42" t="str">
        <f t="shared" si="2"/>
        <v>Central African Rep.</v>
      </c>
      <c r="D42" s="33" t="s">
        <v>641</v>
      </c>
      <c r="E42" s="33" t="s">
        <v>674</v>
      </c>
      <c r="F42" t="str">
        <f t="shared" si="3"/>
        <v xml:space="preserve">SUB-SAHARAN AFRICA                </v>
      </c>
      <c r="G42" t="str">
        <f t="shared" si="4"/>
        <v xml:space="preserve">SUB-SAHARAN AFRICA               </v>
      </c>
      <c r="H42" t="str">
        <f t="shared" ref="H42:AA54" si="10">IF(RIGHT(G42,1)=" ",LEFT(G42,LEN(G42)-1),G42)</f>
        <v xml:space="preserve">SUB-SAHARAN AFRICA              </v>
      </c>
      <c r="I42" t="str">
        <f t="shared" si="10"/>
        <v xml:space="preserve">SUB-SAHARAN AFRICA             </v>
      </c>
      <c r="J42" t="str">
        <f t="shared" si="10"/>
        <v xml:space="preserve">SUB-SAHARAN AFRICA            </v>
      </c>
      <c r="K42" t="str">
        <f t="shared" si="10"/>
        <v xml:space="preserve">SUB-SAHARAN AFRICA           </v>
      </c>
      <c r="L42" t="str">
        <f t="shared" si="10"/>
        <v xml:space="preserve">SUB-SAHARAN AFRICA          </v>
      </c>
      <c r="M42" t="str">
        <f t="shared" si="10"/>
        <v xml:space="preserve">SUB-SAHARAN AFRICA         </v>
      </c>
      <c r="N42" t="str">
        <f t="shared" si="10"/>
        <v xml:space="preserve">SUB-SAHARAN AFRICA        </v>
      </c>
      <c r="O42" t="str">
        <f t="shared" si="10"/>
        <v xml:space="preserve">SUB-SAHARAN AFRICA       </v>
      </c>
      <c r="P42" t="str">
        <f t="shared" si="10"/>
        <v xml:space="preserve">SUB-SAHARAN AFRICA      </v>
      </c>
      <c r="Q42" t="str">
        <f t="shared" si="10"/>
        <v xml:space="preserve">SUB-SAHARAN AFRICA     </v>
      </c>
      <c r="R42" t="str">
        <f t="shared" si="10"/>
        <v xml:space="preserve">SUB-SAHARAN AFRICA    </v>
      </c>
      <c r="S42" t="str">
        <f t="shared" si="10"/>
        <v xml:space="preserve">SUB-SAHARAN AFRICA   </v>
      </c>
      <c r="T42" t="str">
        <f t="shared" si="10"/>
        <v xml:space="preserve">SUB-SAHARAN AFRICA  </v>
      </c>
      <c r="U42" t="str">
        <f t="shared" si="10"/>
        <v xml:space="preserve">SUB-SAHARAN AFRICA </v>
      </c>
      <c r="V42" t="str">
        <f t="shared" si="10"/>
        <v>SUB-SAHARAN AFRICA</v>
      </c>
      <c r="W42" t="str">
        <f t="shared" si="10"/>
        <v>SUB-SAHARAN AFRICA</v>
      </c>
      <c r="X42" t="str">
        <f t="shared" si="10"/>
        <v>SUB-SAHARAN AFRICA</v>
      </c>
      <c r="Y42" t="str">
        <f t="shared" si="10"/>
        <v>SUB-SAHARAN AFRICA</v>
      </c>
      <c r="Z42" t="str">
        <f t="shared" si="10"/>
        <v>SUB-SAHARAN AFRICA</v>
      </c>
      <c r="AA42" t="str">
        <f t="shared" si="10"/>
        <v>SUB-SAHARAN AFRICA</v>
      </c>
      <c r="AB42" t="str">
        <f t="shared" si="9"/>
        <v>SUB-SAHARAN AFRICA</v>
      </c>
      <c r="AC42" t="str">
        <f t="shared" si="9"/>
        <v>SUB-SAHARAN AFRICA</v>
      </c>
      <c r="AD42" t="str">
        <f t="shared" si="9"/>
        <v>SUB-SAHARAN AFRICA</v>
      </c>
      <c r="AE42" t="str">
        <f t="shared" si="9"/>
        <v>SUB-SAHARAN AFRICA</v>
      </c>
      <c r="AF42" t="str">
        <f t="shared" si="9"/>
        <v>SUB-SAHARAN AFRICA</v>
      </c>
      <c r="AG42" t="str">
        <f t="shared" si="9"/>
        <v>SUB-SAHARAN AFRICA</v>
      </c>
      <c r="AH42" t="str">
        <f t="shared" ref="AB42:BA52" si="11">IF(RIGHT(AG42,1)=" ",LEFT(AG42,LEN(AG42)-1),AG42)</f>
        <v>SUB-SAHARAN AFRICA</v>
      </c>
      <c r="AI42" t="str">
        <f t="shared" si="11"/>
        <v>SUB-SAHARAN AFRICA</v>
      </c>
      <c r="AJ42" t="str">
        <f t="shared" si="11"/>
        <v>SUB-SAHARAN AFRICA</v>
      </c>
      <c r="AK42" t="str">
        <f t="shared" si="11"/>
        <v>SUB-SAHARAN AFRICA</v>
      </c>
      <c r="AL42" t="str">
        <f t="shared" si="11"/>
        <v>SUB-SAHARAN AFRICA</v>
      </c>
      <c r="AM42" t="str">
        <f t="shared" si="11"/>
        <v>SUB-SAHARAN AFRICA</v>
      </c>
      <c r="AN42" t="str">
        <f t="shared" si="11"/>
        <v>SUB-SAHARAN AFRICA</v>
      </c>
      <c r="AO42" t="str">
        <f t="shared" si="11"/>
        <v>SUB-SAHARAN AFRICA</v>
      </c>
      <c r="AP42" t="str">
        <f t="shared" si="11"/>
        <v>SUB-SAHARAN AFRICA</v>
      </c>
      <c r="AQ42" t="str">
        <f t="shared" si="11"/>
        <v>SUB-SAHARAN AFRICA</v>
      </c>
      <c r="AR42" t="str">
        <f t="shared" si="11"/>
        <v>SUB-SAHARAN AFRICA</v>
      </c>
      <c r="AS42" t="str">
        <f t="shared" si="11"/>
        <v>SUB-SAHARAN AFRICA</v>
      </c>
      <c r="AT42" t="str">
        <f t="shared" si="11"/>
        <v>SUB-SAHARAN AFRICA</v>
      </c>
      <c r="AU42" t="str">
        <f t="shared" si="11"/>
        <v>SUB-SAHARAN AFRICA</v>
      </c>
      <c r="AV42" t="str">
        <f t="shared" si="11"/>
        <v>SUB-SAHARAN AFRICA</v>
      </c>
      <c r="AW42" t="str">
        <f t="shared" si="11"/>
        <v>SUB-SAHARAN AFRICA</v>
      </c>
      <c r="AX42" t="str">
        <f t="shared" si="11"/>
        <v>SUB-SAHARAN AFRICA</v>
      </c>
      <c r="AY42" t="str">
        <f t="shared" si="11"/>
        <v>SUB-SAHARAN AFRICA</v>
      </c>
      <c r="AZ42" t="str">
        <f t="shared" si="11"/>
        <v>SUB-SAHARAN AFRICA</v>
      </c>
      <c r="BA42" t="str">
        <f t="shared" si="11"/>
        <v>SUB-SAHARAN AFRICA</v>
      </c>
      <c r="BB42" t="s">
        <v>674</v>
      </c>
    </row>
    <row r="43" spans="1:54" ht="14.5" x14ac:dyDescent="0.35">
      <c r="A43" s="13" t="s">
        <v>419</v>
      </c>
      <c r="B43" s="17" t="s">
        <v>380</v>
      </c>
      <c r="C43" t="str">
        <f t="shared" si="2"/>
        <v>Chad</v>
      </c>
      <c r="D43" s="33" t="s">
        <v>95</v>
      </c>
      <c r="E43" s="33" t="s">
        <v>674</v>
      </c>
      <c r="F43" t="str">
        <f t="shared" si="3"/>
        <v xml:space="preserve">SUB-SAHARAN AFRICA                </v>
      </c>
      <c r="G43" t="str">
        <f t="shared" si="4"/>
        <v xml:space="preserve">SUB-SAHARAN AFRICA               </v>
      </c>
      <c r="H43" t="str">
        <f t="shared" si="10"/>
        <v xml:space="preserve">SUB-SAHARAN AFRICA              </v>
      </c>
      <c r="I43" t="str">
        <f t="shared" si="10"/>
        <v xml:space="preserve">SUB-SAHARAN AFRICA             </v>
      </c>
      <c r="J43" t="str">
        <f t="shared" si="10"/>
        <v xml:space="preserve">SUB-SAHARAN AFRICA            </v>
      </c>
      <c r="K43" t="str">
        <f t="shared" si="10"/>
        <v xml:space="preserve">SUB-SAHARAN AFRICA           </v>
      </c>
      <c r="L43" t="str">
        <f t="shared" si="10"/>
        <v xml:space="preserve">SUB-SAHARAN AFRICA          </v>
      </c>
      <c r="M43" t="str">
        <f t="shared" si="10"/>
        <v xml:space="preserve">SUB-SAHARAN AFRICA         </v>
      </c>
      <c r="N43" t="str">
        <f t="shared" si="10"/>
        <v xml:space="preserve">SUB-SAHARAN AFRICA        </v>
      </c>
      <c r="O43" t="str">
        <f t="shared" si="10"/>
        <v xml:space="preserve">SUB-SAHARAN AFRICA       </v>
      </c>
      <c r="P43" t="str">
        <f t="shared" si="10"/>
        <v xml:space="preserve">SUB-SAHARAN AFRICA      </v>
      </c>
      <c r="Q43" t="str">
        <f t="shared" si="10"/>
        <v xml:space="preserve">SUB-SAHARAN AFRICA     </v>
      </c>
      <c r="R43" t="str">
        <f t="shared" si="10"/>
        <v xml:space="preserve">SUB-SAHARAN AFRICA    </v>
      </c>
      <c r="S43" t="str">
        <f t="shared" si="10"/>
        <v xml:space="preserve">SUB-SAHARAN AFRICA   </v>
      </c>
      <c r="T43" t="str">
        <f t="shared" si="10"/>
        <v xml:space="preserve">SUB-SAHARAN AFRICA  </v>
      </c>
      <c r="U43" t="str">
        <f t="shared" si="10"/>
        <v xml:space="preserve">SUB-SAHARAN AFRICA </v>
      </c>
      <c r="V43" t="str">
        <f t="shared" si="10"/>
        <v>SUB-SAHARAN AFRICA</v>
      </c>
      <c r="W43" t="str">
        <f t="shared" si="10"/>
        <v>SUB-SAHARAN AFRICA</v>
      </c>
      <c r="X43" t="str">
        <f t="shared" si="10"/>
        <v>SUB-SAHARAN AFRICA</v>
      </c>
      <c r="Y43" t="str">
        <f t="shared" si="10"/>
        <v>SUB-SAHARAN AFRICA</v>
      </c>
      <c r="Z43" t="str">
        <f t="shared" si="10"/>
        <v>SUB-SAHARAN AFRICA</v>
      </c>
      <c r="AA43" t="str">
        <f t="shared" si="10"/>
        <v>SUB-SAHARAN AFRICA</v>
      </c>
      <c r="AB43" t="str">
        <f t="shared" si="11"/>
        <v>SUB-SAHARAN AFRICA</v>
      </c>
      <c r="AC43" t="str">
        <f t="shared" si="11"/>
        <v>SUB-SAHARAN AFRICA</v>
      </c>
      <c r="AD43" t="str">
        <f t="shared" si="11"/>
        <v>SUB-SAHARAN AFRICA</v>
      </c>
      <c r="AE43" t="str">
        <f t="shared" si="11"/>
        <v>SUB-SAHARAN AFRICA</v>
      </c>
      <c r="AF43" t="str">
        <f t="shared" si="11"/>
        <v>SUB-SAHARAN AFRICA</v>
      </c>
      <c r="AG43" t="str">
        <f t="shared" si="11"/>
        <v>SUB-SAHARAN AFRICA</v>
      </c>
      <c r="AH43" t="str">
        <f t="shared" si="11"/>
        <v>SUB-SAHARAN AFRICA</v>
      </c>
      <c r="AI43" t="str">
        <f t="shared" si="11"/>
        <v>SUB-SAHARAN AFRICA</v>
      </c>
      <c r="AJ43" t="str">
        <f t="shared" si="11"/>
        <v>SUB-SAHARAN AFRICA</v>
      </c>
      <c r="AK43" t="str">
        <f t="shared" si="11"/>
        <v>SUB-SAHARAN AFRICA</v>
      </c>
      <c r="AL43" t="str">
        <f t="shared" si="11"/>
        <v>SUB-SAHARAN AFRICA</v>
      </c>
      <c r="AM43" t="str">
        <f t="shared" si="11"/>
        <v>SUB-SAHARAN AFRICA</v>
      </c>
      <c r="AN43" t="str">
        <f t="shared" si="11"/>
        <v>SUB-SAHARAN AFRICA</v>
      </c>
      <c r="AO43" t="str">
        <f t="shared" si="11"/>
        <v>SUB-SAHARAN AFRICA</v>
      </c>
      <c r="AP43" t="str">
        <f t="shared" si="11"/>
        <v>SUB-SAHARAN AFRICA</v>
      </c>
      <c r="AQ43" t="str">
        <f t="shared" si="11"/>
        <v>SUB-SAHARAN AFRICA</v>
      </c>
      <c r="AR43" t="str">
        <f t="shared" si="11"/>
        <v>SUB-SAHARAN AFRICA</v>
      </c>
      <c r="AS43" t="str">
        <f t="shared" si="11"/>
        <v>SUB-SAHARAN AFRICA</v>
      </c>
      <c r="AT43" t="str">
        <f t="shared" si="11"/>
        <v>SUB-SAHARAN AFRICA</v>
      </c>
      <c r="AU43" t="str">
        <f t="shared" si="11"/>
        <v>SUB-SAHARAN AFRICA</v>
      </c>
      <c r="AV43" t="str">
        <f t="shared" si="11"/>
        <v>SUB-SAHARAN AFRICA</v>
      </c>
      <c r="AW43" t="str">
        <f t="shared" si="11"/>
        <v>SUB-SAHARAN AFRICA</v>
      </c>
      <c r="AX43" t="str">
        <f t="shared" si="11"/>
        <v>SUB-SAHARAN AFRICA</v>
      </c>
      <c r="AY43" t="str">
        <f t="shared" si="11"/>
        <v>SUB-SAHARAN AFRICA</v>
      </c>
      <c r="AZ43" t="str">
        <f t="shared" si="11"/>
        <v>SUB-SAHARAN AFRICA</v>
      </c>
      <c r="BA43" t="str">
        <f t="shared" si="11"/>
        <v>SUB-SAHARAN AFRICA</v>
      </c>
      <c r="BB43" t="s">
        <v>674</v>
      </c>
    </row>
    <row r="44" spans="1:54" ht="14.5" x14ac:dyDescent="0.35">
      <c r="A44" s="13" t="s">
        <v>420</v>
      </c>
      <c r="B44" s="17" t="s">
        <v>382</v>
      </c>
      <c r="C44" t="str">
        <f t="shared" si="2"/>
        <v>Chile</v>
      </c>
      <c r="D44" s="33" t="s">
        <v>97</v>
      </c>
      <c r="E44" s="33" t="s">
        <v>675</v>
      </c>
      <c r="F44" t="str">
        <f t="shared" si="3"/>
        <v xml:space="preserve">LATIN AMER. &amp; CARIB   </v>
      </c>
      <c r="G44" t="str">
        <f t="shared" si="4"/>
        <v xml:space="preserve">LATIN AMER. &amp; CARIB  </v>
      </c>
      <c r="H44" t="str">
        <f t="shared" si="10"/>
        <v xml:space="preserve">LATIN AMER. &amp; CARIB </v>
      </c>
      <c r="I44" t="str">
        <f t="shared" si="10"/>
        <v>LATIN AMER. &amp; CARIB</v>
      </c>
      <c r="J44" t="str">
        <f t="shared" si="10"/>
        <v>LATIN AMER. &amp; CARIB</v>
      </c>
      <c r="K44" t="str">
        <f t="shared" si="10"/>
        <v>LATIN AMER. &amp; CARIB</v>
      </c>
      <c r="L44" t="str">
        <f t="shared" si="10"/>
        <v>LATIN AMER. &amp; CARIB</v>
      </c>
      <c r="M44" t="str">
        <f t="shared" si="10"/>
        <v>LATIN AMER. &amp; CARIB</v>
      </c>
      <c r="N44" t="str">
        <f t="shared" si="10"/>
        <v>LATIN AMER. &amp; CARIB</v>
      </c>
      <c r="O44" t="str">
        <f t="shared" si="10"/>
        <v>LATIN AMER. &amp; CARIB</v>
      </c>
      <c r="P44" t="str">
        <f t="shared" si="10"/>
        <v>LATIN AMER. &amp; CARIB</v>
      </c>
      <c r="Q44" t="str">
        <f t="shared" si="10"/>
        <v>LATIN AMER. &amp; CARIB</v>
      </c>
      <c r="R44" t="str">
        <f t="shared" si="10"/>
        <v>LATIN AMER. &amp; CARIB</v>
      </c>
      <c r="S44" t="str">
        <f t="shared" si="10"/>
        <v>LATIN AMER. &amp; CARIB</v>
      </c>
      <c r="T44" t="str">
        <f t="shared" si="10"/>
        <v>LATIN AMER. &amp; CARIB</v>
      </c>
      <c r="U44" t="str">
        <f t="shared" si="10"/>
        <v>LATIN AMER. &amp; CARIB</v>
      </c>
      <c r="V44" t="str">
        <f t="shared" si="10"/>
        <v>LATIN AMER. &amp; CARIB</v>
      </c>
      <c r="W44" t="str">
        <f t="shared" si="10"/>
        <v>LATIN AMER. &amp; CARIB</v>
      </c>
      <c r="X44" t="str">
        <f t="shared" si="10"/>
        <v>LATIN AMER. &amp; CARIB</v>
      </c>
      <c r="Y44" t="str">
        <f t="shared" si="10"/>
        <v>LATIN AMER. &amp; CARIB</v>
      </c>
      <c r="Z44" t="str">
        <f t="shared" si="10"/>
        <v>LATIN AMER. &amp; CARIB</v>
      </c>
      <c r="AA44" t="str">
        <f t="shared" si="10"/>
        <v>LATIN AMER. &amp; CARIB</v>
      </c>
      <c r="AB44" t="str">
        <f t="shared" si="11"/>
        <v>LATIN AMER. &amp; CARIB</v>
      </c>
      <c r="AC44" t="str">
        <f t="shared" si="11"/>
        <v>LATIN AMER. &amp; CARIB</v>
      </c>
      <c r="AD44" t="str">
        <f t="shared" si="11"/>
        <v>LATIN AMER. &amp; CARIB</v>
      </c>
      <c r="AE44" t="str">
        <f t="shared" si="11"/>
        <v>LATIN AMER. &amp; CARIB</v>
      </c>
      <c r="AF44" t="str">
        <f t="shared" si="11"/>
        <v>LATIN AMER. &amp; CARIB</v>
      </c>
      <c r="AG44" t="str">
        <f t="shared" si="11"/>
        <v>LATIN AMER. &amp; CARIB</v>
      </c>
      <c r="AH44" t="str">
        <f t="shared" si="11"/>
        <v>LATIN AMER. &amp; CARIB</v>
      </c>
      <c r="AI44" t="str">
        <f t="shared" si="11"/>
        <v>LATIN AMER. &amp; CARIB</v>
      </c>
      <c r="AJ44" t="str">
        <f t="shared" si="11"/>
        <v>LATIN AMER. &amp; CARIB</v>
      </c>
      <c r="AK44" t="str">
        <f t="shared" si="11"/>
        <v>LATIN AMER. &amp; CARIB</v>
      </c>
      <c r="AL44" t="str">
        <f t="shared" si="11"/>
        <v>LATIN AMER. &amp; CARIB</v>
      </c>
      <c r="AM44" t="str">
        <f t="shared" si="11"/>
        <v>LATIN AMER. &amp; CARIB</v>
      </c>
      <c r="AN44" t="str">
        <f t="shared" si="11"/>
        <v>LATIN AMER. &amp; CARIB</v>
      </c>
      <c r="AO44" t="str">
        <f t="shared" si="11"/>
        <v>LATIN AMER. &amp; CARIB</v>
      </c>
      <c r="AP44" t="str">
        <f t="shared" si="11"/>
        <v>LATIN AMER. &amp; CARIB</v>
      </c>
      <c r="AQ44" t="str">
        <f t="shared" si="11"/>
        <v>LATIN AMER. &amp; CARIB</v>
      </c>
      <c r="AR44" t="str">
        <f t="shared" si="11"/>
        <v>LATIN AMER. &amp; CARIB</v>
      </c>
      <c r="AS44" t="str">
        <f t="shared" si="11"/>
        <v>LATIN AMER. &amp; CARIB</v>
      </c>
      <c r="AT44" t="str">
        <f t="shared" si="11"/>
        <v>LATIN AMER. &amp; CARIB</v>
      </c>
      <c r="AU44" t="str">
        <f t="shared" si="11"/>
        <v>LATIN AMER. &amp; CARIB</v>
      </c>
      <c r="AV44" t="str">
        <f t="shared" si="11"/>
        <v>LATIN AMER. &amp; CARIB</v>
      </c>
      <c r="AW44" t="str">
        <f t="shared" si="11"/>
        <v>LATIN AMER. &amp; CARIB</v>
      </c>
      <c r="AX44" t="str">
        <f t="shared" si="11"/>
        <v>LATIN AMER. &amp; CARIB</v>
      </c>
      <c r="AY44" t="str">
        <f t="shared" si="11"/>
        <v>LATIN AMER. &amp; CARIB</v>
      </c>
      <c r="AZ44" t="str">
        <f t="shared" si="11"/>
        <v>LATIN AMER. &amp; CARIB</v>
      </c>
      <c r="BA44" t="str">
        <f t="shared" si="11"/>
        <v>LATIN AMER. &amp; CARIB</v>
      </c>
      <c r="BB44" t="s">
        <v>675</v>
      </c>
    </row>
    <row r="45" spans="1:54" ht="14.5" x14ac:dyDescent="0.35">
      <c r="A45" s="13" t="s">
        <v>421</v>
      </c>
      <c r="B45" s="17" t="s">
        <v>370</v>
      </c>
      <c r="C45" t="str">
        <f t="shared" si="2"/>
        <v>China</v>
      </c>
      <c r="D45" s="33" t="s">
        <v>98</v>
      </c>
      <c r="E45" s="33" t="s">
        <v>670</v>
      </c>
      <c r="F45" t="str">
        <f t="shared" si="3"/>
        <v xml:space="preserve">ASIA (EX. NEAR EAST)        </v>
      </c>
      <c r="G45" t="str">
        <f t="shared" si="4"/>
        <v xml:space="preserve">ASIA (EX. NEAR EAST)       </v>
      </c>
      <c r="H45" t="str">
        <f t="shared" si="10"/>
        <v xml:space="preserve">ASIA (EX. NEAR EAST)      </v>
      </c>
      <c r="I45" t="str">
        <f t="shared" si="10"/>
        <v xml:space="preserve">ASIA (EX. NEAR EAST)     </v>
      </c>
      <c r="J45" t="str">
        <f t="shared" si="10"/>
        <v xml:space="preserve">ASIA (EX. NEAR EAST)    </v>
      </c>
      <c r="K45" t="str">
        <f t="shared" si="10"/>
        <v xml:space="preserve">ASIA (EX. NEAR EAST)   </v>
      </c>
      <c r="L45" t="str">
        <f t="shared" si="10"/>
        <v xml:space="preserve">ASIA (EX. NEAR EAST)  </v>
      </c>
      <c r="M45" t="str">
        <f t="shared" si="10"/>
        <v xml:space="preserve">ASIA (EX. NEAR EAST) </v>
      </c>
      <c r="N45" t="str">
        <f t="shared" si="10"/>
        <v>ASIA (EX. NEAR EAST)</v>
      </c>
      <c r="O45" t="str">
        <f t="shared" si="10"/>
        <v>ASIA (EX. NEAR EAST)</v>
      </c>
      <c r="P45" t="str">
        <f t="shared" si="10"/>
        <v>ASIA (EX. NEAR EAST)</v>
      </c>
      <c r="Q45" t="str">
        <f t="shared" si="10"/>
        <v>ASIA (EX. NEAR EAST)</v>
      </c>
      <c r="R45" t="str">
        <f t="shared" si="10"/>
        <v>ASIA (EX. NEAR EAST)</v>
      </c>
      <c r="S45" t="str">
        <f t="shared" si="10"/>
        <v>ASIA (EX. NEAR EAST)</v>
      </c>
      <c r="T45" t="str">
        <f t="shared" si="10"/>
        <v>ASIA (EX. NEAR EAST)</v>
      </c>
      <c r="U45" t="str">
        <f t="shared" si="10"/>
        <v>ASIA (EX. NEAR EAST)</v>
      </c>
      <c r="V45" t="str">
        <f t="shared" si="10"/>
        <v>ASIA (EX. NEAR EAST)</v>
      </c>
      <c r="W45" t="str">
        <f t="shared" si="10"/>
        <v>ASIA (EX. NEAR EAST)</v>
      </c>
      <c r="X45" t="str">
        <f t="shared" si="10"/>
        <v>ASIA (EX. NEAR EAST)</v>
      </c>
      <c r="Y45" t="str">
        <f t="shared" si="10"/>
        <v>ASIA (EX. NEAR EAST)</v>
      </c>
      <c r="Z45" t="str">
        <f t="shared" si="10"/>
        <v>ASIA (EX. NEAR EAST)</v>
      </c>
      <c r="AA45" t="str">
        <f t="shared" si="10"/>
        <v>ASIA (EX. NEAR EAST)</v>
      </c>
      <c r="AB45" t="str">
        <f t="shared" si="11"/>
        <v>ASIA (EX. NEAR EAST)</v>
      </c>
      <c r="AC45" t="str">
        <f t="shared" si="11"/>
        <v>ASIA (EX. NEAR EAST)</v>
      </c>
      <c r="AD45" t="str">
        <f t="shared" si="11"/>
        <v>ASIA (EX. NEAR EAST)</v>
      </c>
      <c r="AE45" t="str">
        <f t="shared" si="11"/>
        <v>ASIA (EX. NEAR EAST)</v>
      </c>
      <c r="AF45" t="str">
        <f t="shared" si="11"/>
        <v>ASIA (EX. NEAR EAST)</v>
      </c>
      <c r="AG45" t="str">
        <f t="shared" si="11"/>
        <v>ASIA (EX. NEAR EAST)</v>
      </c>
      <c r="AH45" t="str">
        <f t="shared" si="11"/>
        <v>ASIA (EX. NEAR EAST)</v>
      </c>
      <c r="AI45" t="str">
        <f t="shared" si="11"/>
        <v>ASIA (EX. NEAR EAST)</v>
      </c>
      <c r="AJ45" t="str">
        <f t="shared" si="11"/>
        <v>ASIA (EX. NEAR EAST)</v>
      </c>
      <c r="AK45" t="str">
        <f t="shared" si="11"/>
        <v>ASIA (EX. NEAR EAST)</v>
      </c>
      <c r="AL45" t="str">
        <f t="shared" si="11"/>
        <v>ASIA (EX. NEAR EAST)</v>
      </c>
      <c r="AM45" t="str">
        <f t="shared" si="11"/>
        <v>ASIA (EX. NEAR EAST)</v>
      </c>
      <c r="AN45" t="str">
        <f t="shared" si="11"/>
        <v>ASIA (EX. NEAR EAST)</v>
      </c>
      <c r="AO45" t="str">
        <f t="shared" si="11"/>
        <v>ASIA (EX. NEAR EAST)</v>
      </c>
      <c r="AP45" t="str">
        <f t="shared" si="11"/>
        <v>ASIA (EX. NEAR EAST)</v>
      </c>
      <c r="AQ45" t="str">
        <f t="shared" si="11"/>
        <v>ASIA (EX. NEAR EAST)</v>
      </c>
      <c r="AR45" t="str">
        <f t="shared" si="11"/>
        <v>ASIA (EX. NEAR EAST)</v>
      </c>
      <c r="AS45" t="str">
        <f t="shared" si="11"/>
        <v>ASIA (EX. NEAR EAST)</v>
      </c>
      <c r="AT45" t="str">
        <f t="shared" si="11"/>
        <v>ASIA (EX. NEAR EAST)</v>
      </c>
      <c r="AU45" t="str">
        <f t="shared" si="11"/>
        <v>ASIA (EX. NEAR EAST)</v>
      </c>
      <c r="AV45" t="str">
        <f t="shared" si="11"/>
        <v>ASIA (EX. NEAR EAST)</v>
      </c>
      <c r="AW45" t="str">
        <f t="shared" si="11"/>
        <v>ASIA (EX. NEAR EAST)</v>
      </c>
      <c r="AX45" t="str">
        <f t="shared" si="11"/>
        <v>ASIA (EX. NEAR EAST)</v>
      </c>
      <c r="AY45" t="str">
        <f t="shared" si="11"/>
        <v>ASIA (EX. NEAR EAST)</v>
      </c>
      <c r="AZ45" t="str">
        <f t="shared" si="11"/>
        <v>ASIA (EX. NEAR EAST)</v>
      </c>
      <c r="BA45" t="str">
        <f t="shared" si="11"/>
        <v>ASIA (EX. NEAR EAST)</v>
      </c>
      <c r="BB45" t="s">
        <v>670</v>
      </c>
    </row>
    <row r="46" spans="1:54" ht="14.5" x14ac:dyDescent="0.35">
      <c r="A46" s="13" t="s">
        <v>422</v>
      </c>
      <c r="B46" s="17" t="s">
        <v>382</v>
      </c>
      <c r="C46" t="str">
        <f t="shared" si="2"/>
        <v>Colombia</v>
      </c>
      <c r="D46" s="33" t="s">
        <v>101</v>
      </c>
      <c r="E46" s="33" t="s">
        <v>675</v>
      </c>
      <c r="F46" t="str">
        <f t="shared" si="3"/>
        <v xml:space="preserve">LATIN AMER. &amp; CARIB   </v>
      </c>
      <c r="G46" t="str">
        <f t="shared" si="4"/>
        <v xml:space="preserve">LATIN AMER. &amp; CARIB  </v>
      </c>
      <c r="H46" t="str">
        <f t="shared" si="10"/>
        <v xml:space="preserve">LATIN AMER. &amp; CARIB </v>
      </c>
      <c r="I46" t="str">
        <f t="shared" si="10"/>
        <v>LATIN AMER. &amp; CARIB</v>
      </c>
      <c r="J46" t="str">
        <f t="shared" si="10"/>
        <v>LATIN AMER. &amp; CARIB</v>
      </c>
      <c r="K46" t="str">
        <f t="shared" si="10"/>
        <v>LATIN AMER. &amp; CARIB</v>
      </c>
      <c r="L46" t="str">
        <f t="shared" si="10"/>
        <v>LATIN AMER. &amp; CARIB</v>
      </c>
      <c r="M46" t="str">
        <f t="shared" si="10"/>
        <v>LATIN AMER. &amp; CARIB</v>
      </c>
      <c r="N46" t="str">
        <f t="shared" si="10"/>
        <v>LATIN AMER. &amp; CARIB</v>
      </c>
      <c r="O46" t="str">
        <f t="shared" si="10"/>
        <v>LATIN AMER. &amp; CARIB</v>
      </c>
      <c r="P46" t="str">
        <f t="shared" si="10"/>
        <v>LATIN AMER. &amp; CARIB</v>
      </c>
      <c r="Q46" t="str">
        <f t="shared" si="10"/>
        <v>LATIN AMER. &amp; CARIB</v>
      </c>
      <c r="R46" t="str">
        <f t="shared" si="10"/>
        <v>LATIN AMER. &amp; CARIB</v>
      </c>
      <c r="S46" t="str">
        <f t="shared" si="10"/>
        <v>LATIN AMER. &amp; CARIB</v>
      </c>
      <c r="T46" t="str">
        <f t="shared" si="10"/>
        <v>LATIN AMER. &amp; CARIB</v>
      </c>
      <c r="U46" t="str">
        <f t="shared" si="10"/>
        <v>LATIN AMER. &amp; CARIB</v>
      </c>
      <c r="V46" t="str">
        <f t="shared" si="10"/>
        <v>LATIN AMER. &amp; CARIB</v>
      </c>
      <c r="W46" t="str">
        <f t="shared" si="10"/>
        <v>LATIN AMER. &amp; CARIB</v>
      </c>
      <c r="X46" t="str">
        <f t="shared" si="10"/>
        <v>LATIN AMER. &amp; CARIB</v>
      </c>
      <c r="Y46" t="str">
        <f t="shared" si="10"/>
        <v>LATIN AMER. &amp; CARIB</v>
      </c>
      <c r="Z46" t="str">
        <f t="shared" si="10"/>
        <v>LATIN AMER. &amp; CARIB</v>
      </c>
      <c r="AA46" t="str">
        <f t="shared" si="10"/>
        <v>LATIN AMER. &amp; CARIB</v>
      </c>
      <c r="AB46" t="str">
        <f t="shared" si="11"/>
        <v>LATIN AMER. &amp; CARIB</v>
      </c>
      <c r="AC46" t="str">
        <f t="shared" si="11"/>
        <v>LATIN AMER. &amp; CARIB</v>
      </c>
      <c r="AD46" t="str">
        <f t="shared" si="11"/>
        <v>LATIN AMER. &amp; CARIB</v>
      </c>
      <c r="AE46" t="str">
        <f t="shared" si="11"/>
        <v>LATIN AMER. &amp; CARIB</v>
      </c>
      <c r="AF46" t="str">
        <f t="shared" si="11"/>
        <v>LATIN AMER. &amp; CARIB</v>
      </c>
      <c r="AG46" t="str">
        <f t="shared" si="11"/>
        <v>LATIN AMER. &amp; CARIB</v>
      </c>
      <c r="AH46" t="str">
        <f t="shared" si="11"/>
        <v>LATIN AMER. &amp; CARIB</v>
      </c>
      <c r="AI46" t="str">
        <f t="shared" si="11"/>
        <v>LATIN AMER. &amp; CARIB</v>
      </c>
      <c r="AJ46" t="str">
        <f t="shared" si="11"/>
        <v>LATIN AMER. &amp; CARIB</v>
      </c>
      <c r="AK46" t="str">
        <f t="shared" si="11"/>
        <v>LATIN AMER. &amp; CARIB</v>
      </c>
      <c r="AL46" t="str">
        <f t="shared" si="11"/>
        <v>LATIN AMER. &amp; CARIB</v>
      </c>
      <c r="AM46" t="str">
        <f t="shared" si="11"/>
        <v>LATIN AMER. &amp; CARIB</v>
      </c>
      <c r="AN46" t="str">
        <f t="shared" si="11"/>
        <v>LATIN AMER. &amp; CARIB</v>
      </c>
      <c r="AO46" t="str">
        <f t="shared" si="11"/>
        <v>LATIN AMER. &amp; CARIB</v>
      </c>
      <c r="AP46" t="str">
        <f t="shared" si="11"/>
        <v>LATIN AMER. &amp; CARIB</v>
      </c>
      <c r="AQ46" t="str">
        <f t="shared" si="11"/>
        <v>LATIN AMER. &amp; CARIB</v>
      </c>
      <c r="AR46" t="str">
        <f t="shared" si="11"/>
        <v>LATIN AMER. &amp; CARIB</v>
      </c>
      <c r="AS46" t="str">
        <f t="shared" si="11"/>
        <v>LATIN AMER. &amp; CARIB</v>
      </c>
      <c r="AT46" t="str">
        <f t="shared" si="11"/>
        <v>LATIN AMER. &amp; CARIB</v>
      </c>
      <c r="AU46" t="str">
        <f t="shared" si="11"/>
        <v>LATIN AMER. &amp; CARIB</v>
      </c>
      <c r="AV46" t="str">
        <f t="shared" si="11"/>
        <v>LATIN AMER. &amp; CARIB</v>
      </c>
      <c r="AW46" t="str">
        <f t="shared" si="11"/>
        <v>LATIN AMER. &amp; CARIB</v>
      </c>
      <c r="AX46" t="str">
        <f t="shared" si="11"/>
        <v>LATIN AMER. &amp; CARIB</v>
      </c>
      <c r="AY46" t="str">
        <f t="shared" si="11"/>
        <v>LATIN AMER. &amp; CARIB</v>
      </c>
      <c r="AZ46" t="str">
        <f t="shared" si="11"/>
        <v>LATIN AMER. &amp; CARIB</v>
      </c>
      <c r="BA46" t="str">
        <f t="shared" si="11"/>
        <v>LATIN AMER. &amp; CARIB</v>
      </c>
      <c r="BB46" t="s">
        <v>675</v>
      </c>
    </row>
    <row r="47" spans="1:54" ht="14.5" x14ac:dyDescent="0.35">
      <c r="A47" s="13" t="s">
        <v>423</v>
      </c>
      <c r="B47" s="17" t="s">
        <v>380</v>
      </c>
      <c r="C47" t="str">
        <f t="shared" si="2"/>
        <v>Comoros</v>
      </c>
      <c r="D47" s="33" t="s">
        <v>102</v>
      </c>
      <c r="E47" s="33" t="s">
        <v>674</v>
      </c>
      <c r="F47" t="str">
        <f t="shared" si="3"/>
        <v xml:space="preserve">SUB-SAHARAN AFRICA                </v>
      </c>
      <c r="G47" t="str">
        <f t="shared" si="4"/>
        <v xml:space="preserve">SUB-SAHARAN AFRICA               </v>
      </c>
      <c r="H47" t="str">
        <f t="shared" si="10"/>
        <v xml:space="preserve">SUB-SAHARAN AFRICA              </v>
      </c>
      <c r="I47" t="str">
        <f t="shared" si="10"/>
        <v xml:space="preserve">SUB-SAHARAN AFRICA             </v>
      </c>
      <c r="J47" t="str">
        <f t="shared" si="10"/>
        <v xml:space="preserve">SUB-SAHARAN AFRICA            </v>
      </c>
      <c r="K47" t="str">
        <f t="shared" si="10"/>
        <v xml:space="preserve">SUB-SAHARAN AFRICA           </v>
      </c>
      <c r="L47" t="str">
        <f t="shared" si="10"/>
        <v xml:space="preserve">SUB-SAHARAN AFRICA          </v>
      </c>
      <c r="M47" t="str">
        <f t="shared" si="10"/>
        <v xml:space="preserve">SUB-SAHARAN AFRICA         </v>
      </c>
      <c r="N47" t="str">
        <f t="shared" si="10"/>
        <v xml:space="preserve">SUB-SAHARAN AFRICA        </v>
      </c>
      <c r="O47" t="str">
        <f t="shared" si="10"/>
        <v xml:space="preserve">SUB-SAHARAN AFRICA       </v>
      </c>
      <c r="P47" t="str">
        <f t="shared" si="10"/>
        <v xml:space="preserve">SUB-SAHARAN AFRICA      </v>
      </c>
      <c r="Q47" t="str">
        <f t="shared" si="10"/>
        <v xml:space="preserve">SUB-SAHARAN AFRICA     </v>
      </c>
      <c r="R47" t="str">
        <f t="shared" si="10"/>
        <v xml:space="preserve">SUB-SAHARAN AFRICA    </v>
      </c>
      <c r="S47" t="str">
        <f t="shared" si="10"/>
        <v xml:space="preserve">SUB-SAHARAN AFRICA   </v>
      </c>
      <c r="T47" t="str">
        <f t="shared" si="10"/>
        <v xml:space="preserve">SUB-SAHARAN AFRICA  </v>
      </c>
      <c r="U47" t="str">
        <f t="shared" si="10"/>
        <v xml:space="preserve">SUB-SAHARAN AFRICA </v>
      </c>
      <c r="V47" t="str">
        <f t="shared" si="10"/>
        <v>SUB-SAHARAN AFRICA</v>
      </c>
      <c r="W47" t="str">
        <f t="shared" si="10"/>
        <v>SUB-SAHARAN AFRICA</v>
      </c>
      <c r="X47" t="str">
        <f t="shared" si="10"/>
        <v>SUB-SAHARAN AFRICA</v>
      </c>
      <c r="Y47" t="str">
        <f t="shared" si="10"/>
        <v>SUB-SAHARAN AFRICA</v>
      </c>
      <c r="Z47" t="str">
        <f t="shared" si="10"/>
        <v>SUB-SAHARAN AFRICA</v>
      </c>
      <c r="AA47" t="str">
        <f t="shared" si="10"/>
        <v>SUB-SAHARAN AFRICA</v>
      </c>
      <c r="AB47" t="str">
        <f t="shared" si="11"/>
        <v>SUB-SAHARAN AFRICA</v>
      </c>
      <c r="AC47" t="str">
        <f t="shared" si="11"/>
        <v>SUB-SAHARAN AFRICA</v>
      </c>
      <c r="AD47" t="str">
        <f t="shared" si="11"/>
        <v>SUB-SAHARAN AFRICA</v>
      </c>
      <c r="AE47" t="str">
        <f t="shared" si="11"/>
        <v>SUB-SAHARAN AFRICA</v>
      </c>
      <c r="AF47" t="str">
        <f t="shared" si="11"/>
        <v>SUB-SAHARAN AFRICA</v>
      </c>
      <c r="AG47" t="str">
        <f t="shared" si="11"/>
        <v>SUB-SAHARAN AFRICA</v>
      </c>
      <c r="AH47" t="str">
        <f t="shared" si="11"/>
        <v>SUB-SAHARAN AFRICA</v>
      </c>
      <c r="AI47" t="str">
        <f t="shared" si="11"/>
        <v>SUB-SAHARAN AFRICA</v>
      </c>
      <c r="AJ47" t="str">
        <f t="shared" si="11"/>
        <v>SUB-SAHARAN AFRICA</v>
      </c>
      <c r="AK47" t="str">
        <f t="shared" si="11"/>
        <v>SUB-SAHARAN AFRICA</v>
      </c>
      <c r="AL47" t="str">
        <f t="shared" si="11"/>
        <v>SUB-SAHARAN AFRICA</v>
      </c>
      <c r="AM47" t="str">
        <f t="shared" si="11"/>
        <v>SUB-SAHARAN AFRICA</v>
      </c>
      <c r="AN47" t="str">
        <f t="shared" si="11"/>
        <v>SUB-SAHARAN AFRICA</v>
      </c>
      <c r="AO47" t="str">
        <f t="shared" si="11"/>
        <v>SUB-SAHARAN AFRICA</v>
      </c>
      <c r="AP47" t="str">
        <f t="shared" si="11"/>
        <v>SUB-SAHARAN AFRICA</v>
      </c>
      <c r="AQ47" t="str">
        <f t="shared" si="11"/>
        <v>SUB-SAHARAN AFRICA</v>
      </c>
      <c r="AR47" t="str">
        <f t="shared" si="11"/>
        <v>SUB-SAHARAN AFRICA</v>
      </c>
      <c r="AS47" t="str">
        <f t="shared" si="11"/>
        <v>SUB-SAHARAN AFRICA</v>
      </c>
      <c r="AT47" t="str">
        <f t="shared" si="11"/>
        <v>SUB-SAHARAN AFRICA</v>
      </c>
      <c r="AU47" t="str">
        <f t="shared" si="11"/>
        <v>SUB-SAHARAN AFRICA</v>
      </c>
      <c r="AV47" t="str">
        <f t="shared" si="11"/>
        <v>SUB-SAHARAN AFRICA</v>
      </c>
      <c r="AW47" t="str">
        <f t="shared" si="11"/>
        <v>SUB-SAHARAN AFRICA</v>
      </c>
      <c r="AX47" t="str">
        <f t="shared" si="11"/>
        <v>SUB-SAHARAN AFRICA</v>
      </c>
      <c r="AY47" t="str">
        <f t="shared" si="11"/>
        <v>SUB-SAHARAN AFRICA</v>
      </c>
      <c r="AZ47" t="str">
        <f t="shared" si="11"/>
        <v>SUB-SAHARAN AFRICA</v>
      </c>
      <c r="BA47" t="str">
        <f t="shared" si="11"/>
        <v>SUB-SAHARAN AFRICA</v>
      </c>
      <c r="BB47" t="s">
        <v>674</v>
      </c>
    </row>
    <row r="48" spans="1:54" ht="14.5" x14ac:dyDescent="0.35">
      <c r="A48" s="12" t="s">
        <v>424</v>
      </c>
      <c r="B48" s="17" t="s">
        <v>380</v>
      </c>
      <c r="C48" t="str">
        <f t="shared" si="2"/>
        <v>Congo, Dem. Rep.</v>
      </c>
      <c r="D48" s="33" t="s">
        <v>642</v>
      </c>
      <c r="E48" s="33" t="s">
        <v>674</v>
      </c>
      <c r="F48" t="str">
        <f t="shared" si="3"/>
        <v xml:space="preserve">SUB-SAHARAN AFRICA                </v>
      </c>
      <c r="G48" t="str">
        <f t="shared" si="4"/>
        <v xml:space="preserve">SUB-SAHARAN AFRICA               </v>
      </c>
      <c r="H48" t="str">
        <f t="shared" si="10"/>
        <v xml:space="preserve">SUB-SAHARAN AFRICA              </v>
      </c>
      <c r="I48" t="str">
        <f t="shared" si="10"/>
        <v xml:space="preserve">SUB-SAHARAN AFRICA             </v>
      </c>
      <c r="J48" t="str">
        <f t="shared" si="10"/>
        <v xml:space="preserve">SUB-SAHARAN AFRICA            </v>
      </c>
      <c r="K48" t="str">
        <f t="shared" si="10"/>
        <v xml:space="preserve">SUB-SAHARAN AFRICA           </v>
      </c>
      <c r="L48" t="str">
        <f t="shared" si="10"/>
        <v xml:space="preserve">SUB-SAHARAN AFRICA          </v>
      </c>
      <c r="M48" t="str">
        <f t="shared" si="10"/>
        <v xml:space="preserve">SUB-SAHARAN AFRICA         </v>
      </c>
      <c r="N48" t="str">
        <f t="shared" si="10"/>
        <v xml:space="preserve">SUB-SAHARAN AFRICA        </v>
      </c>
      <c r="O48" t="str">
        <f t="shared" si="10"/>
        <v xml:space="preserve">SUB-SAHARAN AFRICA       </v>
      </c>
      <c r="P48" t="str">
        <f t="shared" si="10"/>
        <v xml:space="preserve">SUB-SAHARAN AFRICA      </v>
      </c>
      <c r="Q48" t="str">
        <f t="shared" si="10"/>
        <v xml:space="preserve">SUB-SAHARAN AFRICA     </v>
      </c>
      <c r="R48" t="str">
        <f t="shared" si="10"/>
        <v xml:space="preserve">SUB-SAHARAN AFRICA    </v>
      </c>
      <c r="S48" t="str">
        <f t="shared" si="10"/>
        <v xml:space="preserve">SUB-SAHARAN AFRICA   </v>
      </c>
      <c r="T48" t="str">
        <f t="shared" si="10"/>
        <v xml:space="preserve">SUB-SAHARAN AFRICA  </v>
      </c>
      <c r="U48" t="str">
        <f t="shared" si="10"/>
        <v xml:space="preserve">SUB-SAHARAN AFRICA </v>
      </c>
      <c r="V48" t="str">
        <f t="shared" si="10"/>
        <v>SUB-SAHARAN AFRICA</v>
      </c>
      <c r="W48" t="str">
        <f t="shared" si="10"/>
        <v>SUB-SAHARAN AFRICA</v>
      </c>
      <c r="X48" t="str">
        <f t="shared" si="10"/>
        <v>SUB-SAHARAN AFRICA</v>
      </c>
      <c r="Y48" t="str">
        <f t="shared" si="10"/>
        <v>SUB-SAHARAN AFRICA</v>
      </c>
      <c r="Z48" t="str">
        <f t="shared" si="10"/>
        <v>SUB-SAHARAN AFRICA</v>
      </c>
      <c r="AA48" t="str">
        <f t="shared" si="10"/>
        <v>SUB-SAHARAN AFRICA</v>
      </c>
      <c r="AB48" t="str">
        <f t="shared" si="11"/>
        <v>SUB-SAHARAN AFRICA</v>
      </c>
      <c r="AC48" t="str">
        <f t="shared" si="11"/>
        <v>SUB-SAHARAN AFRICA</v>
      </c>
      <c r="AD48" t="str">
        <f t="shared" si="11"/>
        <v>SUB-SAHARAN AFRICA</v>
      </c>
      <c r="AE48" t="str">
        <f t="shared" si="11"/>
        <v>SUB-SAHARAN AFRICA</v>
      </c>
      <c r="AF48" t="str">
        <f t="shared" si="11"/>
        <v>SUB-SAHARAN AFRICA</v>
      </c>
      <c r="AG48" t="str">
        <f t="shared" si="11"/>
        <v>SUB-SAHARAN AFRICA</v>
      </c>
      <c r="AH48" t="str">
        <f t="shared" si="11"/>
        <v>SUB-SAHARAN AFRICA</v>
      </c>
      <c r="AI48" t="str">
        <f t="shared" si="11"/>
        <v>SUB-SAHARAN AFRICA</v>
      </c>
      <c r="AJ48" t="str">
        <f t="shared" si="11"/>
        <v>SUB-SAHARAN AFRICA</v>
      </c>
      <c r="AK48" t="str">
        <f t="shared" si="11"/>
        <v>SUB-SAHARAN AFRICA</v>
      </c>
      <c r="AL48" t="str">
        <f t="shared" si="11"/>
        <v>SUB-SAHARAN AFRICA</v>
      </c>
      <c r="AM48" t="str">
        <f t="shared" si="11"/>
        <v>SUB-SAHARAN AFRICA</v>
      </c>
      <c r="AN48" t="str">
        <f t="shared" si="11"/>
        <v>SUB-SAHARAN AFRICA</v>
      </c>
      <c r="AO48" t="str">
        <f t="shared" si="11"/>
        <v>SUB-SAHARAN AFRICA</v>
      </c>
      <c r="AP48" t="str">
        <f t="shared" si="11"/>
        <v>SUB-SAHARAN AFRICA</v>
      </c>
      <c r="AQ48" t="str">
        <f t="shared" si="11"/>
        <v>SUB-SAHARAN AFRICA</v>
      </c>
      <c r="AR48" t="str">
        <f t="shared" si="11"/>
        <v>SUB-SAHARAN AFRICA</v>
      </c>
      <c r="AS48" t="str">
        <f t="shared" si="11"/>
        <v>SUB-SAHARAN AFRICA</v>
      </c>
      <c r="AT48" t="str">
        <f t="shared" si="11"/>
        <v>SUB-SAHARAN AFRICA</v>
      </c>
      <c r="AU48" t="str">
        <f t="shared" si="11"/>
        <v>SUB-SAHARAN AFRICA</v>
      </c>
      <c r="AV48" t="str">
        <f t="shared" si="11"/>
        <v>SUB-SAHARAN AFRICA</v>
      </c>
      <c r="AW48" t="str">
        <f t="shared" si="11"/>
        <v>SUB-SAHARAN AFRICA</v>
      </c>
      <c r="AX48" t="str">
        <f t="shared" si="11"/>
        <v>SUB-SAHARAN AFRICA</v>
      </c>
      <c r="AY48" t="str">
        <f t="shared" si="11"/>
        <v>SUB-SAHARAN AFRICA</v>
      </c>
      <c r="AZ48" t="str">
        <f t="shared" si="11"/>
        <v>SUB-SAHARAN AFRICA</v>
      </c>
      <c r="BA48" t="str">
        <f t="shared" si="11"/>
        <v>SUB-SAHARAN AFRICA</v>
      </c>
      <c r="BB48" t="s">
        <v>674</v>
      </c>
    </row>
    <row r="49" spans="1:54" ht="14.5" x14ac:dyDescent="0.35">
      <c r="A49" s="12" t="s">
        <v>425</v>
      </c>
      <c r="B49" s="17" t="s">
        <v>380</v>
      </c>
      <c r="C49" t="str">
        <f t="shared" si="2"/>
        <v>Congo, Repub. of the</v>
      </c>
      <c r="D49" s="33" t="s">
        <v>643</v>
      </c>
      <c r="E49" s="33" t="s">
        <v>674</v>
      </c>
      <c r="F49" t="str">
        <f t="shared" si="3"/>
        <v xml:space="preserve">SUB-SAHARAN AFRICA                </v>
      </c>
      <c r="G49" t="str">
        <f t="shared" si="4"/>
        <v xml:space="preserve">SUB-SAHARAN AFRICA               </v>
      </c>
      <c r="H49" t="str">
        <f t="shared" si="10"/>
        <v xml:space="preserve">SUB-SAHARAN AFRICA              </v>
      </c>
      <c r="I49" t="str">
        <f t="shared" si="10"/>
        <v xml:space="preserve">SUB-SAHARAN AFRICA             </v>
      </c>
      <c r="J49" t="str">
        <f t="shared" si="10"/>
        <v xml:space="preserve">SUB-SAHARAN AFRICA            </v>
      </c>
      <c r="K49" t="str">
        <f t="shared" si="10"/>
        <v xml:space="preserve">SUB-SAHARAN AFRICA           </v>
      </c>
      <c r="L49" t="str">
        <f t="shared" si="10"/>
        <v xml:space="preserve">SUB-SAHARAN AFRICA          </v>
      </c>
      <c r="M49" t="str">
        <f t="shared" si="10"/>
        <v xml:space="preserve">SUB-SAHARAN AFRICA         </v>
      </c>
      <c r="N49" t="str">
        <f t="shared" si="10"/>
        <v xml:space="preserve">SUB-SAHARAN AFRICA        </v>
      </c>
      <c r="O49" t="str">
        <f t="shared" si="10"/>
        <v xml:space="preserve">SUB-SAHARAN AFRICA       </v>
      </c>
      <c r="P49" t="str">
        <f t="shared" si="10"/>
        <v xml:space="preserve">SUB-SAHARAN AFRICA      </v>
      </c>
      <c r="Q49" t="str">
        <f t="shared" si="10"/>
        <v xml:space="preserve">SUB-SAHARAN AFRICA     </v>
      </c>
      <c r="R49" t="str">
        <f t="shared" si="10"/>
        <v xml:space="preserve">SUB-SAHARAN AFRICA    </v>
      </c>
      <c r="S49" t="str">
        <f t="shared" si="10"/>
        <v xml:space="preserve">SUB-SAHARAN AFRICA   </v>
      </c>
      <c r="T49" t="str">
        <f t="shared" si="10"/>
        <v xml:space="preserve">SUB-SAHARAN AFRICA  </v>
      </c>
      <c r="U49" t="str">
        <f t="shared" si="10"/>
        <v xml:space="preserve">SUB-SAHARAN AFRICA </v>
      </c>
      <c r="V49" t="str">
        <f t="shared" si="10"/>
        <v>SUB-SAHARAN AFRICA</v>
      </c>
      <c r="W49" t="str">
        <f t="shared" si="10"/>
        <v>SUB-SAHARAN AFRICA</v>
      </c>
      <c r="X49" t="str">
        <f t="shared" si="10"/>
        <v>SUB-SAHARAN AFRICA</v>
      </c>
      <c r="Y49" t="str">
        <f t="shared" si="10"/>
        <v>SUB-SAHARAN AFRICA</v>
      </c>
      <c r="Z49" t="str">
        <f t="shared" si="10"/>
        <v>SUB-SAHARAN AFRICA</v>
      </c>
      <c r="AA49" t="str">
        <f t="shared" si="10"/>
        <v>SUB-SAHARAN AFRICA</v>
      </c>
      <c r="AB49" t="str">
        <f t="shared" si="11"/>
        <v>SUB-SAHARAN AFRICA</v>
      </c>
      <c r="AC49" t="str">
        <f t="shared" si="11"/>
        <v>SUB-SAHARAN AFRICA</v>
      </c>
      <c r="AD49" t="str">
        <f t="shared" si="11"/>
        <v>SUB-SAHARAN AFRICA</v>
      </c>
      <c r="AE49" t="str">
        <f t="shared" si="11"/>
        <v>SUB-SAHARAN AFRICA</v>
      </c>
      <c r="AF49" t="str">
        <f t="shared" si="11"/>
        <v>SUB-SAHARAN AFRICA</v>
      </c>
      <c r="AG49" t="str">
        <f t="shared" si="11"/>
        <v>SUB-SAHARAN AFRICA</v>
      </c>
      <c r="AH49" t="str">
        <f t="shared" si="11"/>
        <v>SUB-SAHARAN AFRICA</v>
      </c>
      <c r="AI49" t="str">
        <f t="shared" si="11"/>
        <v>SUB-SAHARAN AFRICA</v>
      </c>
      <c r="AJ49" t="str">
        <f t="shared" si="11"/>
        <v>SUB-SAHARAN AFRICA</v>
      </c>
      <c r="AK49" t="str">
        <f t="shared" si="11"/>
        <v>SUB-SAHARAN AFRICA</v>
      </c>
      <c r="AL49" t="str">
        <f t="shared" si="11"/>
        <v>SUB-SAHARAN AFRICA</v>
      </c>
      <c r="AM49" t="str">
        <f t="shared" si="11"/>
        <v>SUB-SAHARAN AFRICA</v>
      </c>
      <c r="AN49" t="str">
        <f t="shared" si="11"/>
        <v>SUB-SAHARAN AFRICA</v>
      </c>
      <c r="AO49" t="str">
        <f t="shared" si="11"/>
        <v>SUB-SAHARAN AFRICA</v>
      </c>
      <c r="AP49" t="str">
        <f t="shared" si="11"/>
        <v>SUB-SAHARAN AFRICA</v>
      </c>
      <c r="AQ49" t="str">
        <f t="shared" si="11"/>
        <v>SUB-SAHARAN AFRICA</v>
      </c>
      <c r="AR49" t="str">
        <f t="shared" si="11"/>
        <v>SUB-SAHARAN AFRICA</v>
      </c>
      <c r="AS49" t="str">
        <f t="shared" si="11"/>
        <v>SUB-SAHARAN AFRICA</v>
      </c>
      <c r="AT49" t="str">
        <f t="shared" si="11"/>
        <v>SUB-SAHARAN AFRICA</v>
      </c>
      <c r="AU49" t="str">
        <f t="shared" si="11"/>
        <v>SUB-SAHARAN AFRICA</v>
      </c>
      <c r="AV49" t="str">
        <f t="shared" si="11"/>
        <v>SUB-SAHARAN AFRICA</v>
      </c>
      <c r="AW49" t="str">
        <f t="shared" si="11"/>
        <v>SUB-SAHARAN AFRICA</v>
      </c>
      <c r="AX49" t="str">
        <f t="shared" si="11"/>
        <v>SUB-SAHARAN AFRICA</v>
      </c>
      <c r="AY49" t="str">
        <f t="shared" si="11"/>
        <v>SUB-SAHARAN AFRICA</v>
      </c>
      <c r="AZ49" t="str">
        <f t="shared" si="11"/>
        <v>SUB-SAHARAN AFRICA</v>
      </c>
      <c r="BA49" t="str">
        <f t="shared" si="11"/>
        <v>SUB-SAHARAN AFRICA</v>
      </c>
      <c r="BB49" t="s">
        <v>674</v>
      </c>
    </row>
    <row r="50" spans="1:54" ht="14.5" x14ac:dyDescent="0.35">
      <c r="A50" s="13" t="s">
        <v>426</v>
      </c>
      <c r="B50" s="17" t="s">
        <v>376</v>
      </c>
      <c r="C50" t="str">
        <f t="shared" si="2"/>
        <v>Cook Islands</v>
      </c>
      <c r="D50" s="33" t="s">
        <v>104</v>
      </c>
      <c r="E50" s="33" t="s">
        <v>678</v>
      </c>
      <c r="F50" t="str">
        <f t="shared" si="3"/>
        <v xml:space="preserve">OCEANIA                           </v>
      </c>
      <c r="G50" t="str">
        <f t="shared" si="4"/>
        <v xml:space="preserve">OCEANIA                          </v>
      </c>
      <c r="H50" t="str">
        <f t="shared" si="10"/>
        <v xml:space="preserve">OCEANIA                         </v>
      </c>
      <c r="I50" t="str">
        <f t="shared" si="10"/>
        <v xml:space="preserve">OCEANIA                        </v>
      </c>
      <c r="J50" t="str">
        <f t="shared" si="10"/>
        <v xml:space="preserve">OCEANIA                       </v>
      </c>
      <c r="K50" t="str">
        <f t="shared" si="10"/>
        <v xml:space="preserve">OCEANIA                      </v>
      </c>
      <c r="L50" t="str">
        <f t="shared" si="10"/>
        <v xml:space="preserve">OCEANIA                     </v>
      </c>
      <c r="M50" t="str">
        <f t="shared" si="10"/>
        <v xml:space="preserve">OCEANIA                    </v>
      </c>
      <c r="N50" t="str">
        <f t="shared" si="10"/>
        <v xml:space="preserve">OCEANIA                   </v>
      </c>
      <c r="O50" t="str">
        <f t="shared" si="10"/>
        <v xml:space="preserve">OCEANIA                  </v>
      </c>
      <c r="P50" t="str">
        <f t="shared" si="10"/>
        <v xml:space="preserve">OCEANIA                 </v>
      </c>
      <c r="Q50" t="str">
        <f t="shared" si="10"/>
        <v xml:space="preserve">OCEANIA                </v>
      </c>
      <c r="R50" t="str">
        <f t="shared" si="10"/>
        <v xml:space="preserve">OCEANIA               </v>
      </c>
      <c r="S50" t="str">
        <f t="shared" si="10"/>
        <v xml:space="preserve">OCEANIA              </v>
      </c>
      <c r="T50" t="str">
        <f t="shared" si="10"/>
        <v xml:space="preserve">OCEANIA             </v>
      </c>
      <c r="U50" t="str">
        <f t="shared" si="10"/>
        <v xml:space="preserve">OCEANIA            </v>
      </c>
      <c r="V50" t="str">
        <f t="shared" si="10"/>
        <v xml:space="preserve">OCEANIA           </v>
      </c>
      <c r="W50" t="str">
        <f t="shared" si="10"/>
        <v xml:space="preserve">OCEANIA          </v>
      </c>
      <c r="X50" t="str">
        <f t="shared" si="10"/>
        <v xml:space="preserve">OCEANIA         </v>
      </c>
      <c r="Y50" t="str">
        <f t="shared" si="10"/>
        <v xml:space="preserve">OCEANIA        </v>
      </c>
      <c r="Z50" t="str">
        <f t="shared" si="10"/>
        <v xml:space="preserve">OCEANIA       </v>
      </c>
      <c r="AA50" t="str">
        <f t="shared" si="10"/>
        <v xml:space="preserve">OCEANIA      </v>
      </c>
      <c r="AB50" t="str">
        <f t="shared" si="11"/>
        <v xml:space="preserve">OCEANIA     </v>
      </c>
      <c r="AC50" t="str">
        <f t="shared" si="11"/>
        <v xml:space="preserve">OCEANIA    </v>
      </c>
      <c r="AD50" t="str">
        <f t="shared" si="11"/>
        <v xml:space="preserve">OCEANIA   </v>
      </c>
      <c r="AE50" t="str">
        <f t="shared" si="11"/>
        <v xml:space="preserve">OCEANIA  </v>
      </c>
      <c r="AF50" t="str">
        <f t="shared" si="11"/>
        <v xml:space="preserve">OCEANIA </v>
      </c>
      <c r="AG50" t="str">
        <f t="shared" si="11"/>
        <v>OCEANIA</v>
      </c>
      <c r="AH50" t="str">
        <f t="shared" si="11"/>
        <v>OCEANIA</v>
      </c>
      <c r="AI50" t="str">
        <f t="shared" si="11"/>
        <v>OCEANIA</v>
      </c>
      <c r="AJ50" t="str">
        <f t="shared" si="11"/>
        <v>OCEANIA</v>
      </c>
      <c r="AK50" t="str">
        <f t="shared" si="11"/>
        <v>OCEANIA</v>
      </c>
      <c r="AL50" t="str">
        <f t="shared" si="11"/>
        <v>OCEANIA</v>
      </c>
      <c r="AM50" t="str">
        <f t="shared" si="11"/>
        <v>OCEANIA</v>
      </c>
      <c r="AN50" t="str">
        <f t="shared" si="11"/>
        <v>OCEANIA</v>
      </c>
      <c r="AO50" t="str">
        <f t="shared" si="11"/>
        <v>OCEANIA</v>
      </c>
      <c r="AP50" t="str">
        <f t="shared" si="11"/>
        <v>OCEANIA</v>
      </c>
      <c r="AQ50" t="str">
        <f t="shared" si="11"/>
        <v>OCEANIA</v>
      </c>
      <c r="AR50" t="str">
        <f t="shared" si="11"/>
        <v>OCEANIA</v>
      </c>
      <c r="AS50" t="str">
        <f t="shared" si="11"/>
        <v>OCEANIA</v>
      </c>
      <c r="AT50" t="str">
        <f t="shared" si="11"/>
        <v>OCEANIA</v>
      </c>
      <c r="AU50" t="str">
        <f t="shared" si="11"/>
        <v>OCEANIA</v>
      </c>
      <c r="AV50" t="str">
        <f t="shared" si="11"/>
        <v>OCEANIA</v>
      </c>
      <c r="AW50" t="str">
        <f t="shared" si="11"/>
        <v>OCEANIA</v>
      </c>
      <c r="AX50" t="str">
        <f t="shared" si="11"/>
        <v>OCEANIA</v>
      </c>
      <c r="AY50" t="str">
        <f t="shared" si="11"/>
        <v>OCEANIA</v>
      </c>
      <c r="AZ50" t="str">
        <f t="shared" si="11"/>
        <v>OCEANIA</v>
      </c>
      <c r="BA50" t="str">
        <f t="shared" si="11"/>
        <v>OCEANIA</v>
      </c>
      <c r="BB50" t="s">
        <v>678</v>
      </c>
    </row>
    <row r="51" spans="1:54" ht="14.5" x14ac:dyDescent="0.35">
      <c r="A51" s="13" t="s">
        <v>427</v>
      </c>
      <c r="B51" s="17" t="s">
        <v>382</v>
      </c>
      <c r="C51" t="str">
        <f t="shared" si="2"/>
        <v>Costa Rica</v>
      </c>
      <c r="D51" s="33" t="s">
        <v>105</v>
      </c>
      <c r="E51" s="33" t="s">
        <v>675</v>
      </c>
      <c r="F51" t="str">
        <f t="shared" si="3"/>
        <v xml:space="preserve">LATIN AMER. &amp; CARIB   </v>
      </c>
      <c r="G51" t="str">
        <f t="shared" si="4"/>
        <v xml:space="preserve">LATIN AMER. &amp; CARIB  </v>
      </c>
      <c r="H51" t="str">
        <f t="shared" si="10"/>
        <v xml:space="preserve">LATIN AMER. &amp; CARIB </v>
      </c>
      <c r="I51" t="str">
        <f t="shared" si="10"/>
        <v>LATIN AMER. &amp; CARIB</v>
      </c>
      <c r="J51" t="str">
        <f t="shared" si="10"/>
        <v>LATIN AMER. &amp; CARIB</v>
      </c>
      <c r="K51" t="str">
        <f t="shared" si="10"/>
        <v>LATIN AMER. &amp; CARIB</v>
      </c>
      <c r="L51" t="str">
        <f t="shared" si="10"/>
        <v>LATIN AMER. &amp; CARIB</v>
      </c>
      <c r="M51" t="str">
        <f t="shared" si="10"/>
        <v>LATIN AMER. &amp; CARIB</v>
      </c>
      <c r="N51" t="str">
        <f t="shared" si="10"/>
        <v>LATIN AMER. &amp; CARIB</v>
      </c>
      <c r="O51" t="str">
        <f t="shared" si="10"/>
        <v>LATIN AMER. &amp; CARIB</v>
      </c>
      <c r="P51" t="str">
        <f t="shared" si="10"/>
        <v>LATIN AMER. &amp; CARIB</v>
      </c>
      <c r="Q51" t="str">
        <f t="shared" si="10"/>
        <v>LATIN AMER. &amp; CARIB</v>
      </c>
      <c r="R51" t="str">
        <f t="shared" si="10"/>
        <v>LATIN AMER. &amp; CARIB</v>
      </c>
      <c r="S51" t="str">
        <f t="shared" si="10"/>
        <v>LATIN AMER. &amp; CARIB</v>
      </c>
      <c r="T51" t="str">
        <f t="shared" si="10"/>
        <v>LATIN AMER. &amp; CARIB</v>
      </c>
      <c r="U51" t="str">
        <f t="shared" si="10"/>
        <v>LATIN AMER. &amp; CARIB</v>
      </c>
      <c r="V51" t="str">
        <f t="shared" si="10"/>
        <v>LATIN AMER. &amp; CARIB</v>
      </c>
      <c r="W51" t="str">
        <f t="shared" si="10"/>
        <v>LATIN AMER. &amp; CARIB</v>
      </c>
      <c r="X51" t="str">
        <f t="shared" si="10"/>
        <v>LATIN AMER. &amp; CARIB</v>
      </c>
      <c r="Y51" t="str">
        <f t="shared" si="10"/>
        <v>LATIN AMER. &amp; CARIB</v>
      </c>
      <c r="Z51" t="str">
        <f t="shared" si="10"/>
        <v>LATIN AMER. &amp; CARIB</v>
      </c>
      <c r="AA51" t="str">
        <f t="shared" si="10"/>
        <v>LATIN AMER. &amp; CARIB</v>
      </c>
      <c r="AB51" t="str">
        <f t="shared" si="11"/>
        <v>LATIN AMER. &amp; CARIB</v>
      </c>
      <c r="AC51" t="str">
        <f t="shared" si="11"/>
        <v>LATIN AMER. &amp; CARIB</v>
      </c>
      <c r="AD51" t="str">
        <f t="shared" si="11"/>
        <v>LATIN AMER. &amp; CARIB</v>
      </c>
      <c r="AE51" t="str">
        <f t="shared" si="11"/>
        <v>LATIN AMER. &amp; CARIB</v>
      </c>
      <c r="AF51" t="str">
        <f t="shared" si="11"/>
        <v>LATIN AMER. &amp; CARIB</v>
      </c>
      <c r="AG51" t="str">
        <f t="shared" si="11"/>
        <v>LATIN AMER. &amp; CARIB</v>
      </c>
      <c r="AH51" t="str">
        <f t="shared" si="11"/>
        <v>LATIN AMER. &amp; CARIB</v>
      </c>
      <c r="AI51" t="str">
        <f t="shared" si="11"/>
        <v>LATIN AMER. &amp; CARIB</v>
      </c>
      <c r="AJ51" t="str">
        <f t="shared" si="11"/>
        <v>LATIN AMER. &amp; CARIB</v>
      </c>
      <c r="AK51" t="str">
        <f t="shared" si="11"/>
        <v>LATIN AMER. &amp; CARIB</v>
      </c>
      <c r="AL51" t="str">
        <f t="shared" si="11"/>
        <v>LATIN AMER. &amp; CARIB</v>
      </c>
      <c r="AM51" t="str">
        <f t="shared" si="11"/>
        <v>LATIN AMER. &amp; CARIB</v>
      </c>
      <c r="AN51" t="str">
        <f t="shared" si="11"/>
        <v>LATIN AMER. &amp; CARIB</v>
      </c>
      <c r="AO51" t="str">
        <f t="shared" si="11"/>
        <v>LATIN AMER. &amp; CARIB</v>
      </c>
      <c r="AP51" t="str">
        <f t="shared" si="11"/>
        <v>LATIN AMER. &amp; CARIB</v>
      </c>
      <c r="AQ51" t="str">
        <f t="shared" si="11"/>
        <v>LATIN AMER. &amp; CARIB</v>
      </c>
      <c r="AR51" t="str">
        <f t="shared" si="11"/>
        <v>LATIN AMER. &amp; CARIB</v>
      </c>
      <c r="AS51" t="str">
        <f t="shared" si="11"/>
        <v>LATIN AMER. &amp; CARIB</v>
      </c>
      <c r="AT51" t="str">
        <f t="shared" si="11"/>
        <v>LATIN AMER. &amp; CARIB</v>
      </c>
      <c r="AU51" t="str">
        <f t="shared" si="11"/>
        <v>LATIN AMER. &amp; CARIB</v>
      </c>
      <c r="AV51" t="str">
        <f t="shared" si="11"/>
        <v>LATIN AMER. &amp; CARIB</v>
      </c>
      <c r="AW51" t="str">
        <f t="shared" si="11"/>
        <v>LATIN AMER. &amp; CARIB</v>
      </c>
      <c r="AX51" t="str">
        <f t="shared" si="11"/>
        <v>LATIN AMER. &amp; CARIB</v>
      </c>
      <c r="AY51" t="str">
        <f t="shared" si="11"/>
        <v>LATIN AMER. &amp; CARIB</v>
      </c>
      <c r="AZ51" t="str">
        <f t="shared" si="11"/>
        <v>LATIN AMER. &amp; CARIB</v>
      </c>
      <c r="BA51" t="str">
        <f t="shared" si="11"/>
        <v>LATIN AMER. &amp; CARIB</v>
      </c>
      <c r="BB51" t="s">
        <v>675</v>
      </c>
    </row>
    <row r="52" spans="1:54" ht="14.5" x14ac:dyDescent="0.35">
      <c r="A52" s="13" t="s">
        <v>428</v>
      </c>
      <c r="B52" s="17" t="s">
        <v>380</v>
      </c>
      <c r="C52" t="str">
        <f t="shared" si="2"/>
        <v>Cote d'Ivoire</v>
      </c>
      <c r="D52" s="33" t="s">
        <v>644</v>
      </c>
      <c r="E52" s="33" t="s">
        <v>674</v>
      </c>
      <c r="F52" t="str">
        <f t="shared" si="3"/>
        <v xml:space="preserve">SUB-SAHARAN AFRICA                </v>
      </c>
      <c r="G52" t="str">
        <f t="shared" si="4"/>
        <v xml:space="preserve">SUB-SAHARAN AFRICA               </v>
      </c>
      <c r="H52" t="str">
        <f t="shared" si="10"/>
        <v xml:space="preserve">SUB-SAHARAN AFRICA              </v>
      </c>
      <c r="I52" t="str">
        <f t="shared" si="10"/>
        <v xml:space="preserve">SUB-SAHARAN AFRICA             </v>
      </c>
      <c r="J52" t="str">
        <f t="shared" si="10"/>
        <v xml:space="preserve">SUB-SAHARAN AFRICA            </v>
      </c>
      <c r="K52" t="str">
        <f t="shared" si="10"/>
        <v xml:space="preserve">SUB-SAHARAN AFRICA           </v>
      </c>
      <c r="L52" t="str">
        <f t="shared" si="10"/>
        <v xml:space="preserve">SUB-SAHARAN AFRICA          </v>
      </c>
      <c r="M52" t="str">
        <f t="shared" si="10"/>
        <v xml:space="preserve">SUB-SAHARAN AFRICA         </v>
      </c>
      <c r="N52" t="str">
        <f t="shared" si="10"/>
        <v xml:space="preserve">SUB-SAHARAN AFRICA        </v>
      </c>
      <c r="O52" t="str">
        <f t="shared" si="10"/>
        <v xml:space="preserve">SUB-SAHARAN AFRICA       </v>
      </c>
      <c r="P52" t="str">
        <f t="shared" si="10"/>
        <v xml:space="preserve">SUB-SAHARAN AFRICA      </v>
      </c>
      <c r="Q52" t="str">
        <f t="shared" si="10"/>
        <v xml:space="preserve">SUB-SAHARAN AFRICA     </v>
      </c>
      <c r="R52" t="str">
        <f t="shared" si="10"/>
        <v xml:space="preserve">SUB-SAHARAN AFRICA    </v>
      </c>
      <c r="S52" t="str">
        <f t="shared" si="10"/>
        <v xml:space="preserve">SUB-SAHARAN AFRICA   </v>
      </c>
      <c r="T52" t="str">
        <f t="shared" si="10"/>
        <v xml:space="preserve">SUB-SAHARAN AFRICA  </v>
      </c>
      <c r="U52" t="str">
        <f t="shared" si="10"/>
        <v xml:space="preserve">SUB-SAHARAN AFRICA </v>
      </c>
      <c r="V52" t="str">
        <f t="shared" si="10"/>
        <v>SUB-SAHARAN AFRICA</v>
      </c>
      <c r="W52" t="str">
        <f t="shared" si="10"/>
        <v>SUB-SAHARAN AFRICA</v>
      </c>
      <c r="X52" t="str">
        <f t="shared" si="10"/>
        <v>SUB-SAHARAN AFRICA</v>
      </c>
      <c r="Y52" t="str">
        <f t="shared" si="10"/>
        <v>SUB-SAHARAN AFRICA</v>
      </c>
      <c r="Z52" t="str">
        <f t="shared" si="10"/>
        <v>SUB-SAHARAN AFRICA</v>
      </c>
      <c r="AA52" t="str">
        <f t="shared" si="10"/>
        <v>SUB-SAHARAN AFRICA</v>
      </c>
      <c r="AB52" t="str">
        <f t="shared" si="11"/>
        <v>SUB-SAHARAN AFRICA</v>
      </c>
      <c r="AC52" t="str">
        <f t="shared" ref="AB52:BA61" si="12">IF(RIGHT(AB52,1)=" ",LEFT(AB52,LEN(AB52)-1),AB52)</f>
        <v>SUB-SAHARAN AFRICA</v>
      </c>
      <c r="AD52" t="str">
        <f t="shared" si="12"/>
        <v>SUB-SAHARAN AFRICA</v>
      </c>
      <c r="AE52" t="str">
        <f t="shared" si="12"/>
        <v>SUB-SAHARAN AFRICA</v>
      </c>
      <c r="AF52" t="str">
        <f t="shared" si="12"/>
        <v>SUB-SAHARAN AFRICA</v>
      </c>
      <c r="AG52" t="str">
        <f t="shared" si="12"/>
        <v>SUB-SAHARAN AFRICA</v>
      </c>
      <c r="AH52" t="str">
        <f t="shared" si="12"/>
        <v>SUB-SAHARAN AFRICA</v>
      </c>
      <c r="AI52" t="str">
        <f t="shared" si="12"/>
        <v>SUB-SAHARAN AFRICA</v>
      </c>
      <c r="AJ52" t="str">
        <f t="shared" si="12"/>
        <v>SUB-SAHARAN AFRICA</v>
      </c>
      <c r="AK52" t="str">
        <f t="shared" si="12"/>
        <v>SUB-SAHARAN AFRICA</v>
      </c>
      <c r="AL52" t="str">
        <f t="shared" si="12"/>
        <v>SUB-SAHARAN AFRICA</v>
      </c>
      <c r="AM52" t="str">
        <f t="shared" si="12"/>
        <v>SUB-SAHARAN AFRICA</v>
      </c>
      <c r="AN52" t="str">
        <f t="shared" si="12"/>
        <v>SUB-SAHARAN AFRICA</v>
      </c>
      <c r="AO52" t="str">
        <f t="shared" si="12"/>
        <v>SUB-SAHARAN AFRICA</v>
      </c>
      <c r="AP52" t="str">
        <f t="shared" si="12"/>
        <v>SUB-SAHARAN AFRICA</v>
      </c>
      <c r="AQ52" t="str">
        <f t="shared" si="12"/>
        <v>SUB-SAHARAN AFRICA</v>
      </c>
      <c r="AR52" t="str">
        <f t="shared" si="12"/>
        <v>SUB-SAHARAN AFRICA</v>
      </c>
      <c r="AS52" t="str">
        <f t="shared" si="12"/>
        <v>SUB-SAHARAN AFRICA</v>
      </c>
      <c r="AT52" t="str">
        <f t="shared" si="12"/>
        <v>SUB-SAHARAN AFRICA</v>
      </c>
      <c r="AU52" t="str">
        <f t="shared" si="12"/>
        <v>SUB-SAHARAN AFRICA</v>
      </c>
      <c r="AV52" t="str">
        <f t="shared" si="12"/>
        <v>SUB-SAHARAN AFRICA</v>
      </c>
      <c r="AW52" t="str">
        <f t="shared" si="12"/>
        <v>SUB-SAHARAN AFRICA</v>
      </c>
      <c r="AX52" t="str">
        <f t="shared" si="12"/>
        <v>SUB-SAHARAN AFRICA</v>
      </c>
      <c r="AY52" t="str">
        <f t="shared" si="12"/>
        <v>SUB-SAHARAN AFRICA</v>
      </c>
      <c r="AZ52" t="str">
        <f t="shared" si="12"/>
        <v>SUB-SAHARAN AFRICA</v>
      </c>
      <c r="BA52" t="str">
        <f t="shared" si="12"/>
        <v>SUB-SAHARAN AFRICA</v>
      </c>
      <c r="BB52" t="s">
        <v>674</v>
      </c>
    </row>
    <row r="53" spans="1:54" ht="14.5" x14ac:dyDescent="0.35">
      <c r="A53" s="13" t="s">
        <v>429</v>
      </c>
      <c r="B53" s="17" t="s">
        <v>372</v>
      </c>
      <c r="C53" t="str">
        <f t="shared" si="2"/>
        <v>Croatia</v>
      </c>
      <c r="D53" s="33" t="s">
        <v>107</v>
      </c>
      <c r="E53" s="33" t="s">
        <v>671</v>
      </c>
      <c r="F53" t="str">
        <f t="shared" si="3"/>
        <v xml:space="preserve">EASTERN EUROPE                    </v>
      </c>
      <c r="G53" t="str">
        <f t="shared" si="4"/>
        <v xml:space="preserve">EASTERN EUROPE                   </v>
      </c>
      <c r="H53" t="str">
        <f t="shared" si="10"/>
        <v xml:space="preserve">EASTERN EUROPE                  </v>
      </c>
      <c r="I53" t="str">
        <f t="shared" si="10"/>
        <v xml:space="preserve">EASTERN EUROPE                 </v>
      </c>
      <c r="J53" t="str">
        <f t="shared" si="10"/>
        <v xml:space="preserve">EASTERN EUROPE                </v>
      </c>
      <c r="K53" t="str">
        <f t="shared" si="10"/>
        <v xml:space="preserve">EASTERN EUROPE               </v>
      </c>
      <c r="L53" t="str">
        <f t="shared" si="10"/>
        <v xml:space="preserve">EASTERN EUROPE              </v>
      </c>
      <c r="M53" t="str">
        <f t="shared" si="10"/>
        <v xml:space="preserve">EASTERN EUROPE             </v>
      </c>
      <c r="N53" t="str">
        <f t="shared" si="10"/>
        <v xml:space="preserve">EASTERN EUROPE            </v>
      </c>
      <c r="O53" t="str">
        <f t="shared" si="10"/>
        <v xml:space="preserve">EASTERN EUROPE           </v>
      </c>
      <c r="P53" t="str">
        <f t="shared" si="10"/>
        <v xml:space="preserve">EASTERN EUROPE          </v>
      </c>
      <c r="Q53" t="str">
        <f t="shared" si="10"/>
        <v xml:space="preserve">EASTERN EUROPE         </v>
      </c>
      <c r="R53" t="str">
        <f t="shared" si="10"/>
        <v xml:space="preserve">EASTERN EUROPE        </v>
      </c>
      <c r="S53" t="str">
        <f t="shared" si="10"/>
        <v xml:space="preserve">EASTERN EUROPE       </v>
      </c>
      <c r="T53" t="str">
        <f t="shared" si="10"/>
        <v xml:space="preserve">EASTERN EUROPE      </v>
      </c>
      <c r="U53" t="str">
        <f t="shared" si="10"/>
        <v xml:space="preserve">EASTERN EUROPE     </v>
      </c>
      <c r="V53" t="str">
        <f t="shared" si="10"/>
        <v xml:space="preserve">EASTERN EUROPE    </v>
      </c>
      <c r="W53" t="str">
        <f t="shared" si="10"/>
        <v xml:space="preserve">EASTERN EUROPE   </v>
      </c>
      <c r="X53" t="str">
        <f t="shared" si="10"/>
        <v xml:space="preserve">EASTERN EUROPE  </v>
      </c>
      <c r="Y53" t="str">
        <f t="shared" si="10"/>
        <v xml:space="preserve">EASTERN EUROPE </v>
      </c>
      <c r="Z53" t="str">
        <f t="shared" si="10"/>
        <v>EASTERN EUROPE</v>
      </c>
      <c r="AA53" t="str">
        <f t="shared" si="10"/>
        <v>EASTERN EUROPE</v>
      </c>
      <c r="AB53" t="str">
        <f t="shared" si="12"/>
        <v>EASTERN EUROPE</v>
      </c>
      <c r="AC53" t="str">
        <f t="shared" si="12"/>
        <v>EASTERN EUROPE</v>
      </c>
      <c r="AD53" t="str">
        <f t="shared" si="12"/>
        <v>EASTERN EUROPE</v>
      </c>
      <c r="AE53" t="str">
        <f t="shared" si="12"/>
        <v>EASTERN EUROPE</v>
      </c>
      <c r="AF53" t="str">
        <f t="shared" si="12"/>
        <v>EASTERN EUROPE</v>
      </c>
      <c r="AG53" t="str">
        <f t="shared" si="12"/>
        <v>EASTERN EUROPE</v>
      </c>
      <c r="AH53" t="str">
        <f t="shared" si="12"/>
        <v>EASTERN EUROPE</v>
      </c>
      <c r="AI53" t="str">
        <f t="shared" si="12"/>
        <v>EASTERN EUROPE</v>
      </c>
      <c r="AJ53" t="str">
        <f t="shared" si="12"/>
        <v>EASTERN EUROPE</v>
      </c>
      <c r="AK53" t="str">
        <f t="shared" si="12"/>
        <v>EASTERN EUROPE</v>
      </c>
      <c r="AL53" t="str">
        <f t="shared" si="12"/>
        <v>EASTERN EUROPE</v>
      </c>
      <c r="AM53" t="str">
        <f t="shared" si="12"/>
        <v>EASTERN EUROPE</v>
      </c>
      <c r="AN53" t="str">
        <f t="shared" si="12"/>
        <v>EASTERN EUROPE</v>
      </c>
      <c r="AO53" t="str">
        <f t="shared" si="12"/>
        <v>EASTERN EUROPE</v>
      </c>
      <c r="AP53" t="str">
        <f t="shared" si="12"/>
        <v>EASTERN EUROPE</v>
      </c>
      <c r="AQ53" t="str">
        <f t="shared" si="12"/>
        <v>EASTERN EUROPE</v>
      </c>
      <c r="AR53" t="str">
        <f t="shared" si="12"/>
        <v>EASTERN EUROPE</v>
      </c>
      <c r="AS53" t="str">
        <f t="shared" si="12"/>
        <v>EASTERN EUROPE</v>
      </c>
      <c r="AT53" t="str">
        <f t="shared" si="12"/>
        <v>EASTERN EUROPE</v>
      </c>
      <c r="AU53" t="str">
        <f t="shared" si="12"/>
        <v>EASTERN EUROPE</v>
      </c>
      <c r="AV53" t="str">
        <f t="shared" si="12"/>
        <v>EASTERN EUROPE</v>
      </c>
      <c r="AW53" t="str">
        <f t="shared" si="12"/>
        <v>EASTERN EUROPE</v>
      </c>
      <c r="AX53" t="str">
        <f t="shared" si="12"/>
        <v>EASTERN EUROPE</v>
      </c>
      <c r="AY53" t="str">
        <f t="shared" si="12"/>
        <v>EASTERN EUROPE</v>
      </c>
      <c r="AZ53" t="str">
        <f t="shared" si="12"/>
        <v>EASTERN EUROPE</v>
      </c>
      <c r="BA53" t="str">
        <f t="shared" si="12"/>
        <v>EASTERN EUROPE</v>
      </c>
      <c r="BB53" t="s">
        <v>671</v>
      </c>
    </row>
    <row r="54" spans="1:54" ht="14.5" x14ac:dyDescent="0.35">
      <c r="A54" s="13" t="s">
        <v>430</v>
      </c>
      <c r="B54" s="17" t="s">
        <v>382</v>
      </c>
      <c r="C54" t="str">
        <f t="shared" si="2"/>
        <v>Cuba</v>
      </c>
      <c r="D54" s="33" t="s">
        <v>108</v>
      </c>
      <c r="E54" s="33" t="s">
        <v>675</v>
      </c>
      <c r="F54" t="str">
        <f t="shared" si="3"/>
        <v xml:space="preserve">LATIN AMER. &amp; CARIB   </v>
      </c>
      <c r="G54" t="str">
        <f t="shared" si="4"/>
        <v xml:space="preserve">LATIN AMER. &amp; CARIB  </v>
      </c>
      <c r="H54" t="str">
        <f t="shared" si="10"/>
        <v xml:space="preserve">LATIN AMER. &amp; CARIB </v>
      </c>
      <c r="I54" t="str">
        <f t="shared" si="10"/>
        <v>LATIN AMER. &amp; CARIB</v>
      </c>
      <c r="J54" t="str">
        <f t="shared" si="10"/>
        <v>LATIN AMER. &amp; CARIB</v>
      </c>
      <c r="K54" t="str">
        <f t="shared" si="10"/>
        <v>LATIN AMER. &amp; CARIB</v>
      </c>
      <c r="L54" t="str">
        <f t="shared" si="10"/>
        <v>LATIN AMER. &amp; CARIB</v>
      </c>
      <c r="M54" t="str">
        <f t="shared" si="10"/>
        <v>LATIN AMER. &amp; CARIB</v>
      </c>
      <c r="N54" t="str">
        <f t="shared" si="10"/>
        <v>LATIN AMER. &amp; CARIB</v>
      </c>
      <c r="O54" t="str">
        <f t="shared" si="10"/>
        <v>LATIN AMER. &amp; CARIB</v>
      </c>
      <c r="P54" t="str">
        <f t="shared" si="10"/>
        <v>LATIN AMER. &amp; CARIB</v>
      </c>
      <c r="Q54" t="str">
        <f t="shared" si="10"/>
        <v>LATIN AMER. &amp; CARIB</v>
      </c>
      <c r="R54" t="str">
        <f t="shared" si="10"/>
        <v>LATIN AMER. &amp; CARIB</v>
      </c>
      <c r="S54" t="str">
        <f t="shared" si="10"/>
        <v>LATIN AMER. &amp; CARIB</v>
      </c>
      <c r="T54" t="str">
        <f t="shared" si="10"/>
        <v>LATIN AMER. &amp; CARIB</v>
      </c>
      <c r="U54" t="str">
        <f t="shared" si="10"/>
        <v>LATIN AMER. &amp; CARIB</v>
      </c>
      <c r="V54" t="str">
        <f t="shared" si="10"/>
        <v>LATIN AMER. &amp; CARIB</v>
      </c>
      <c r="W54" t="str">
        <f t="shared" ref="H54:AA67" si="13">IF(RIGHT(V54,1)=" ",LEFT(V54,LEN(V54)-1),V54)</f>
        <v>LATIN AMER. &amp; CARIB</v>
      </c>
      <c r="X54" t="str">
        <f t="shared" si="13"/>
        <v>LATIN AMER. &amp; CARIB</v>
      </c>
      <c r="Y54" t="str">
        <f t="shared" si="13"/>
        <v>LATIN AMER. &amp; CARIB</v>
      </c>
      <c r="Z54" t="str">
        <f t="shared" si="13"/>
        <v>LATIN AMER. &amp; CARIB</v>
      </c>
      <c r="AA54" t="str">
        <f t="shared" si="13"/>
        <v>LATIN AMER. &amp; CARIB</v>
      </c>
      <c r="AB54" t="str">
        <f t="shared" si="12"/>
        <v>LATIN AMER. &amp; CARIB</v>
      </c>
      <c r="AC54" t="str">
        <f t="shared" si="12"/>
        <v>LATIN AMER. &amp; CARIB</v>
      </c>
      <c r="AD54" t="str">
        <f t="shared" si="12"/>
        <v>LATIN AMER. &amp; CARIB</v>
      </c>
      <c r="AE54" t="str">
        <f t="shared" si="12"/>
        <v>LATIN AMER. &amp; CARIB</v>
      </c>
      <c r="AF54" t="str">
        <f t="shared" si="12"/>
        <v>LATIN AMER. &amp; CARIB</v>
      </c>
      <c r="AG54" t="str">
        <f t="shared" si="12"/>
        <v>LATIN AMER. &amp; CARIB</v>
      </c>
      <c r="AH54" t="str">
        <f t="shared" si="12"/>
        <v>LATIN AMER. &amp; CARIB</v>
      </c>
      <c r="AI54" t="str">
        <f t="shared" si="12"/>
        <v>LATIN AMER. &amp; CARIB</v>
      </c>
      <c r="AJ54" t="str">
        <f t="shared" si="12"/>
        <v>LATIN AMER. &amp; CARIB</v>
      </c>
      <c r="AK54" t="str">
        <f t="shared" si="12"/>
        <v>LATIN AMER. &amp; CARIB</v>
      </c>
      <c r="AL54" t="str">
        <f t="shared" si="12"/>
        <v>LATIN AMER. &amp; CARIB</v>
      </c>
      <c r="AM54" t="str">
        <f t="shared" si="12"/>
        <v>LATIN AMER. &amp; CARIB</v>
      </c>
      <c r="AN54" t="str">
        <f t="shared" si="12"/>
        <v>LATIN AMER. &amp; CARIB</v>
      </c>
      <c r="AO54" t="str">
        <f t="shared" si="12"/>
        <v>LATIN AMER. &amp; CARIB</v>
      </c>
      <c r="AP54" t="str">
        <f t="shared" si="12"/>
        <v>LATIN AMER. &amp; CARIB</v>
      </c>
      <c r="AQ54" t="str">
        <f t="shared" si="12"/>
        <v>LATIN AMER. &amp; CARIB</v>
      </c>
      <c r="AR54" t="str">
        <f t="shared" si="12"/>
        <v>LATIN AMER. &amp; CARIB</v>
      </c>
      <c r="AS54" t="str">
        <f t="shared" si="12"/>
        <v>LATIN AMER. &amp; CARIB</v>
      </c>
      <c r="AT54" t="str">
        <f t="shared" si="12"/>
        <v>LATIN AMER. &amp; CARIB</v>
      </c>
      <c r="AU54" t="str">
        <f t="shared" si="12"/>
        <v>LATIN AMER. &amp; CARIB</v>
      </c>
      <c r="AV54" t="str">
        <f t="shared" si="12"/>
        <v>LATIN AMER. &amp; CARIB</v>
      </c>
      <c r="AW54" t="str">
        <f t="shared" si="12"/>
        <v>LATIN AMER. &amp; CARIB</v>
      </c>
      <c r="AX54" t="str">
        <f t="shared" si="12"/>
        <v>LATIN AMER. &amp; CARIB</v>
      </c>
      <c r="AY54" t="str">
        <f t="shared" si="12"/>
        <v>LATIN AMER. &amp; CARIB</v>
      </c>
      <c r="AZ54" t="str">
        <f t="shared" si="12"/>
        <v>LATIN AMER. &amp; CARIB</v>
      </c>
      <c r="BA54" t="str">
        <f t="shared" si="12"/>
        <v>LATIN AMER. &amp; CARIB</v>
      </c>
      <c r="BB54" t="s">
        <v>675</v>
      </c>
    </row>
    <row r="55" spans="1:54" ht="14.5" x14ac:dyDescent="0.35">
      <c r="A55" s="13" t="s">
        <v>431</v>
      </c>
      <c r="B55" s="17" t="s">
        <v>393</v>
      </c>
      <c r="C55" t="str">
        <f t="shared" si="2"/>
        <v>Cyprus</v>
      </c>
      <c r="D55" s="33" t="s">
        <v>110</v>
      </c>
      <c r="E55" s="33" t="s">
        <v>679</v>
      </c>
      <c r="F55" t="str">
        <f t="shared" si="3"/>
        <v xml:space="preserve">NEAR EAST                         </v>
      </c>
      <c r="G55" t="str">
        <f t="shared" si="4"/>
        <v xml:space="preserve">NEAR EAST                        </v>
      </c>
      <c r="H55" t="str">
        <f t="shared" si="13"/>
        <v xml:space="preserve">NEAR EAST                       </v>
      </c>
      <c r="I55" t="str">
        <f t="shared" si="13"/>
        <v xml:space="preserve">NEAR EAST                      </v>
      </c>
      <c r="J55" t="str">
        <f t="shared" si="13"/>
        <v xml:space="preserve">NEAR EAST                     </v>
      </c>
      <c r="K55" t="str">
        <f t="shared" si="13"/>
        <v xml:space="preserve">NEAR EAST                    </v>
      </c>
      <c r="L55" t="str">
        <f t="shared" si="13"/>
        <v xml:space="preserve">NEAR EAST                   </v>
      </c>
      <c r="M55" t="str">
        <f t="shared" si="13"/>
        <v xml:space="preserve">NEAR EAST                  </v>
      </c>
      <c r="N55" t="str">
        <f t="shared" si="13"/>
        <v xml:space="preserve">NEAR EAST                 </v>
      </c>
      <c r="O55" t="str">
        <f t="shared" si="13"/>
        <v xml:space="preserve">NEAR EAST                </v>
      </c>
      <c r="P55" t="str">
        <f t="shared" si="13"/>
        <v xml:space="preserve">NEAR EAST               </v>
      </c>
      <c r="Q55" t="str">
        <f t="shared" si="13"/>
        <v xml:space="preserve">NEAR EAST              </v>
      </c>
      <c r="R55" t="str">
        <f t="shared" si="13"/>
        <v xml:space="preserve">NEAR EAST             </v>
      </c>
      <c r="S55" t="str">
        <f t="shared" si="13"/>
        <v xml:space="preserve">NEAR EAST            </v>
      </c>
      <c r="T55" t="str">
        <f t="shared" si="13"/>
        <v xml:space="preserve">NEAR EAST           </v>
      </c>
      <c r="U55" t="str">
        <f t="shared" si="13"/>
        <v xml:space="preserve">NEAR EAST          </v>
      </c>
      <c r="V55" t="str">
        <f t="shared" si="13"/>
        <v xml:space="preserve">NEAR EAST         </v>
      </c>
      <c r="W55" t="str">
        <f t="shared" si="13"/>
        <v xml:space="preserve">NEAR EAST        </v>
      </c>
      <c r="X55" t="str">
        <f t="shared" si="13"/>
        <v xml:space="preserve">NEAR EAST       </v>
      </c>
      <c r="Y55" t="str">
        <f t="shared" si="13"/>
        <v xml:space="preserve">NEAR EAST      </v>
      </c>
      <c r="Z55" t="str">
        <f t="shared" si="13"/>
        <v xml:space="preserve">NEAR EAST     </v>
      </c>
      <c r="AA55" t="str">
        <f t="shared" si="13"/>
        <v xml:space="preserve">NEAR EAST    </v>
      </c>
      <c r="AB55" t="str">
        <f t="shared" si="12"/>
        <v xml:space="preserve">NEAR EAST   </v>
      </c>
      <c r="AC55" t="str">
        <f t="shared" si="12"/>
        <v xml:space="preserve">NEAR EAST  </v>
      </c>
      <c r="AD55" t="str">
        <f t="shared" si="12"/>
        <v xml:space="preserve">NEAR EAST </v>
      </c>
      <c r="AE55" t="str">
        <f t="shared" si="12"/>
        <v>NEAR EAST</v>
      </c>
      <c r="AF55" t="str">
        <f t="shared" si="12"/>
        <v>NEAR EAST</v>
      </c>
      <c r="AG55" t="str">
        <f t="shared" si="12"/>
        <v>NEAR EAST</v>
      </c>
      <c r="AH55" t="str">
        <f t="shared" si="12"/>
        <v>NEAR EAST</v>
      </c>
      <c r="AI55" t="str">
        <f t="shared" si="12"/>
        <v>NEAR EAST</v>
      </c>
      <c r="AJ55" t="str">
        <f t="shared" si="12"/>
        <v>NEAR EAST</v>
      </c>
      <c r="AK55" t="str">
        <f t="shared" si="12"/>
        <v>NEAR EAST</v>
      </c>
      <c r="AL55" t="str">
        <f t="shared" si="12"/>
        <v>NEAR EAST</v>
      </c>
      <c r="AM55" t="str">
        <f t="shared" si="12"/>
        <v>NEAR EAST</v>
      </c>
      <c r="AN55" t="str">
        <f t="shared" si="12"/>
        <v>NEAR EAST</v>
      </c>
      <c r="AO55" t="str">
        <f t="shared" si="12"/>
        <v>NEAR EAST</v>
      </c>
      <c r="AP55" t="str">
        <f t="shared" si="12"/>
        <v>NEAR EAST</v>
      </c>
      <c r="AQ55" t="str">
        <f t="shared" si="12"/>
        <v>NEAR EAST</v>
      </c>
      <c r="AR55" t="str">
        <f t="shared" si="12"/>
        <v>NEAR EAST</v>
      </c>
      <c r="AS55" t="str">
        <f t="shared" si="12"/>
        <v>NEAR EAST</v>
      </c>
      <c r="AT55" t="str">
        <f t="shared" si="12"/>
        <v>NEAR EAST</v>
      </c>
      <c r="AU55" t="str">
        <f t="shared" si="12"/>
        <v>NEAR EAST</v>
      </c>
      <c r="AV55" t="str">
        <f t="shared" si="12"/>
        <v>NEAR EAST</v>
      </c>
      <c r="AW55" t="str">
        <f t="shared" si="12"/>
        <v>NEAR EAST</v>
      </c>
      <c r="AX55" t="str">
        <f t="shared" si="12"/>
        <v>NEAR EAST</v>
      </c>
      <c r="AY55" t="str">
        <f t="shared" si="12"/>
        <v>NEAR EAST</v>
      </c>
      <c r="AZ55" t="str">
        <f t="shared" si="12"/>
        <v>NEAR EAST</v>
      </c>
      <c r="BA55" t="str">
        <f t="shared" si="12"/>
        <v>NEAR EAST</v>
      </c>
      <c r="BB55" t="s">
        <v>679</v>
      </c>
    </row>
    <row r="56" spans="1:54" ht="14.5" x14ac:dyDescent="0.35">
      <c r="A56" s="13" t="s">
        <v>432</v>
      </c>
      <c r="B56" s="17" t="s">
        <v>372</v>
      </c>
      <c r="C56" t="str">
        <f t="shared" si="2"/>
        <v>Czech Republic</v>
      </c>
      <c r="D56" s="33" t="s">
        <v>111</v>
      </c>
      <c r="E56" s="33" t="s">
        <v>671</v>
      </c>
      <c r="F56" t="str">
        <f t="shared" si="3"/>
        <v xml:space="preserve">EASTERN EUROPE                    </v>
      </c>
      <c r="G56" t="str">
        <f t="shared" si="4"/>
        <v xml:space="preserve">EASTERN EUROPE                   </v>
      </c>
      <c r="H56" t="str">
        <f t="shared" si="13"/>
        <v xml:space="preserve">EASTERN EUROPE                  </v>
      </c>
      <c r="I56" t="str">
        <f t="shared" si="13"/>
        <v xml:space="preserve">EASTERN EUROPE                 </v>
      </c>
      <c r="J56" t="str">
        <f t="shared" si="13"/>
        <v xml:space="preserve">EASTERN EUROPE                </v>
      </c>
      <c r="K56" t="str">
        <f t="shared" si="13"/>
        <v xml:space="preserve">EASTERN EUROPE               </v>
      </c>
      <c r="L56" t="str">
        <f t="shared" si="13"/>
        <v xml:space="preserve">EASTERN EUROPE              </v>
      </c>
      <c r="M56" t="str">
        <f t="shared" si="13"/>
        <v xml:space="preserve">EASTERN EUROPE             </v>
      </c>
      <c r="N56" t="str">
        <f t="shared" si="13"/>
        <v xml:space="preserve">EASTERN EUROPE            </v>
      </c>
      <c r="O56" t="str">
        <f t="shared" si="13"/>
        <v xml:space="preserve">EASTERN EUROPE           </v>
      </c>
      <c r="P56" t="str">
        <f t="shared" si="13"/>
        <v xml:space="preserve">EASTERN EUROPE          </v>
      </c>
      <c r="Q56" t="str">
        <f t="shared" si="13"/>
        <v xml:space="preserve">EASTERN EUROPE         </v>
      </c>
      <c r="R56" t="str">
        <f t="shared" si="13"/>
        <v xml:space="preserve">EASTERN EUROPE        </v>
      </c>
      <c r="S56" t="str">
        <f t="shared" si="13"/>
        <v xml:space="preserve">EASTERN EUROPE       </v>
      </c>
      <c r="T56" t="str">
        <f t="shared" si="13"/>
        <v xml:space="preserve">EASTERN EUROPE      </v>
      </c>
      <c r="U56" t="str">
        <f t="shared" si="13"/>
        <v xml:space="preserve">EASTERN EUROPE     </v>
      </c>
      <c r="V56" t="str">
        <f t="shared" si="13"/>
        <v xml:space="preserve">EASTERN EUROPE    </v>
      </c>
      <c r="W56" t="str">
        <f t="shared" si="13"/>
        <v xml:space="preserve">EASTERN EUROPE   </v>
      </c>
      <c r="X56" t="str">
        <f t="shared" si="13"/>
        <v xml:space="preserve">EASTERN EUROPE  </v>
      </c>
      <c r="Y56" t="str">
        <f t="shared" si="13"/>
        <v xml:space="preserve">EASTERN EUROPE </v>
      </c>
      <c r="Z56" t="str">
        <f t="shared" si="13"/>
        <v>EASTERN EUROPE</v>
      </c>
      <c r="AA56" t="str">
        <f t="shared" si="13"/>
        <v>EASTERN EUROPE</v>
      </c>
      <c r="AB56" t="str">
        <f t="shared" si="12"/>
        <v>EASTERN EUROPE</v>
      </c>
      <c r="AC56" t="str">
        <f t="shared" si="12"/>
        <v>EASTERN EUROPE</v>
      </c>
      <c r="AD56" t="str">
        <f t="shared" si="12"/>
        <v>EASTERN EUROPE</v>
      </c>
      <c r="AE56" t="str">
        <f t="shared" si="12"/>
        <v>EASTERN EUROPE</v>
      </c>
      <c r="AF56" t="str">
        <f t="shared" si="12"/>
        <v>EASTERN EUROPE</v>
      </c>
      <c r="AG56" t="str">
        <f t="shared" si="12"/>
        <v>EASTERN EUROPE</v>
      </c>
      <c r="AH56" t="str">
        <f t="shared" si="12"/>
        <v>EASTERN EUROPE</v>
      </c>
      <c r="AI56" t="str">
        <f t="shared" si="12"/>
        <v>EASTERN EUROPE</v>
      </c>
      <c r="AJ56" t="str">
        <f t="shared" si="12"/>
        <v>EASTERN EUROPE</v>
      </c>
      <c r="AK56" t="str">
        <f t="shared" si="12"/>
        <v>EASTERN EUROPE</v>
      </c>
      <c r="AL56" t="str">
        <f t="shared" si="12"/>
        <v>EASTERN EUROPE</v>
      </c>
      <c r="AM56" t="str">
        <f t="shared" si="12"/>
        <v>EASTERN EUROPE</v>
      </c>
      <c r="AN56" t="str">
        <f t="shared" si="12"/>
        <v>EASTERN EUROPE</v>
      </c>
      <c r="AO56" t="str">
        <f t="shared" si="12"/>
        <v>EASTERN EUROPE</v>
      </c>
      <c r="AP56" t="str">
        <f t="shared" si="12"/>
        <v>EASTERN EUROPE</v>
      </c>
      <c r="AQ56" t="str">
        <f t="shared" si="12"/>
        <v>EASTERN EUROPE</v>
      </c>
      <c r="AR56" t="str">
        <f t="shared" si="12"/>
        <v>EASTERN EUROPE</v>
      </c>
      <c r="AS56" t="str">
        <f t="shared" si="12"/>
        <v>EASTERN EUROPE</v>
      </c>
      <c r="AT56" t="str">
        <f t="shared" si="12"/>
        <v>EASTERN EUROPE</v>
      </c>
      <c r="AU56" t="str">
        <f t="shared" si="12"/>
        <v>EASTERN EUROPE</v>
      </c>
      <c r="AV56" t="str">
        <f t="shared" si="12"/>
        <v>EASTERN EUROPE</v>
      </c>
      <c r="AW56" t="str">
        <f t="shared" si="12"/>
        <v>EASTERN EUROPE</v>
      </c>
      <c r="AX56" t="str">
        <f t="shared" si="12"/>
        <v>EASTERN EUROPE</v>
      </c>
      <c r="AY56" t="str">
        <f t="shared" si="12"/>
        <v>EASTERN EUROPE</v>
      </c>
      <c r="AZ56" t="str">
        <f t="shared" si="12"/>
        <v>EASTERN EUROPE</v>
      </c>
      <c r="BA56" t="str">
        <f t="shared" si="12"/>
        <v>EASTERN EUROPE</v>
      </c>
      <c r="BB56" t="s">
        <v>671</v>
      </c>
    </row>
    <row r="57" spans="1:54" ht="14.5" x14ac:dyDescent="0.35">
      <c r="A57" s="13" t="s">
        <v>433</v>
      </c>
      <c r="B57" s="17" t="s">
        <v>378</v>
      </c>
      <c r="C57" t="str">
        <f t="shared" si="2"/>
        <v>Denmark</v>
      </c>
      <c r="D57" s="33" t="s">
        <v>114</v>
      </c>
      <c r="E57" s="33" t="s">
        <v>673</v>
      </c>
      <c r="F57" t="str">
        <f t="shared" si="3"/>
        <v xml:space="preserve">WESTERN EUROPE                    </v>
      </c>
      <c r="G57" t="str">
        <f t="shared" si="4"/>
        <v xml:space="preserve">WESTERN EUROPE                   </v>
      </c>
      <c r="H57" t="str">
        <f t="shared" si="13"/>
        <v xml:space="preserve">WESTERN EUROPE                  </v>
      </c>
      <c r="I57" t="str">
        <f t="shared" si="13"/>
        <v xml:space="preserve">WESTERN EUROPE                 </v>
      </c>
      <c r="J57" t="str">
        <f t="shared" si="13"/>
        <v xml:space="preserve">WESTERN EUROPE                </v>
      </c>
      <c r="K57" t="str">
        <f t="shared" si="13"/>
        <v xml:space="preserve">WESTERN EUROPE               </v>
      </c>
      <c r="L57" t="str">
        <f t="shared" si="13"/>
        <v xml:space="preserve">WESTERN EUROPE              </v>
      </c>
      <c r="M57" t="str">
        <f t="shared" si="13"/>
        <v xml:space="preserve">WESTERN EUROPE             </v>
      </c>
      <c r="N57" t="str">
        <f t="shared" si="13"/>
        <v xml:space="preserve">WESTERN EUROPE            </v>
      </c>
      <c r="O57" t="str">
        <f t="shared" si="13"/>
        <v xml:space="preserve">WESTERN EUROPE           </v>
      </c>
      <c r="P57" t="str">
        <f t="shared" si="13"/>
        <v xml:space="preserve">WESTERN EUROPE          </v>
      </c>
      <c r="Q57" t="str">
        <f t="shared" si="13"/>
        <v xml:space="preserve">WESTERN EUROPE         </v>
      </c>
      <c r="R57" t="str">
        <f t="shared" si="13"/>
        <v xml:space="preserve">WESTERN EUROPE        </v>
      </c>
      <c r="S57" t="str">
        <f t="shared" si="13"/>
        <v xml:space="preserve">WESTERN EUROPE       </v>
      </c>
      <c r="T57" t="str">
        <f t="shared" si="13"/>
        <v xml:space="preserve">WESTERN EUROPE      </v>
      </c>
      <c r="U57" t="str">
        <f t="shared" si="13"/>
        <v xml:space="preserve">WESTERN EUROPE     </v>
      </c>
      <c r="V57" t="str">
        <f t="shared" si="13"/>
        <v xml:space="preserve">WESTERN EUROPE    </v>
      </c>
      <c r="W57" t="str">
        <f t="shared" si="13"/>
        <v xml:space="preserve">WESTERN EUROPE   </v>
      </c>
      <c r="X57" t="str">
        <f t="shared" si="13"/>
        <v xml:space="preserve">WESTERN EUROPE  </v>
      </c>
      <c r="Y57" t="str">
        <f t="shared" si="13"/>
        <v xml:space="preserve">WESTERN EUROPE </v>
      </c>
      <c r="Z57" t="str">
        <f t="shared" si="13"/>
        <v>WESTERN EUROPE</v>
      </c>
      <c r="AA57" t="str">
        <f t="shared" si="13"/>
        <v>WESTERN EUROPE</v>
      </c>
      <c r="AB57" t="str">
        <f t="shared" si="12"/>
        <v>WESTERN EUROPE</v>
      </c>
      <c r="AC57" t="str">
        <f t="shared" si="12"/>
        <v>WESTERN EUROPE</v>
      </c>
      <c r="AD57" t="str">
        <f t="shared" si="12"/>
        <v>WESTERN EUROPE</v>
      </c>
      <c r="AE57" t="str">
        <f t="shared" si="12"/>
        <v>WESTERN EUROPE</v>
      </c>
      <c r="AF57" t="str">
        <f t="shared" si="12"/>
        <v>WESTERN EUROPE</v>
      </c>
      <c r="AG57" t="str">
        <f t="shared" si="12"/>
        <v>WESTERN EUROPE</v>
      </c>
      <c r="AH57" t="str">
        <f t="shared" si="12"/>
        <v>WESTERN EUROPE</v>
      </c>
      <c r="AI57" t="str">
        <f t="shared" si="12"/>
        <v>WESTERN EUROPE</v>
      </c>
      <c r="AJ57" t="str">
        <f t="shared" si="12"/>
        <v>WESTERN EUROPE</v>
      </c>
      <c r="AK57" t="str">
        <f t="shared" si="12"/>
        <v>WESTERN EUROPE</v>
      </c>
      <c r="AL57" t="str">
        <f t="shared" si="12"/>
        <v>WESTERN EUROPE</v>
      </c>
      <c r="AM57" t="str">
        <f t="shared" si="12"/>
        <v>WESTERN EUROPE</v>
      </c>
      <c r="AN57" t="str">
        <f t="shared" si="12"/>
        <v>WESTERN EUROPE</v>
      </c>
      <c r="AO57" t="str">
        <f t="shared" si="12"/>
        <v>WESTERN EUROPE</v>
      </c>
      <c r="AP57" t="str">
        <f t="shared" si="12"/>
        <v>WESTERN EUROPE</v>
      </c>
      <c r="AQ57" t="str">
        <f t="shared" si="12"/>
        <v>WESTERN EUROPE</v>
      </c>
      <c r="AR57" t="str">
        <f t="shared" si="12"/>
        <v>WESTERN EUROPE</v>
      </c>
      <c r="AS57" t="str">
        <f t="shared" si="12"/>
        <v>WESTERN EUROPE</v>
      </c>
      <c r="AT57" t="str">
        <f t="shared" si="12"/>
        <v>WESTERN EUROPE</v>
      </c>
      <c r="AU57" t="str">
        <f t="shared" si="12"/>
        <v>WESTERN EUROPE</v>
      </c>
      <c r="AV57" t="str">
        <f t="shared" si="12"/>
        <v>WESTERN EUROPE</v>
      </c>
      <c r="AW57" t="str">
        <f t="shared" si="12"/>
        <v>WESTERN EUROPE</v>
      </c>
      <c r="AX57" t="str">
        <f t="shared" si="12"/>
        <v>WESTERN EUROPE</v>
      </c>
      <c r="AY57" t="str">
        <f t="shared" si="12"/>
        <v>WESTERN EUROPE</v>
      </c>
      <c r="AZ57" t="str">
        <f t="shared" si="12"/>
        <v>WESTERN EUROPE</v>
      </c>
      <c r="BA57" t="str">
        <f t="shared" si="12"/>
        <v>WESTERN EUROPE</v>
      </c>
      <c r="BB57" t="s">
        <v>673</v>
      </c>
    </row>
    <row r="58" spans="1:54" ht="14.5" x14ac:dyDescent="0.35">
      <c r="A58" s="13" t="s">
        <v>434</v>
      </c>
      <c r="B58" s="17" t="s">
        <v>380</v>
      </c>
      <c r="C58" t="str">
        <f t="shared" si="2"/>
        <v>Djibouti</v>
      </c>
      <c r="D58" s="33" t="s">
        <v>115</v>
      </c>
      <c r="E58" s="33" t="s">
        <v>674</v>
      </c>
      <c r="F58" t="str">
        <f t="shared" si="3"/>
        <v xml:space="preserve">SUB-SAHARAN AFRICA                </v>
      </c>
      <c r="G58" t="str">
        <f t="shared" si="4"/>
        <v xml:space="preserve">SUB-SAHARAN AFRICA               </v>
      </c>
      <c r="H58" t="str">
        <f t="shared" si="13"/>
        <v xml:space="preserve">SUB-SAHARAN AFRICA              </v>
      </c>
      <c r="I58" t="str">
        <f t="shared" si="13"/>
        <v xml:space="preserve">SUB-SAHARAN AFRICA             </v>
      </c>
      <c r="J58" t="str">
        <f t="shared" si="13"/>
        <v xml:space="preserve">SUB-SAHARAN AFRICA            </v>
      </c>
      <c r="K58" t="str">
        <f t="shared" si="13"/>
        <v xml:space="preserve">SUB-SAHARAN AFRICA           </v>
      </c>
      <c r="L58" t="str">
        <f t="shared" si="13"/>
        <v xml:space="preserve">SUB-SAHARAN AFRICA          </v>
      </c>
      <c r="M58" t="str">
        <f t="shared" si="13"/>
        <v xml:space="preserve">SUB-SAHARAN AFRICA         </v>
      </c>
      <c r="N58" t="str">
        <f t="shared" si="13"/>
        <v xml:space="preserve">SUB-SAHARAN AFRICA        </v>
      </c>
      <c r="O58" t="str">
        <f t="shared" si="13"/>
        <v xml:space="preserve">SUB-SAHARAN AFRICA       </v>
      </c>
      <c r="P58" t="str">
        <f t="shared" si="13"/>
        <v xml:space="preserve">SUB-SAHARAN AFRICA      </v>
      </c>
      <c r="Q58" t="str">
        <f t="shared" si="13"/>
        <v xml:space="preserve">SUB-SAHARAN AFRICA     </v>
      </c>
      <c r="R58" t="str">
        <f t="shared" si="13"/>
        <v xml:space="preserve">SUB-SAHARAN AFRICA    </v>
      </c>
      <c r="S58" t="str">
        <f t="shared" si="13"/>
        <v xml:space="preserve">SUB-SAHARAN AFRICA   </v>
      </c>
      <c r="T58" t="str">
        <f t="shared" si="13"/>
        <v xml:space="preserve">SUB-SAHARAN AFRICA  </v>
      </c>
      <c r="U58" t="str">
        <f t="shared" si="13"/>
        <v xml:space="preserve">SUB-SAHARAN AFRICA </v>
      </c>
      <c r="V58" t="str">
        <f t="shared" si="13"/>
        <v>SUB-SAHARAN AFRICA</v>
      </c>
      <c r="W58" t="str">
        <f t="shared" si="13"/>
        <v>SUB-SAHARAN AFRICA</v>
      </c>
      <c r="X58" t="str">
        <f t="shared" si="13"/>
        <v>SUB-SAHARAN AFRICA</v>
      </c>
      <c r="Y58" t="str">
        <f t="shared" si="13"/>
        <v>SUB-SAHARAN AFRICA</v>
      </c>
      <c r="Z58" t="str">
        <f t="shared" si="13"/>
        <v>SUB-SAHARAN AFRICA</v>
      </c>
      <c r="AA58" t="str">
        <f t="shared" si="13"/>
        <v>SUB-SAHARAN AFRICA</v>
      </c>
      <c r="AB58" t="str">
        <f t="shared" si="12"/>
        <v>SUB-SAHARAN AFRICA</v>
      </c>
      <c r="AC58" t="str">
        <f t="shared" si="12"/>
        <v>SUB-SAHARAN AFRICA</v>
      </c>
      <c r="AD58" t="str">
        <f t="shared" si="12"/>
        <v>SUB-SAHARAN AFRICA</v>
      </c>
      <c r="AE58" t="str">
        <f t="shared" si="12"/>
        <v>SUB-SAHARAN AFRICA</v>
      </c>
      <c r="AF58" t="str">
        <f t="shared" si="12"/>
        <v>SUB-SAHARAN AFRICA</v>
      </c>
      <c r="AG58" t="str">
        <f t="shared" si="12"/>
        <v>SUB-SAHARAN AFRICA</v>
      </c>
      <c r="AH58" t="str">
        <f t="shared" si="12"/>
        <v>SUB-SAHARAN AFRICA</v>
      </c>
      <c r="AI58" t="str">
        <f t="shared" si="12"/>
        <v>SUB-SAHARAN AFRICA</v>
      </c>
      <c r="AJ58" t="str">
        <f t="shared" si="12"/>
        <v>SUB-SAHARAN AFRICA</v>
      </c>
      <c r="AK58" t="str">
        <f t="shared" si="12"/>
        <v>SUB-SAHARAN AFRICA</v>
      </c>
      <c r="AL58" t="str">
        <f t="shared" si="12"/>
        <v>SUB-SAHARAN AFRICA</v>
      </c>
      <c r="AM58" t="str">
        <f t="shared" si="12"/>
        <v>SUB-SAHARAN AFRICA</v>
      </c>
      <c r="AN58" t="str">
        <f t="shared" si="12"/>
        <v>SUB-SAHARAN AFRICA</v>
      </c>
      <c r="AO58" t="str">
        <f t="shared" si="12"/>
        <v>SUB-SAHARAN AFRICA</v>
      </c>
      <c r="AP58" t="str">
        <f t="shared" si="12"/>
        <v>SUB-SAHARAN AFRICA</v>
      </c>
      <c r="AQ58" t="str">
        <f t="shared" si="12"/>
        <v>SUB-SAHARAN AFRICA</v>
      </c>
      <c r="AR58" t="str">
        <f t="shared" si="12"/>
        <v>SUB-SAHARAN AFRICA</v>
      </c>
      <c r="AS58" t="str">
        <f t="shared" si="12"/>
        <v>SUB-SAHARAN AFRICA</v>
      </c>
      <c r="AT58" t="str">
        <f t="shared" si="12"/>
        <v>SUB-SAHARAN AFRICA</v>
      </c>
      <c r="AU58" t="str">
        <f t="shared" si="12"/>
        <v>SUB-SAHARAN AFRICA</v>
      </c>
      <c r="AV58" t="str">
        <f t="shared" si="12"/>
        <v>SUB-SAHARAN AFRICA</v>
      </c>
      <c r="AW58" t="str">
        <f t="shared" si="12"/>
        <v>SUB-SAHARAN AFRICA</v>
      </c>
      <c r="AX58" t="str">
        <f t="shared" si="12"/>
        <v>SUB-SAHARAN AFRICA</v>
      </c>
      <c r="AY58" t="str">
        <f t="shared" si="12"/>
        <v>SUB-SAHARAN AFRICA</v>
      </c>
      <c r="AZ58" t="str">
        <f t="shared" si="12"/>
        <v>SUB-SAHARAN AFRICA</v>
      </c>
      <c r="BA58" t="str">
        <f t="shared" si="12"/>
        <v>SUB-SAHARAN AFRICA</v>
      </c>
      <c r="BB58" t="s">
        <v>674</v>
      </c>
    </row>
    <row r="59" spans="1:54" ht="14.5" x14ac:dyDescent="0.35">
      <c r="A59" s="13" t="s">
        <v>435</v>
      </c>
      <c r="B59" s="17" t="s">
        <v>382</v>
      </c>
      <c r="C59" t="str">
        <f t="shared" si="2"/>
        <v>Dominica</v>
      </c>
      <c r="D59" s="33" t="s">
        <v>116</v>
      </c>
      <c r="E59" s="33" t="s">
        <v>675</v>
      </c>
      <c r="F59" t="str">
        <f t="shared" si="3"/>
        <v xml:space="preserve">LATIN AMER. &amp; CARIB   </v>
      </c>
      <c r="G59" t="str">
        <f t="shared" si="4"/>
        <v xml:space="preserve">LATIN AMER. &amp; CARIB  </v>
      </c>
      <c r="H59" t="str">
        <f t="shared" si="13"/>
        <v xml:space="preserve">LATIN AMER. &amp; CARIB </v>
      </c>
      <c r="I59" t="str">
        <f t="shared" si="13"/>
        <v>LATIN AMER. &amp; CARIB</v>
      </c>
      <c r="J59" t="str">
        <f t="shared" si="13"/>
        <v>LATIN AMER. &amp; CARIB</v>
      </c>
      <c r="K59" t="str">
        <f t="shared" si="13"/>
        <v>LATIN AMER. &amp; CARIB</v>
      </c>
      <c r="L59" t="str">
        <f t="shared" si="13"/>
        <v>LATIN AMER. &amp; CARIB</v>
      </c>
      <c r="M59" t="str">
        <f t="shared" si="13"/>
        <v>LATIN AMER. &amp; CARIB</v>
      </c>
      <c r="N59" t="str">
        <f t="shared" si="13"/>
        <v>LATIN AMER. &amp; CARIB</v>
      </c>
      <c r="O59" t="str">
        <f t="shared" si="13"/>
        <v>LATIN AMER. &amp; CARIB</v>
      </c>
      <c r="P59" t="str">
        <f t="shared" si="13"/>
        <v>LATIN AMER. &amp; CARIB</v>
      </c>
      <c r="Q59" t="str">
        <f t="shared" si="13"/>
        <v>LATIN AMER. &amp; CARIB</v>
      </c>
      <c r="R59" t="str">
        <f t="shared" si="13"/>
        <v>LATIN AMER. &amp; CARIB</v>
      </c>
      <c r="S59" t="str">
        <f t="shared" si="13"/>
        <v>LATIN AMER. &amp; CARIB</v>
      </c>
      <c r="T59" t="str">
        <f t="shared" si="13"/>
        <v>LATIN AMER. &amp; CARIB</v>
      </c>
      <c r="U59" t="str">
        <f t="shared" si="13"/>
        <v>LATIN AMER. &amp; CARIB</v>
      </c>
      <c r="V59" t="str">
        <f t="shared" si="13"/>
        <v>LATIN AMER. &amp; CARIB</v>
      </c>
      <c r="W59" t="str">
        <f t="shared" si="13"/>
        <v>LATIN AMER. &amp; CARIB</v>
      </c>
      <c r="X59" t="str">
        <f t="shared" si="13"/>
        <v>LATIN AMER. &amp; CARIB</v>
      </c>
      <c r="Y59" t="str">
        <f t="shared" si="13"/>
        <v>LATIN AMER. &amp; CARIB</v>
      </c>
      <c r="Z59" t="str">
        <f t="shared" si="13"/>
        <v>LATIN AMER. &amp; CARIB</v>
      </c>
      <c r="AA59" t="str">
        <f t="shared" si="13"/>
        <v>LATIN AMER. &amp; CARIB</v>
      </c>
      <c r="AB59" t="str">
        <f t="shared" si="12"/>
        <v>LATIN AMER. &amp; CARIB</v>
      </c>
      <c r="AC59" t="str">
        <f t="shared" si="12"/>
        <v>LATIN AMER. &amp; CARIB</v>
      </c>
      <c r="AD59" t="str">
        <f t="shared" si="12"/>
        <v>LATIN AMER. &amp; CARIB</v>
      </c>
      <c r="AE59" t="str">
        <f t="shared" si="12"/>
        <v>LATIN AMER. &amp; CARIB</v>
      </c>
      <c r="AF59" t="str">
        <f t="shared" si="12"/>
        <v>LATIN AMER. &amp; CARIB</v>
      </c>
      <c r="AG59" t="str">
        <f t="shared" si="12"/>
        <v>LATIN AMER. &amp; CARIB</v>
      </c>
      <c r="AH59" t="str">
        <f t="shared" si="12"/>
        <v>LATIN AMER. &amp; CARIB</v>
      </c>
      <c r="AI59" t="str">
        <f t="shared" si="12"/>
        <v>LATIN AMER. &amp; CARIB</v>
      </c>
      <c r="AJ59" t="str">
        <f t="shared" si="12"/>
        <v>LATIN AMER. &amp; CARIB</v>
      </c>
      <c r="AK59" t="str">
        <f t="shared" si="12"/>
        <v>LATIN AMER. &amp; CARIB</v>
      </c>
      <c r="AL59" t="str">
        <f t="shared" si="12"/>
        <v>LATIN AMER. &amp; CARIB</v>
      </c>
      <c r="AM59" t="str">
        <f t="shared" si="12"/>
        <v>LATIN AMER. &amp; CARIB</v>
      </c>
      <c r="AN59" t="str">
        <f t="shared" si="12"/>
        <v>LATIN AMER. &amp; CARIB</v>
      </c>
      <c r="AO59" t="str">
        <f t="shared" si="12"/>
        <v>LATIN AMER. &amp; CARIB</v>
      </c>
      <c r="AP59" t="str">
        <f t="shared" si="12"/>
        <v>LATIN AMER. &amp; CARIB</v>
      </c>
      <c r="AQ59" t="str">
        <f t="shared" si="12"/>
        <v>LATIN AMER. &amp; CARIB</v>
      </c>
      <c r="AR59" t="str">
        <f t="shared" si="12"/>
        <v>LATIN AMER. &amp; CARIB</v>
      </c>
      <c r="AS59" t="str">
        <f t="shared" si="12"/>
        <v>LATIN AMER. &amp; CARIB</v>
      </c>
      <c r="AT59" t="str">
        <f t="shared" si="12"/>
        <v>LATIN AMER. &amp; CARIB</v>
      </c>
      <c r="AU59" t="str">
        <f t="shared" si="12"/>
        <v>LATIN AMER. &amp; CARIB</v>
      </c>
      <c r="AV59" t="str">
        <f t="shared" si="12"/>
        <v>LATIN AMER. &amp; CARIB</v>
      </c>
      <c r="AW59" t="str">
        <f t="shared" si="12"/>
        <v>LATIN AMER. &amp; CARIB</v>
      </c>
      <c r="AX59" t="str">
        <f t="shared" si="12"/>
        <v>LATIN AMER. &amp; CARIB</v>
      </c>
      <c r="AY59" t="str">
        <f t="shared" si="12"/>
        <v>LATIN AMER. &amp; CARIB</v>
      </c>
      <c r="AZ59" t="str">
        <f t="shared" si="12"/>
        <v>LATIN AMER. &amp; CARIB</v>
      </c>
      <c r="BA59" t="str">
        <f t="shared" si="12"/>
        <v>LATIN AMER. &amp; CARIB</v>
      </c>
      <c r="BB59" t="s">
        <v>675</v>
      </c>
    </row>
    <row r="60" spans="1:54" ht="14.5" x14ac:dyDescent="0.35">
      <c r="A60" s="12" t="s">
        <v>436</v>
      </c>
      <c r="B60" s="17" t="s">
        <v>382</v>
      </c>
      <c r="C60" t="str">
        <f t="shared" si="2"/>
        <v>Dominican Republic</v>
      </c>
      <c r="D60" s="33" t="s">
        <v>117</v>
      </c>
      <c r="E60" s="33" t="s">
        <v>675</v>
      </c>
      <c r="F60" t="str">
        <f t="shared" si="3"/>
        <v xml:space="preserve">LATIN AMER. &amp; CARIB   </v>
      </c>
      <c r="G60" t="str">
        <f t="shared" si="4"/>
        <v xml:space="preserve">LATIN AMER. &amp; CARIB  </v>
      </c>
      <c r="H60" t="str">
        <f t="shared" si="13"/>
        <v xml:space="preserve">LATIN AMER. &amp; CARIB </v>
      </c>
      <c r="I60" t="str">
        <f t="shared" si="13"/>
        <v>LATIN AMER. &amp; CARIB</v>
      </c>
      <c r="J60" t="str">
        <f t="shared" si="13"/>
        <v>LATIN AMER. &amp; CARIB</v>
      </c>
      <c r="K60" t="str">
        <f t="shared" si="13"/>
        <v>LATIN AMER. &amp; CARIB</v>
      </c>
      <c r="L60" t="str">
        <f t="shared" si="13"/>
        <v>LATIN AMER. &amp; CARIB</v>
      </c>
      <c r="M60" t="str">
        <f t="shared" si="13"/>
        <v>LATIN AMER. &amp; CARIB</v>
      </c>
      <c r="N60" t="str">
        <f t="shared" si="13"/>
        <v>LATIN AMER. &amp; CARIB</v>
      </c>
      <c r="O60" t="str">
        <f t="shared" si="13"/>
        <v>LATIN AMER. &amp; CARIB</v>
      </c>
      <c r="P60" t="str">
        <f t="shared" si="13"/>
        <v>LATIN AMER. &amp; CARIB</v>
      </c>
      <c r="Q60" t="str">
        <f t="shared" si="13"/>
        <v>LATIN AMER. &amp; CARIB</v>
      </c>
      <c r="R60" t="str">
        <f t="shared" si="13"/>
        <v>LATIN AMER. &amp; CARIB</v>
      </c>
      <c r="S60" t="str">
        <f t="shared" si="13"/>
        <v>LATIN AMER. &amp; CARIB</v>
      </c>
      <c r="T60" t="str">
        <f t="shared" si="13"/>
        <v>LATIN AMER. &amp; CARIB</v>
      </c>
      <c r="U60" t="str">
        <f t="shared" si="13"/>
        <v>LATIN AMER. &amp; CARIB</v>
      </c>
      <c r="V60" t="str">
        <f t="shared" si="13"/>
        <v>LATIN AMER. &amp; CARIB</v>
      </c>
      <c r="W60" t="str">
        <f t="shared" si="13"/>
        <v>LATIN AMER. &amp; CARIB</v>
      </c>
      <c r="X60" t="str">
        <f t="shared" si="13"/>
        <v>LATIN AMER. &amp; CARIB</v>
      </c>
      <c r="Y60" t="str">
        <f t="shared" si="13"/>
        <v>LATIN AMER. &amp; CARIB</v>
      </c>
      <c r="Z60" t="str">
        <f t="shared" si="13"/>
        <v>LATIN AMER. &amp; CARIB</v>
      </c>
      <c r="AA60" t="str">
        <f t="shared" si="13"/>
        <v>LATIN AMER. &amp; CARIB</v>
      </c>
      <c r="AB60" t="str">
        <f t="shared" si="12"/>
        <v>LATIN AMER. &amp; CARIB</v>
      </c>
      <c r="AC60" t="str">
        <f t="shared" si="12"/>
        <v>LATIN AMER. &amp; CARIB</v>
      </c>
      <c r="AD60" t="str">
        <f t="shared" si="12"/>
        <v>LATIN AMER. &amp; CARIB</v>
      </c>
      <c r="AE60" t="str">
        <f t="shared" si="12"/>
        <v>LATIN AMER. &amp; CARIB</v>
      </c>
      <c r="AF60" t="str">
        <f t="shared" si="12"/>
        <v>LATIN AMER. &amp; CARIB</v>
      </c>
      <c r="AG60" t="str">
        <f t="shared" si="12"/>
        <v>LATIN AMER. &amp; CARIB</v>
      </c>
      <c r="AH60" t="str">
        <f t="shared" si="12"/>
        <v>LATIN AMER. &amp; CARIB</v>
      </c>
      <c r="AI60" t="str">
        <f t="shared" si="12"/>
        <v>LATIN AMER. &amp; CARIB</v>
      </c>
      <c r="AJ60" t="str">
        <f t="shared" si="12"/>
        <v>LATIN AMER. &amp; CARIB</v>
      </c>
      <c r="AK60" t="str">
        <f t="shared" si="12"/>
        <v>LATIN AMER. &amp; CARIB</v>
      </c>
      <c r="AL60" t="str">
        <f t="shared" si="12"/>
        <v>LATIN AMER. &amp; CARIB</v>
      </c>
      <c r="AM60" t="str">
        <f t="shared" si="12"/>
        <v>LATIN AMER. &amp; CARIB</v>
      </c>
      <c r="AN60" t="str">
        <f t="shared" si="12"/>
        <v>LATIN AMER. &amp; CARIB</v>
      </c>
      <c r="AO60" t="str">
        <f t="shared" si="12"/>
        <v>LATIN AMER. &amp; CARIB</v>
      </c>
      <c r="AP60" t="str">
        <f t="shared" si="12"/>
        <v>LATIN AMER. &amp; CARIB</v>
      </c>
      <c r="AQ60" t="str">
        <f t="shared" si="12"/>
        <v>LATIN AMER. &amp; CARIB</v>
      </c>
      <c r="AR60" t="str">
        <f t="shared" si="12"/>
        <v>LATIN AMER. &amp; CARIB</v>
      </c>
      <c r="AS60" t="str">
        <f t="shared" si="12"/>
        <v>LATIN AMER. &amp; CARIB</v>
      </c>
      <c r="AT60" t="str">
        <f t="shared" si="12"/>
        <v>LATIN AMER. &amp; CARIB</v>
      </c>
      <c r="AU60" t="str">
        <f t="shared" si="12"/>
        <v>LATIN AMER. &amp; CARIB</v>
      </c>
      <c r="AV60" t="str">
        <f t="shared" si="12"/>
        <v>LATIN AMER. &amp; CARIB</v>
      </c>
      <c r="AW60" t="str">
        <f t="shared" si="12"/>
        <v>LATIN AMER. &amp; CARIB</v>
      </c>
      <c r="AX60" t="str">
        <f t="shared" si="12"/>
        <v>LATIN AMER. &amp; CARIB</v>
      </c>
      <c r="AY60" t="str">
        <f t="shared" si="12"/>
        <v>LATIN AMER. &amp; CARIB</v>
      </c>
      <c r="AZ60" t="str">
        <f t="shared" si="12"/>
        <v>LATIN AMER. &amp; CARIB</v>
      </c>
      <c r="BA60" t="str">
        <f t="shared" si="12"/>
        <v>LATIN AMER. &amp; CARIB</v>
      </c>
      <c r="BB60" t="s">
        <v>675</v>
      </c>
    </row>
    <row r="61" spans="1:54" ht="14.5" x14ac:dyDescent="0.35">
      <c r="A61" s="13" t="s">
        <v>437</v>
      </c>
      <c r="B61" s="17" t="s">
        <v>370</v>
      </c>
      <c r="C61" t="str">
        <f t="shared" si="2"/>
        <v>East Timor</v>
      </c>
      <c r="D61" s="33" t="s">
        <v>645</v>
      </c>
      <c r="E61" s="33" t="s">
        <v>670</v>
      </c>
      <c r="F61" t="str">
        <f t="shared" si="3"/>
        <v xml:space="preserve">ASIA (EX. NEAR EAST)        </v>
      </c>
      <c r="G61" t="str">
        <f t="shared" si="4"/>
        <v xml:space="preserve">ASIA (EX. NEAR EAST)       </v>
      </c>
      <c r="H61" t="str">
        <f t="shared" si="13"/>
        <v xml:space="preserve">ASIA (EX. NEAR EAST)      </v>
      </c>
      <c r="I61" t="str">
        <f t="shared" si="13"/>
        <v xml:space="preserve">ASIA (EX. NEAR EAST)     </v>
      </c>
      <c r="J61" t="str">
        <f t="shared" si="13"/>
        <v xml:space="preserve">ASIA (EX. NEAR EAST)    </v>
      </c>
      <c r="K61" t="str">
        <f t="shared" si="13"/>
        <v xml:space="preserve">ASIA (EX. NEAR EAST)   </v>
      </c>
      <c r="L61" t="str">
        <f t="shared" si="13"/>
        <v xml:space="preserve">ASIA (EX. NEAR EAST)  </v>
      </c>
      <c r="M61" t="str">
        <f t="shared" si="13"/>
        <v xml:space="preserve">ASIA (EX. NEAR EAST) </v>
      </c>
      <c r="N61" t="str">
        <f t="shared" si="13"/>
        <v>ASIA (EX. NEAR EAST)</v>
      </c>
      <c r="O61" t="str">
        <f t="shared" si="13"/>
        <v>ASIA (EX. NEAR EAST)</v>
      </c>
      <c r="P61" t="str">
        <f t="shared" si="13"/>
        <v>ASIA (EX. NEAR EAST)</v>
      </c>
      <c r="Q61" t="str">
        <f t="shared" si="13"/>
        <v>ASIA (EX. NEAR EAST)</v>
      </c>
      <c r="R61" t="str">
        <f t="shared" si="13"/>
        <v>ASIA (EX. NEAR EAST)</v>
      </c>
      <c r="S61" t="str">
        <f t="shared" si="13"/>
        <v>ASIA (EX. NEAR EAST)</v>
      </c>
      <c r="T61" t="str">
        <f t="shared" si="13"/>
        <v>ASIA (EX. NEAR EAST)</v>
      </c>
      <c r="U61" t="str">
        <f t="shared" si="13"/>
        <v>ASIA (EX. NEAR EAST)</v>
      </c>
      <c r="V61" t="str">
        <f t="shared" si="13"/>
        <v>ASIA (EX. NEAR EAST)</v>
      </c>
      <c r="W61" t="str">
        <f t="shared" si="13"/>
        <v>ASIA (EX. NEAR EAST)</v>
      </c>
      <c r="X61" t="str">
        <f t="shared" si="13"/>
        <v>ASIA (EX. NEAR EAST)</v>
      </c>
      <c r="Y61" t="str">
        <f t="shared" si="13"/>
        <v>ASIA (EX. NEAR EAST)</v>
      </c>
      <c r="Z61" t="str">
        <f t="shared" si="13"/>
        <v>ASIA (EX. NEAR EAST)</v>
      </c>
      <c r="AA61" t="str">
        <f t="shared" si="13"/>
        <v>ASIA (EX. NEAR EAST)</v>
      </c>
      <c r="AB61" t="str">
        <f t="shared" si="12"/>
        <v>ASIA (EX. NEAR EAST)</v>
      </c>
      <c r="AC61" t="str">
        <f t="shared" si="12"/>
        <v>ASIA (EX. NEAR EAST)</v>
      </c>
      <c r="AD61" t="str">
        <f t="shared" si="12"/>
        <v>ASIA (EX. NEAR EAST)</v>
      </c>
      <c r="AE61" t="str">
        <f t="shared" si="12"/>
        <v>ASIA (EX. NEAR EAST)</v>
      </c>
      <c r="AF61" t="str">
        <f t="shared" si="12"/>
        <v>ASIA (EX. NEAR EAST)</v>
      </c>
      <c r="AG61" t="str">
        <f t="shared" si="12"/>
        <v>ASIA (EX. NEAR EAST)</v>
      </c>
      <c r="AH61" t="str">
        <f t="shared" si="12"/>
        <v>ASIA (EX. NEAR EAST)</v>
      </c>
      <c r="AI61" t="str">
        <f t="shared" si="12"/>
        <v>ASIA (EX. NEAR EAST)</v>
      </c>
      <c r="AJ61" t="str">
        <f t="shared" si="12"/>
        <v>ASIA (EX. NEAR EAST)</v>
      </c>
      <c r="AK61" t="str">
        <f t="shared" si="12"/>
        <v>ASIA (EX. NEAR EAST)</v>
      </c>
      <c r="AL61" t="str">
        <f t="shared" si="12"/>
        <v>ASIA (EX. NEAR EAST)</v>
      </c>
      <c r="AM61" t="str">
        <f t="shared" si="12"/>
        <v>ASIA (EX. NEAR EAST)</v>
      </c>
      <c r="AN61" t="str">
        <f t="shared" si="12"/>
        <v>ASIA (EX. NEAR EAST)</v>
      </c>
      <c r="AO61" t="str">
        <f t="shared" si="12"/>
        <v>ASIA (EX. NEAR EAST)</v>
      </c>
      <c r="AP61" t="str">
        <f t="shared" si="12"/>
        <v>ASIA (EX. NEAR EAST)</v>
      </c>
      <c r="AQ61" t="str">
        <f t="shared" si="12"/>
        <v>ASIA (EX. NEAR EAST)</v>
      </c>
      <c r="AR61" t="str">
        <f t="shared" si="12"/>
        <v>ASIA (EX. NEAR EAST)</v>
      </c>
      <c r="AS61" t="str">
        <f t="shared" si="12"/>
        <v>ASIA (EX. NEAR EAST)</v>
      </c>
      <c r="AT61" t="str">
        <f t="shared" si="12"/>
        <v>ASIA (EX. NEAR EAST)</v>
      </c>
      <c r="AU61" t="str">
        <f t="shared" si="12"/>
        <v>ASIA (EX. NEAR EAST)</v>
      </c>
      <c r="AV61" t="str">
        <f t="shared" si="12"/>
        <v>ASIA (EX. NEAR EAST)</v>
      </c>
      <c r="AW61" t="str">
        <f t="shared" si="12"/>
        <v>ASIA (EX. NEAR EAST)</v>
      </c>
      <c r="AX61" t="str">
        <f t="shared" ref="AB61:BA66" si="14">IF(RIGHT(AW61,1)=" ",LEFT(AW61,LEN(AW61)-1),AW61)</f>
        <v>ASIA (EX. NEAR EAST)</v>
      </c>
      <c r="AY61" t="str">
        <f t="shared" si="14"/>
        <v>ASIA (EX. NEAR EAST)</v>
      </c>
      <c r="AZ61" t="str">
        <f t="shared" si="14"/>
        <v>ASIA (EX. NEAR EAST)</v>
      </c>
      <c r="BA61" t="str">
        <f t="shared" si="14"/>
        <v>ASIA (EX. NEAR EAST)</v>
      </c>
      <c r="BB61" t="s">
        <v>670</v>
      </c>
    </row>
    <row r="62" spans="1:54" ht="14.5" x14ac:dyDescent="0.35">
      <c r="A62" s="13" t="s">
        <v>438</v>
      </c>
      <c r="B62" s="17" t="s">
        <v>382</v>
      </c>
      <c r="C62" t="str">
        <f t="shared" si="2"/>
        <v>Ecuador</v>
      </c>
      <c r="D62" s="33" t="s">
        <v>118</v>
      </c>
      <c r="E62" s="33" t="s">
        <v>675</v>
      </c>
      <c r="F62" t="str">
        <f t="shared" si="3"/>
        <v xml:space="preserve">LATIN AMER. &amp; CARIB   </v>
      </c>
      <c r="G62" t="str">
        <f t="shared" si="4"/>
        <v xml:space="preserve">LATIN AMER. &amp; CARIB  </v>
      </c>
      <c r="H62" t="str">
        <f t="shared" si="13"/>
        <v xml:space="preserve">LATIN AMER. &amp; CARIB </v>
      </c>
      <c r="I62" t="str">
        <f t="shared" si="13"/>
        <v>LATIN AMER. &amp; CARIB</v>
      </c>
      <c r="J62" t="str">
        <f t="shared" si="13"/>
        <v>LATIN AMER. &amp; CARIB</v>
      </c>
      <c r="K62" t="str">
        <f t="shared" si="13"/>
        <v>LATIN AMER. &amp; CARIB</v>
      </c>
      <c r="L62" t="str">
        <f t="shared" si="13"/>
        <v>LATIN AMER. &amp; CARIB</v>
      </c>
      <c r="M62" t="str">
        <f t="shared" si="13"/>
        <v>LATIN AMER. &amp; CARIB</v>
      </c>
      <c r="N62" t="str">
        <f t="shared" si="13"/>
        <v>LATIN AMER. &amp; CARIB</v>
      </c>
      <c r="O62" t="str">
        <f t="shared" si="13"/>
        <v>LATIN AMER. &amp; CARIB</v>
      </c>
      <c r="P62" t="str">
        <f t="shared" si="13"/>
        <v>LATIN AMER. &amp; CARIB</v>
      </c>
      <c r="Q62" t="str">
        <f t="shared" si="13"/>
        <v>LATIN AMER. &amp; CARIB</v>
      </c>
      <c r="R62" t="str">
        <f t="shared" si="13"/>
        <v>LATIN AMER. &amp; CARIB</v>
      </c>
      <c r="S62" t="str">
        <f t="shared" si="13"/>
        <v>LATIN AMER. &amp; CARIB</v>
      </c>
      <c r="T62" t="str">
        <f t="shared" si="13"/>
        <v>LATIN AMER. &amp; CARIB</v>
      </c>
      <c r="U62" t="str">
        <f t="shared" si="13"/>
        <v>LATIN AMER. &amp; CARIB</v>
      </c>
      <c r="V62" t="str">
        <f t="shared" si="13"/>
        <v>LATIN AMER. &amp; CARIB</v>
      </c>
      <c r="W62" t="str">
        <f t="shared" si="13"/>
        <v>LATIN AMER. &amp; CARIB</v>
      </c>
      <c r="X62" t="str">
        <f t="shared" si="13"/>
        <v>LATIN AMER. &amp; CARIB</v>
      </c>
      <c r="Y62" t="str">
        <f t="shared" si="13"/>
        <v>LATIN AMER. &amp; CARIB</v>
      </c>
      <c r="Z62" t="str">
        <f t="shared" si="13"/>
        <v>LATIN AMER. &amp; CARIB</v>
      </c>
      <c r="AA62" t="str">
        <f t="shared" si="13"/>
        <v>LATIN AMER. &amp; CARIB</v>
      </c>
      <c r="AB62" t="str">
        <f t="shared" si="14"/>
        <v>LATIN AMER. &amp; CARIB</v>
      </c>
      <c r="AC62" t="str">
        <f t="shared" si="14"/>
        <v>LATIN AMER. &amp; CARIB</v>
      </c>
      <c r="AD62" t="str">
        <f t="shared" si="14"/>
        <v>LATIN AMER. &amp; CARIB</v>
      </c>
      <c r="AE62" t="str">
        <f t="shared" si="14"/>
        <v>LATIN AMER. &amp; CARIB</v>
      </c>
      <c r="AF62" t="str">
        <f t="shared" si="14"/>
        <v>LATIN AMER. &amp; CARIB</v>
      </c>
      <c r="AG62" t="str">
        <f t="shared" si="14"/>
        <v>LATIN AMER. &amp; CARIB</v>
      </c>
      <c r="AH62" t="str">
        <f t="shared" si="14"/>
        <v>LATIN AMER. &amp; CARIB</v>
      </c>
      <c r="AI62" t="str">
        <f t="shared" si="14"/>
        <v>LATIN AMER. &amp; CARIB</v>
      </c>
      <c r="AJ62" t="str">
        <f t="shared" si="14"/>
        <v>LATIN AMER. &amp; CARIB</v>
      </c>
      <c r="AK62" t="str">
        <f t="shared" si="14"/>
        <v>LATIN AMER. &amp; CARIB</v>
      </c>
      <c r="AL62" t="str">
        <f t="shared" si="14"/>
        <v>LATIN AMER. &amp; CARIB</v>
      </c>
      <c r="AM62" t="str">
        <f t="shared" si="14"/>
        <v>LATIN AMER. &amp; CARIB</v>
      </c>
      <c r="AN62" t="str">
        <f t="shared" si="14"/>
        <v>LATIN AMER. &amp; CARIB</v>
      </c>
      <c r="AO62" t="str">
        <f t="shared" si="14"/>
        <v>LATIN AMER. &amp; CARIB</v>
      </c>
      <c r="AP62" t="str">
        <f t="shared" si="14"/>
        <v>LATIN AMER. &amp; CARIB</v>
      </c>
      <c r="AQ62" t="str">
        <f t="shared" si="14"/>
        <v>LATIN AMER. &amp; CARIB</v>
      </c>
      <c r="AR62" t="str">
        <f t="shared" si="14"/>
        <v>LATIN AMER. &amp; CARIB</v>
      </c>
      <c r="AS62" t="str">
        <f t="shared" si="14"/>
        <v>LATIN AMER. &amp; CARIB</v>
      </c>
      <c r="AT62" t="str">
        <f t="shared" si="14"/>
        <v>LATIN AMER. &amp; CARIB</v>
      </c>
      <c r="AU62" t="str">
        <f t="shared" si="14"/>
        <v>LATIN AMER. &amp; CARIB</v>
      </c>
      <c r="AV62" t="str">
        <f t="shared" si="14"/>
        <v>LATIN AMER. &amp; CARIB</v>
      </c>
      <c r="AW62" t="str">
        <f t="shared" si="14"/>
        <v>LATIN AMER. &amp; CARIB</v>
      </c>
      <c r="AX62" t="str">
        <f t="shared" si="14"/>
        <v>LATIN AMER. &amp; CARIB</v>
      </c>
      <c r="AY62" t="str">
        <f t="shared" si="14"/>
        <v>LATIN AMER. &amp; CARIB</v>
      </c>
      <c r="AZ62" t="str">
        <f t="shared" si="14"/>
        <v>LATIN AMER. &amp; CARIB</v>
      </c>
      <c r="BA62" t="str">
        <f t="shared" si="14"/>
        <v>LATIN AMER. &amp; CARIB</v>
      </c>
      <c r="BB62" t="s">
        <v>675</v>
      </c>
    </row>
    <row r="63" spans="1:54" ht="14.5" x14ac:dyDescent="0.35">
      <c r="A63" s="13" t="s">
        <v>439</v>
      </c>
      <c r="B63" s="17" t="s">
        <v>374</v>
      </c>
      <c r="C63" t="str">
        <f t="shared" si="2"/>
        <v>Egypt</v>
      </c>
      <c r="D63" s="33" t="s">
        <v>119</v>
      </c>
      <c r="E63" s="33" t="s">
        <v>672</v>
      </c>
      <c r="F63" t="str">
        <f t="shared" si="3"/>
        <v xml:space="preserve">NORTHERN AFRICA                   </v>
      </c>
      <c r="G63" t="str">
        <f t="shared" si="4"/>
        <v xml:space="preserve">NORTHERN AFRICA                  </v>
      </c>
      <c r="H63" t="str">
        <f t="shared" si="13"/>
        <v xml:space="preserve">NORTHERN AFRICA                 </v>
      </c>
      <c r="I63" t="str">
        <f t="shared" si="13"/>
        <v xml:space="preserve">NORTHERN AFRICA                </v>
      </c>
      <c r="J63" t="str">
        <f t="shared" si="13"/>
        <v xml:space="preserve">NORTHERN AFRICA               </v>
      </c>
      <c r="K63" t="str">
        <f t="shared" si="13"/>
        <v xml:space="preserve">NORTHERN AFRICA              </v>
      </c>
      <c r="L63" t="str">
        <f t="shared" si="13"/>
        <v xml:space="preserve">NORTHERN AFRICA             </v>
      </c>
      <c r="M63" t="str">
        <f t="shared" si="13"/>
        <v xml:space="preserve">NORTHERN AFRICA            </v>
      </c>
      <c r="N63" t="str">
        <f t="shared" si="13"/>
        <v xml:space="preserve">NORTHERN AFRICA           </v>
      </c>
      <c r="O63" t="str">
        <f t="shared" si="13"/>
        <v xml:space="preserve">NORTHERN AFRICA          </v>
      </c>
      <c r="P63" t="str">
        <f t="shared" si="13"/>
        <v xml:space="preserve">NORTHERN AFRICA         </v>
      </c>
      <c r="Q63" t="str">
        <f t="shared" si="13"/>
        <v xml:space="preserve">NORTHERN AFRICA        </v>
      </c>
      <c r="R63" t="str">
        <f t="shared" si="13"/>
        <v xml:space="preserve">NORTHERN AFRICA       </v>
      </c>
      <c r="S63" t="str">
        <f t="shared" si="13"/>
        <v xml:space="preserve">NORTHERN AFRICA      </v>
      </c>
      <c r="T63" t="str">
        <f t="shared" si="13"/>
        <v xml:space="preserve">NORTHERN AFRICA     </v>
      </c>
      <c r="U63" t="str">
        <f t="shared" si="13"/>
        <v xml:space="preserve">NORTHERN AFRICA    </v>
      </c>
      <c r="V63" t="str">
        <f t="shared" si="13"/>
        <v xml:space="preserve">NORTHERN AFRICA   </v>
      </c>
      <c r="W63" t="str">
        <f t="shared" si="13"/>
        <v xml:space="preserve">NORTHERN AFRICA  </v>
      </c>
      <c r="X63" t="str">
        <f t="shared" si="13"/>
        <v xml:space="preserve">NORTHERN AFRICA </v>
      </c>
      <c r="Y63" t="str">
        <f t="shared" si="13"/>
        <v>NORTHERN AFRICA</v>
      </c>
      <c r="Z63" t="str">
        <f t="shared" si="13"/>
        <v>NORTHERN AFRICA</v>
      </c>
      <c r="AA63" t="str">
        <f t="shared" si="13"/>
        <v>NORTHERN AFRICA</v>
      </c>
      <c r="AB63" t="str">
        <f t="shared" si="14"/>
        <v>NORTHERN AFRICA</v>
      </c>
      <c r="AC63" t="str">
        <f t="shared" si="14"/>
        <v>NORTHERN AFRICA</v>
      </c>
      <c r="AD63" t="str">
        <f t="shared" si="14"/>
        <v>NORTHERN AFRICA</v>
      </c>
      <c r="AE63" t="str">
        <f t="shared" si="14"/>
        <v>NORTHERN AFRICA</v>
      </c>
      <c r="AF63" t="str">
        <f t="shared" si="14"/>
        <v>NORTHERN AFRICA</v>
      </c>
      <c r="AG63" t="str">
        <f t="shared" si="14"/>
        <v>NORTHERN AFRICA</v>
      </c>
      <c r="AH63" t="str">
        <f t="shared" si="14"/>
        <v>NORTHERN AFRICA</v>
      </c>
      <c r="AI63" t="str">
        <f t="shared" si="14"/>
        <v>NORTHERN AFRICA</v>
      </c>
      <c r="AJ63" t="str">
        <f t="shared" si="14"/>
        <v>NORTHERN AFRICA</v>
      </c>
      <c r="AK63" t="str">
        <f t="shared" si="14"/>
        <v>NORTHERN AFRICA</v>
      </c>
      <c r="AL63" t="str">
        <f t="shared" si="14"/>
        <v>NORTHERN AFRICA</v>
      </c>
      <c r="AM63" t="str">
        <f t="shared" si="14"/>
        <v>NORTHERN AFRICA</v>
      </c>
      <c r="AN63" t="str">
        <f t="shared" si="14"/>
        <v>NORTHERN AFRICA</v>
      </c>
      <c r="AO63" t="str">
        <f t="shared" si="14"/>
        <v>NORTHERN AFRICA</v>
      </c>
      <c r="AP63" t="str">
        <f t="shared" si="14"/>
        <v>NORTHERN AFRICA</v>
      </c>
      <c r="AQ63" t="str">
        <f t="shared" si="14"/>
        <v>NORTHERN AFRICA</v>
      </c>
      <c r="AR63" t="str">
        <f t="shared" si="14"/>
        <v>NORTHERN AFRICA</v>
      </c>
      <c r="AS63" t="str">
        <f t="shared" si="14"/>
        <v>NORTHERN AFRICA</v>
      </c>
      <c r="AT63" t="str">
        <f t="shared" si="14"/>
        <v>NORTHERN AFRICA</v>
      </c>
      <c r="AU63" t="str">
        <f t="shared" si="14"/>
        <v>NORTHERN AFRICA</v>
      </c>
      <c r="AV63" t="str">
        <f t="shared" si="14"/>
        <v>NORTHERN AFRICA</v>
      </c>
      <c r="AW63" t="str">
        <f t="shared" si="14"/>
        <v>NORTHERN AFRICA</v>
      </c>
      <c r="AX63" t="str">
        <f t="shared" si="14"/>
        <v>NORTHERN AFRICA</v>
      </c>
      <c r="AY63" t="str">
        <f t="shared" si="14"/>
        <v>NORTHERN AFRICA</v>
      </c>
      <c r="AZ63" t="str">
        <f t="shared" si="14"/>
        <v>NORTHERN AFRICA</v>
      </c>
      <c r="BA63" t="str">
        <f t="shared" si="14"/>
        <v>NORTHERN AFRICA</v>
      </c>
      <c r="BB63" t="s">
        <v>672</v>
      </c>
    </row>
    <row r="64" spans="1:54" ht="14.5" x14ac:dyDescent="0.35">
      <c r="A64" s="13" t="s">
        <v>440</v>
      </c>
      <c r="B64" s="17" t="s">
        <v>382</v>
      </c>
      <c r="C64" t="str">
        <f t="shared" si="2"/>
        <v>El Salvador</v>
      </c>
      <c r="D64" s="33" t="s">
        <v>120</v>
      </c>
      <c r="E64" s="33" t="s">
        <v>675</v>
      </c>
      <c r="F64" t="str">
        <f t="shared" si="3"/>
        <v xml:space="preserve">LATIN AMER. &amp; CARIB   </v>
      </c>
      <c r="G64" t="str">
        <f t="shared" si="4"/>
        <v xml:space="preserve">LATIN AMER. &amp; CARIB  </v>
      </c>
      <c r="H64" t="str">
        <f t="shared" si="13"/>
        <v xml:space="preserve">LATIN AMER. &amp; CARIB </v>
      </c>
      <c r="I64" t="str">
        <f t="shared" si="13"/>
        <v>LATIN AMER. &amp; CARIB</v>
      </c>
      <c r="J64" t="str">
        <f t="shared" si="13"/>
        <v>LATIN AMER. &amp; CARIB</v>
      </c>
      <c r="K64" t="str">
        <f t="shared" si="13"/>
        <v>LATIN AMER. &amp; CARIB</v>
      </c>
      <c r="L64" t="str">
        <f t="shared" si="13"/>
        <v>LATIN AMER. &amp; CARIB</v>
      </c>
      <c r="M64" t="str">
        <f t="shared" si="13"/>
        <v>LATIN AMER. &amp; CARIB</v>
      </c>
      <c r="N64" t="str">
        <f t="shared" si="13"/>
        <v>LATIN AMER. &amp; CARIB</v>
      </c>
      <c r="O64" t="str">
        <f t="shared" si="13"/>
        <v>LATIN AMER. &amp; CARIB</v>
      </c>
      <c r="P64" t="str">
        <f t="shared" si="13"/>
        <v>LATIN AMER. &amp; CARIB</v>
      </c>
      <c r="Q64" t="str">
        <f t="shared" si="13"/>
        <v>LATIN AMER. &amp; CARIB</v>
      </c>
      <c r="R64" t="str">
        <f t="shared" si="13"/>
        <v>LATIN AMER. &amp; CARIB</v>
      </c>
      <c r="S64" t="str">
        <f t="shared" si="13"/>
        <v>LATIN AMER. &amp; CARIB</v>
      </c>
      <c r="T64" t="str">
        <f t="shared" si="13"/>
        <v>LATIN AMER. &amp; CARIB</v>
      </c>
      <c r="U64" t="str">
        <f t="shared" si="13"/>
        <v>LATIN AMER. &amp; CARIB</v>
      </c>
      <c r="V64" t="str">
        <f t="shared" si="13"/>
        <v>LATIN AMER. &amp; CARIB</v>
      </c>
      <c r="W64" t="str">
        <f t="shared" si="13"/>
        <v>LATIN AMER. &amp; CARIB</v>
      </c>
      <c r="X64" t="str">
        <f t="shared" si="13"/>
        <v>LATIN AMER. &amp; CARIB</v>
      </c>
      <c r="Y64" t="str">
        <f t="shared" si="13"/>
        <v>LATIN AMER. &amp; CARIB</v>
      </c>
      <c r="Z64" t="str">
        <f t="shared" si="13"/>
        <v>LATIN AMER. &amp; CARIB</v>
      </c>
      <c r="AA64" t="str">
        <f t="shared" si="13"/>
        <v>LATIN AMER. &amp; CARIB</v>
      </c>
      <c r="AB64" t="str">
        <f t="shared" si="14"/>
        <v>LATIN AMER. &amp; CARIB</v>
      </c>
      <c r="AC64" t="str">
        <f t="shared" si="14"/>
        <v>LATIN AMER. &amp; CARIB</v>
      </c>
      <c r="AD64" t="str">
        <f t="shared" si="14"/>
        <v>LATIN AMER. &amp; CARIB</v>
      </c>
      <c r="AE64" t="str">
        <f t="shared" si="14"/>
        <v>LATIN AMER. &amp; CARIB</v>
      </c>
      <c r="AF64" t="str">
        <f t="shared" si="14"/>
        <v>LATIN AMER. &amp; CARIB</v>
      </c>
      <c r="AG64" t="str">
        <f t="shared" si="14"/>
        <v>LATIN AMER. &amp; CARIB</v>
      </c>
      <c r="AH64" t="str">
        <f t="shared" si="14"/>
        <v>LATIN AMER. &amp; CARIB</v>
      </c>
      <c r="AI64" t="str">
        <f t="shared" si="14"/>
        <v>LATIN AMER. &amp; CARIB</v>
      </c>
      <c r="AJ64" t="str">
        <f t="shared" si="14"/>
        <v>LATIN AMER. &amp; CARIB</v>
      </c>
      <c r="AK64" t="str">
        <f t="shared" si="14"/>
        <v>LATIN AMER. &amp; CARIB</v>
      </c>
      <c r="AL64" t="str">
        <f t="shared" si="14"/>
        <v>LATIN AMER. &amp; CARIB</v>
      </c>
      <c r="AM64" t="str">
        <f t="shared" si="14"/>
        <v>LATIN AMER. &amp; CARIB</v>
      </c>
      <c r="AN64" t="str">
        <f t="shared" si="14"/>
        <v>LATIN AMER. &amp; CARIB</v>
      </c>
      <c r="AO64" t="str">
        <f t="shared" si="14"/>
        <v>LATIN AMER. &amp; CARIB</v>
      </c>
      <c r="AP64" t="str">
        <f t="shared" si="14"/>
        <v>LATIN AMER. &amp; CARIB</v>
      </c>
      <c r="AQ64" t="str">
        <f t="shared" si="14"/>
        <v>LATIN AMER. &amp; CARIB</v>
      </c>
      <c r="AR64" t="str">
        <f t="shared" si="14"/>
        <v>LATIN AMER. &amp; CARIB</v>
      </c>
      <c r="AS64" t="str">
        <f t="shared" si="14"/>
        <v>LATIN AMER. &amp; CARIB</v>
      </c>
      <c r="AT64" t="str">
        <f t="shared" si="14"/>
        <v>LATIN AMER. &amp; CARIB</v>
      </c>
      <c r="AU64" t="str">
        <f t="shared" si="14"/>
        <v>LATIN AMER. &amp; CARIB</v>
      </c>
      <c r="AV64" t="str">
        <f t="shared" si="14"/>
        <v>LATIN AMER. &amp; CARIB</v>
      </c>
      <c r="AW64" t="str">
        <f t="shared" si="14"/>
        <v>LATIN AMER. &amp; CARIB</v>
      </c>
      <c r="AX64" t="str">
        <f t="shared" si="14"/>
        <v>LATIN AMER. &amp; CARIB</v>
      </c>
      <c r="AY64" t="str">
        <f t="shared" si="14"/>
        <v>LATIN AMER. &amp; CARIB</v>
      </c>
      <c r="AZ64" t="str">
        <f t="shared" si="14"/>
        <v>LATIN AMER. &amp; CARIB</v>
      </c>
      <c r="BA64" t="str">
        <f t="shared" si="14"/>
        <v>LATIN AMER. &amp; CARIB</v>
      </c>
      <c r="BB64" t="s">
        <v>675</v>
      </c>
    </row>
    <row r="65" spans="1:54" ht="14.5" x14ac:dyDescent="0.35">
      <c r="A65" s="13" t="s">
        <v>441</v>
      </c>
      <c r="B65" s="17" t="s">
        <v>380</v>
      </c>
      <c r="C65" t="str">
        <f t="shared" si="2"/>
        <v>Equatorial Guinea</v>
      </c>
      <c r="D65" s="33" t="s">
        <v>121</v>
      </c>
      <c r="E65" s="33" t="s">
        <v>674</v>
      </c>
      <c r="F65" t="str">
        <f t="shared" si="3"/>
        <v xml:space="preserve">SUB-SAHARAN AFRICA                </v>
      </c>
      <c r="G65" t="str">
        <f t="shared" si="4"/>
        <v xml:space="preserve">SUB-SAHARAN AFRICA               </v>
      </c>
      <c r="H65" t="str">
        <f t="shared" si="13"/>
        <v xml:space="preserve">SUB-SAHARAN AFRICA              </v>
      </c>
      <c r="I65" t="str">
        <f t="shared" si="13"/>
        <v xml:space="preserve">SUB-SAHARAN AFRICA             </v>
      </c>
      <c r="J65" t="str">
        <f t="shared" si="13"/>
        <v xml:space="preserve">SUB-SAHARAN AFRICA            </v>
      </c>
      <c r="K65" t="str">
        <f t="shared" si="13"/>
        <v xml:space="preserve">SUB-SAHARAN AFRICA           </v>
      </c>
      <c r="L65" t="str">
        <f t="shared" si="13"/>
        <v xml:space="preserve">SUB-SAHARAN AFRICA          </v>
      </c>
      <c r="M65" t="str">
        <f t="shared" si="13"/>
        <v xml:space="preserve">SUB-SAHARAN AFRICA         </v>
      </c>
      <c r="N65" t="str">
        <f t="shared" si="13"/>
        <v xml:space="preserve">SUB-SAHARAN AFRICA        </v>
      </c>
      <c r="O65" t="str">
        <f t="shared" si="13"/>
        <v xml:space="preserve">SUB-SAHARAN AFRICA       </v>
      </c>
      <c r="P65" t="str">
        <f t="shared" si="13"/>
        <v xml:space="preserve">SUB-SAHARAN AFRICA      </v>
      </c>
      <c r="Q65" t="str">
        <f t="shared" si="13"/>
        <v xml:space="preserve">SUB-SAHARAN AFRICA     </v>
      </c>
      <c r="R65" t="str">
        <f t="shared" si="13"/>
        <v xml:space="preserve">SUB-SAHARAN AFRICA    </v>
      </c>
      <c r="S65" t="str">
        <f t="shared" si="13"/>
        <v xml:space="preserve">SUB-SAHARAN AFRICA   </v>
      </c>
      <c r="T65" t="str">
        <f t="shared" si="13"/>
        <v xml:space="preserve">SUB-SAHARAN AFRICA  </v>
      </c>
      <c r="U65" t="str">
        <f t="shared" si="13"/>
        <v xml:space="preserve">SUB-SAHARAN AFRICA </v>
      </c>
      <c r="V65" t="str">
        <f t="shared" si="13"/>
        <v>SUB-SAHARAN AFRICA</v>
      </c>
      <c r="W65" t="str">
        <f t="shared" si="13"/>
        <v>SUB-SAHARAN AFRICA</v>
      </c>
      <c r="X65" t="str">
        <f t="shared" si="13"/>
        <v>SUB-SAHARAN AFRICA</v>
      </c>
      <c r="Y65" t="str">
        <f t="shared" si="13"/>
        <v>SUB-SAHARAN AFRICA</v>
      </c>
      <c r="Z65" t="str">
        <f t="shared" si="13"/>
        <v>SUB-SAHARAN AFRICA</v>
      </c>
      <c r="AA65" t="str">
        <f t="shared" si="13"/>
        <v>SUB-SAHARAN AFRICA</v>
      </c>
      <c r="AB65" t="str">
        <f t="shared" si="14"/>
        <v>SUB-SAHARAN AFRICA</v>
      </c>
      <c r="AC65" t="str">
        <f t="shared" si="14"/>
        <v>SUB-SAHARAN AFRICA</v>
      </c>
      <c r="AD65" t="str">
        <f t="shared" si="14"/>
        <v>SUB-SAHARAN AFRICA</v>
      </c>
      <c r="AE65" t="str">
        <f t="shared" si="14"/>
        <v>SUB-SAHARAN AFRICA</v>
      </c>
      <c r="AF65" t="str">
        <f t="shared" si="14"/>
        <v>SUB-SAHARAN AFRICA</v>
      </c>
      <c r="AG65" t="str">
        <f t="shared" si="14"/>
        <v>SUB-SAHARAN AFRICA</v>
      </c>
      <c r="AH65" t="str">
        <f t="shared" si="14"/>
        <v>SUB-SAHARAN AFRICA</v>
      </c>
      <c r="AI65" t="str">
        <f t="shared" si="14"/>
        <v>SUB-SAHARAN AFRICA</v>
      </c>
      <c r="AJ65" t="str">
        <f t="shared" si="14"/>
        <v>SUB-SAHARAN AFRICA</v>
      </c>
      <c r="AK65" t="str">
        <f t="shared" si="14"/>
        <v>SUB-SAHARAN AFRICA</v>
      </c>
      <c r="AL65" t="str">
        <f t="shared" si="14"/>
        <v>SUB-SAHARAN AFRICA</v>
      </c>
      <c r="AM65" t="str">
        <f t="shared" si="14"/>
        <v>SUB-SAHARAN AFRICA</v>
      </c>
      <c r="AN65" t="str">
        <f t="shared" si="14"/>
        <v>SUB-SAHARAN AFRICA</v>
      </c>
      <c r="AO65" t="str">
        <f t="shared" si="14"/>
        <v>SUB-SAHARAN AFRICA</v>
      </c>
      <c r="AP65" t="str">
        <f t="shared" si="14"/>
        <v>SUB-SAHARAN AFRICA</v>
      </c>
      <c r="AQ65" t="str">
        <f t="shared" si="14"/>
        <v>SUB-SAHARAN AFRICA</v>
      </c>
      <c r="AR65" t="str">
        <f t="shared" si="14"/>
        <v>SUB-SAHARAN AFRICA</v>
      </c>
      <c r="AS65" t="str">
        <f t="shared" si="14"/>
        <v>SUB-SAHARAN AFRICA</v>
      </c>
      <c r="AT65" t="str">
        <f t="shared" si="14"/>
        <v>SUB-SAHARAN AFRICA</v>
      </c>
      <c r="AU65" t="str">
        <f t="shared" si="14"/>
        <v>SUB-SAHARAN AFRICA</v>
      </c>
      <c r="AV65" t="str">
        <f t="shared" si="14"/>
        <v>SUB-SAHARAN AFRICA</v>
      </c>
      <c r="AW65" t="str">
        <f t="shared" si="14"/>
        <v>SUB-SAHARAN AFRICA</v>
      </c>
      <c r="AX65" t="str">
        <f t="shared" si="14"/>
        <v>SUB-SAHARAN AFRICA</v>
      </c>
      <c r="AY65" t="str">
        <f t="shared" si="14"/>
        <v>SUB-SAHARAN AFRICA</v>
      </c>
      <c r="AZ65" t="str">
        <f t="shared" si="14"/>
        <v>SUB-SAHARAN AFRICA</v>
      </c>
      <c r="BA65" t="str">
        <f t="shared" si="14"/>
        <v>SUB-SAHARAN AFRICA</v>
      </c>
      <c r="BB65" t="s">
        <v>674</v>
      </c>
    </row>
    <row r="66" spans="1:54" ht="14.5" x14ac:dyDescent="0.35">
      <c r="A66" s="13" t="s">
        <v>442</v>
      </c>
      <c r="B66" s="17" t="s">
        <v>380</v>
      </c>
      <c r="C66" t="str">
        <f t="shared" si="2"/>
        <v>Eritrea</v>
      </c>
      <c r="D66" s="33" t="s">
        <v>122</v>
      </c>
      <c r="E66" s="33" t="s">
        <v>674</v>
      </c>
      <c r="F66" t="str">
        <f t="shared" si="3"/>
        <v xml:space="preserve">SUB-SAHARAN AFRICA                </v>
      </c>
      <c r="G66" t="str">
        <f t="shared" si="4"/>
        <v xml:space="preserve">SUB-SAHARAN AFRICA               </v>
      </c>
      <c r="H66" t="str">
        <f t="shared" si="13"/>
        <v xml:space="preserve">SUB-SAHARAN AFRICA              </v>
      </c>
      <c r="I66" t="str">
        <f t="shared" si="13"/>
        <v xml:space="preserve">SUB-SAHARAN AFRICA             </v>
      </c>
      <c r="J66" t="str">
        <f t="shared" si="13"/>
        <v xml:space="preserve">SUB-SAHARAN AFRICA            </v>
      </c>
      <c r="K66" t="str">
        <f t="shared" si="13"/>
        <v xml:space="preserve">SUB-SAHARAN AFRICA           </v>
      </c>
      <c r="L66" t="str">
        <f t="shared" si="13"/>
        <v xml:space="preserve">SUB-SAHARAN AFRICA          </v>
      </c>
      <c r="M66" t="str">
        <f t="shared" si="13"/>
        <v xml:space="preserve">SUB-SAHARAN AFRICA         </v>
      </c>
      <c r="N66" t="str">
        <f t="shared" si="13"/>
        <v xml:space="preserve">SUB-SAHARAN AFRICA        </v>
      </c>
      <c r="O66" t="str">
        <f t="shared" si="13"/>
        <v xml:space="preserve">SUB-SAHARAN AFRICA       </v>
      </c>
      <c r="P66" t="str">
        <f t="shared" si="13"/>
        <v xml:space="preserve">SUB-SAHARAN AFRICA      </v>
      </c>
      <c r="Q66" t="str">
        <f t="shared" si="13"/>
        <v xml:space="preserve">SUB-SAHARAN AFRICA     </v>
      </c>
      <c r="R66" t="str">
        <f t="shared" si="13"/>
        <v xml:space="preserve">SUB-SAHARAN AFRICA    </v>
      </c>
      <c r="S66" t="str">
        <f t="shared" si="13"/>
        <v xml:space="preserve">SUB-SAHARAN AFRICA   </v>
      </c>
      <c r="T66" t="str">
        <f t="shared" si="13"/>
        <v xml:space="preserve">SUB-SAHARAN AFRICA  </v>
      </c>
      <c r="U66" t="str">
        <f t="shared" si="13"/>
        <v xml:space="preserve">SUB-SAHARAN AFRICA </v>
      </c>
      <c r="V66" t="str">
        <f t="shared" si="13"/>
        <v>SUB-SAHARAN AFRICA</v>
      </c>
      <c r="W66" t="str">
        <f t="shared" si="13"/>
        <v>SUB-SAHARAN AFRICA</v>
      </c>
      <c r="X66" t="str">
        <f t="shared" si="13"/>
        <v>SUB-SAHARAN AFRICA</v>
      </c>
      <c r="Y66" t="str">
        <f t="shared" si="13"/>
        <v>SUB-SAHARAN AFRICA</v>
      </c>
      <c r="Z66" t="str">
        <f t="shared" si="13"/>
        <v>SUB-SAHARAN AFRICA</v>
      </c>
      <c r="AA66" t="str">
        <f t="shared" si="13"/>
        <v>SUB-SAHARAN AFRICA</v>
      </c>
      <c r="AB66" t="str">
        <f t="shared" si="14"/>
        <v>SUB-SAHARAN AFRICA</v>
      </c>
      <c r="AC66" t="str">
        <f t="shared" si="14"/>
        <v>SUB-SAHARAN AFRICA</v>
      </c>
      <c r="AD66" t="str">
        <f t="shared" si="14"/>
        <v>SUB-SAHARAN AFRICA</v>
      </c>
      <c r="AE66" t="str">
        <f t="shared" si="14"/>
        <v>SUB-SAHARAN AFRICA</v>
      </c>
      <c r="AF66" t="str">
        <f t="shared" si="14"/>
        <v>SUB-SAHARAN AFRICA</v>
      </c>
      <c r="AG66" t="str">
        <f t="shared" si="14"/>
        <v>SUB-SAHARAN AFRICA</v>
      </c>
      <c r="AH66" t="str">
        <f t="shared" si="14"/>
        <v>SUB-SAHARAN AFRICA</v>
      </c>
      <c r="AI66" t="str">
        <f t="shared" si="14"/>
        <v>SUB-SAHARAN AFRICA</v>
      </c>
      <c r="AJ66" t="str">
        <f t="shared" si="14"/>
        <v>SUB-SAHARAN AFRICA</v>
      </c>
      <c r="AK66" t="str">
        <f t="shared" si="14"/>
        <v>SUB-SAHARAN AFRICA</v>
      </c>
      <c r="AL66" t="str">
        <f t="shared" si="14"/>
        <v>SUB-SAHARAN AFRICA</v>
      </c>
      <c r="AM66" t="str">
        <f t="shared" si="14"/>
        <v>SUB-SAHARAN AFRICA</v>
      </c>
      <c r="AN66" t="str">
        <f t="shared" si="14"/>
        <v>SUB-SAHARAN AFRICA</v>
      </c>
      <c r="AO66" t="str">
        <f t="shared" si="14"/>
        <v>SUB-SAHARAN AFRICA</v>
      </c>
      <c r="AP66" t="str">
        <f t="shared" si="14"/>
        <v>SUB-SAHARAN AFRICA</v>
      </c>
      <c r="AQ66" t="str">
        <f t="shared" si="14"/>
        <v>SUB-SAHARAN AFRICA</v>
      </c>
      <c r="AR66" t="str">
        <f t="shared" si="14"/>
        <v>SUB-SAHARAN AFRICA</v>
      </c>
      <c r="AS66" t="str">
        <f t="shared" si="14"/>
        <v>SUB-SAHARAN AFRICA</v>
      </c>
      <c r="AT66" t="str">
        <f t="shared" si="14"/>
        <v>SUB-SAHARAN AFRICA</v>
      </c>
      <c r="AU66" t="str">
        <f t="shared" si="14"/>
        <v>SUB-SAHARAN AFRICA</v>
      </c>
      <c r="AV66" t="str">
        <f t="shared" si="14"/>
        <v>SUB-SAHARAN AFRICA</v>
      </c>
      <c r="AW66" t="str">
        <f t="shared" si="14"/>
        <v>SUB-SAHARAN AFRICA</v>
      </c>
      <c r="AX66" t="str">
        <f t="shared" si="14"/>
        <v>SUB-SAHARAN AFRICA</v>
      </c>
      <c r="AY66" t="str">
        <f t="shared" si="14"/>
        <v>SUB-SAHARAN AFRICA</v>
      </c>
      <c r="AZ66" t="str">
        <f t="shared" si="14"/>
        <v>SUB-SAHARAN AFRICA</v>
      </c>
      <c r="BA66" t="str">
        <f t="shared" si="14"/>
        <v>SUB-SAHARAN AFRICA</v>
      </c>
      <c r="BB66" t="s">
        <v>674</v>
      </c>
    </row>
    <row r="67" spans="1:54" ht="14.5" x14ac:dyDescent="0.35">
      <c r="A67" s="13" t="s">
        <v>443</v>
      </c>
      <c r="B67" s="17" t="s">
        <v>444</v>
      </c>
      <c r="C67" t="str">
        <f t="shared" si="2"/>
        <v>Estonia</v>
      </c>
      <c r="D67" s="33" t="s">
        <v>123</v>
      </c>
      <c r="E67" s="33" t="s">
        <v>680</v>
      </c>
      <c r="F67" t="str">
        <f t="shared" si="3"/>
        <v xml:space="preserve">BALTICS                           </v>
      </c>
      <c r="G67" t="str">
        <f t="shared" si="4"/>
        <v xml:space="preserve">BALTICS                          </v>
      </c>
      <c r="H67" t="str">
        <f t="shared" si="13"/>
        <v xml:space="preserve">BALTICS                         </v>
      </c>
      <c r="I67" t="str">
        <f t="shared" si="13"/>
        <v xml:space="preserve">BALTICS                        </v>
      </c>
      <c r="J67" t="str">
        <f t="shared" si="13"/>
        <v xml:space="preserve">BALTICS                       </v>
      </c>
      <c r="K67" t="str">
        <f t="shared" si="13"/>
        <v xml:space="preserve">BALTICS                      </v>
      </c>
      <c r="L67" t="str">
        <f t="shared" si="13"/>
        <v xml:space="preserve">BALTICS                     </v>
      </c>
      <c r="M67" t="str">
        <f t="shared" si="13"/>
        <v xml:space="preserve">BALTICS                    </v>
      </c>
      <c r="N67" t="str">
        <f t="shared" si="13"/>
        <v xml:space="preserve">BALTICS                   </v>
      </c>
      <c r="O67" t="str">
        <f t="shared" si="13"/>
        <v xml:space="preserve">BALTICS                  </v>
      </c>
      <c r="P67" t="str">
        <f t="shared" si="13"/>
        <v xml:space="preserve">BALTICS                 </v>
      </c>
      <c r="Q67" t="str">
        <f t="shared" si="13"/>
        <v xml:space="preserve">BALTICS                </v>
      </c>
      <c r="R67" t="str">
        <f t="shared" ref="R67:AA68" si="15">IF(RIGHT(Q67,1)=" ",LEFT(Q67,LEN(Q67)-1),Q67)</f>
        <v xml:space="preserve">BALTICS               </v>
      </c>
      <c r="S67" t="str">
        <f t="shared" si="15"/>
        <v xml:space="preserve">BALTICS              </v>
      </c>
      <c r="T67" t="str">
        <f t="shared" si="15"/>
        <v xml:space="preserve">BALTICS             </v>
      </c>
      <c r="U67" t="str">
        <f t="shared" si="15"/>
        <v xml:space="preserve">BALTICS            </v>
      </c>
      <c r="V67" t="str">
        <f t="shared" si="15"/>
        <v xml:space="preserve">BALTICS           </v>
      </c>
      <c r="W67" t="str">
        <f t="shared" si="15"/>
        <v xml:space="preserve">BALTICS          </v>
      </c>
      <c r="X67" t="str">
        <f t="shared" si="15"/>
        <v xml:space="preserve">BALTICS         </v>
      </c>
      <c r="Y67" t="str">
        <f t="shared" si="15"/>
        <v xml:space="preserve">BALTICS        </v>
      </c>
      <c r="Z67" t="str">
        <f t="shared" si="15"/>
        <v xml:space="preserve">BALTICS       </v>
      </c>
      <c r="AA67" t="str">
        <f t="shared" si="15"/>
        <v xml:space="preserve">BALTICS      </v>
      </c>
      <c r="AB67" t="str">
        <f t="shared" ref="AB67:BA67" si="16">IF(RIGHT(AA67,1)=" ",LEFT(AA67,LEN(AA67)-1),AA67)</f>
        <v xml:space="preserve">BALTICS     </v>
      </c>
      <c r="AC67" t="str">
        <f t="shared" si="16"/>
        <v xml:space="preserve">BALTICS    </v>
      </c>
      <c r="AD67" t="str">
        <f t="shared" si="16"/>
        <v xml:space="preserve">BALTICS   </v>
      </c>
      <c r="AE67" t="str">
        <f t="shared" si="16"/>
        <v xml:space="preserve">BALTICS  </v>
      </c>
      <c r="AF67" t="str">
        <f t="shared" si="16"/>
        <v xml:space="preserve">BALTICS </v>
      </c>
      <c r="AG67" t="str">
        <f t="shared" si="16"/>
        <v>BALTICS</v>
      </c>
      <c r="AH67" t="str">
        <f t="shared" si="16"/>
        <v>BALTICS</v>
      </c>
      <c r="AI67" t="str">
        <f t="shared" si="16"/>
        <v>BALTICS</v>
      </c>
      <c r="AJ67" t="str">
        <f t="shared" si="16"/>
        <v>BALTICS</v>
      </c>
      <c r="AK67" t="str">
        <f t="shared" si="16"/>
        <v>BALTICS</v>
      </c>
      <c r="AL67" t="str">
        <f t="shared" si="16"/>
        <v>BALTICS</v>
      </c>
      <c r="AM67" t="str">
        <f t="shared" si="16"/>
        <v>BALTICS</v>
      </c>
      <c r="AN67" t="str">
        <f t="shared" si="16"/>
        <v>BALTICS</v>
      </c>
      <c r="AO67" t="str">
        <f t="shared" si="16"/>
        <v>BALTICS</v>
      </c>
      <c r="AP67" t="str">
        <f t="shared" si="16"/>
        <v>BALTICS</v>
      </c>
      <c r="AQ67" t="str">
        <f t="shared" si="16"/>
        <v>BALTICS</v>
      </c>
      <c r="AR67" t="str">
        <f t="shared" si="16"/>
        <v>BALTICS</v>
      </c>
      <c r="AS67" t="str">
        <f t="shared" si="16"/>
        <v>BALTICS</v>
      </c>
      <c r="AT67" t="str">
        <f t="shared" si="16"/>
        <v>BALTICS</v>
      </c>
      <c r="AU67" t="str">
        <f t="shared" si="16"/>
        <v>BALTICS</v>
      </c>
      <c r="AV67" t="str">
        <f t="shared" si="16"/>
        <v>BALTICS</v>
      </c>
      <c r="AW67" t="str">
        <f t="shared" si="16"/>
        <v>BALTICS</v>
      </c>
      <c r="AX67" t="str">
        <f t="shared" si="16"/>
        <v>BALTICS</v>
      </c>
      <c r="AY67" t="str">
        <f t="shared" si="16"/>
        <v>BALTICS</v>
      </c>
      <c r="AZ67" t="str">
        <f t="shared" si="16"/>
        <v>BALTICS</v>
      </c>
      <c r="BA67" t="str">
        <f t="shared" si="16"/>
        <v>BALTICS</v>
      </c>
      <c r="BB67" t="s">
        <v>680</v>
      </c>
    </row>
    <row r="68" spans="1:54" ht="14.5" x14ac:dyDescent="0.35">
      <c r="A68" s="13" t="s">
        <v>445</v>
      </c>
      <c r="B68" s="17" t="s">
        <v>380</v>
      </c>
      <c r="C68" t="str">
        <f t="shared" ref="C68:C131" si="17">LEFT(A68,LEN(A68)-1)</f>
        <v>Ethiopia</v>
      </c>
      <c r="D68" s="33" t="s">
        <v>124</v>
      </c>
      <c r="E68" s="33" t="s">
        <v>674</v>
      </c>
      <c r="F68" t="str">
        <f t="shared" ref="F68:F131" si="18">IF(RIGHT(B68,1)=" ",LEFT(B68,LEN(B68)-1),B68)</f>
        <v xml:space="preserve">SUB-SAHARAN AFRICA                </v>
      </c>
      <c r="G68" t="str">
        <f t="shared" ref="G68:V131" si="19">IF(RIGHT(F68,1)=" ",LEFT(F68,LEN(F68)-1),F68)</f>
        <v xml:space="preserve">SUB-SAHARAN AFRICA               </v>
      </c>
      <c r="H68" t="str">
        <f t="shared" si="19"/>
        <v xml:space="preserve">SUB-SAHARAN AFRICA              </v>
      </c>
      <c r="I68" t="str">
        <f t="shared" si="19"/>
        <v xml:space="preserve">SUB-SAHARAN AFRICA             </v>
      </c>
      <c r="J68" t="str">
        <f t="shared" si="19"/>
        <v xml:space="preserve">SUB-SAHARAN AFRICA            </v>
      </c>
      <c r="K68" t="str">
        <f t="shared" si="19"/>
        <v xml:space="preserve">SUB-SAHARAN AFRICA           </v>
      </c>
      <c r="L68" t="str">
        <f t="shared" si="19"/>
        <v xml:space="preserve">SUB-SAHARAN AFRICA          </v>
      </c>
      <c r="M68" t="str">
        <f t="shared" si="19"/>
        <v xml:space="preserve">SUB-SAHARAN AFRICA         </v>
      </c>
      <c r="N68" t="str">
        <f t="shared" si="19"/>
        <v xml:space="preserve">SUB-SAHARAN AFRICA        </v>
      </c>
      <c r="O68" t="str">
        <f t="shared" si="19"/>
        <v xml:space="preserve">SUB-SAHARAN AFRICA       </v>
      </c>
      <c r="P68" t="str">
        <f t="shared" si="19"/>
        <v xml:space="preserve">SUB-SAHARAN AFRICA      </v>
      </c>
      <c r="Q68" t="str">
        <f t="shared" si="19"/>
        <v xml:space="preserve">SUB-SAHARAN AFRICA     </v>
      </c>
      <c r="R68" t="str">
        <f t="shared" si="19"/>
        <v xml:space="preserve">SUB-SAHARAN AFRICA    </v>
      </c>
      <c r="S68" t="str">
        <f t="shared" si="19"/>
        <v xml:space="preserve">SUB-SAHARAN AFRICA   </v>
      </c>
      <c r="T68" t="str">
        <f t="shared" si="19"/>
        <v xml:space="preserve">SUB-SAHARAN AFRICA  </v>
      </c>
      <c r="U68" t="str">
        <f t="shared" si="19"/>
        <v xml:space="preserve">SUB-SAHARAN AFRICA </v>
      </c>
      <c r="V68" t="str">
        <f t="shared" si="19"/>
        <v>SUB-SAHARAN AFRICA</v>
      </c>
      <c r="W68" t="str">
        <f t="shared" si="15"/>
        <v>SUB-SAHARAN AFRICA</v>
      </c>
      <c r="X68" t="str">
        <f t="shared" si="15"/>
        <v>SUB-SAHARAN AFRICA</v>
      </c>
      <c r="Y68" t="str">
        <f t="shared" si="15"/>
        <v>SUB-SAHARAN AFRICA</v>
      </c>
      <c r="Z68" t="str">
        <f t="shared" si="15"/>
        <v>SUB-SAHARAN AFRICA</v>
      </c>
      <c r="AA68" t="str">
        <f t="shared" si="15"/>
        <v>SUB-SAHARAN AFRICA</v>
      </c>
      <c r="AB68" t="str">
        <f t="shared" ref="AB68:BA77" si="20">IF(RIGHT(AA68,1)=" ",LEFT(AA68,LEN(AA68)-1),AA68)</f>
        <v>SUB-SAHARAN AFRICA</v>
      </c>
      <c r="AC68" t="str">
        <f t="shared" si="20"/>
        <v>SUB-SAHARAN AFRICA</v>
      </c>
      <c r="AD68" t="str">
        <f t="shared" si="20"/>
        <v>SUB-SAHARAN AFRICA</v>
      </c>
      <c r="AE68" t="str">
        <f t="shared" si="20"/>
        <v>SUB-SAHARAN AFRICA</v>
      </c>
      <c r="AF68" t="str">
        <f t="shared" si="20"/>
        <v>SUB-SAHARAN AFRICA</v>
      </c>
      <c r="AG68" t="str">
        <f t="shared" si="20"/>
        <v>SUB-SAHARAN AFRICA</v>
      </c>
      <c r="AH68" t="str">
        <f t="shared" si="20"/>
        <v>SUB-SAHARAN AFRICA</v>
      </c>
      <c r="AI68" t="str">
        <f t="shared" si="20"/>
        <v>SUB-SAHARAN AFRICA</v>
      </c>
      <c r="AJ68" t="str">
        <f t="shared" si="20"/>
        <v>SUB-SAHARAN AFRICA</v>
      </c>
      <c r="AK68" t="str">
        <f t="shared" si="20"/>
        <v>SUB-SAHARAN AFRICA</v>
      </c>
      <c r="AL68" t="str">
        <f t="shared" si="20"/>
        <v>SUB-SAHARAN AFRICA</v>
      </c>
      <c r="AM68" t="str">
        <f t="shared" si="20"/>
        <v>SUB-SAHARAN AFRICA</v>
      </c>
      <c r="AN68" t="str">
        <f t="shared" si="20"/>
        <v>SUB-SAHARAN AFRICA</v>
      </c>
      <c r="AO68" t="str">
        <f t="shared" si="20"/>
        <v>SUB-SAHARAN AFRICA</v>
      </c>
      <c r="AP68" t="str">
        <f t="shared" si="20"/>
        <v>SUB-SAHARAN AFRICA</v>
      </c>
      <c r="AQ68" t="str">
        <f t="shared" si="20"/>
        <v>SUB-SAHARAN AFRICA</v>
      </c>
      <c r="AR68" t="str">
        <f t="shared" si="20"/>
        <v>SUB-SAHARAN AFRICA</v>
      </c>
      <c r="AS68" t="str">
        <f t="shared" si="20"/>
        <v>SUB-SAHARAN AFRICA</v>
      </c>
      <c r="AT68" t="str">
        <f t="shared" si="20"/>
        <v>SUB-SAHARAN AFRICA</v>
      </c>
      <c r="AU68" t="str">
        <f t="shared" si="20"/>
        <v>SUB-SAHARAN AFRICA</v>
      </c>
      <c r="AV68" t="str">
        <f t="shared" si="20"/>
        <v>SUB-SAHARAN AFRICA</v>
      </c>
      <c r="AW68" t="str">
        <f t="shared" si="20"/>
        <v>SUB-SAHARAN AFRICA</v>
      </c>
      <c r="AX68" t="str">
        <f t="shared" si="20"/>
        <v>SUB-SAHARAN AFRICA</v>
      </c>
      <c r="AY68" t="str">
        <f t="shared" si="20"/>
        <v>SUB-SAHARAN AFRICA</v>
      </c>
      <c r="AZ68" t="str">
        <f t="shared" si="20"/>
        <v>SUB-SAHARAN AFRICA</v>
      </c>
      <c r="BA68" t="str">
        <f t="shared" si="20"/>
        <v>SUB-SAHARAN AFRICA</v>
      </c>
      <c r="BB68" t="s">
        <v>674</v>
      </c>
    </row>
    <row r="69" spans="1:54" ht="14.5" x14ac:dyDescent="0.35">
      <c r="A69" s="13" t="s">
        <v>446</v>
      </c>
      <c r="B69" s="17" t="s">
        <v>378</v>
      </c>
      <c r="C69" t="str">
        <f t="shared" si="17"/>
        <v>Faroe Islands</v>
      </c>
      <c r="D69" s="33" t="s">
        <v>646</v>
      </c>
      <c r="E69" s="33" t="s">
        <v>673</v>
      </c>
      <c r="F69" t="str">
        <f t="shared" si="18"/>
        <v xml:space="preserve">WESTERN EUROPE                    </v>
      </c>
      <c r="G69" t="str">
        <f t="shared" si="19"/>
        <v xml:space="preserve">WESTERN EUROPE                   </v>
      </c>
      <c r="H69" t="str">
        <f t="shared" ref="H69:AA81" si="21">IF(RIGHT(G69,1)=" ",LEFT(G69,LEN(G69)-1),G69)</f>
        <v xml:space="preserve">WESTERN EUROPE                  </v>
      </c>
      <c r="I69" t="str">
        <f t="shared" si="21"/>
        <v xml:space="preserve">WESTERN EUROPE                 </v>
      </c>
      <c r="J69" t="str">
        <f t="shared" si="21"/>
        <v xml:space="preserve">WESTERN EUROPE                </v>
      </c>
      <c r="K69" t="str">
        <f t="shared" si="21"/>
        <v xml:space="preserve">WESTERN EUROPE               </v>
      </c>
      <c r="L69" t="str">
        <f t="shared" si="21"/>
        <v xml:space="preserve">WESTERN EUROPE              </v>
      </c>
      <c r="M69" t="str">
        <f t="shared" si="21"/>
        <v xml:space="preserve">WESTERN EUROPE             </v>
      </c>
      <c r="N69" t="str">
        <f t="shared" si="21"/>
        <v xml:space="preserve">WESTERN EUROPE            </v>
      </c>
      <c r="O69" t="str">
        <f t="shared" si="21"/>
        <v xml:space="preserve">WESTERN EUROPE           </v>
      </c>
      <c r="P69" t="str">
        <f t="shared" si="21"/>
        <v xml:space="preserve">WESTERN EUROPE          </v>
      </c>
      <c r="Q69" t="str">
        <f t="shared" si="21"/>
        <v xml:space="preserve">WESTERN EUROPE         </v>
      </c>
      <c r="R69" t="str">
        <f t="shared" si="21"/>
        <v xml:space="preserve">WESTERN EUROPE        </v>
      </c>
      <c r="S69" t="str">
        <f t="shared" si="21"/>
        <v xml:space="preserve">WESTERN EUROPE       </v>
      </c>
      <c r="T69" t="str">
        <f t="shared" si="21"/>
        <v xml:space="preserve">WESTERN EUROPE      </v>
      </c>
      <c r="U69" t="str">
        <f t="shared" si="21"/>
        <v xml:space="preserve">WESTERN EUROPE     </v>
      </c>
      <c r="V69" t="str">
        <f t="shared" si="21"/>
        <v xml:space="preserve">WESTERN EUROPE    </v>
      </c>
      <c r="W69" t="str">
        <f t="shared" si="21"/>
        <v xml:space="preserve">WESTERN EUROPE   </v>
      </c>
      <c r="X69" t="str">
        <f t="shared" si="21"/>
        <v xml:space="preserve">WESTERN EUROPE  </v>
      </c>
      <c r="Y69" t="str">
        <f t="shared" si="21"/>
        <v xml:space="preserve">WESTERN EUROPE </v>
      </c>
      <c r="Z69" t="str">
        <f t="shared" si="21"/>
        <v>WESTERN EUROPE</v>
      </c>
      <c r="AA69" t="str">
        <f t="shared" si="21"/>
        <v>WESTERN EUROPE</v>
      </c>
      <c r="AB69" t="str">
        <f t="shared" si="20"/>
        <v>WESTERN EUROPE</v>
      </c>
      <c r="AC69" t="str">
        <f t="shared" si="20"/>
        <v>WESTERN EUROPE</v>
      </c>
      <c r="AD69" t="str">
        <f t="shared" si="20"/>
        <v>WESTERN EUROPE</v>
      </c>
      <c r="AE69" t="str">
        <f t="shared" si="20"/>
        <v>WESTERN EUROPE</v>
      </c>
      <c r="AF69" t="str">
        <f t="shared" si="20"/>
        <v>WESTERN EUROPE</v>
      </c>
      <c r="AG69" t="str">
        <f t="shared" si="20"/>
        <v>WESTERN EUROPE</v>
      </c>
      <c r="AH69" t="str">
        <f t="shared" si="20"/>
        <v>WESTERN EUROPE</v>
      </c>
      <c r="AI69" t="str">
        <f t="shared" si="20"/>
        <v>WESTERN EUROPE</v>
      </c>
      <c r="AJ69" t="str">
        <f t="shared" si="20"/>
        <v>WESTERN EUROPE</v>
      </c>
      <c r="AK69" t="str">
        <f t="shared" si="20"/>
        <v>WESTERN EUROPE</v>
      </c>
      <c r="AL69" t="str">
        <f t="shared" si="20"/>
        <v>WESTERN EUROPE</v>
      </c>
      <c r="AM69" t="str">
        <f t="shared" si="20"/>
        <v>WESTERN EUROPE</v>
      </c>
      <c r="AN69" t="str">
        <f t="shared" si="20"/>
        <v>WESTERN EUROPE</v>
      </c>
      <c r="AO69" t="str">
        <f t="shared" si="20"/>
        <v>WESTERN EUROPE</v>
      </c>
      <c r="AP69" t="str">
        <f t="shared" si="20"/>
        <v>WESTERN EUROPE</v>
      </c>
      <c r="AQ69" t="str">
        <f t="shared" si="20"/>
        <v>WESTERN EUROPE</v>
      </c>
      <c r="AR69" t="str">
        <f t="shared" si="20"/>
        <v>WESTERN EUROPE</v>
      </c>
      <c r="AS69" t="str">
        <f t="shared" si="20"/>
        <v>WESTERN EUROPE</v>
      </c>
      <c r="AT69" t="str">
        <f t="shared" si="20"/>
        <v>WESTERN EUROPE</v>
      </c>
      <c r="AU69" t="str">
        <f t="shared" si="20"/>
        <v>WESTERN EUROPE</v>
      </c>
      <c r="AV69" t="str">
        <f t="shared" si="20"/>
        <v>WESTERN EUROPE</v>
      </c>
      <c r="AW69" t="str">
        <f t="shared" si="20"/>
        <v>WESTERN EUROPE</v>
      </c>
      <c r="AX69" t="str">
        <f t="shared" si="20"/>
        <v>WESTERN EUROPE</v>
      </c>
      <c r="AY69" t="str">
        <f t="shared" si="20"/>
        <v>WESTERN EUROPE</v>
      </c>
      <c r="AZ69" t="str">
        <f t="shared" si="20"/>
        <v>WESTERN EUROPE</v>
      </c>
      <c r="BA69" t="str">
        <f t="shared" si="20"/>
        <v>WESTERN EUROPE</v>
      </c>
      <c r="BB69" t="s">
        <v>673</v>
      </c>
    </row>
    <row r="70" spans="1:54" ht="14.5" x14ac:dyDescent="0.35">
      <c r="A70" s="13" t="s">
        <v>447</v>
      </c>
      <c r="B70" s="17" t="s">
        <v>376</v>
      </c>
      <c r="C70" t="str">
        <f t="shared" si="17"/>
        <v>Fiji</v>
      </c>
      <c r="D70" s="33" t="s">
        <v>127</v>
      </c>
      <c r="E70" s="33" t="s">
        <v>678</v>
      </c>
      <c r="F70" t="str">
        <f t="shared" si="18"/>
        <v xml:space="preserve">OCEANIA                           </v>
      </c>
      <c r="G70" t="str">
        <f t="shared" si="19"/>
        <v xml:space="preserve">OCEANIA                          </v>
      </c>
      <c r="H70" t="str">
        <f t="shared" si="21"/>
        <v xml:space="preserve">OCEANIA                         </v>
      </c>
      <c r="I70" t="str">
        <f t="shared" si="21"/>
        <v xml:space="preserve">OCEANIA                        </v>
      </c>
      <c r="J70" t="str">
        <f t="shared" si="21"/>
        <v xml:space="preserve">OCEANIA                       </v>
      </c>
      <c r="K70" t="str">
        <f t="shared" si="21"/>
        <v xml:space="preserve">OCEANIA                      </v>
      </c>
      <c r="L70" t="str">
        <f t="shared" si="21"/>
        <v xml:space="preserve">OCEANIA                     </v>
      </c>
      <c r="M70" t="str">
        <f t="shared" si="21"/>
        <v xml:space="preserve">OCEANIA                    </v>
      </c>
      <c r="N70" t="str">
        <f t="shared" si="21"/>
        <v xml:space="preserve">OCEANIA                   </v>
      </c>
      <c r="O70" t="str">
        <f t="shared" si="21"/>
        <v xml:space="preserve">OCEANIA                  </v>
      </c>
      <c r="P70" t="str">
        <f t="shared" si="21"/>
        <v xml:space="preserve">OCEANIA                 </v>
      </c>
      <c r="Q70" t="str">
        <f t="shared" si="21"/>
        <v xml:space="preserve">OCEANIA                </v>
      </c>
      <c r="R70" t="str">
        <f t="shared" si="21"/>
        <v xml:space="preserve">OCEANIA               </v>
      </c>
      <c r="S70" t="str">
        <f t="shared" si="21"/>
        <v xml:space="preserve">OCEANIA              </v>
      </c>
      <c r="T70" t="str">
        <f t="shared" si="21"/>
        <v xml:space="preserve">OCEANIA             </v>
      </c>
      <c r="U70" t="str">
        <f t="shared" si="21"/>
        <v xml:space="preserve">OCEANIA            </v>
      </c>
      <c r="V70" t="str">
        <f t="shared" si="21"/>
        <v xml:space="preserve">OCEANIA           </v>
      </c>
      <c r="W70" t="str">
        <f t="shared" si="21"/>
        <v xml:space="preserve">OCEANIA          </v>
      </c>
      <c r="X70" t="str">
        <f t="shared" si="21"/>
        <v xml:space="preserve">OCEANIA         </v>
      </c>
      <c r="Y70" t="str">
        <f t="shared" si="21"/>
        <v xml:space="preserve">OCEANIA        </v>
      </c>
      <c r="Z70" t="str">
        <f t="shared" si="21"/>
        <v xml:space="preserve">OCEANIA       </v>
      </c>
      <c r="AA70" t="str">
        <f t="shared" si="21"/>
        <v xml:space="preserve">OCEANIA      </v>
      </c>
      <c r="AB70" t="str">
        <f t="shared" si="20"/>
        <v xml:space="preserve">OCEANIA     </v>
      </c>
      <c r="AC70" t="str">
        <f t="shared" si="20"/>
        <v xml:space="preserve">OCEANIA    </v>
      </c>
      <c r="AD70" t="str">
        <f t="shared" si="20"/>
        <v xml:space="preserve">OCEANIA   </v>
      </c>
      <c r="AE70" t="str">
        <f t="shared" si="20"/>
        <v xml:space="preserve">OCEANIA  </v>
      </c>
      <c r="AF70" t="str">
        <f t="shared" si="20"/>
        <v xml:space="preserve">OCEANIA </v>
      </c>
      <c r="AG70" t="str">
        <f t="shared" si="20"/>
        <v>OCEANIA</v>
      </c>
      <c r="AH70" t="str">
        <f t="shared" si="20"/>
        <v>OCEANIA</v>
      </c>
      <c r="AI70" t="str">
        <f t="shared" si="20"/>
        <v>OCEANIA</v>
      </c>
      <c r="AJ70" t="str">
        <f t="shared" si="20"/>
        <v>OCEANIA</v>
      </c>
      <c r="AK70" t="str">
        <f t="shared" si="20"/>
        <v>OCEANIA</v>
      </c>
      <c r="AL70" t="str">
        <f t="shared" si="20"/>
        <v>OCEANIA</v>
      </c>
      <c r="AM70" t="str">
        <f t="shared" si="20"/>
        <v>OCEANIA</v>
      </c>
      <c r="AN70" t="str">
        <f t="shared" si="20"/>
        <v>OCEANIA</v>
      </c>
      <c r="AO70" t="str">
        <f t="shared" si="20"/>
        <v>OCEANIA</v>
      </c>
      <c r="AP70" t="str">
        <f t="shared" si="20"/>
        <v>OCEANIA</v>
      </c>
      <c r="AQ70" t="str">
        <f t="shared" si="20"/>
        <v>OCEANIA</v>
      </c>
      <c r="AR70" t="str">
        <f t="shared" si="20"/>
        <v>OCEANIA</v>
      </c>
      <c r="AS70" t="str">
        <f t="shared" si="20"/>
        <v>OCEANIA</v>
      </c>
      <c r="AT70" t="str">
        <f t="shared" si="20"/>
        <v>OCEANIA</v>
      </c>
      <c r="AU70" t="str">
        <f t="shared" si="20"/>
        <v>OCEANIA</v>
      </c>
      <c r="AV70" t="str">
        <f t="shared" si="20"/>
        <v>OCEANIA</v>
      </c>
      <c r="AW70" t="str">
        <f t="shared" si="20"/>
        <v>OCEANIA</v>
      </c>
      <c r="AX70" t="str">
        <f t="shared" si="20"/>
        <v>OCEANIA</v>
      </c>
      <c r="AY70" t="str">
        <f t="shared" si="20"/>
        <v>OCEANIA</v>
      </c>
      <c r="AZ70" t="str">
        <f t="shared" si="20"/>
        <v>OCEANIA</v>
      </c>
      <c r="BA70" t="str">
        <f t="shared" si="20"/>
        <v>OCEANIA</v>
      </c>
      <c r="BB70" t="s">
        <v>678</v>
      </c>
    </row>
    <row r="71" spans="1:54" ht="14.5" x14ac:dyDescent="0.35">
      <c r="A71" s="13" t="s">
        <v>448</v>
      </c>
      <c r="B71" s="17" t="s">
        <v>378</v>
      </c>
      <c r="C71" t="str">
        <f t="shared" si="17"/>
        <v>Finland</v>
      </c>
      <c r="D71" s="33" t="s">
        <v>128</v>
      </c>
      <c r="E71" s="33" t="s">
        <v>673</v>
      </c>
      <c r="F71" t="str">
        <f t="shared" si="18"/>
        <v xml:space="preserve">WESTERN EUROPE                    </v>
      </c>
      <c r="G71" t="str">
        <f t="shared" si="19"/>
        <v xml:space="preserve">WESTERN EUROPE                   </v>
      </c>
      <c r="H71" t="str">
        <f t="shared" si="21"/>
        <v xml:space="preserve">WESTERN EUROPE                  </v>
      </c>
      <c r="I71" t="str">
        <f t="shared" si="21"/>
        <v xml:space="preserve">WESTERN EUROPE                 </v>
      </c>
      <c r="J71" t="str">
        <f t="shared" si="21"/>
        <v xml:space="preserve">WESTERN EUROPE                </v>
      </c>
      <c r="K71" t="str">
        <f t="shared" si="21"/>
        <v xml:space="preserve">WESTERN EUROPE               </v>
      </c>
      <c r="L71" t="str">
        <f t="shared" si="21"/>
        <v xml:space="preserve">WESTERN EUROPE              </v>
      </c>
      <c r="M71" t="str">
        <f t="shared" si="21"/>
        <v xml:space="preserve">WESTERN EUROPE             </v>
      </c>
      <c r="N71" t="str">
        <f t="shared" si="21"/>
        <v xml:space="preserve">WESTERN EUROPE            </v>
      </c>
      <c r="O71" t="str">
        <f t="shared" si="21"/>
        <v xml:space="preserve">WESTERN EUROPE           </v>
      </c>
      <c r="P71" t="str">
        <f t="shared" si="21"/>
        <v xml:space="preserve">WESTERN EUROPE          </v>
      </c>
      <c r="Q71" t="str">
        <f t="shared" si="21"/>
        <v xml:space="preserve">WESTERN EUROPE         </v>
      </c>
      <c r="R71" t="str">
        <f t="shared" si="21"/>
        <v xml:space="preserve">WESTERN EUROPE        </v>
      </c>
      <c r="S71" t="str">
        <f t="shared" si="21"/>
        <v xml:space="preserve">WESTERN EUROPE       </v>
      </c>
      <c r="T71" t="str">
        <f t="shared" si="21"/>
        <v xml:space="preserve">WESTERN EUROPE      </v>
      </c>
      <c r="U71" t="str">
        <f t="shared" si="21"/>
        <v xml:space="preserve">WESTERN EUROPE     </v>
      </c>
      <c r="V71" t="str">
        <f t="shared" si="21"/>
        <v xml:space="preserve">WESTERN EUROPE    </v>
      </c>
      <c r="W71" t="str">
        <f t="shared" si="21"/>
        <v xml:space="preserve">WESTERN EUROPE   </v>
      </c>
      <c r="X71" t="str">
        <f t="shared" si="21"/>
        <v xml:space="preserve">WESTERN EUROPE  </v>
      </c>
      <c r="Y71" t="str">
        <f t="shared" si="21"/>
        <v xml:space="preserve">WESTERN EUROPE </v>
      </c>
      <c r="Z71" t="str">
        <f t="shared" si="21"/>
        <v>WESTERN EUROPE</v>
      </c>
      <c r="AA71" t="str">
        <f t="shared" si="21"/>
        <v>WESTERN EUROPE</v>
      </c>
      <c r="AB71" t="str">
        <f t="shared" si="20"/>
        <v>WESTERN EUROPE</v>
      </c>
      <c r="AC71" t="str">
        <f t="shared" si="20"/>
        <v>WESTERN EUROPE</v>
      </c>
      <c r="AD71" t="str">
        <f t="shared" si="20"/>
        <v>WESTERN EUROPE</v>
      </c>
      <c r="AE71" t="str">
        <f t="shared" si="20"/>
        <v>WESTERN EUROPE</v>
      </c>
      <c r="AF71" t="str">
        <f t="shared" si="20"/>
        <v>WESTERN EUROPE</v>
      </c>
      <c r="AG71" t="str">
        <f t="shared" si="20"/>
        <v>WESTERN EUROPE</v>
      </c>
      <c r="AH71" t="str">
        <f t="shared" si="20"/>
        <v>WESTERN EUROPE</v>
      </c>
      <c r="AI71" t="str">
        <f t="shared" si="20"/>
        <v>WESTERN EUROPE</v>
      </c>
      <c r="AJ71" t="str">
        <f t="shared" si="20"/>
        <v>WESTERN EUROPE</v>
      </c>
      <c r="AK71" t="str">
        <f t="shared" si="20"/>
        <v>WESTERN EUROPE</v>
      </c>
      <c r="AL71" t="str">
        <f t="shared" si="20"/>
        <v>WESTERN EUROPE</v>
      </c>
      <c r="AM71" t="str">
        <f t="shared" si="20"/>
        <v>WESTERN EUROPE</v>
      </c>
      <c r="AN71" t="str">
        <f t="shared" si="20"/>
        <v>WESTERN EUROPE</v>
      </c>
      <c r="AO71" t="str">
        <f t="shared" si="20"/>
        <v>WESTERN EUROPE</v>
      </c>
      <c r="AP71" t="str">
        <f t="shared" si="20"/>
        <v>WESTERN EUROPE</v>
      </c>
      <c r="AQ71" t="str">
        <f t="shared" si="20"/>
        <v>WESTERN EUROPE</v>
      </c>
      <c r="AR71" t="str">
        <f t="shared" si="20"/>
        <v>WESTERN EUROPE</v>
      </c>
      <c r="AS71" t="str">
        <f t="shared" si="20"/>
        <v>WESTERN EUROPE</v>
      </c>
      <c r="AT71" t="str">
        <f t="shared" si="20"/>
        <v>WESTERN EUROPE</v>
      </c>
      <c r="AU71" t="str">
        <f t="shared" si="20"/>
        <v>WESTERN EUROPE</v>
      </c>
      <c r="AV71" t="str">
        <f t="shared" si="20"/>
        <v>WESTERN EUROPE</v>
      </c>
      <c r="AW71" t="str">
        <f t="shared" si="20"/>
        <v>WESTERN EUROPE</v>
      </c>
      <c r="AX71" t="str">
        <f t="shared" si="20"/>
        <v>WESTERN EUROPE</v>
      </c>
      <c r="AY71" t="str">
        <f t="shared" si="20"/>
        <v>WESTERN EUROPE</v>
      </c>
      <c r="AZ71" t="str">
        <f t="shared" si="20"/>
        <v>WESTERN EUROPE</v>
      </c>
      <c r="BA71" t="str">
        <f t="shared" si="20"/>
        <v>WESTERN EUROPE</v>
      </c>
      <c r="BB71" t="s">
        <v>673</v>
      </c>
    </row>
    <row r="72" spans="1:54" ht="14.5" x14ac:dyDescent="0.35">
      <c r="A72" s="13" t="s">
        <v>449</v>
      </c>
      <c r="B72" s="17" t="s">
        <v>378</v>
      </c>
      <c r="C72" t="str">
        <f t="shared" si="17"/>
        <v>France</v>
      </c>
      <c r="D72" s="33" t="s">
        <v>129</v>
      </c>
      <c r="E72" s="33" t="s">
        <v>673</v>
      </c>
      <c r="F72" t="str">
        <f t="shared" si="18"/>
        <v xml:space="preserve">WESTERN EUROPE                    </v>
      </c>
      <c r="G72" t="str">
        <f t="shared" si="19"/>
        <v xml:space="preserve">WESTERN EUROPE                   </v>
      </c>
      <c r="H72" t="str">
        <f t="shared" si="21"/>
        <v xml:space="preserve">WESTERN EUROPE                  </v>
      </c>
      <c r="I72" t="str">
        <f t="shared" si="21"/>
        <v xml:space="preserve">WESTERN EUROPE                 </v>
      </c>
      <c r="J72" t="str">
        <f t="shared" si="21"/>
        <v xml:space="preserve">WESTERN EUROPE                </v>
      </c>
      <c r="K72" t="str">
        <f t="shared" si="21"/>
        <v xml:space="preserve">WESTERN EUROPE               </v>
      </c>
      <c r="L72" t="str">
        <f t="shared" si="21"/>
        <v xml:space="preserve">WESTERN EUROPE              </v>
      </c>
      <c r="M72" t="str">
        <f t="shared" si="21"/>
        <v xml:space="preserve">WESTERN EUROPE             </v>
      </c>
      <c r="N72" t="str">
        <f t="shared" si="21"/>
        <v xml:space="preserve">WESTERN EUROPE            </v>
      </c>
      <c r="O72" t="str">
        <f t="shared" si="21"/>
        <v xml:space="preserve">WESTERN EUROPE           </v>
      </c>
      <c r="P72" t="str">
        <f t="shared" si="21"/>
        <v xml:space="preserve">WESTERN EUROPE          </v>
      </c>
      <c r="Q72" t="str">
        <f t="shared" si="21"/>
        <v xml:space="preserve">WESTERN EUROPE         </v>
      </c>
      <c r="R72" t="str">
        <f t="shared" si="21"/>
        <v xml:space="preserve">WESTERN EUROPE        </v>
      </c>
      <c r="S72" t="str">
        <f t="shared" si="21"/>
        <v xml:space="preserve">WESTERN EUROPE       </v>
      </c>
      <c r="T72" t="str">
        <f t="shared" si="21"/>
        <v xml:space="preserve">WESTERN EUROPE      </v>
      </c>
      <c r="U72" t="str">
        <f t="shared" si="21"/>
        <v xml:space="preserve">WESTERN EUROPE     </v>
      </c>
      <c r="V72" t="str">
        <f t="shared" si="21"/>
        <v xml:space="preserve">WESTERN EUROPE    </v>
      </c>
      <c r="W72" t="str">
        <f t="shared" si="21"/>
        <v xml:space="preserve">WESTERN EUROPE   </v>
      </c>
      <c r="X72" t="str">
        <f t="shared" si="21"/>
        <v xml:space="preserve">WESTERN EUROPE  </v>
      </c>
      <c r="Y72" t="str">
        <f t="shared" si="21"/>
        <v xml:space="preserve">WESTERN EUROPE </v>
      </c>
      <c r="Z72" t="str">
        <f t="shared" si="21"/>
        <v>WESTERN EUROPE</v>
      </c>
      <c r="AA72" t="str">
        <f t="shared" si="21"/>
        <v>WESTERN EUROPE</v>
      </c>
      <c r="AB72" t="str">
        <f t="shared" si="20"/>
        <v>WESTERN EUROPE</v>
      </c>
      <c r="AC72" t="str">
        <f t="shared" si="20"/>
        <v>WESTERN EUROPE</v>
      </c>
      <c r="AD72" t="str">
        <f t="shared" si="20"/>
        <v>WESTERN EUROPE</v>
      </c>
      <c r="AE72" t="str">
        <f t="shared" si="20"/>
        <v>WESTERN EUROPE</v>
      </c>
      <c r="AF72" t="str">
        <f t="shared" si="20"/>
        <v>WESTERN EUROPE</v>
      </c>
      <c r="AG72" t="str">
        <f t="shared" si="20"/>
        <v>WESTERN EUROPE</v>
      </c>
      <c r="AH72" t="str">
        <f t="shared" si="20"/>
        <v>WESTERN EUROPE</v>
      </c>
      <c r="AI72" t="str">
        <f t="shared" si="20"/>
        <v>WESTERN EUROPE</v>
      </c>
      <c r="AJ72" t="str">
        <f t="shared" si="20"/>
        <v>WESTERN EUROPE</v>
      </c>
      <c r="AK72" t="str">
        <f t="shared" si="20"/>
        <v>WESTERN EUROPE</v>
      </c>
      <c r="AL72" t="str">
        <f t="shared" si="20"/>
        <v>WESTERN EUROPE</v>
      </c>
      <c r="AM72" t="str">
        <f t="shared" si="20"/>
        <v>WESTERN EUROPE</v>
      </c>
      <c r="AN72" t="str">
        <f t="shared" si="20"/>
        <v>WESTERN EUROPE</v>
      </c>
      <c r="AO72" t="str">
        <f t="shared" si="20"/>
        <v>WESTERN EUROPE</v>
      </c>
      <c r="AP72" t="str">
        <f t="shared" si="20"/>
        <v>WESTERN EUROPE</v>
      </c>
      <c r="AQ72" t="str">
        <f t="shared" si="20"/>
        <v>WESTERN EUROPE</v>
      </c>
      <c r="AR72" t="str">
        <f t="shared" si="20"/>
        <v>WESTERN EUROPE</v>
      </c>
      <c r="AS72" t="str">
        <f t="shared" si="20"/>
        <v>WESTERN EUROPE</v>
      </c>
      <c r="AT72" t="str">
        <f t="shared" si="20"/>
        <v>WESTERN EUROPE</v>
      </c>
      <c r="AU72" t="str">
        <f t="shared" si="20"/>
        <v>WESTERN EUROPE</v>
      </c>
      <c r="AV72" t="str">
        <f t="shared" si="20"/>
        <v>WESTERN EUROPE</v>
      </c>
      <c r="AW72" t="str">
        <f t="shared" si="20"/>
        <v>WESTERN EUROPE</v>
      </c>
      <c r="AX72" t="str">
        <f t="shared" si="20"/>
        <v>WESTERN EUROPE</v>
      </c>
      <c r="AY72" t="str">
        <f t="shared" si="20"/>
        <v>WESTERN EUROPE</v>
      </c>
      <c r="AZ72" t="str">
        <f t="shared" si="20"/>
        <v>WESTERN EUROPE</v>
      </c>
      <c r="BA72" t="str">
        <f t="shared" si="20"/>
        <v>WESTERN EUROPE</v>
      </c>
      <c r="BB72" t="s">
        <v>673</v>
      </c>
    </row>
    <row r="73" spans="1:54" ht="14.5" x14ac:dyDescent="0.35">
      <c r="A73" s="13" t="s">
        <v>450</v>
      </c>
      <c r="B73" s="17" t="s">
        <v>382</v>
      </c>
      <c r="C73" t="str">
        <f t="shared" si="17"/>
        <v>French Guiana</v>
      </c>
      <c r="D73" s="33" t="s">
        <v>130</v>
      </c>
      <c r="E73" s="33" t="s">
        <v>675</v>
      </c>
      <c r="F73" t="str">
        <f t="shared" si="18"/>
        <v xml:space="preserve">LATIN AMER. &amp; CARIB   </v>
      </c>
      <c r="G73" t="str">
        <f t="shared" si="19"/>
        <v xml:space="preserve">LATIN AMER. &amp; CARIB  </v>
      </c>
      <c r="H73" t="str">
        <f t="shared" si="21"/>
        <v xml:space="preserve">LATIN AMER. &amp; CARIB </v>
      </c>
      <c r="I73" t="str">
        <f t="shared" si="21"/>
        <v>LATIN AMER. &amp; CARIB</v>
      </c>
      <c r="J73" t="str">
        <f t="shared" si="21"/>
        <v>LATIN AMER. &amp; CARIB</v>
      </c>
      <c r="K73" t="str">
        <f t="shared" si="21"/>
        <v>LATIN AMER. &amp; CARIB</v>
      </c>
      <c r="L73" t="str">
        <f t="shared" si="21"/>
        <v>LATIN AMER. &amp; CARIB</v>
      </c>
      <c r="M73" t="str">
        <f t="shared" si="21"/>
        <v>LATIN AMER. &amp; CARIB</v>
      </c>
      <c r="N73" t="str">
        <f t="shared" si="21"/>
        <v>LATIN AMER. &amp; CARIB</v>
      </c>
      <c r="O73" t="str">
        <f t="shared" si="21"/>
        <v>LATIN AMER. &amp; CARIB</v>
      </c>
      <c r="P73" t="str">
        <f t="shared" si="21"/>
        <v>LATIN AMER. &amp; CARIB</v>
      </c>
      <c r="Q73" t="str">
        <f t="shared" si="21"/>
        <v>LATIN AMER. &amp; CARIB</v>
      </c>
      <c r="R73" t="str">
        <f t="shared" si="21"/>
        <v>LATIN AMER. &amp; CARIB</v>
      </c>
      <c r="S73" t="str">
        <f t="shared" si="21"/>
        <v>LATIN AMER. &amp; CARIB</v>
      </c>
      <c r="T73" t="str">
        <f t="shared" si="21"/>
        <v>LATIN AMER. &amp; CARIB</v>
      </c>
      <c r="U73" t="str">
        <f t="shared" si="21"/>
        <v>LATIN AMER. &amp; CARIB</v>
      </c>
      <c r="V73" t="str">
        <f t="shared" si="21"/>
        <v>LATIN AMER. &amp; CARIB</v>
      </c>
      <c r="W73" t="str">
        <f t="shared" si="21"/>
        <v>LATIN AMER. &amp; CARIB</v>
      </c>
      <c r="X73" t="str">
        <f t="shared" si="21"/>
        <v>LATIN AMER. &amp; CARIB</v>
      </c>
      <c r="Y73" t="str">
        <f t="shared" si="21"/>
        <v>LATIN AMER. &amp; CARIB</v>
      </c>
      <c r="Z73" t="str">
        <f t="shared" si="21"/>
        <v>LATIN AMER. &amp; CARIB</v>
      </c>
      <c r="AA73" t="str">
        <f t="shared" si="21"/>
        <v>LATIN AMER. &amp; CARIB</v>
      </c>
      <c r="AB73" t="str">
        <f t="shared" si="20"/>
        <v>LATIN AMER. &amp; CARIB</v>
      </c>
      <c r="AC73" t="str">
        <f t="shared" si="20"/>
        <v>LATIN AMER. &amp; CARIB</v>
      </c>
      <c r="AD73" t="str">
        <f t="shared" si="20"/>
        <v>LATIN AMER. &amp; CARIB</v>
      </c>
      <c r="AE73" t="str">
        <f t="shared" si="20"/>
        <v>LATIN AMER. &amp; CARIB</v>
      </c>
      <c r="AF73" t="str">
        <f t="shared" si="20"/>
        <v>LATIN AMER. &amp; CARIB</v>
      </c>
      <c r="AG73" t="str">
        <f t="shared" si="20"/>
        <v>LATIN AMER. &amp; CARIB</v>
      </c>
      <c r="AH73" t="str">
        <f t="shared" si="20"/>
        <v>LATIN AMER. &amp; CARIB</v>
      </c>
      <c r="AI73" t="str">
        <f t="shared" si="20"/>
        <v>LATIN AMER. &amp; CARIB</v>
      </c>
      <c r="AJ73" t="str">
        <f t="shared" si="20"/>
        <v>LATIN AMER. &amp; CARIB</v>
      </c>
      <c r="AK73" t="str">
        <f t="shared" si="20"/>
        <v>LATIN AMER. &amp; CARIB</v>
      </c>
      <c r="AL73" t="str">
        <f t="shared" si="20"/>
        <v>LATIN AMER. &amp; CARIB</v>
      </c>
      <c r="AM73" t="str">
        <f t="shared" si="20"/>
        <v>LATIN AMER. &amp; CARIB</v>
      </c>
      <c r="AN73" t="str">
        <f t="shared" si="20"/>
        <v>LATIN AMER. &amp; CARIB</v>
      </c>
      <c r="AO73" t="str">
        <f t="shared" si="20"/>
        <v>LATIN AMER. &amp; CARIB</v>
      </c>
      <c r="AP73" t="str">
        <f t="shared" si="20"/>
        <v>LATIN AMER. &amp; CARIB</v>
      </c>
      <c r="AQ73" t="str">
        <f t="shared" si="20"/>
        <v>LATIN AMER. &amp; CARIB</v>
      </c>
      <c r="AR73" t="str">
        <f t="shared" si="20"/>
        <v>LATIN AMER. &amp; CARIB</v>
      </c>
      <c r="AS73" t="str">
        <f t="shared" si="20"/>
        <v>LATIN AMER. &amp; CARIB</v>
      </c>
      <c r="AT73" t="str">
        <f t="shared" si="20"/>
        <v>LATIN AMER. &amp; CARIB</v>
      </c>
      <c r="AU73" t="str">
        <f t="shared" si="20"/>
        <v>LATIN AMER. &amp; CARIB</v>
      </c>
      <c r="AV73" t="str">
        <f t="shared" si="20"/>
        <v>LATIN AMER. &amp; CARIB</v>
      </c>
      <c r="AW73" t="str">
        <f t="shared" si="20"/>
        <v>LATIN AMER. &amp; CARIB</v>
      </c>
      <c r="AX73" t="str">
        <f t="shared" si="20"/>
        <v>LATIN AMER. &amp; CARIB</v>
      </c>
      <c r="AY73" t="str">
        <f t="shared" si="20"/>
        <v>LATIN AMER. &amp; CARIB</v>
      </c>
      <c r="AZ73" t="str">
        <f t="shared" si="20"/>
        <v>LATIN AMER. &amp; CARIB</v>
      </c>
      <c r="BA73" t="str">
        <f t="shared" si="20"/>
        <v>LATIN AMER. &amp; CARIB</v>
      </c>
      <c r="BB73" t="s">
        <v>675</v>
      </c>
    </row>
    <row r="74" spans="1:54" ht="14.5" x14ac:dyDescent="0.35">
      <c r="A74" s="13" t="s">
        <v>451</v>
      </c>
      <c r="B74" s="17" t="s">
        <v>376</v>
      </c>
      <c r="C74" t="str">
        <f t="shared" si="17"/>
        <v>French Polynesia</v>
      </c>
      <c r="D74" s="33" t="s">
        <v>131</v>
      </c>
      <c r="E74" s="33" t="s">
        <v>678</v>
      </c>
      <c r="F74" t="str">
        <f t="shared" si="18"/>
        <v xml:space="preserve">OCEANIA                           </v>
      </c>
      <c r="G74" t="str">
        <f t="shared" si="19"/>
        <v xml:space="preserve">OCEANIA                          </v>
      </c>
      <c r="H74" t="str">
        <f t="shared" si="21"/>
        <v xml:space="preserve">OCEANIA                         </v>
      </c>
      <c r="I74" t="str">
        <f t="shared" si="21"/>
        <v xml:space="preserve">OCEANIA                        </v>
      </c>
      <c r="J74" t="str">
        <f t="shared" si="21"/>
        <v xml:space="preserve">OCEANIA                       </v>
      </c>
      <c r="K74" t="str">
        <f t="shared" si="21"/>
        <v xml:space="preserve">OCEANIA                      </v>
      </c>
      <c r="L74" t="str">
        <f t="shared" si="21"/>
        <v xml:space="preserve">OCEANIA                     </v>
      </c>
      <c r="M74" t="str">
        <f t="shared" si="21"/>
        <v xml:space="preserve">OCEANIA                    </v>
      </c>
      <c r="N74" t="str">
        <f t="shared" si="21"/>
        <v xml:space="preserve">OCEANIA                   </v>
      </c>
      <c r="O74" t="str">
        <f t="shared" si="21"/>
        <v xml:space="preserve">OCEANIA                  </v>
      </c>
      <c r="P74" t="str">
        <f t="shared" si="21"/>
        <v xml:space="preserve">OCEANIA                 </v>
      </c>
      <c r="Q74" t="str">
        <f t="shared" si="21"/>
        <v xml:space="preserve">OCEANIA                </v>
      </c>
      <c r="R74" t="str">
        <f t="shared" si="21"/>
        <v xml:space="preserve">OCEANIA               </v>
      </c>
      <c r="S74" t="str">
        <f t="shared" si="21"/>
        <v xml:space="preserve">OCEANIA              </v>
      </c>
      <c r="T74" t="str">
        <f t="shared" si="21"/>
        <v xml:space="preserve">OCEANIA             </v>
      </c>
      <c r="U74" t="str">
        <f t="shared" si="21"/>
        <v xml:space="preserve">OCEANIA            </v>
      </c>
      <c r="V74" t="str">
        <f t="shared" si="21"/>
        <v xml:space="preserve">OCEANIA           </v>
      </c>
      <c r="W74" t="str">
        <f t="shared" si="21"/>
        <v xml:space="preserve">OCEANIA          </v>
      </c>
      <c r="X74" t="str">
        <f t="shared" si="21"/>
        <v xml:space="preserve">OCEANIA         </v>
      </c>
      <c r="Y74" t="str">
        <f t="shared" si="21"/>
        <v xml:space="preserve">OCEANIA        </v>
      </c>
      <c r="Z74" t="str">
        <f t="shared" si="21"/>
        <v xml:space="preserve">OCEANIA       </v>
      </c>
      <c r="AA74" t="str">
        <f t="shared" si="21"/>
        <v xml:space="preserve">OCEANIA      </v>
      </c>
      <c r="AB74" t="str">
        <f t="shared" si="20"/>
        <v xml:space="preserve">OCEANIA     </v>
      </c>
      <c r="AC74" t="str">
        <f t="shared" si="20"/>
        <v xml:space="preserve">OCEANIA    </v>
      </c>
      <c r="AD74" t="str">
        <f t="shared" si="20"/>
        <v xml:space="preserve">OCEANIA   </v>
      </c>
      <c r="AE74" t="str">
        <f t="shared" si="20"/>
        <v xml:space="preserve">OCEANIA  </v>
      </c>
      <c r="AF74" t="str">
        <f t="shared" si="20"/>
        <v xml:space="preserve">OCEANIA </v>
      </c>
      <c r="AG74" t="str">
        <f t="shared" si="20"/>
        <v>OCEANIA</v>
      </c>
      <c r="AH74" t="str">
        <f t="shared" si="20"/>
        <v>OCEANIA</v>
      </c>
      <c r="AI74" t="str">
        <f t="shared" si="20"/>
        <v>OCEANIA</v>
      </c>
      <c r="AJ74" t="str">
        <f t="shared" si="20"/>
        <v>OCEANIA</v>
      </c>
      <c r="AK74" t="str">
        <f t="shared" si="20"/>
        <v>OCEANIA</v>
      </c>
      <c r="AL74" t="str">
        <f t="shared" si="20"/>
        <v>OCEANIA</v>
      </c>
      <c r="AM74" t="str">
        <f t="shared" si="20"/>
        <v>OCEANIA</v>
      </c>
      <c r="AN74" t="str">
        <f t="shared" si="20"/>
        <v>OCEANIA</v>
      </c>
      <c r="AO74" t="str">
        <f t="shared" si="20"/>
        <v>OCEANIA</v>
      </c>
      <c r="AP74" t="str">
        <f t="shared" si="20"/>
        <v>OCEANIA</v>
      </c>
      <c r="AQ74" t="str">
        <f t="shared" si="20"/>
        <v>OCEANIA</v>
      </c>
      <c r="AR74" t="str">
        <f t="shared" si="20"/>
        <v>OCEANIA</v>
      </c>
      <c r="AS74" t="str">
        <f t="shared" si="20"/>
        <v>OCEANIA</v>
      </c>
      <c r="AT74" t="str">
        <f t="shared" si="20"/>
        <v>OCEANIA</v>
      </c>
      <c r="AU74" t="str">
        <f t="shared" si="20"/>
        <v>OCEANIA</v>
      </c>
      <c r="AV74" t="str">
        <f t="shared" si="20"/>
        <v>OCEANIA</v>
      </c>
      <c r="AW74" t="str">
        <f t="shared" si="20"/>
        <v>OCEANIA</v>
      </c>
      <c r="AX74" t="str">
        <f t="shared" si="20"/>
        <v>OCEANIA</v>
      </c>
      <c r="AY74" t="str">
        <f t="shared" si="20"/>
        <v>OCEANIA</v>
      </c>
      <c r="AZ74" t="str">
        <f t="shared" si="20"/>
        <v>OCEANIA</v>
      </c>
      <c r="BA74" t="str">
        <f t="shared" si="20"/>
        <v>OCEANIA</v>
      </c>
      <c r="BB74" t="s">
        <v>678</v>
      </c>
    </row>
    <row r="75" spans="1:54" ht="14.5" x14ac:dyDescent="0.35">
      <c r="A75" s="13" t="s">
        <v>452</v>
      </c>
      <c r="B75" s="17" t="s">
        <v>380</v>
      </c>
      <c r="C75" t="str">
        <f t="shared" si="17"/>
        <v>Gabon</v>
      </c>
      <c r="D75" s="33" t="s">
        <v>132</v>
      </c>
      <c r="E75" s="33" t="s">
        <v>674</v>
      </c>
      <c r="F75" t="str">
        <f t="shared" si="18"/>
        <v xml:space="preserve">SUB-SAHARAN AFRICA                </v>
      </c>
      <c r="G75" t="str">
        <f t="shared" si="19"/>
        <v xml:space="preserve">SUB-SAHARAN AFRICA               </v>
      </c>
      <c r="H75" t="str">
        <f t="shared" si="21"/>
        <v xml:space="preserve">SUB-SAHARAN AFRICA              </v>
      </c>
      <c r="I75" t="str">
        <f t="shared" si="21"/>
        <v xml:space="preserve">SUB-SAHARAN AFRICA             </v>
      </c>
      <c r="J75" t="str">
        <f t="shared" si="21"/>
        <v xml:space="preserve">SUB-SAHARAN AFRICA            </v>
      </c>
      <c r="K75" t="str">
        <f t="shared" si="21"/>
        <v xml:space="preserve">SUB-SAHARAN AFRICA           </v>
      </c>
      <c r="L75" t="str">
        <f t="shared" si="21"/>
        <v xml:space="preserve">SUB-SAHARAN AFRICA          </v>
      </c>
      <c r="M75" t="str">
        <f t="shared" si="21"/>
        <v xml:space="preserve">SUB-SAHARAN AFRICA         </v>
      </c>
      <c r="N75" t="str">
        <f t="shared" si="21"/>
        <v xml:space="preserve">SUB-SAHARAN AFRICA        </v>
      </c>
      <c r="O75" t="str">
        <f t="shared" si="21"/>
        <v xml:space="preserve">SUB-SAHARAN AFRICA       </v>
      </c>
      <c r="P75" t="str">
        <f t="shared" si="21"/>
        <v xml:space="preserve">SUB-SAHARAN AFRICA      </v>
      </c>
      <c r="Q75" t="str">
        <f t="shared" si="21"/>
        <v xml:space="preserve">SUB-SAHARAN AFRICA     </v>
      </c>
      <c r="R75" t="str">
        <f t="shared" si="21"/>
        <v xml:space="preserve">SUB-SAHARAN AFRICA    </v>
      </c>
      <c r="S75" t="str">
        <f t="shared" si="21"/>
        <v xml:space="preserve">SUB-SAHARAN AFRICA   </v>
      </c>
      <c r="T75" t="str">
        <f t="shared" si="21"/>
        <v xml:space="preserve">SUB-SAHARAN AFRICA  </v>
      </c>
      <c r="U75" t="str">
        <f t="shared" si="21"/>
        <v xml:space="preserve">SUB-SAHARAN AFRICA </v>
      </c>
      <c r="V75" t="str">
        <f t="shared" si="21"/>
        <v>SUB-SAHARAN AFRICA</v>
      </c>
      <c r="W75" t="str">
        <f t="shared" si="21"/>
        <v>SUB-SAHARAN AFRICA</v>
      </c>
      <c r="X75" t="str">
        <f t="shared" si="21"/>
        <v>SUB-SAHARAN AFRICA</v>
      </c>
      <c r="Y75" t="str">
        <f t="shared" si="21"/>
        <v>SUB-SAHARAN AFRICA</v>
      </c>
      <c r="Z75" t="str">
        <f t="shared" si="21"/>
        <v>SUB-SAHARAN AFRICA</v>
      </c>
      <c r="AA75" t="str">
        <f t="shared" si="21"/>
        <v>SUB-SAHARAN AFRICA</v>
      </c>
      <c r="AB75" t="str">
        <f t="shared" si="20"/>
        <v>SUB-SAHARAN AFRICA</v>
      </c>
      <c r="AC75" t="str">
        <f t="shared" si="20"/>
        <v>SUB-SAHARAN AFRICA</v>
      </c>
      <c r="AD75" t="str">
        <f t="shared" si="20"/>
        <v>SUB-SAHARAN AFRICA</v>
      </c>
      <c r="AE75" t="str">
        <f t="shared" si="20"/>
        <v>SUB-SAHARAN AFRICA</v>
      </c>
      <c r="AF75" t="str">
        <f t="shared" si="20"/>
        <v>SUB-SAHARAN AFRICA</v>
      </c>
      <c r="AG75" t="str">
        <f t="shared" si="20"/>
        <v>SUB-SAHARAN AFRICA</v>
      </c>
      <c r="AH75" t="str">
        <f t="shared" si="20"/>
        <v>SUB-SAHARAN AFRICA</v>
      </c>
      <c r="AI75" t="str">
        <f t="shared" si="20"/>
        <v>SUB-SAHARAN AFRICA</v>
      </c>
      <c r="AJ75" t="str">
        <f t="shared" si="20"/>
        <v>SUB-SAHARAN AFRICA</v>
      </c>
      <c r="AK75" t="str">
        <f t="shared" si="20"/>
        <v>SUB-SAHARAN AFRICA</v>
      </c>
      <c r="AL75" t="str">
        <f t="shared" si="20"/>
        <v>SUB-SAHARAN AFRICA</v>
      </c>
      <c r="AM75" t="str">
        <f t="shared" si="20"/>
        <v>SUB-SAHARAN AFRICA</v>
      </c>
      <c r="AN75" t="str">
        <f t="shared" si="20"/>
        <v>SUB-SAHARAN AFRICA</v>
      </c>
      <c r="AO75" t="str">
        <f t="shared" si="20"/>
        <v>SUB-SAHARAN AFRICA</v>
      </c>
      <c r="AP75" t="str">
        <f t="shared" si="20"/>
        <v>SUB-SAHARAN AFRICA</v>
      </c>
      <c r="AQ75" t="str">
        <f t="shared" si="20"/>
        <v>SUB-SAHARAN AFRICA</v>
      </c>
      <c r="AR75" t="str">
        <f t="shared" si="20"/>
        <v>SUB-SAHARAN AFRICA</v>
      </c>
      <c r="AS75" t="str">
        <f t="shared" si="20"/>
        <v>SUB-SAHARAN AFRICA</v>
      </c>
      <c r="AT75" t="str">
        <f t="shared" si="20"/>
        <v>SUB-SAHARAN AFRICA</v>
      </c>
      <c r="AU75" t="str">
        <f t="shared" si="20"/>
        <v>SUB-SAHARAN AFRICA</v>
      </c>
      <c r="AV75" t="str">
        <f t="shared" si="20"/>
        <v>SUB-SAHARAN AFRICA</v>
      </c>
      <c r="AW75" t="str">
        <f t="shared" si="20"/>
        <v>SUB-SAHARAN AFRICA</v>
      </c>
      <c r="AX75" t="str">
        <f t="shared" si="20"/>
        <v>SUB-SAHARAN AFRICA</v>
      </c>
      <c r="AY75" t="str">
        <f t="shared" si="20"/>
        <v>SUB-SAHARAN AFRICA</v>
      </c>
      <c r="AZ75" t="str">
        <f t="shared" si="20"/>
        <v>SUB-SAHARAN AFRICA</v>
      </c>
      <c r="BA75" t="str">
        <f t="shared" si="20"/>
        <v>SUB-SAHARAN AFRICA</v>
      </c>
      <c r="BB75" t="s">
        <v>674</v>
      </c>
    </row>
    <row r="76" spans="1:54" ht="14.5" x14ac:dyDescent="0.35">
      <c r="A76" s="13" t="s">
        <v>453</v>
      </c>
      <c r="B76" s="17" t="s">
        <v>380</v>
      </c>
      <c r="C76" t="str">
        <f t="shared" si="17"/>
        <v>Gambia, The</v>
      </c>
      <c r="D76" s="33" t="s">
        <v>647</v>
      </c>
      <c r="E76" s="33" t="s">
        <v>674</v>
      </c>
      <c r="F76" t="str">
        <f t="shared" si="18"/>
        <v xml:space="preserve">SUB-SAHARAN AFRICA                </v>
      </c>
      <c r="G76" t="str">
        <f t="shared" si="19"/>
        <v xml:space="preserve">SUB-SAHARAN AFRICA               </v>
      </c>
      <c r="H76" t="str">
        <f t="shared" si="21"/>
        <v xml:space="preserve">SUB-SAHARAN AFRICA              </v>
      </c>
      <c r="I76" t="str">
        <f t="shared" si="21"/>
        <v xml:space="preserve">SUB-SAHARAN AFRICA             </v>
      </c>
      <c r="J76" t="str">
        <f t="shared" si="21"/>
        <v xml:space="preserve">SUB-SAHARAN AFRICA            </v>
      </c>
      <c r="K76" t="str">
        <f t="shared" si="21"/>
        <v xml:space="preserve">SUB-SAHARAN AFRICA           </v>
      </c>
      <c r="L76" t="str">
        <f t="shared" si="21"/>
        <v xml:space="preserve">SUB-SAHARAN AFRICA          </v>
      </c>
      <c r="M76" t="str">
        <f t="shared" si="21"/>
        <v xml:space="preserve">SUB-SAHARAN AFRICA         </v>
      </c>
      <c r="N76" t="str">
        <f t="shared" si="21"/>
        <v xml:space="preserve">SUB-SAHARAN AFRICA        </v>
      </c>
      <c r="O76" t="str">
        <f t="shared" si="21"/>
        <v xml:space="preserve">SUB-SAHARAN AFRICA       </v>
      </c>
      <c r="P76" t="str">
        <f t="shared" si="21"/>
        <v xml:space="preserve">SUB-SAHARAN AFRICA      </v>
      </c>
      <c r="Q76" t="str">
        <f t="shared" si="21"/>
        <v xml:space="preserve">SUB-SAHARAN AFRICA     </v>
      </c>
      <c r="R76" t="str">
        <f t="shared" si="21"/>
        <v xml:space="preserve">SUB-SAHARAN AFRICA    </v>
      </c>
      <c r="S76" t="str">
        <f t="shared" si="21"/>
        <v xml:space="preserve">SUB-SAHARAN AFRICA   </v>
      </c>
      <c r="T76" t="str">
        <f t="shared" si="21"/>
        <v xml:space="preserve">SUB-SAHARAN AFRICA  </v>
      </c>
      <c r="U76" t="str">
        <f t="shared" si="21"/>
        <v xml:space="preserve">SUB-SAHARAN AFRICA </v>
      </c>
      <c r="V76" t="str">
        <f t="shared" si="21"/>
        <v>SUB-SAHARAN AFRICA</v>
      </c>
      <c r="W76" t="str">
        <f t="shared" si="21"/>
        <v>SUB-SAHARAN AFRICA</v>
      </c>
      <c r="X76" t="str">
        <f t="shared" si="21"/>
        <v>SUB-SAHARAN AFRICA</v>
      </c>
      <c r="Y76" t="str">
        <f t="shared" si="21"/>
        <v>SUB-SAHARAN AFRICA</v>
      </c>
      <c r="Z76" t="str">
        <f t="shared" si="21"/>
        <v>SUB-SAHARAN AFRICA</v>
      </c>
      <c r="AA76" t="str">
        <f t="shared" si="21"/>
        <v>SUB-SAHARAN AFRICA</v>
      </c>
      <c r="AB76" t="str">
        <f t="shared" si="20"/>
        <v>SUB-SAHARAN AFRICA</v>
      </c>
      <c r="AC76" t="str">
        <f t="shared" si="20"/>
        <v>SUB-SAHARAN AFRICA</v>
      </c>
      <c r="AD76" t="str">
        <f t="shared" si="20"/>
        <v>SUB-SAHARAN AFRICA</v>
      </c>
      <c r="AE76" t="str">
        <f t="shared" si="20"/>
        <v>SUB-SAHARAN AFRICA</v>
      </c>
      <c r="AF76" t="str">
        <f t="shared" si="20"/>
        <v>SUB-SAHARAN AFRICA</v>
      </c>
      <c r="AG76" t="str">
        <f t="shared" si="20"/>
        <v>SUB-SAHARAN AFRICA</v>
      </c>
      <c r="AH76" t="str">
        <f t="shared" si="20"/>
        <v>SUB-SAHARAN AFRICA</v>
      </c>
      <c r="AI76" t="str">
        <f t="shared" si="20"/>
        <v>SUB-SAHARAN AFRICA</v>
      </c>
      <c r="AJ76" t="str">
        <f t="shared" si="20"/>
        <v>SUB-SAHARAN AFRICA</v>
      </c>
      <c r="AK76" t="str">
        <f t="shared" si="20"/>
        <v>SUB-SAHARAN AFRICA</v>
      </c>
      <c r="AL76" t="str">
        <f t="shared" si="20"/>
        <v>SUB-SAHARAN AFRICA</v>
      </c>
      <c r="AM76" t="str">
        <f t="shared" si="20"/>
        <v>SUB-SAHARAN AFRICA</v>
      </c>
      <c r="AN76" t="str">
        <f t="shared" si="20"/>
        <v>SUB-SAHARAN AFRICA</v>
      </c>
      <c r="AO76" t="str">
        <f t="shared" si="20"/>
        <v>SUB-SAHARAN AFRICA</v>
      </c>
      <c r="AP76" t="str">
        <f t="shared" si="20"/>
        <v>SUB-SAHARAN AFRICA</v>
      </c>
      <c r="AQ76" t="str">
        <f t="shared" si="20"/>
        <v>SUB-SAHARAN AFRICA</v>
      </c>
      <c r="AR76" t="str">
        <f t="shared" si="20"/>
        <v>SUB-SAHARAN AFRICA</v>
      </c>
      <c r="AS76" t="str">
        <f t="shared" si="20"/>
        <v>SUB-SAHARAN AFRICA</v>
      </c>
      <c r="AT76" t="str">
        <f t="shared" si="20"/>
        <v>SUB-SAHARAN AFRICA</v>
      </c>
      <c r="AU76" t="str">
        <f t="shared" si="20"/>
        <v>SUB-SAHARAN AFRICA</v>
      </c>
      <c r="AV76" t="str">
        <f t="shared" si="20"/>
        <v>SUB-SAHARAN AFRICA</v>
      </c>
      <c r="AW76" t="str">
        <f t="shared" si="20"/>
        <v>SUB-SAHARAN AFRICA</v>
      </c>
      <c r="AX76" t="str">
        <f t="shared" si="20"/>
        <v>SUB-SAHARAN AFRICA</v>
      </c>
      <c r="AY76" t="str">
        <f t="shared" si="20"/>
        <v>SUB-SAHARAN AFRICA</v>
      </c>
      <c r="AZ76" t="str">
        <f t="shared" si="20"/>
        <v>SUB-SAHARAN AFRICA</v>
      </c>
      <c r="BA76" t="str">
        <f t="shared" si="20"/>
        <v>SUB-SAHARAN AFRICA</v>
      </c>
      <c r="BB76" t="s">
        <v>674</v>
      </c>
    </row>
    <row r="77" spans="1:54" ht="14.5" x14ac:dyDescent="0.35">
      <c r="A77" s="13" t="s">
        <v>454</v>
      </c>
      <c r="B77" s="17" t="s">
        <v>393</v>
      </c>
      <c r="C77" t="str">
        <f t="shared" si="17"/>
        <v>Gaza Strip</v>
      </c>
      <c r="D77" s="33" t="s">
        <v>648</v>
      </c>
      <c r="E77" s="33" t="s">
        <v>679</v>
      </c>
      <c r="F77" t="str">
        <f t="shared" si="18"/>
        <v xml:space="preserve">NEAR EAST                         </v>
      </c>
      <c r="G77" t="str">
        <f t="shared" si="19"/>
        <v xml:space="preserve">NEAR EAST                        </v>
      </c>
      <c r="H77" t="str">
        <f t="shared" si="21"/>
        <v xml:space="preserve">NEAR EAST                       </v>
      </c>
      <c r="I77" t="str">
        <f t="shared" si="21"/>
        <v xml:space="preserve">NEAR EAST                      </v>
      </c>
      <c r="J77" t="str">
        <f t="shared" si="21"/>
        <v xml:space="preserve">NEAR EAST                     </v>
      </c>
      <c r="K77" t="str">
        <f t="shared" si="21"/>
        <v xml:space="preserve">NEAR EAST                    </v>
      </c>
      <c r="L77" t="str">
        <f t="shared" si="21"/>
        <v xml:space="preserve">NEAR EAST                   </v>
      </c>
      <c r="M77" t="str">
        <f t="shared" si="21"/>
        <v xml:space="preserve">NEAR EAST                  </v>
      </c>
      <c r="N77" t="str">
        <f t="shared" si="21"/>
        <v xml:space="preserve">NEAR EAST                 </v>
      </c>
      <c r="O77" t="str">
        <f t="shared" si="21"/>
        <v xml:space="preserve">NEAR EAST                </v>
      </c>
      <c r="P77" t="str">
        <f t="shared" si="21"/>
        <v xml:space="preserve">NEAR EAST               </v>
      </c>
      <c r="Q77" t="str">
        <f t="shared" si="21"/>
        <v xml:space="preserve">NEAR EAST              </v>
      </c>
      <c r="R77" t="str">
        <f t="shared" si="21"/>
        <v xml:space="preserve">NEAR EAST             </v>
      </c>
      <c r="S77" t="str">
        <f t="shared" si="21"/>
        <v xml:space="preserve">NEAR EAST            </v>
      </c>
      <c r="T77" t="str">
        <f t="shared" si="21"/>
        <v xml:space="preserve">NEAR EAST           </v>
      </c>
      <c r="U77" t="str">
        <f t="shared" si="21"/>
        <v xml:space="preserve">NEAR EAST          </v>
      </c>
      <c r="V77" t="str">
        <f t="shared" si="21"/>
        <v xml:space="preserve">NEAR EAST         </v>
      </c>
      <c r="W77" t="str">
        <f t="shared" si="21"/>
        <v xml:space="preserve">NEAR EAST        </v>
      </c>
      <c r="X77" t="str">
        <f t="shared" si="21"/>
        <v xml:space="preserve">NEAR EAST       </v>
      </c>
      <c r="Y77" t="str">
        <f t="shared" si="21"/>
        <v xml:space="preserve">NEAR EAST      </v>
      </c>
      <c r="Z77" t="str">
        <f t="shared" si="21"/>
        <v xml:space="preserve">NEAR EAST     </v>
      </c>
      <c r="AA77" t="str">
        <f t="shared" si="21"/>
        <v xml:space="preserve">NEAR EAST    </v>
      </c>
      <c r="AB77" t="str">
        <f t="shared" si="20"/>
        <v xml:space="preserve">NEAR EAST   </v>
      </c>
      <c r="AC77" t="str">
        <f t="shared" si="20"/>
        <v xml:space="preserve">NEAR EAST  </v>
      </c>
      <c r="AD77" t="str">
        <f t="shared" si="20"/>
        <v xml:space="preserve">NEAR EAST </v>
      </c>
      <c r="AE77" t="str">
        <f t="shared" si="20"/>
        <v>NEAR EAST</v>
      </c>
      <c r="AF77" t="str">
        <f t="shared" si="20"/>
        <v>NEAR EAST</v>
      </c>
      <c r="AG77" t="str">
        <f t="shared" si="20"/>
        <v>NEAR EAST</v>
      </c>
      <c r="AH77" t="str">
        <f t="shared" si="20"/>
        <v>NEAR EAST</v>
      </c>
      <c r="AI77" t="str">
        <f t="shared" si="20"/>
        <v>NEAR EAST</v>
      </c>
      <c r="AJ77" t="str">
        <f t="shared" si="20"/>
        <v>NEAR EAST</v>
      </c>
      <c r="AK77" t="str">
        <f t="shared" si="20"/>
        <v>NEAR EAST</v>
      </c>
      <c r="AL77" t="str">
        <f t="shared" si="20"/>
        <v>NEAR EAST</v>
      </c>
      <c r="AM77" t="str">
        <f t="shared" si="20"/>
        <v>NEAR EAST</v>
      </c>
      <c r="AN77" t="str">
        <f t="shared" si="20"/>
        <v>NEAR EAST</v>
      </c>
      <c r="AO77" t="str">
        <f t="shared" si="20"/>
        <v>NEAR EAST</v>
      </c>
      <c r="AP77" t="str">
        <f t="shared" si="20"/>
        <v>NEAR EAST</v>
      </c>
      <c r="AQ77" t="str">
        <f t="shared" si="20"/>
        <v>NEAR EAST</v>
      </c>
      <c r="AR77" t="str">
        <f t="shared" si="20"/>
        <v>NEAR EAST</v>
      </c>
      <c r="AS77" t="str">
        <f t="shared" si="20"/>
        <v>NEAR EAST</v>
      </c>
      <c r="AT77" t="str">
        <f t="shared" si="20"/>
        <v>NEAR EAST</v>
      </c>
      <c r="AU77" t="str">
        <f t="shared" si="20"/>
        <v>NEAR EAST</v>
      </c>
      <c r="AV77" t="str">
        <f t="shared" si="20"/>
        <v>NEAR EAST</v>
      </c>
      <c r="AW77" t="str">
        <f t="shared" ref="AB77:BA87" si="22">IF(RIGHT(AV77,1)=" ",LEFT(AV77,LEN(AV77)-1),AV77)</f>
        <v>NEAR EAST</v>
      </c>
      <c r="AX77" t="str">
        <f t="shared" si="22"/>
        <v>NEAR EAST</v>
      </c>
      <c r="AY77" t="str">
        <f t="shared" si="22"/>
        <v>NEAR EAST</v>
      </c>
      <c r="AZ77" t="str">
        <f t="shared" si="22"/>
        <v>NEAR EAST</v>
      </c>
      <c r="BA77" t="str">
        <f t="shared" si="22"/>
        <v>NEAR EAST</v>
      </c>
      <c r="BB77" t="s">
        <v>679</v>
      </c>
    </row>
    <row r="78" spans="1:54" ht="14.5" x14ac:dyDescent="0.35">
      <c r="A78" s="13" t="s">
        <v>455</v>
      </c>
      <c r="B78" s="17" t="s">
        <v>386</v>
      </c>
      <c r="C78" t="str">
        <f t="shared" si="17"/>
        <v>Georgia</v>
      </c>
      <c r="D78" s="33" t="s">
        <v>134</v>
      </c>
      <c r="E78" s="33" t="s">
        <v>676</v>
      </c>
      <c r="F78" t="str">
        <f t="shared" si="18"/>
        <v>C.W. OF IND. STATES</v>
      </c>
      <c r="G78" t="str">
        <f t="shared" si="19"/>
        <v>C.W. OF IND. STATES</v>
      </c>
      <c r="H78" t="str">
        <f t="shared" si="21"/>
        <v>C.W. OF IND. STATES</v>
      </c>
      <c r="I78" t="str">
        <f t="shared" si="21"/>
        <v>C.W. OF IND. STATES</v>
      </c>
      <c r="J78" t="str">
        <f t="shared" si="21"/>
        <v>C.W. OF IND. STATES</v>
      </c>
      <c r="K78" t="str">
        <f t="shared" si="21"/>
        <v>C.W. OF IND. STATES</v>
      </c>
      <c r="L78" t="str">
        <f t="shared" si="21"/>
        <v>C.W. OF IND. STATES</v>
      </c>
      <c r="M78" t="str">
        <f t="shared" si="21"/>
        <v>C.W. OF IND. STATES</v>
      </c>
      <c r="N78" t="str">
        <f t="shared" si="21"/>
        <v>C.W. OF IND. STATES</v>
      </c>
      <c r="O78" t="str">
        <f t="shared" si="21"/>
        <v>C.W. OF IND. STATES</v>
      </c>
      <c r="P78" t="str">
        <f t="shared" si="21"/>
        <v>C.W. OF IND. STATES</v>
      </c>
      <c r="Q78" t="str">
        <f t="shared" si="21"/>
        <v>C.W. OF IND. STATES</v>
      </c>
      <c r="R78" t="str">
        <f t="shared" si="21"/>
        <v>C.W. OF IND. STATES</v>
      </c>
      <c r="S78" t="str">
        <f t="shared" si="21"/>
        <v>C.W. OF IND. STATES</v>
      </c>
      <c r="T78" t="str">
        <f t="shared" si="21"/>
        <v>C.W. OF IND. STATES</v>
      </c>
      <c r="U78" t="str">
        <f t="shared" si="21"/>
        <v>C.W. OF IND. STATES</v>
      </c>
      <c r="V78" t="str">
        <f t="shared" si="21"/>
        <v>C.W. OF IND. STATES</v>
      </c>
      <c r="W78" t="str">
        <f t="shared" si="21"/>
        <v>C.W. OF IND. STATES</v>
      </c>
      <c r="X78" t="str">
        <f t="shared" si="21"/>
        <v>C.W. OF IND. STATES</v>
      </c>
      <c r="Y78" t="str">
        <f t="shared" si="21"/>
        <v>C.W. OF IND. STATES</v>
      </c>
      <c r="Z78" t="str">
        <f t="shared" si="21"/>
        <v>C.W. OF IND. STATES</v>
      </c>
      <c r="AA78" t="str">
        <f t="shared" si="21"/>
        <v>C.W. OF IND. STATES</v>
      </c>
      <c r="AB78" t="str">
        <f t="shared" si="22"/>
        <v>C.W. OF IND. STATES</v>
      </c>
      <c r="AC78" t="str">
        <f t="shared" si="22"/>
        <v>C.W. OF IND. STATES</v>
      </c>
      <c r="AD78" t="str">
        <f t="shared" si="22"/>
        <v>C.W. OF IND. STATES</v>
      </c>
      <c r="AE78" t="str">
        <f t="shared" si="22"/>
        <v>C.W. OF IND. STATES</v>
      </c>
      <c r="AF78" t="str">
        <f t="shared" si="22"/>
        <v>C.W. OF IND. STATES</v>
      </c>
      <c r="AG78" t="str">
        <f t="shared" si="22"/>
        <v>C.W. OF IND. STATES</v>
      </c>
      <c r="AH78" t="str">
        <f t="shared" si="22"/>
        <v>C.W. OF IND. STATES</v>
      </c>
      <c r="AI78" t="str">
        <f t="shared" si="22"/>
        <v>C.W. OF IND. STATES</v>
      </c>
      <c r="AJ78" t="str">
        <f t="shared" si="22"/>
        <v>C.W. OF IND. STATES</v>
      </c>
      <c r="AK78" t="str">
        <f t="shared" si="22"/>
        <v>C.W. OF IND. STATES</v>
      </c>
      <c r="AL78" t="str">
        <f t="shared" si="22"/>
        <v>C.W. OF IND. STATES</v>
      </c>
      <c r="AM78" t="str">
        <f t="shared" si="22"/>
        <v>C.W. OF IND. STATES</v>
      </c>
      <c r="AN78" t="str">
        <f t="shared" si="22"/>
        <v>C.W. OF IND. STATES</v>
      </c>
      <c r="AO78" t="str">
        <f t="shared" si="22"/>
        <v>C.W. OF IND. STATES</v>
      </c>
      <c r="AP78" t="str">
        <f t="shared" si="22"/>
        <v>C.W. OF IND. STATES</v>
      </c>
      <c r="AQ78" t="str">
        <f t="shared" si="22"/>
        <v>C.W. OF IND. STATES</v>
      </c>
      <c r="AR78" t="str">
        <f t="shared" si="22"/>
        <v>C.W. OF IND. STATES</v>
      </c>
      <c r="AS78" t="str">
        <f t="shared" si="22"/>
        <v>C.W. OF IND. STATES</v>
      </c>
      <c r="AT78" t="str">
        <f t="shared" si="22"/>
        <v>C.W. OF IND. STATES</v>
      </c>
      <c r="AU78" t="str">
        <f t="shared" si="22"/>
        <v>C.W. OF IND. STATES</v>
      </c>
      <c r="AV78" t="str">
        <f t="shared" si="22"/>
        <v>C.W. OF IND. STATES</v>
      </c>
      <c r="AW78" t="str">
        <f t="shared" si="22"/>
        <v>C.W. OF IND. STATES</v>
      </c>
      <c r="AX78" t="str">
        <f t="shared" si="22"/>
        <v>C.W. OF IND. STATES</v>
      </c>
      <c r="AY78" t="str">
        <f t="shared" si="22"/>
        <v>C.W. OF IND. STATES</v>
      </c>
      <c r="AZ78" t="str">
        <f t="shared" si="22"/>
        <v>C.W. OF IND. STATES</v>
      </c>
      <c r="BA78" t="str">
        <f t="shared" si="22"/>
        <v>C.W. OF IND. STATES</v>
      </c>
      <c r="BB78" t="s">
        <v>676</v>
      </c>
    </row>
    <row r="79" spans="1:54" ht="14.5" x14ac:dyDescent="0.35">
      <c r="A79" s="13" t="s">
        <v>456</v>
      </c>
      <c r="B79" s="17" t="s">
        <v>378</v>
      </c>
      <c r="C79" t="str">
        <f t="shared" si="17"/>
        <v>Germany</v>
      </c>
      <c r="D79" s="33" t="s">
        <v>135</v>
      </c>
      <c r="E79" s="33" t="s">
        <v>673</v>
      </c>
      <c r="F79" t="str">
        <f t="shared" si="18"/>
        <v xml:space="preserve">WESTERN EUROPE                    </v>
      </c>
      <c r="G79" t="str">
        <f t="shared" si="19"/>
        <v xml:space="preserve">WESTERN EUROPE                   </v>
      </c>
      <c r="H79" t="str">
        <f t="shared" si="21"/>
        <v xml:space="preserve">WESTERN EUROPE                  </v>
      </c>
      <c r="I79" t="str">
        <f t="shared" si="21"/>
        <v xml:space="preserve">WESTERN EUROPE                 </v>
      </c>
      <c r="J79" t="str">
        <f t="shared" si="21"/>
        <v xml:space="preserve">WESTERN EUROPE                </v>
      </c>
      <c r="K79" t="str">
        <f t="shared" si="21"/>
        <v xml:space="preserve">WESTERN EUROPE               </v>
      </c>
      <c r="L79" t="str">
        <f t="shared" si="21"/>
        <v xml:space="preserve">WESTERN EUROPE              </v>
      </c>
      <c r="M79" t="str">
        <f t="shared" si="21"/>
        <v xml:space="preserve">WESTERN EUROPE             </v>
      </c>
      <c r="N79" t="str">
        <f t="shared" si="21"/>
        <v xml:space="preserve">WESTERN EUROPE            </v>
      </c>
      <c r="O79" t="str">
        <f t="shared" si="21"/>
        <v xml:space="preserve">WESTERN EUROPE           </v>
      </c>
      <c r="P79" t="str">
        <f t="shared" si="21"/>
        <v xml:space="preserve">WESTERN EUROPE          </v>
      </c>
      <c r="Q79" t="str">
        <f t="shared" si="21"/>
        <v xml:space="preserve">WESTERN EUROPE         </v>
      </c>
      <c r="R79" t="str">
        <f t="shared" si="21"/>
        <v xml:space="preserve">WESTERN EUROPE        </v>
      </c>
      <c r="S79" t="str">
        <f t="shared" si="21"/>
        <v xml:space="preserve">WESTERN EUROPE       </v>
      </c>
      <c r="T79" t="str">
        <f t="shared" si="21"/>
        <v xml:space="preserve">WESTERN EUROPE      </v>
      </c>
      <c r="U79" t="str">
        <f t="shared" si="21"/>
        <v xml:space="preserve">WESTERN EUROPE     </v>
      </c>
      <c r="V79" t="str">
        <f t="shared" si="21"/>
        <v xml:space="preserve">WESTERN EUROPE    </v>
      </c>
      <c r="W79" t="str">
        <f t="shared" si="21"/>
        <v xml:space="preserve">WESTERN EUROPE   </v>
      </c>
      <c r="X79" t="str">
        <f t="shared" si="21"/>
        <v xml:space="preserve">WESTERN EUROPE  </v>
      </c>
      <c r="Y79" t="str">
        <f t="shared" si="21"/>
        <v xml:space="preserve">WESTERN EUROPE </v>
      </c>
      <c r="Z79" t="str">
        <f t="shared" si="21"/>
        <v>WESTERN EUROPE</v>
      </c>
      <c r="AA79" t="str">
        <f t="shared" si="21"/>
        <v>WESTERN EUROPE</v>
      </c>
      <c r="AB79" t="str">
        <f t="shared" si="22"/>
        <v>WESTERN EUROPE</v>
      </c>
      <c r="AC79" t="str">
        <f t="shared" si="22"/>
        <v>WESTERN EUROPE</v>
      </c>
      <c r="AD79" t="str">
        <f t="shared" si="22"/>
        <v>WESTERN EUROPE</v>
      </c>
      <c r="AE79" t="str">
        <f t="shared" si="22"/>
        <v>WESTERN EUROPE</v>
      </c>
      <c r="AF79" t="str">
        <f t="shared" si="22"/>
        <v>WESTERN EUROPE</v>
      </c>
      <c r="AG79" t="str">
        <f t="shared" si="22"/>
        <v>WESTERN EUROPE</v>
      </c>
      <c r="AH79" t="str">
        <f t="shared" si="22"/>
        <v>WESTERN EUROPE</v>
      </c>
      <c r="AI79" t="str">
        <f t="shared" si="22"/>
        <v>WESTERN EUROPE</v>
      </c>
      <c r="AJ79" t="str">
        <f t="shared" si="22"/>
        <v>WESTERN EUROPE</v>
      </c>
      <c r="AK79" t="str">
        <f t="shared" si="22"/>
        <v>WESTERN EUROPE</v>
      </c>
      <c r="AL79" t="str">
        <f t="shared" si="22"/>
        <v>WESTERN EUROPE</v>
      </c>
      <c r="AM79" t="str">
        <f t="shared" si="22"/>
        <v>WESTERN EUROPE</v>
      </c>
      <c r="AN79" t="str">
        <f t="shared" si="22"/>
        <v>WESTERN EUROPE</v>
      </c>
      <c r="AO79" t="str">
        <f t="shared" si="22"/>
        <v>WESTERN EUROPE</v>
      </c>
      <c r="AP79" t="str">
        <f t="shared" si="22"/>
        <v>WESTERN EUROPE</v>
      </c>
      <c r="AQ79" t="str">
        <f t="shared" si="22"/>
        <v>WESTERN EUROPE</v>
      </c>
      <c r="AR79" t="str">
        <f t="shared" si="22"/>
        <v>WESTERN EUROPE</v>
      </c>
      <c r="AS79" t="str">
        <f t="shared" si="22"/>
        <v>WESTERN EUROPE</v>
      </c>
      <c r="AT79" t="str">
        <f t="shared" si="22"/>
        <v>WESTERN EUROPE</v>
      </c>
      <c r="AU79" t="str">
        <f t="shared" si="22"/>
        <v>WESTERN EUROPE</v>
      </c>
      <c r="AV79" t="str">
        <f t="shared" si="22"/>
        <v>WESTERN EUROPE</v>
      </c>
      <c r="AW79" t="str">
        <f t="shared" si="22"/>
        <v>WESTERN EUROPE</v>
      </c>
      <c r="AX79" t="str">
        <f t="shared" si="22"/>
        <v>WESTERN EUROPE</v>
      </c>
      <c r="AY79" t="str">
        <f t="shared" si="22"/>
        <v>WESTERN EUROPE</v>
      </c>
      <c r="AZ79" t="str">
        <f t="shared" si="22"/>
        <v>WESTERN EUROPE</v>
      </c>
      <c r="BA79" t="str">
        <f t="shared" si="22"/>
        <v>WESTERN EUROPE</v>
      </c>
      <c r="BB79" t="s">
        <v>673</v>
      </c>
    </row>
    <row r="80" spans="1:54" ht="14.5" x14ac:dyDescent="0.35">
      <c r="A80" s="13" t="s">
        <v>457</v>
      </c>
      <c r="B80" s="17" t="s">
        <v>380</v>
      </c>
      <c r="C80" t="str">
        <f t="shared" si="17"/>
        <v>Ghana</v>
      </c>
      <c r="D80" s="33" t="s">
        <v>136</v>
      </c>
      <c r="E80" s="33" t="s">
        <v>674</v>
      </c>
      <c r="F80" t="str">
        <f t="shared" si="18"/>
        <v xml:space="preserve">SUB-SAHARAN AFRICA                </v>
      </c>
      <c r="G80" t="str">
        <f t="shared" si="19"/>
        <v xml:space="preserve">SUB-SAHARAN AFRICA               </v>
      </c>
      <c r="H80" t="str">
        <f t="shared" si="21"/>
        <v xml:space="preserve">SUB-SAHARAN AFRICA              </v>
      </c>
      <c r="I80" t="str">
        <f t="shared" si="21"/>
        <v xml:space="preserve">SUB-SAHARAN AFRICA             </v>
      </c>
      <c r="J80" t="str">
        <f t="shared" si="21"/>
        <v xml:space="preserve">SUB-SAHARAN AFRICA            </v>
      </c>
      <c r="K80" t="str">
        <f t="shared" si="21"/>
        <v xml:space="preserve">SUB-SAHARAN AFRICA           </v>
      </c>
      <c r="L80" t="str">
        <f t="shared" si="21"/>
        <v xml:space="preserve">SUB-SAHARAN AFRICA          </v>
      </c>
      <c r="M80" t="str">
        <f t="shared" si="21"/>
        <v xml:space="preserve">SUB-SAHARAN AFRICA         </v>
      </c>
      <c r="N80" t="str">
        <f t="shared" si="21"/>
        <v xml:space="preserve">SUB-SAHARAN AFRICA        </v>
      </c>
      <c r="O80" t="str">
        <f t="shared" si="21"/>
        <v xml:space="preserve">SUB-SAHARAN AFRICA       </v>
      </c>
      <c r="P80" t="str">
        <f t="shared" si="21"/>
        <v xml:space="preserve">SUB-SAHARAN AFRICA      </v>
      </c>
      <c r="Q80" t="str">
        <f t="shared" si="21"/>
        <v xml:space="preserve">SUB-SAHARAN AFRICA     </v>
      </c>
      <c r="R80" t="str">
        <f t="shared" si="21"/>
        <v xml:space="preserve">SUB-SAHARAN AFRICA    </v>
      </c>
      <c r="S80" t="str">
        <f t="shared" si="21"/>
        <v xml:space="preserve">SUB-SAHARAN AFRICA   </v>
      </c>
      <c r="T80" t="str">
        <f t="shared" si="21"/>
        <v xml:space="preserve">SUB-SAHARAN AFRICA  </v>
      </c>
      <c r="U80" t="str">
        <f t="shared" si="21"/>
        <v xml:space="preserve">SUB-SAHARAN AFRICA </v>
      </c>
      <c r="V80" t="str">
        <f t="shared" si="21"/>
        <v>SUB-SAHARAN AFRICA</v>
      </c>
      <c r="W80" t="str">
        <f t="shared" si="21"/>
        <v>SUB-SAHARAN AFRICA</v>
      </c>
      <c r="X80" t="str">
        <f t="shared" si="21"/>
        <v>SUB-SAHARAN AFRICA</v>
      </c>
      <c r="Y80" t="str">
        <f t="shared" si="21"/>
        <v>SUB-SAHARAN AFRICA</v>
      </c>
      <c r="Z80" t="str">
        <f t="shared" si="21"/>
        <v>SUB-SAHARAN AFRICA</v>
      </c>
      <c r="AA80" t="str">
        <f t="shared" si="21"/>
        <v>SUB-SAHARAN AFRICA</v>
      </c>
      <c r="AB80" t="str">
        <f t="shared" si="22"/>
        <v>SUB-SAHARAN AFRICA</v>
      </c>
      <c r="AC80" t="str">
        <f t="shared" si="22"/>
        <v>SUB-SAHARAN AFRICA</v>
      </c>
      <c r="AD80" t="str">
        <f t="shared" si="22"/>
        <v>SUB-SAHARAN AFRICA</v>
      </c>
      <c r="AE80" t="str">
        <f t="shared" si="22"/>
        <v>SUB-SAHARAN AFRICA</v>
      </c>
      <c r="AF80" t="str">
        <f t="shared" si="22"/>
        <v>SUB-SAHARAN AFRICA</v>
      </c>
      <c r="AG80" t="str">
        <f t="shared" si="22"/>
        <v>SUB-SAHARAN AFRICA</v>
      </c>
      <c r="AH80" t="str">
        <f t="shared" si="22"/>
        <v>SUB-SAHARAN AFRICA</v>
      </c>
      <c r="AI80" t="str">
        <f t="shared" si="22"/>
        <v>SUB-SAHARAN AFRICA</v>
      </c>
      <c r="AJ80" t="str">
        <f t="shared" si="22"/>
        <v>SUB-SAHARAN AFRICA</v>
      </c>
      <c r="AK80" t="str">
        <f t="shared" si="22"/>
        <v>SUB-SAHARAN AFRICA</v>
      </c>
      <c r="AL80" t="str">
        <f t="shared" si="22"/>
        <v>SUB-SAHARAN AFRICA</v>
      </c>
      <c r="AM80" t="str">
        <f t="shared" si="22"/>
        <v>SUB-SAHARAN AFRICA</v>
      </c>
      <c r="AN80" t="str">
        <f t="shared" si="22"/>
        <v>SUB-SAHARAN AFRICA</v>
      </c>
      <c r="AO80" t="str">
        <f t="shared" si="22"/>
        <v>SUB-SAHARAN AFRICA</v>
      </c>
      <c r="AP80" t="str">
        <f t="shared" si="22"/>
        <v>SUB-SAHARAN AFRICA</v>
      </c>
      <c r="AQ80" t="str">
        <f t="shared" si="22"/>
        <v>SUB-SAHARAN AFRICA</v>
      </c>
      <c r="AR80" t="str">
        <f t="shared" si="22"/>
        <v>SUB-SAHARAN AFRICA</v>
      </c>
      <c r="AS80" t="str">
        <f t="shared" si="22"/>
        <v>SUB-SAHARAN AFRICA</v>
      </c>
      <c r="AT80" t="str">
        <f t="shared" si="22"/>
        <v>SUB-SAHARAN AFRICA</v>
      </c>
      <c r="AU80" t="str">
        <f t="shared" si="22"/>
        <v>SUB-SAHARAN AFRICA</v>
      </c>
      <c r="AV80" t="str">
        <f t="shared" si="22"/>
        <v>SUB-SAHARAN AFRICA</v>
      </c>
      <c r="AW80" t="str">
        <f t="shared" si="22"/>
        <v>SUB-SAHARAN AFRICA</v>
      </c>
      <c r="AX80" t="str">
        <f t="shared" si="22"/>
        <v>SUB-SAHARAN AFRICA</v>
      </c>
      <c r="AY80" t="str">
        <f t="shared" si="22"/>
        <v>SUB-SAHARAN AFRICA</v>
      </c>
      <c r="AZ80" t="str">
        <f t="shared" si="22"/>
        <v>SUB-SAHARAN AFRICA</v>
      </c>
      <c r="BA80" t="str">
        <f t="shared" si="22"/>
        <v>SUB-SAHARAN AFRICA</v>
      </c>
      <c r="BB80" t="s">
        <v>674</v>
      </c>
    </row>
    <row r="81" spans="1:54" ht="14.5" x14ac:dyDescent="0.35">
      <c r="A81" s="13" t="s">
        <v>458</v>
      </c>
      <c r="B81" s="17" t="s">
        <v>378</v>
      </c>
      <c r="C81" t="str">
        <f t="shared" si="17"/>
        <v>Gibraltar</v>
      </c>
      <c r="D81" s="33" t="s">
        <v>137</v>
      </c>
      <c r="E81" s="33" t="s">
        <v>673</v>
      </c>
      <c r="F81" t="str">
        <f t="shared" si="18"/>
        <v xml:space="preserve">WESTERN EUROPE                    </v>
      </c>
      <c r="G81" t="str">
        <f t="shared" si="19"/>
        <v xml:space="preserve">WESTERN EUROPE                   </v>
      </c>
      <c r="H81" t="str">
        <f t="shared" si="21"/>
        <v xml:space="preserve">WESTERN EUROPE                  </v>
      </c>
      <c r="I81" t="str">
        <f t="shared" si="21"/>
        <v xml:space="preserve">WESTERN EUROPE                 </v>
      </c>
      <c r="J81" t="str">
        <f t="shared" si="21"/>
        <v xml:space="preserve">WESTERN EUROPE                </v>
      </c>
      <c r="K81" t="str">
        <f t="shared" si="21"/>
        <v xml:space="preserve">WESTERN EUROPE               </v>
      </c>
      <c r="L81" t="str">
        <f t="shared" si="21"/>
        <v xml:space="preserve">WESTERN EUROPE              </v>
      </c>
      <c r="M81" t="str">
        <f t="shared" si="21"/>
        <v xml:space="preserve">WESTERN EUROPE             </v>
      </c>
      <c r="N81" t="str">
        <f t="shared" si="21"/>
        <v xml:space="preserve">WESTERN EUROPE            </v>
      </c>
      <c r="O81" t="str">
        <f t="shared" si="21"/>
        <v xml:space="preserve">WESTERN EUROPE           </v>
      </c>
      <c r="P81" t="str">
        <f t="shared" si="21"/>
        <v xml:space="preserve">WESTERN EUROPE          </v>
      </c>
      <c r="Q81" t="str">
        <f t="shared" si="21"/>
        <v xml:space="preserve">WESTERN EUROPE         </v>
      </c>
      <c r="R81" t="str">
        <f t="shared" si="21"/>
        <v xml:space="preserve">WESTERN EUROPE        </v>
      </c>
      <c r="S81" t="str">
        <f t="shared" si="21"/>
        <v xml:space="preserve">WESTERN EUROPE       </v>
      </c>
      <c r="T81" t="str">
        <f t="shared" si="21"/>
        <v xml:space="preserve">WESTERN EUROPE      </v>
      </c>
      <c r="U81" t="str">
        <f t="shared" si="21"/>
        <v xml:space="preserve">WESTERN EUROPE     </v>
      </c>
      <c r="V81" t="str">
        <f t="shared" si="21"/>
        <v xml:space="preserve">WESTERN EUROPE    </v>
      </c>
      <c r="W81" t="str">
        <f t="shared" ref="H81:AA94" si="23">IF(RIGHT(V81,1)=" ",LEFT(V81,LEN(V81)-1),V81)</f>
        <v xml:space="preserve">WESTERN EUROPE   </v>
      </c>
      <c r="X81" t="str">
        <f t="shared" si="23"/>
        <v xml:space="preserve">WESTERN EUROPE  </v>
      </c>
      <c r="Y81" t="str">
        <f t="shared" si="23"/>
        <v xml:space="preserve">WESTERN EUROPE </v>
      </c>
      <c r="Z81" t="str">
        <f t="shared" si="23"/>
        <v>WESTERN EUROPE</v>
      </c>
      <c r="AA81" t="str">
        <f t="shared" si="23"/>
        <v>WESTERN EUROPE</v>
      </c>
      <c r="AB81" t="str">
        <f t="shared" si="22"/>
        <v>WESTERN EUROPE</v>
      </c>
      <c r="AC81" t="str">
        <f t="shared" si="22"/>
        <v>WESTERN EUROPE</v>
      </c>
      <c r="AD81" t="str">
        <f t="shared" si="22"/>
        <v>WESTERN EUROPE</v>
      </c>
      <c r="AE81" t="str">
        <f t="shared" si="22"/>
        <v>WESTERN EUROPE</v>
      </c>
      <c r="AF81" t="str">
        <f t="shared" si="22"/>
        <v>WESTERN EUROPE</v>
      </c>
      <c r="AG81" t="str">
        <f t="shared" si="22"/>
        <v>WESTERN EUROPE</v>
      </c>
      <c r="AH81" t="str">
        <f t="shared" si="22"/>
        <v>WESTERN EUROPE</v>
      </c>
      <c r="AI81" t="str">
        <f t="shared" si="22"/>
        <v>WESTERN EUROPE</v>
      </c>
      <c r="AJ81" t="str">
        <f t="shared" si="22"/>
        <v>WESTERN EUROPE</v>
      </c>
      <c r="AK81" t="str">
        <f t="shared" si="22"/>
        <v>WESTERN EUROPE</v>
      </c>
      <c r="AL81" t="str">
        <f t="shared" si="22"/>
        <v>WESTERN EUROPE</v>
      </c>
      <c r="AM81" t="str">
        <f t="shared" si="22"/>
        <v>WESTERN EUROPE</v>
      </c>
      <c r="AN81" t="str">
        <f t="shared" si="22"/>
        <v>WESTERN EUROPE</v>
      </c>
      <c r="AO81" t="str">
        <f t="shared" si="22"/>
        <v>WESTERN EUROPE</v>
      </c>
      <c r="AP81" t="str">
        <f t="shared" si="22"/>
        <v>WESTERN EUROPE</v>
      </c>
      <c r="AQ81" t="str">
        <f t="shared" si="22"/>
        <v>WESTERN EUROPE</v>
      </c>
      <c r="AR81" t="str">
        <f t="shared" si="22"/>
        <v>WESTERN EUROPE</v>
      </c>
      <c r="AS81" t="str">
        <f t="shared" si="22"/>
        <v>WESTERN EUROPE</v>
      </c>
      <c r="AT81" t="str">
        <f t="shared" si="22"/>
        <v>WESTERN EUROPE</v>
      </c>
      <c r="AU81" t="str">
        <f t="shared" si="22"/>
        <v>WESTERN EUROPE</v>
      </c>
      <c r="AV81" t="str">
        <f t="shared" si="22"/>
        <v>WESTERN EUROPE</v>
      </c>
      <c r="AW81" t="str">
        <f t="shared" si="22"/>
        <v>WESTERN EUROPE</v>
      </c>
      <c r="AX81" t="str">
        <f t="shared" si="22"/>
        <v>WESTERN EUROPE</v>
      </c>
      <c r="AY81" t="str">
        <f t="shared" si="22"/>
        <v>WESTERN EUROPE</v>
      </c>
      <c r="AZ81" t="str">
        <f t="shared" si="22"/>
        <v>WESTERN EUROPE</v>
      </c>
      <c r="BA81" t="str">
        <f t="shared" si="22"/>
        <v>WESTERN EUROPE</v>
      </c>
      <c r="BB81" t="s">
        <v>673</v>
      </c>
    </row>
    <row r="82" spans="1:54" ht="14.5" x14ac:dyDescent="0.35">
      <c r="A82" s="13" t="s">
        <v>459</v>
      </c>
      <c r="B82" s="17" t="s">
        <v>378</v>
      </c>
      <c r="C82" t="str">
        <f t="shared" si="17"/>
        <v>Greece</v>
      </c>
      <c r="D82" s="33" t="s">
        <v>138</v>
      </c>
      <c r="E82" s="33" t="s">
        <v>673</v>
      </c>
      <c r="F82" t="str">
        <f t="shared" si="18"/>
        <v xml:space="preserve">WESTERN EUROPE                    </v>
      </c>
      <c r="G82" t="str">
        <f t="shared" si="19"/>
        <v xml:space="preserve">WESTERN EUROPE                   </v>
      </c>
      <c r="H82" t="str">
        <f t="shared" si="23"/>
        <v xml:space="preserve">WESTERN EUROPE                  </v>
      </c>
      <c r="I82" t="str">
        <f t="shared" si="23"/>
        <v xml:space="preserve">WESTERN EUROPE                 </v>
      </c>
      <c r="J82" t="str">
        <f t="shared" si="23"/>
        <v xml:space="preserve">WESTERN EUROPE                </v>
      </c>
      <c r="K82" t="str">
        <f t="shared" si="23"/>
        <v xml:space="preserve">WESTERN EUROPE               </v>
      </c>
      <c r="L82" t="str">
        <f t="shared" si="23"/>
        <v xml:space="preserve">WESTERN EUROPE              </v>
      </c>
      <c r="M82" t="str">
        <f t="shared" si="23"/>
        <v xml:space="preserve">WESTERN EUROPE             </v>
      </c>
      <c r="N82" t="str">
        <f t="shared" si="23"/>
        <v xml:space="preserve">WESTERN EUROPE            </v>
      </c>
      <c r="O82" t="str">
        <f t="shared" si="23"/>
        <v xml:space="preserve">WESTERN EUROPE           </v>
      </c>
      <c r="P82" t="str">
        <f t="shared" si="23"/>
        <v xml:space="preserve">WESTERN EUROPE          </v>
      </c>
      <c r="Q82" t="str">
        <f t="shared" si="23"/>
        <v xml:space="preserve">WESTERN EUROPE         </v>
      </c>
      <c r="R82" t="str">
        <f t="shared" si="23"/>
        <v xml:space="preserve">WESTERN EUROPE        </v>
      </c>
      <c r="S82" t="str">
        <f t="shared" si="23"/>
        <v xml:space="preserve">WESTERN EUROPE       </v>
      </c>
      <c r="T82" t="str">
        <f t="shared" si="23"/>
        <v xml:space="preserve">WESTERN EUROPE      </v>
      </c>
      <c r="U82" t="str">
        <f t="shared" si="23"/>
        <v xml:space="preserve">WESTERN EUROPE     </v>
      </c>
      <c r="V82" t="str">
        <f t="shared" si="23"/>
        <v xml:space="preserve">WESTERN EUROPE    </v>
      </c>
      <c r="W82" t="str">
        <f t="shared" si="23"/>
        <v xml:space="preserve">WESTERN EUROPE   </v>
      </c>
      <c r="X82" t="str">
        <f t="shared" si="23"/>
        <v xml:space="preserve">WESTERN EUROPE  </v>
      </c>
      <c r="Y82" t="str">
        <f t="shared" si="23"/>
        <v xml:space="preserve">WESTERN EUROPE </v>
      </c>
      <c r="Z82" t="str">
        <f t="shared" si="23"/>
        <v>WESTERN EUROPE</v>
      </c>
      <c r="AA82" t="str">
        <f t="shared" si="23"/>
        <v>WESTERN EUROPE</v>
      </c>
      <c r="AB82" t="str">
        <f t="shared" si="22"/>
        <v>WESTERN EUROPE</v>
      </c>
      <c r="AC82" t="str">
        <f t="shared" si="22"/>
        <v>WESTERN EUROPE</v>
      </c>
      <c r="AD82" t="str">
        <f t="shared" si="22"/>
        <v>WESTERN EUROPE</v>
      </c>
      <c r="AE82" t="str">
        <f t="shared" si="22"/>
        <v>WESTERN EUROPE</v>
      </c>
      <c r="AF82" t="str">
        <f t="shared" si="22"/>
        <v>WESTERN EUROPE</v>
      </c>
      <c r="AG82" t="str">
        <f t="shared" si="22"/>
        <v>WESTERN EUROPE</v>
      </c>
      <c r="AH82" t="str">
        <f t="shared" si="22"/>
        <v>WESTERN EUROPE</v>
      </c>
      <c r="AI82" t="str">
        <f t="shared" si="22"/>
        <v>WESTERN EUROPE</v>
      </c>
      <c r="AJ82" t="str">
        <f t="shared" si="22"/>
        <v>WESTERN EUROPE</v>
      </c>
      <c r="AK82" t="str">
        <f t="shared" si="22"/>
        <v>WESTERN EUROPE</v>
      </c>
      <c r="AL82" t="str">
        <f t="shared" si="22"/>
        <v>WESTERN EUROPE</v>
      </c>
      <c r="AM82" t="str">
        <f t="shared" si="22"/>
        <v>WESTERN EUROPE</v>
      </c>
      <c r="AN82" t="str">
        <f t="shared" si="22"/>
        <v>WESTERN EUROPE</v>
      </c>
      <c r="AO82" t="str">
        <f t="shared" si="22"/>
        <v>WESTERN EUROPE</v>
      </c>
      <c r="AP82" t="str">
        <f t="shared" si="22"/>
        <v>WESTERN EUROPE</v>
      </c>
      <c r="AQ82" t="str">
        <f t="shared" si="22"/>
        <v>WESTERN EUROPE</v>
      </c>
      <c r="AR82" t="str">
        <f t="shared" si="22"/>
        <v>WESTERN EUROPE</v>
      </c>
      <c r="AS82" t="str">
        <f t="shared" si="22"/>
        <v>WESTERN EUROPE</v>
      </c>
      <c r="AT82" t="str">
        <f t="shared" si="22"/>
        <v>WESTERN EUROPE</v>
      </c>
      <c r="AU82" t="str">
        <f t="shared" si="22"/>
        <v>WESTERN EUROPE</v>
      </c>
      <c r="AV82" t="str">
        <f t="shared" si="22"/>
        <v>WESTERN EUROPE</v>
      </c>
      <c r="AW82" t="str">
        <f t="shared" si="22"/>
        <v>WESTERN EUROPE</v>
      </c>
      <c r="AX82" t="str">
        <f t="shared" si="22"/>
        <v>WESTERN EUROPE</v>
      </c>
      <c r="AY82" t="str">
        <f t="shared" si="22"/>
        <v>WESTERN EUROPE</v>
      </c>
      <c r="AZ82" t="str">
        <f t="shared" si="22"/>
        <v>WESTERN EUROPE</v>
      </c>
      <c r="BA82" t="str">
        <f t="shared" si="22"/>
        <v>WESTERN EUROPE</v>
      </c>
      <c r="BB82" t="s">
        <v>673</v>
      </c>
    </row>
    <row r="83" spans="1:54" ht="14.5" x14ac:dyDescent="0.35">
      <c r="A83" s="13" t="s">
        <v>460</v>
      </c>
      <c r="B83" s="17" t="s">
        <v>401</v>
      </c>
      <c r="C83" t="str">
        <f t="shared" si="17"/>
        <v>Greenland</v>
      </c>
      <c r="D83" s="33" t="s">
        <v>139</v>
      </c>
      <c r="E83" s="33" t="s">
        <v>677</v>
      </c>
      <c r="F83" t="str">
        <f t="shared" si="18"/>
        <v xml:space="preserve">NORTHERN AMERICA                  </v>
      </c>
      <c r="G83" t="str">
        <f t="shared" si="19"/>
        <v xml:space="preserve">NORTHERN AMERICA                 </v>
      </c>
      <c r="H83" t="str">
        <f t="shared" si="23"/>
        <v xml:space="preserve">NORTHERN AMERICA                </v>
      </c>
      <c r="I83" t="str">
        <f t="shared" si="23"/>
        <v xml:space="preserve">NORTHERN AMERICA               </v>
      </c>
      <c r="J83" t="str">
        <f t="shared" si="23"/>
        <v xml:space="preserve">NORTHERN AMERICA              </v>
      </c>
      <c r="K83" t="str">
        <f t="shared" si="23"/>
        <v xml:space="preserve">NORTHERN AMERICA             </v>
      </c>
      <c r="L83" t="str">
        <f t="shared" si="23"/>
        <v xml:space="preserve">NORTHERN AMERICA            </v>
      </c>
      <c r="M83" t="str">
        <f t="shared" si="23"/>
        <v xml:space="preserve">NORTHERN AMERICA           </v>
      </c>
      <c r="N83" t="str">
        <f t="shared" si="23"/>
        <v xml:space="preserve">NORTHERN AMERICA          </v>
      </c>
      <c r="O83" t="str">
        <f t="shared" si="23"/>
        <v xml:space="preserve">NORTHERN AMERICA         </v>
      </c>
      <c r="P83" t="str">
        <f t="shared" si="23"/>
        <v xml:space="preserve">NORTHERN AMERICA        </v>
      </c>
      <c r="Q83" t="str">
        <f t="shared" si="23"/>
        <v xml:space="preserve">NORTHERN AMERICA       </v>
      </c>
      <c r="R83" t="str">
        <f t="shared" si="23"/>
        <v xml:space="preserve">NORTHERN AMERICA      </v>
      </c>
      <c r="S83" t="str">
        <f t="shared" si="23"/>
        <v xml:space="preserve">NORTHERN AMERICA     </v>
      </c>
      <c r="T83" t="str">
        <f t="shared" si="23"/>
        <v xml:space="preserve">NORTHERN AMERICA    </v>
      </c>
      <c r="U83" t="str">
        <f t="shared" si="23"/>
        <v xml:space="preserve">NORTHERN AMERICA   </v>
      </c>
      <c r="V83" t="str">
        <f t="shared" si="23"/>
        <v xml:space="preserve">NORTHERN AMERICA  </v>
      </c>
      <c r="W83" t="str">
        <f t="shared" si="23"/>
        <v xml:space="preserve">NORTHERN AMERICA </v>
      </c>
      <c r="X83" t="str">
        <f t="shared" si="23"/>
        <v>NORTHERN AMERICA</v>
      </c>
      <c r="Y83" t="str">
        <f t="shared" si="23"/>
        <v>NORTHERN AMERICA</v>
      </c>
      <c r="Z83" t="str">
        <f t="shared" si="23"/>
        <v>NORTHERN AMERICA</v>
      </c>
      <c r="AA83" t="str">
        <f t="shared" si="23"/>
        <v>NORTHERN AMERICA</v>
      </c>
      <c r="AB83" t="str">
        <f t="shared" si="22"/>
        <v>NORTHERN AMERICA</v>
      </c>
      <c r="AC83" t="str">
        <f t="shared" si="22"/>
        <v>NORTHERN AMERICA</v>
      </c>
      <c r="AD83" t="str">
        <f t="shared" si="22"/>
        <v>NORTHERN AMERICA</v>
      </c>
      <c r="AE83" t="str">
        <f t="shared" si="22"/>
        <v>NORTHERN AMERICA</v>
      </c>
      <c r="AF83" t="str">
        <f t="shared" si="22"/>
        <v>NORTHERN AMERICA</v>
      </c>
      <c r="AG83" t="str">
        <f t="shared" si="22"/>
        <v>NORTHERN AMERICA</v>
      </c>
      <c r="AH83" t="str">
        <f t="shared" si="22"/>
        <v>NORTHERN AMERICA</v>
      </c>
      <c r="AI83" t="str">
        <f t="shared" si="22"/>
        <v>NORTHERN AMERICA</v>
      </c>
      <c r="AJ83" t="str">
        <f t="shared" si="22"/>
        <v>NORTHERN AMERICA</v>
      </c>
      <c r="AK83" t="str">
        <f t="shared" si="22"/>
        <v>NORTHERN AMERICA</v>
      </c>
      <c r="AL83" t="str">
        <f t="shared" si="22"/>
        <v>NORTHERN AMERICA</v>
      </c>
      <c r="AM83" t="str">
        <f t="shared" si="22"/>
        <v>NORTHERN AMERICA</v>
      </c>
      <c r="AN83" t="str">
        <f t="shared" si="22"/>
        <v>NORTHERN AMERICA</v>
      </c>
      <c r="AO83" t="str">
        <f t="shared" si="22"/>
        <v>NORTHERN AMERICA</v>
      </c>
      <c r="AP83" t="str">
        <f t="shared" si="22"/>
        <v>NORTHERN AMERICA</v>
      </c>
      <c r="AQ83" t="str">
        <f t="shared" si="22"/>
        <v>NORTHERN AMERICA</v>
      </c>
      <c r="AR83" t="str">
        <f t="shared" si="22"/>
        <v>NORTHERN AMERICA</v>
      </c>
      <c r="AS83" t="str">
        <f t="shared" si="22"/>
        <v>NORTHERN AMERICA</v>
      </c>
      <c r="AT83" t="str">
        <f t="shared" si="22"/>
        <v>NORTHERN AMERICA</v>
      </c>
      <c r="AU83" t="str">
        <f t="shared" si="22"/>
        <v>NORTHERN AMERICA</v>
      </c>
      <c r="AV83" t="str">
        <f t="shared" si="22"/>
        <v>NORTHERN AMERICA</v>
      </c>
      <c r="AW83" t="str">
        <f t="shared" si="22"/>
        <v>NORTHERN AMERICA</v>
      </c>
      <c r="AX83" t="str">
        <f t="shared" si="22"/>
        <v>NORTHERN AMERICA</v>
      </c>
      <c r="AY83" t="str">
        <f t="shared" si="22"/>
        <v>NORTHERN AMERICA</v>
      </c>
      <c r="AZ83" t="str">
        <f t="shared" si="22"/>
        <v>NORTHERN AMERICA</v>
      </c>
      <c r="BA83" t="str">
        <f t="shared" si="22"/>
        <v>NORTHERN AMERICA</v>
      </c>
      <c r="BB83" t="s">
        <v>677</v>
      </c>
    </row>
    <row r="84" spans="1:54" ht="14.5" x14ac:dyDescent="0.35">
      <c r="A84" s="13" t="s">
        <v>461</v>
      </c>
      <c r="B84" s="17" t="s">
        <v>382</v>
      </c>
      <c r="C84" t="str">
        <f t="shared" si="17"/>
        <v>Grenada</v>
      </c>
      <c r="D84" s="33" t="s">
        <v>140</v>
      </c>
      <c r="E84" s="33" t="s">
        <v>675</v>
      </c>
      <c r="F84" t="str">
        <f t="shared" si="18"/>
        <v xml:space="preserve">LATIN AMER. &amp; CARIB   </v>
      </c>
      <c r="G84" t="str">
        <f t="shared" si="19"/>
        <v xml:space="preserve">LATIN AMER. &amp; CARIB  </v>
      </c>
      <c r="H84" t="str">
        <f t="shared" si="23"/>
        <v xml:space="preserve">LATIN AMER. &amp; CARIB </v>
      </c>
      <c r="I84" t="str">
        <f t="shared" si="23"/>
        <v>LATIN AMER. &amp; CARIB</v>
      </c>
      <c r="J84" t="str">
        <f t="shared" si="23"/>
        <v>LATIN AMER. &amp; CARIB</v>
      </c>
      <c r="K84" t="str">
        <f t="shared" si="23"/>
        <v>LATIN AMER. &amp; CARIB</v>
      </c>
      <c r="L84" t="str">
        <f t="shared" si="23"/>
        <v>LATIN AMER. &amp; CARIB</v>
      </c>
      <c r="M84" t="str">
        <f t="shared" si="23"/>
        <v>LATIN AMER. &amp; CARIB</v>
      </c>
      <c r="N84" t="str">
        <f t="shared" si="23"/>
        <v>LATIN AMER. &amp; CARIB</v>
      </c>
      <c r="O84" t="str">
        <f t="shared" si="23"/>
        <v>LATIN AMER. &amp; CARIB</v>
      </c>
      <c r="P84" t="str">
        <f t="shared" si="23"/>
        <v>LATIN AMER. &amp; CARIB</v>
      </c>
      <c r="Q84" t="str">
        <f t="shared" si="23"/>
        <v>LATIN AMER. &amp; CARIB</v>
      </c>
      <c r="R84" t="str">
        <f t="shared" si="23"/>
        <v>LATIN AMER. &amp; CARIB</v>
      </c>
      <c r="S84" t="str">
        <f t="shared" si="23"/>
        <v>LATIN AMER. &amp; CARIB</v>
      </c>
      <c r="T84" t="str">
        <f t="shared" si="23"/>
        <v>LATIN AMER. &amp; CARIB</v>
      </c>
      <c r="U84" t="str">
        <f t="shared" si="23"/>
        <v>LATIN AMER. &amp; CARIB</v>
      </c>
      <c r="V84" t="str">
        <f t="shared" si="23"/>
        <v>LATIN AMER. &amp; CARIB</v>
      </c>
      <c r="W84" t="str">
        <f t="shared" si="23"/>
        <v>LATIN AMER. &amp; CARIB</v>
      </c>
      <c r="X84" t="str">
        <f t="shared" si="23"/>
        <v>LATIN AMER. &amp; CARIB</v>
      </c>
      <c r="Y84" t="str">
        <f t="shared" si="23"/>
        <v>LATIN AMER. &amp; CARIB</v>
      </c>
      <c r="Z84" t="str">
        <f t="shared" si="23"/>
        <v>LATIN AMER. &amp; CARIB</v>
      </c>
      <c r="AA84" t="str">
        <f t="shared" si="23"/>
        <v>LATIN AMER. &amp; CARIB</v>
      </c>
      <c r="AB84" t="str">
        <f t="shared" si="22"/>
        <v>LATIN AMER. &amp; CARIB</v>
      </c>
      <c r="AC84" t="str">
        <f t="shared" si="22"/>
        <v>LATIN AMER. &amp; CARIB</v>
      </c>
      <c r="AD84" t="str">
        <f t="shared" si="22"/>
        <v>LATIN AMER. &amp; CARIB</v>
      </c>
      <c r="AE84" t="str">
        <f t="shared" si="22"/>
        <v>LATIN AMER. &amp; CARIB</v>
      </c>
      <c r="AF84" t="str">
        <f t="shared" si="22"/>
        <v>LATIN AMER. &amp; CARIB</v>
      </c>
      <c r="AG84" t="str">
        <f t="shared" si="22"/>
        <v>LATIN AMER. &amp; CARIB</v>
      </c>
      <c r="AH84" t="str">
        <f t="shared" si="22"/>
        <v>LATIN AMER. &amp; CARIB</v>
      </c>
      <c r="AI84" t="str">
        <f t="shared" si="22"/>
        <v>LATIN AMER. &amp; CARIB</v>
      </c>
      <c r="AJ84" t="str">
        <f t="shared" si="22"/>
        <v>LATIN AMER. &amp; CARIB</v>
      </c>
      <c r="AK84" t="str">
        <f t="shared" si="22"/>
        <v>LATIN AMER. &amp; CARIB</v>
      </c>
      <c r="AL84" t="str">
        <f t="shared" si="22"/>
        <v>LATIN AMER. &amp; CARIB</v>
      </c>
      <c r="AM84" t="str">
        <f t="shared" si="22"/>
        <v>LATIN AMER. &amp; CARIB</v>
      </c>
      <c r="AN84" t="str">
        <f t="shared" si="22"/>
        <v>LATIN AMER. &amp; CARIB</v>
      </c>
      <c r="AO84" t="str">
        <f t="shared" si="22"/>
        <v>LATIN AMER. &amp; CARIB</v>
      </c>
      <c r="AP84" t="str">
        <f t="shared" si="22"/>
        <v>LATIN AMER. &amp; CARIB</v>
      </c>
      <c r="AQ84" t="str">
        <f t="shared" si="22"/>
        <v>LATIN AMER. &amp; CARIB</v>
      </c>
      <c r="AR84" t="str">
        <f t="shared" si="22"/>
        <v>LATIN AMER. &amp; CARIB</v>
      </c>
      <c r="AS84" t="str">
        <f t="shared" si="22"/>
        <v>LATIN AMER. &amp; CARIB</v>
      </c>
      <c r="AT84" t="str">
        <f t="shared" si="22"/>
        <v>LATIN AMER. &amp; CARIB</v>
      </c>
      <c r="AU84" t="str">
        <f t="shared" si="22"/>
        <v>LATIN AMER. &amp; CARIB</v>
      </c>
      <c r="AV84" t="str">
        <f t="shared" si="22"/>
        <v>LATIN AMER. &amp; CARIB</v>
      </c>
      <c r="AW84" t="str">
        <f t="shared" si="22"/>
        <v>LATIN AMER. &amp; CARIB</v>
      </c>
      <c r="AX84" t="str">
        <f t="shared" si="22"/>
        <v>LATIN AMER. &amp; CARIB</v>
      </c>
      <c r="AY84" t="str">
        <f t="shared" si="22"/>
        <v>LATIN AMER. &amp; CARIB</v>
      </c>
      <c r="AZ84" t="str">
        <f t="shared" si="22"/>
        <v>LATIN AMER. &amp; CARIB</v>
      </c>
      <c r="BA84" t="str">
        <f t="shared" si="22"/>
        <v>LATIN AMER. &amp; CARIB</v>
      </c>
      <c r="BB84" t="s">
        <v>675</v>
      </c>
    </row>
    <row r="85" spans="1:54" ht="14.5" x14ac:dyDescent="0.35">
      <c r="A85" s="13" t="s">
        <v>462</v>
      </c>
      <c r="B85" s="17" t="s">
        <v>382</v>
      </c>
      <c r="C85" t="str">
        <f t="shared" si="17"/>
        <v>Guadeloupe</v>
      </c>
      <c r="D85" s="33" t="s">
        <v>141</v>
      </c>
      <c r="E85" s="33" t="s">
        <v>675</v>
      </c>
      <c r="F85" t="str">
        <f t="shared" si="18"/>
        <v xml:space="preserve">LATIN AMER. &amp; CARIB   </v>
      </c>
      <c r="G85" t="str">
        <f t="shared" si="19"/>
        <v xml:space="preserve">LATIN AMER. &amp; CARIB  </v>
      </c>
      <c r="H85" t="str">
        <f t="shared" si="23"/>
        <v xml:space="preserve">LATIN AMER. &amp; CARIB </v>
      </c>
      <c r="I85" t="str">
        <f t="shared" si="23"/>
        <v>LATIN AMER. &amp; CARIB</v>
      </c>
      <c r="J85" t="str">
        <f t="shared" si="23"/>
        <v>LATIN AMER. &amp; CARIB</v>
      </c>
      <c r="K85" t="str">
        <f t="shared" si="23"/>
        <v>LATIN AMER. &amp; CARIB</v>
      </c>
      <c r="L85" t="str">
        <f t="shared" si="23"/>
        <v>LATIN AMER. &amp; CARIB</v>
      </c>
      <c r="M85" t="str">
        <f t="shared" si="23"/>
        <v>LATIN AMER. &amp; CARIB</v>
      </c>
      <c r="N85" t="str">
        <f t="shared" si="23"/>
        <v>LATIN AMER. &amp; CARIB</v>
      </c>
      <c r="O85" t="str">
        <f t="shared" si="23"/>
        <v>LATIN AMER. &amp; CARIB</v>
      </c>
      <c r="P85" t="str">
        <f t="shared" si="23"/>
        <v>LATIN AMER. &amp; CARIB</v>
      </c>
      <c r="Q85" t="str">
        <f t="shared" si="23"/>
        <v>LATIN AMER. &amp; CARIB</v>
      </c>
      <c r="R85" t="str">
        <f t="shared" si="23"/>
        <v>LATIN AMER. &amp; CARIB</v>
      </c>
      <c r="S85" t="str">
        <f t="shared" si="23"/>
        <v>LATIN AMER. &amp; CARIB</v>
      </c>
      <c r="T85" t="str">
        <f t="shared" si="23"/>
        <v>LATIN AMER. &amp; CARIB</v>
      </c>
      <c r="U85" t="str">
        <f t="shared" si="23"/>
        <v>LATIN AMER. &amp; CARIB</v>
      </c>
      <c r="V85" t="str">
        <f t="shared" si="23"/>
        <v>LATIN AMER. &amp; CARIB</v>
      </c>
      <c r="W85" t="str">
        <f t="shared" si="23"/>
        <v>LATIN AMER. &amp; CARIB</v>
      </c>
      <c r="X85" t="str">
        <f t="shared" si="23"/>
        <v>LATIN AMER. &amp; CARIB</v>
      </c>
      <c r="Y85" t="str">
        <f t="shared" si="23"/>
        <v>LATIN AMER. &amp; CARIB</v>
      </c>
      <c r="Z85" t="str">
        <f t="shared" si="23"/>
        <v>LATIN AMER. &amp; CARIB</v>
      </c>
      <c r="AA85" t="str">
        <f t="shared" si="23"/>
        <v>LATIN AMER. &amp; CARIB</v>
      </c>
      <c r="AB85" t="str">
        <f t="shared" si="22"/>
        <v>LATIN AMER. &amp; CARIB</v>
      </c>
      <c r="AC85" t="str">
        <f t="shared" si="22"/>
        <v>LATIN AMER. &amp; CARIB</v>
      </c>
      <c r="AD85" t="str">
        <f t="shared" si="22"/>
        <v>LATIN AMER. &amp; CARIB</v>
      </c>
      <c r="AE85" t="str">
        <f t="shared" si="22"/>
        <v>LATIN AMER. &amp; CARIB</v>
      </c>
      <c r="AF85" t="str">
        <f t="shared" si="22"/>
        <v>LATIN AMER. &amp; CARIB</v>
      </c>
      <c r="AG85" t="str">
        <f t="shared" si="22"/>
        <v>LATIN AMER. &amp; CARIB</v>
      </c>
      <c r="AH85" t="str">
        <f t="shared" si="22"/>
        <v>LATIN AMER. &amp; CARIB</v>
      </c>
      <c r="AI85" t="str">
        <f t="shared" si="22"/>
        <v>LATIN AMER. &amp; CARIB</v>
      </c>
      <c r="AJ85" t="str">
        <f t="shared" si="22"/>
        <v>LATIN AMER. &amp; CARIB</v>
      </c>
      <c r="AK85" t="str">
        <f t="shared" si="22"/>
        <v>LATIN AMER. &amp; CARIB</v>
      </c>
      <c r="AL85" t="str">
        <f t="shared" si="22"/>
        <v>LATIN AMER. &amp; CARIB</v>
      </c>
      <c r="AM85" t="str">
        <f t="shared" si="22"/>
        <v>LATIN AMER. &amp; CARIB</v>
      </c>
      <c r="AN85" t="str">
        <f t="shared" si="22"/>
        <v>LATIN AMER. &amp; CARIB</v>
      </c>
      <c r="AO85" t="str">
        <f t="shared" si="22"/>
        <v>LATIN AMER. &amp; CARIB</v>
      </c>
      <c r="AP85" t="str">
        <f t="shared" si="22"/>
        <v>LATIN AMER. &amp; CARIB</v>
      </c>
      <c r="AQ85" t="str">
        <f t="shared" si="22"/>
        <v>LATIN AMER. &amp; CARIB</v>
      </c>
      <c r="AR85" t="str">
        <f t="shared" si="22"/>
        <v>LATIN AMER. &amp; CARIB</v>
      </c>
      <c r="AS85" t="str">
        <f t="shared" si="22"/>
        <v>LATIN AMER. &amp; CARIB</v>
      </c>
      <c r="AT85" t="str">
        <f t="shared" si="22"/>
        <v>LATIN AMER. &amp; CARIB</v>
      </c>
      <c r="AU85" t="str">
        <f t="shared" si="22"/>
        <v>LATIN AMER. &amp; CARIB</v>
      </c>
      <c r="AV85" t="str">
        <f t="shared" si="22"/>
        <v>LATIN AMER. &amp; CARIB</v>
      </c>
      <c r="AW85" t="str">
        <f t="shared" si="22"/>
        <v>LATIN AMER. &amp; CARIB</v>
      </c>
      <c r="AX85" t="str">
        <f t="shared" si="22"/>
        <v>LATIN AMER. &amp; CARIB</v>
      </c>
      <c r="AY85" t="str">
        <f t="shared" si="22"/>
        <v>LATIN AMER. &amp; CARIB</v>
      </c>
      <c r="AZ85" t="str">
        <f t="shared" si="22"/>
        <v>LATIN AMER. &amp; CARIB</v>
      </c>
      <c r="BA85" t="str">
        <f t="shared" si="22"/>
        <v>LATIN AMER. &amp; CARIB</v>
      </c>
      <c r="BB85" t="s">
        <v>675</v>
      </c>
    </row>
    <row r="86" spans="1:54" ht="14.5" x14ac:dyDescent="0.35">
      <c r="A86" s="13" t="s">
        <v>463</v>
      </c>
      <c r="B86" s="17" t="s">
        <v>376</v>
      </c>
      <c r="C86" t="str">
        <f t="shared" si="17"/>
        <v>Guam</v>
      </c>
      <c r="D86" s="33" t="s">
        <v>142</v>
      </c>
      <c r="E86" s="33" t="s">
        <v>678</v>
      </c>
      <c r="F86" t="str">
        <f t="shared" si="18"/>
        <v xml:space="preserve">OCEANIA                           </v>
      </c>
      <c r="G86" t="str">
        <f t="shared" si="19"/>
        <v xml:space="preserve">OCEANIA                          </v>
      </c>
      <c r="H86" t="str">
        <f t="shared" si="23"/>
        <v xml:space="preserve">OCEANIA                         </v>
      </c>
      <c r="I86" t="str">
        <f t="shared" si="23"/>
        <v xml:space="preserve">OCEANIA                        </v>
      </c>
      <c r="J86" t="str">
        <f t="shared" si="23"/>
        <v xml:space="preserve">OCEANIA                       </v>
      </c>
      <c r="K86" t="str">
        <f t="shared" si="23"/>
        <v xml:space="preserve">OCEANIA                      </v>
      </c>
      <c r="L86" t="str">
        <f t="shared" si="23"/>
        <v xml:space="preserve">OCEANIA                     </v>
      </c>
      <c r="M86" t="str">
        <f t="shared" si="23"/>
        <v xml:space="preserve">OCEANIA                    </v>
      </c>
      <c r="N86" t="str">
        <f t="shared" si="23"/>
        <v xml:space="preserve">OCEANIA                   </v>
      </c>
      <c r="O86" t="str">
        <f t="shared" si="23"/>
        <v xml:space="preserve">OCEANIA                  </v>
      </c>
      <c r="P86" t="str">
        <f t="shared" si="23"/>
        <v xml:space="preserve">OCEANIA                 </v>
      </c>
      <c r="Q86" t="str">
        <f t="shared" si="23"/>
        <v xml:space="preserve">OCEANIA                </v>
      </c>
      <c r="R86" t="str">
        <f t="shared" si="23"/>
        <v xml:space="preserve">OCEANIA               </v>
      </c>
      <c r="S86" t="str">
        <f t="shared" si="23"/>
        <v xml:space="preserve">OCEANIA              </v>
      </c>
      <c r="T86" t="str">
        <f t="shared" si="23"/>
        <v xml:space="preserve">OCEANIA             </v>
      </c>
      <c r="U86" t="str">
        <f t="shared" si="23"/>
        <v xml:space="preserve">OCEANIA            </v>
      </c>
      <c r="V86" t="str">
        <f t="shared" si="23"/>
        <v xml:space="preserve">OCEANIA           </v>
      </c>
      <c r="W86" t="str">
        <f t="shared" si="23"/>
        <v xml:space="preserve">OCEANIA          </v>
      </c>
      <c r="X86" t="str">
        <f t="shared" si="23"/>
        <v xml:space="preserve">OCEANIA         </v>
      </c>
      <c r="Y86" t="str">
        <f t="shared" si="23"/>
        <v xml:space="preserve">OCEANIA        </v>
      </c>
      <c r="Z86" t="str">
        <f t="shared" si="23"/>
        <v xml:space="preserve">OCEANIA       </v>
      </c>
      <c r="AA86" t="str">
        <f t="shared" si="23"/>
        <v xml:space="preserve">OCEANIA      </v>
      </c>
      <c r="AB86" t="str">
        <f t="shared" si="22"/>
        <v xml:space="preserve">OCEANIA     </v>
      </c>
      <c r="AC86" t="str">
        <f t="shared" si="22"/>
        <v xml:space="preserve">OCEANIA    </v>
      </c>
      <c r="AD86" t="str">
        <f t="shared" si="22"/>
        <v xml:space="preserve">OCEANIA   </v>
      </c>
      <c r="AE86" t="str">
        <f t="shared" si="22"/>
        <v xml:space="preserve">OCEANIA  </v>
      </c>
      <c r="AF86" t="str">
        <f t="shared" si="22"/>
        <v xml:space="preserve">OCEANIA </v>
      </c>
      <c r="AG86" t="str">
        <f t="shared" si="22"/>
        <v>OCEANIA</v>
      </c>
      <c r="AH86" t="str">
        <f t="shared" si="22"/>
        <v>OCEANIA</v>
      </c>
      <c r="AI86" t="str">
        <f t="shared" si="22"/>
        <v>OCEANIA</v>
      </c>
      <c r="AJ86" t="str">
        <f t="shared" si="22"/>
        <v>OCEANIA</v>
      </c>
      <c r="AK86" t="str">
        <f t="shared" si="22"/>
        <v>OCEANIA</v>
      </c>
      <c r="AL86" t="str">
        <f t="shared" si="22"/>
        <v>OCEANIA</v>
      </c>
      <c r="AM86" t="str">
        <f t="shared" si="22"/>
        <v>OCEANIA</v>
      </c>
      <c r="AN86" t="str">
        <f t="shared" si="22"/>
        <v>OCEANIA</v>
      </c>
      <c r="AO86" t="str">
        <f t="shared" si="22"/>
        <v>OCEANIA</v>
      </c>
      <c r="AP86" t="str">
        <f t="shared" si="22"/>
        <v>OCEANIA</v>
      </c>
      <c r="AQ86" t="str">
        <f t="shared" si="22"/>
        <v>OCEANIA</v>
      </c>
      <c r="AR86" t="str">
        <f t="shared" si="22"/>
        <v>OCEANIA</v>
      </c>
      <c r="AS86" t="str">
        <f t="shared" si="22"/>
        <v>OCEANIA</v>
      </c>
      <c r="AT86" t="str">
        <f t="shared" si="22"/>
        <v>OCEANIA</v>
      </c>
      <c r="AU86" t="str">
        <f t="shared" si="22"/>
        <v>OCEANIA</v>
      </c>
      <c r="AV86" t="str">
        <f t="shared" si="22"/>
        <v>OCEANIA</v>
      </c>
      <c r="AW86" t="str">
        <f t="shared" si="22"/>
        <v>OCEANIA</v>
      </c>
      <c r="AX86" t="str">
        <f t="shared" si="22"/>
        <v>OCEANIA</v>
      </c>
      <c r="AY86" t="str">
        <f t="shared" si="22"/>
        <v>OCEANIA</v>
      </c>
      <c r="AZ86" t="str">
        <f t="shared" si="22"/>
        <v>OCEANIA</v>
      </c>
      <c r="BA86" t="str">
        <f t="shared" si="22"/>
        <v>OCEANIA</v>
      </c>
      <c r="BB86" t="s">
        <v>678</v>
      </c>
    </row>
    <row r="87" spans="1:54" ht="14.5" x14ac:dyDescent="0.35">
      <c r="A87" s="13" t="s">
        <v>464</v>
      </c>
      <c r="B87" s="17" t="s">
        <v>382</v>
      </c>
      <c r="C87" t="str">
        <f t="shared" si="17"/>
        <v>Guatemala</v>
      </c>
      <c r="D87" s="33" t="s">
        <v>143</v>
      </c>
      <c r="E87" s="33" t="s">
        <v>675</v>
      </c>
      <c r="F87" t="str">
        <f t="shared" si="18"/>
        <v xml:space="preserve">LATIN AMER. &amp; CARIB   </v>
      </c>
      <c r="G87" t="str">
        <f t="shared" si="19"/>
        <v xml:space="preserve">LATIN AMER. &amp; CARIB  </v>
      </c>
      <c r="H87" t="str">
        <f t="shared" si="23"/>
        <v xml:space="preserve">LATIN AMER. &amp; CARIB </v>
      </c>
      <c r="I87" t="str">
        <f t="shared" si="23"/>
        <v>LATIN AMER. &amp; CARIB</v>
      </c>
      <c r="J87" t="str">
        <f t="shared" si="23"/>
        <v>LATIN AMER. &amp; CARIB</v>
      </c>
      <c r="K87" t="str">
        <f t="shared" si="23"/>
        <v>LATIN AMER. &amp; CARIB</v>
      </c>
      <c r="L87" t="str">
        <f t="shared" si="23"/>
        <v>LATIN AMER. &amp; CARIB</v>
      </c>
      <c r="M87" t="str">
        <f t="shared" si="23"/>
        <v>LATIN AMER. &amp; CARIB</v>
      </c>
      <c r="N87" t="str">
        <f t="shared" si="23"/>
        <v>LATIN AMER. &amp; CARIB</v>
      </c>
      <c r="O87" t="str">
        <f t="shared" si="23"/>
        <v>LATIN AMER. &amp; CARIB</v>
      </c>
      <c r="P87" t="str">
        <f t="shared" si="23"/>
        <v>LATIN AMER. &amp; CARIB</v>
      </c>
      <c r="Q87" t="str">
        <f t="shared" si="23"/>
        <v>LATIN AMER. &amp; CARIB</v>
      </c>
      <c r="R87" t="str">
        <f t="shared" si="23"/>
        <v>LATIN AMER. &amp; CARIB</v>
      </c>
      <c r="S87" t="str">
        <f t="shared" si="23"/>
        <v>LATIN AMER. &amp; CARIB</v>
      </c>
      <c r="T87" t="str">
        <f t="shared" si="23"/>
        <v>LATIN AMER. &amp; CARIB</v>
      </c>
      <c r="U87" t="str">
        <f t="shared" si="23"/>
        <v>LATIN AMER. &amp; CARIB</v>
      </c>
      <c r="V87" t="str">
        <f t="shared" si="23"/>
        <v>LATIN AMER. &amp; CARIB</v>
      </c>
      <c r="W87" t="str">
        <f t="shared" si="23"/>
        <v>LATIN AMER. &amp; CARIB</v>
      </c>
      <c r="X87" t="str">
        <f t="shared" si="23"/>
        <v>LATIN AMER. &amp; CARIB</v>
      </c>
      <c r="Y87" t="str">
        <f t="shared" si="23"/>
        <v>LATIN AMER. &amp; CARIB</v>
      </c>
      <c r="Z87" t="str">
        <f t="shared" si="23"/>
        <v>LATIN AMER. &amp; CARIB</v>
      </c>
      <c r="AA87" t="str">
        <f t="shared" si="23"/>
        <v>LATIN AMER. &amp; CARIB</v>
      </c>
      <c r="AB87" t="str">
        <f t="shared" si="22"/>
        <v>LATIN AMER. &amp; CARIB</v>
      </c>
      <c r="AC87" t="str">
        <f t="shared" si="22"/>
        <v>LATIN AMER. &amp; CARIB</v>
      </c>
      <c r="AD87" t="str">
        <f t="shared" si="22"/>
        <v>LATIN AMER. &amp; CARIB</v>
      </c>
      <c r="AE87" t="str">
        <f t="shared" si="22"/>
        <v>LATIN AMER. &amp; CARIB</v>
      </c>
      <c r="AF87" t="str">
        <f t="shared" si="22"/>
        <v>LATIN AMER. &amp; CARIB</v>
      </c>
      <c r="AG87" t="str">
        <f t="shared" si="22"/>
        <v>LATIN AMER. &amp; CARIB</v>
      </c>
      <c r="AH87" t="str">
        <f t="shared" si="22"/>
        <v>LATIN AMER. &amp; CARIB</v>
      </c>
      <c r="AI87" t="str">
        <f t="shared" si="22"/>
        <v>LATIN AMER. &amp; CARIB</v>
      </c>
      <c r="AJ87" t="str">
        <f t="shared" si="22"/>
        <v>LATIN AMER. &amp; CARIB</v>
      </c>
      <c r="AK87" t="str">
        <f t="shared" si="22"/>
        <v>LATIN AMER. &amp; CARIB</v>
      </c>
      <c r="AL87" t="str">
        <f t="shared" si="22"/>
        <v>LATIN AMER. &amp; CARIB</v>
      </c>
      <c r="AM87" t="str">
        <f t="shared" si="22"/>
        <v>LATIN AMER. &amp; CARIB</v>
      </c>
      <c r="AN87" t="str">
        <f t="shared" si="22"/>
        <v>LATIN AMER. &amp; CARIB</v>
      </c>
      <c r="AO87" t="str">
        <f t="shared" si="22"/>
        <v>LATIN AMER. &amp; CARIB</v>
      </c>
      <c r="AP87" t="str">
        <f t="shared" si="22"/>
        <v>LATIN AMER. &amp; CARIB</v>
      </c>
      <c r="AQ87" t="str">
        <f t="shared" si="22"/>
        <v>LATIN AMER. &amp; CARIB</v>
      </c>
      <c r="AR87" t="str">
        <f t="shared" ref="AB87:BA97" si="24">IF(RIGHT(AQ87,1)=" ",LEFT(AQ87,LEN(AQ87)-1),AQ87)</f>
        <v>LATIN AMER. &amp; CARIB</v>
      </c>
      <c r="AS87" t="str">
        <f t="shared" si="24"/>
        <v>LATIN AMER. &amp; CARIB</v>
      </c>
      <c r="AT87" t="str">
        <f t="shared" si="24"/>
        <v>LATIN AMER. &amp; CARIB</v>
      </c>
      <c r="AU87" t="str">
        <f t="shared" si="24"/>
        <v>LATIN AMER. &amp; CARIB</v>
      </c>
      <c r="AV87" t="str">
        <f t="shared" si="24"/>
        <v>LATIN AMER. &amp; CARIB</v>
      </c>
      <c r="AW87" t="str">
        <f t="shared" si="24"/>
        <v>LATIN AMER. &amp; CARIB</v>
      </c>
      <c r="AX87" t="str">
        <f t="shared" si="24"/>
        <v>LATIN AMER. &amp; CARIB</v>
      </c>
      <c r="AY87" t="str">
        <f t="shared" si="24"/>
        <v>LATIN AMER. &amp; CARIB</v>
      </c>
      <c r="AZ87" t="str">
        <f t="shared" si="24"/>
        <v>LATIN AMER. &amp; CARIB</v>
      </c>
      <c r="BA87" t="str">
        <f t="shared" si="24"/>
        <v>LATIN AMER. &amp; CARIB</v>
      </c>
      <c r="BB87" t="s">
        <v>675</v>
      </c>
    </row>
    <row r="88" spans="1:54" ht="14.5" x14ac:dyDescent="0.35">
      <c r="A88" s="13" t="s">
        <v>465</v>
      </c>
      <c r="B88" s="17" t="s">
        <v>378</v>
      </c>
      <c r="C88" t="str">
        <f t="shared" si="17"/>
        <v>Guernsey</v>
      </c>
      <c r="D88" s="33" t="s">
        <v>144</v>
      </c>
      <c r="E88" s="33" t="s">
        <v>673</v>
      </c>
      <c r="F88" t="str">
        <f t="shared" si="18"/>
        <v xml:space="preserve">WESTERN EUROPE                    </v>
      </c>
      <c r="G88" t="str">
        <f t="shared" si="19"/>
        <v xml:space="preserve">WESTERN EUROPE                   </v>
      </c>
      <c r="H88" t="str">
        <f t="shared" si="23"/>
        <v xml:space="preserve">WESTERN EUROPE                  </v>
      </c>
      <c r="I88" t="str">
        <f t="shared" si="23"/>
        <v xml:space="preserve">WESTERN EUROPE                 </v>
      </c>
      <c r="J88" t="str">
        <f t="shared" si="23"/>
        <v xml:space="preserve">WESTERN EUROPE                </v>
      </c>
      <c r="K88" t="str">
        <f t="shared" si="23"/>
        <v xml:space="preserve">WESTERN EUROPE               </v>
      </c>
      <c r="L88" t="str">
        <f t="shared" si="23"/>
        <v xml:space="preserve">WESTERN EUROPE              </v>
      </c>
      <c r="M88" t="str">
        <f t="shared" si="23"/>
        <v xml:space="preserve">WESTERN EUROPE             </v>
      </c>
      <c r="N88" t="str">
        <f t="shared" si="23"/>
        <v xml:space="preserve">WESTERN EUROPE            </v>
      </c>
      <c r="O88" t="str">
        <f t="shared" si="23"/>
        <v xml:space="preserve">WESTERN EUROPE           </v>
      </c>
      <c r="P88" t="str">
        <f t="shared" si="23"/>
        <v xml:space="preserve">WESTERN EUROPE          </v>
      </c>
      <c r="Q88" t="str">
        <f t="shared" si="23"/>
        <v xml:space="preserve">WESTERN EUROPE         </v>
      </c>
      <c r="R88" t="str">
        <f t="shared" si="23"/>
        <v xml:space="preserve">WESTERN EUROPE        </v>
      </c>
      <c r="S88" t="str">
        <f t="shared" si="23"/>
        <v xml:space="preserve">WESTERN EUROPE       </v>
      </c>
      <c r="T88" t="str">
        <f t="shared" si="23"/>
        <v xml:space="preserve">WESTERN EUROPE      </v>
      </c>
      <c r="U88" t="str">
        <f t="shared" si="23"/>
        <v xml:space="preserve">WESTERN EUROPE     </v>
      </c>
      <c r="V88" t="str">
        <f t="shared" si="23"/>
        <v xml:space="preserve">WESTERN EUROPE    </v>
      </c>
      <c r="W88" t="str">
        <f t="shared" si="23"/>
        <v xml:space="preserve">WESTERN EUROPE   </v>
      </c>
      <c r="X88" t="str">
        <f t="shared" si="23"/>
        <v xml:space="preserve">WESTERN EUROPE  </v>
      </c>
      <c r="Y88" t="str">
        <f t="shared" si="23"/>
        <v xml:space="preserve">WESTERN EUROPE </v>
      </c>
      <c r="Z88" t="str">
        <f t="shared" si="23"/>
        <v>WESTERN EUROPE</v>
      </c>
      <c r="AA88" t="str">
        <f t="shared" si="23"/>
        <v>WESTERN EUROPE</v>
      </c>
      <c r="AB88" t="str">
        <f t="shared" si="24"/>
        <v>WESTERN EUROPE</v>
      </c>
      <c r="AC88" t="str">
        <f t="shared" si="24"/>
        <v>WESTERN EUROPE</v>
      </c>
      <c r="AD88" t="str">
        <f t="shared" si="24"/>
        <v>WESTERN EUROPE</v>
      </c>
      <c r="AE88" t="str">
        <f t="shared" si="24"/>
        <v>WESTERN EUROPE</v>
      </c>
      <c r="AF88" t="str">
        <f t="shared" si="24"/>
        <v>WESTERN EUROPE</v>
      </c>
      <c r="AG88" t="str">
        <f t="shared" si="24"/>
        <v>WESTERN EUROPE</v>
      </c>
      <c r="AH88" t="str">
        <f t="shared" si="24"/>
        <v>WESTERN EUROPE</v>
      </c>
      <c r="AI88" t="str">
        <f t="shared" si="24"/>
        <v>WESTERN EUROPE</v>
      </c>
      <c r="AJ88" t="str">
        <f t="shared" si="24"/>
        <v>WESTERN EUROPE</v>
      </c>
      <c r="AK88" t="str">
        <f t="shared" si="24"/>
        <v>WESTERN EUROPE</v>
      </c>
      <c r="AL88" t="str">
        <f t="shared" si="24"/>
        <v>WESTERN EUROPE</v>
      </c>
      <c r="AM88" t="str">
        <f t="shared" si="24"/>
        <v>WESTERN EUROPE</v>
      </c>
      <c r="AN88" t="str">
        <f t="shared" si="24"/>
        <v>WESTERN EUROPE</v>
      </c>
      <c r="AO88" t="str">
        <f t="shared" si="24"/>
        <v>WESTERN EUROPE</v>
      </c>
      <c r="AP88" t="str">
        <f t="shared" si="24"/>
        <v>WESTERN EUROPE</v>
      </c>
      <c r="AQ88" t="str">
        <f t="shared" si="24"/>
        <v>WESTERN EUROPE</v>
      </c>
      <c r="AR88" t="str">
        <f t="shared" si="24"/>
        <v>WESTERN EUROPE</v>
      </c>
      <c r="AS88" t="str">
        <f t="shared" si="24"/>
        <v>WESTERN EUROPE</v>
      </c>
      <c r="AT88" t="str">
        <f t="shared" si="24"/>
        <v>WESTERN EUROPE</v>
      </c>
      <c r="AU88" t="str">
        <f t="shared" si="24"/>
        <v>WESTERN EUROPE</v>
      </c>
      <c r="AV88" t="str">
        <f t="shared" si="24"/>
        <v>WESTERN EUROPE</v>
      </c>
      <c r="AW88" t="str">
        <f t="shared" si="24"/>
        <v>WESTERN EUROPE</v>
      </c>
      <c r="AX88" t="str">
        <f t="shared" si="24"/>
        <v>WESTERN EUROPE</v>
      </c>
      <c r="AY88" t="str">
        <f t="shared" si="24"/>
        <v>WESTERN EUROPE</v>
      </c>
      <c r="AZ88" t="str">
        <f t="shared" si="24"/>
        <v>WESTERN EUROPE</v>
      </c>
      <c r="BA88" t="str">
        <f t="shared" si="24"/>
        <v>WESTERN EUROPE</v>
      </c>
      <c r="BB88" t="s">
        <v>673</v>
      </c>
    </row>
    <row r="89" spans="1:54" ht="14.5" x14ac:dyDescent="0.35">
      <c r="A89" s="13" t="s">
        <v>466</v>
      </c>
      <c r="B89" s="17" t="s">
        <v>380</v>
      </c>
      <c r="C89" t="str">
        <f t="shared" si="17"/>
        <v>Guinea</v>
      </c>
      <c r="D89" s="33" t="s">
        <v>145</v>
      </c>
      <c r="E89" s="33" t="s">
        <v>674</v>
      </c>
      <c r="F89" t="str">
        <f t="shared" si="18"/>
        <v xml:space="preserve">SUB-SAHARAN AFRICA                </v>
      </c>
      <c r="G89" t="str">
        <f t="shared" si="19"/>
        <v xml:space="preserve">SUB-SAHARAN AFRICA               </v>
      </c>
      <c r="H89" t="str">
        <f t="shared" si="23"/>
        <v xml:space="preserve">SUB-SAHARAN AFRICA              </v>
      </c>
      <c r="I89" t="str">
        <f t="shared" si="23"/>
        <v xml:space="preserve">SUB-SAHARAN AFRICA             </v>
      </c>
      <c r="J89" t="str">
        <f t="shared" si="23"/>
        <v xml:space="preserve">SUB-SAHARAN AFRICA            </v>
      </c>
      <c r="K89" t="str">
        <f t="shared" si="23"/>
        <v xml:space="preserve">SUB-SAHARAN AFRICA           </v>
      </c>
      <c r="L89" t="str">
        <f t="shared" si="23"/>
        <v xml:space="preserve">SUB-SAHARAN AFRICA          </v>
      </c>
      <c r="M89" t="str">
        <f t="shared" si="23"/>
        <v xml:space="preserve">SUB-SAHARAN AFRICA         </v>
      </c>
      <c r="N89" t="str">
        <f t="shared" si="23"/>
        <v xml:space="preserve">SUB-SAHARAN AFRICA        </v>
      </c>
      <c r="O89" t="str">
        <f t="shared" si="23"/>
        <v xml:space="preserve">SUB-SAHARAN AFRICA       </v>
      </c>
      <c r="P89" t="str">
        <f t="shared" si="23"/>
        <v xml:space="preserve">SUB-SAHARAN AFRICA      </v>
      </c>
      <c r="Q89" t="str">
        <f t="shared" si="23"/>
        <v xml:space="preserve">SUB-SAHARAN AFRICA     </v>
      </c>
      <c r="R89" t="str">
        <f t="shared" si="23"/>
        <v xml:space="preserve">SUB-SAHARAN AFRICA    </v>
      </c>
      <c r="S89" t="str">
        <f t="shared" si="23"/>
        <v xml:space="preserve">SUB-SAHARAN AFRICA   </v>
      </c>
      <c r="T89" t="str">
        <f t="shared" si="23"/>
        <v xml:space="preserve">SUB-SAHARAN AFRICA  </v>
      </c>
      <c r="U89" t="str">
        <f t="shared" si="23"/>
        <v xml:space="preserve">SUB-SAHARAN AFRICA </v>
      </c>
      <c r="V89" t="str">
        <f t="shared" si="23"/>
        <v>SUB-SAHARAN AFRICA</v>
      </c>
      <c r="W89" t="str">
        <f t="shared" si="23"/>
        <v>SUB-SAHARAN AFRICA</v>
      </c>
      <c r="X89" t="str">
        <f t="shared" si="23"/>
        <v>SUB-SAHARAN AFRICA</v>
      </c>
      <c r="Y89" t="str">
        <f t="shared" si="23"/>
        <v>SUB-SAHARAN AFRICA</v>
      </c>
      <c r="Z89" t="str">
        <f t="shared" si="23"/>
        <v>SUB-SAHARAN AFRICA</v>
      </c>
      <c r="AA89" t="str">
        <f t="shared" si="23"/>
        <v>SUB-SAHARAN AFRICA</v>
      </c>
      <c r="AB89" t="str">
        <f t="shared" si="24"/>
        <v>SUB-SAHARAN AFRICA</v>
      </c>
      <c r="AC89" t="str">
        <f t="shared" si="24"/>
        <v>SUB-SAHARAN AFRICA</v>
      </c>
      <c r="AD89" t="str">
        <f t="shared" si="24"/>
        <v>SUB-SAHARAN AFRICA</v>
      </c>
      <c r="AE89" t="str">
        <f t="shared" si="24"/>
        <v>SUB-SAHARAN AFRICA</v>
      </c>
      <c r="AF89" t="str">
        <f t="shared" si="24"/>
        <v>SUB-SAHARAN AFRICA</v>
      </c>
      <c r="AG89" t="str">
        <f t="shared" si="24"/>
        <v>SUB-SAHARAN AFRICA</v>
      </c>
      <c r="AH89" t="str">
        <f t="shared" si="24"/>
        <v>SUB-SAHARAN AFRICA</v>
      </c>
      <c r="AI89" t="str">
        <f t="shared" si="24"/>
        <v>SUB-SAHARAN AFRICA</v>
      </c>
      <c r="AJ89" t="str">
        <f t="shared" si="24"/>
        <v>SUB-SAHARAN AFRICA</v>
      </c>
      <c r="AK89" t="str">
        <f t="shared" si="24"/>
        <v>SUB-SAHARAN AFRICA</v>
      </c>
      <c r="AL89" t="str">
        <f t="shared" si="24"/>
        <v>SUB-SAHARAN AFRICA</v>
      </c>
      <c r="AM89" t="str">
        <f t="shared" si="24"/>
        <v>SUB-SAHARAN AFRICA</v>
      </c>
      <c r="AN89" t="str">
        <f t="shared" si="24"/>
        <v>SUB-SAHARAN AFRICA</v>
      </c>
      <c r="AO89" t="str">
        <f t="shared" si="24"/>
        <v>SUB-SAHARAN AFRICA</v>
      </c>
      <c r="AP89" t="str">
        <f t="shared" si="24"/>
        <v>SUB-SAHARAN AFRICA</v>
      </c>
      <c r="AQ89" t="str">
        <f t="shared" si="24"/>
        <v>SUB-SAHARAN AFRICA</v>
      </c>
      <c r="AR89" t="str">
        <f t="shared" si="24"/>
        <v>SUB-SAHARAN AFRICA</v>
      </c>
      <c r="AS89" t="str">
        <f t="shared" si="24"/>
        <v>SUB-SAHARAN AFRICA</v>
      </c>
      <c r="AT89" t="str">
        <f t="shared" si="24"/>
        <v>SUB-SAHARAN AFRICA</v>
      </c>
      <c r="AU89" t="str">
        <f t="shared" si="24"/>
        <v>SUB-SAHARAN AFRICA</v>
      </c>
      <c r="AV89" t="str">
        <f t="shared" si="24"/>
        <v>SUB-SAHARAN AFRICA</v>
      </c>
      <c r="AW89" t="str">
        <f t="shared" si="24"/>
        <v>SUB-SAHARAN AFRICA</v>
      </c>
      <c r="AX89" t="str">
        <f t="shared" si="24"/>
        <v>SUB-SAHARAN AFRICA</v>
      </c>
      <c r="AY89" t="str">
        <f t="shared" si="24"/>
        <v>SUB-SAHARAN AFRICA</v>
      </c>
      <c r="AZ89" t="str">
        <f t="shared" si="24"/>
        <v>SUB-SAHARAN AFRICA</v>
      </c>
      <c r="BA89" t="str">
        <f t="shared" si="24"/>
        <v>SUB-SAHARAN AFRICA</v>
      </c>
      <c r="BB89" t="s">
        <v>674</v>
      </c>
    </row>
    <row r="90" spans="1:54" ht="14.5" x14ac:dyDescent="0.35">
      <c r="A90" s="13" t="s">
        <v>467</v>
      </c>
      <c r="B90" s="17" t="s">
        <v>380</v>
      </c>
      <c r="C90" t="str">
        <f t="shared" si="17"/>
        <v>Guinea-Bissau</v>
      </c>
      <c r="D90" s="33" t="s">
        <v>146</v>
      </c>
      <c r="E90" s="33" t="s">
        <v>674</v>
      </c>
      <c r="F90" t="str">
        <f t="shared" si="18"/>
        <v xml:space="preserve">SUB-SAHARAN AFRICA                </v>
      </c>
      <c r="G90" t="str">
        <f t="shared" si="19"/>
        <v xml:space="preserve">SUB-SAHARAN AFRICA               </v>
      </c>
      <c r="H90" t="str">
        <f t="shared" si="23"/>
        <v xml:space="preserve">SUB-SAHARAN AFRICA              </v>
      </c>
      <c r="I90" t="str">
        <f t="shared" si="23"/>
        <v xml:space="preserve">SUB-SAHARAN AFRICA             </v>
      </c>
      <c r="J90" t="str">
        <f t="shared" si="23"/>
        <v xml:space="preserve">SUB-SAHARAN AFRICA            </v>
      </c>
      <c r="K90" t="str">
        <f t="shared" si="23"/>
        <v xml:space="preserve">SUB-SAHARAN AFRICA           </v>
      </c>
      <c r="L90" t="str">
        <f t="shared" si="23"/>
        <v xml:space="preserve">SUB-SAHARAN AFRICA          </v>
      </c>
      <c r="M90" t="str">
        <f t="shared" si="23"/>
        <v xml:space="preserve">SUB-SAHARAN AFRICA         </v>
      </c>
      <c r="N90" t="str">
        <f t="shared" si="23"/>
        <v xml:space="preserve">SUB-SAHARAN AFRICA        </v>
      </c>
      <c r="O90" t="str">
        <f t="shared" si="23"/>
        <v xml:space="preserve">SUB-SAHARAN AFRICA       </v>
      </c>
      <c r="P90" t="str">
        <f t="shared" si="23"/>
        <v xml:space="preserve">SUB-SAHARAN AFRICA      </v>
      </c>
      <c r="Q90" t="str">
        <f t="shared" si="23"/>
        <v xml:space="preserve">SUB-SAHARAN AFRICA     </v>
      </c>
      <c r="R90" t="str">
        <f t="shared" si="23"/>
        <v xml:space="preserve">SUB-SAHARAN AFRICA    </v>
      </c>
      <c r="S90" t="str">
        <f t="shared" si="23"/>
        <v xml:space="preserve">SUB-SAHARAN AFRICA   </v>
      </c>
      <c r="T90" t="str">
        <f t="shared" si="23"/>
        <v xml:space="preserve">SUB-SAHARAN AFRICA  </v>
      </c>
      <c r="U90" t="str">
        <f t="shared" si="23"/>
        <v xml:space="preserve">SUB-SAHARAN AFRICA </v>
      </c>
      <c r="V90" t="str">
        <f t="shared" si="23"/>
        <v>SUB-SAHARAN AFRICA</v>
      </c>
      <c r="W90" t="str">
        <f t="shared" si="23"/>
        <v>SUB-SAHARAN AFRICA</v>
      </c>
      <c r="X90" t="str">
        <f t="shared" si="23"/>
        <v>SUB-SAHARAN AFRICA</v>
      </c>
      <c r="Y90" t="str">
        <f t="shared" si="23"/>
        <v>SUB-SAHARAN AFRICA</v>
      </c>
      <c r="Z90" t="str">
        <f t="shared" si="23"/>
        <v>SUB-SAHARAN AFRICA</v>
      </c>
      <c r="AA90" t="str">
        <f t="shared" si="23"/>
        <v>SUB-SAHARAN AFRICA</v>
      </c>
      <c r="AB90" t="str">
        <f t="shared" si="24"/>
        <v>SUB-SAHARAN AFRICA</v>
      </c>
      <c r="AC90" t="str">
        <f t="shared" si="24"/>
        <v>SUB-SAHARAN AFRICA</v>
      </c>
      <c r="AD90" t="str">
        <f t="shared" si="24"/>
        <v>SUB-SAHARAN AFRICA</v>
      </c>
      <c r="AE90" t="str">
        <f t="shared" si="24"/>
        <v>SUB-SAHARAN AFRICA</v>
      </c>
      <c r="AF90" t="str">
        <f t="shared" si="24"/>
        <v>SUB-SAHARAN AFRICA</v>
      </c>
      <c r="AG90" t="str">
        <f t="shared" si="24"/>
        <v>SUB-SAHARAN AFRICA</v>
      </c>
      <c r="AH90" t="str">
        <f t="shared" si="24"/>
        <v>SUB-SAHARAN AFRICA</v>
      </c>
      <c r="AI90" t="str">
        <f t="shared" si="24"/>
        <v>SUB-SAHARAN AFRICA</v>
      </c>
      <c r="AJ90" t="str">
        <f t="shared" si="24"/>
        <v>SUB-SAHARAN AFRICA</v>
      </c>
      <c r="AK90" t="str">
        <f t="shared" si="24"/>
        <v>SUB-SAHARAN AFRICA</v>
      </c>
      <c r="AL90" t="str">
        <f t="shared" si="24"/>
        <v>SUB-SAHARAN AFRICA</v>
      </c>
      <c r="AM90" t="str">
        <f t="shared" si="24"/>
        <v>SUB-SAHARAN AFRICA</v>
      </c>
      <c r="AN90" t="str">
        <f t="shared" si="24"/>
        <v>SUB-SAHARAN AFRICA</v>
      </c>
      <c r="AO90" t="str">
        <f t="shared" si="24"/>
        <v>SUB-SAHARAN AFRICA</v>
      </c>
      <c r="AP90" t="str">
        <f t="shared" si="24"/>
        <v>SUB-SAHARAN AFRICA</v>
      </c>
      <c r="AQ90" t="str">
        <f t="shared" si="24"/>
        <v>SUB-SAHARAN AFRICA</v>
      </c>
      <c r="AR90" t="str">
        <f t="shared" si="24"/>
        <v>SUB-SAHARAN AFRICA</v>
      </c>
      <c r="AS90" t="str">
        <f t="shared" si="24"/>
        <v>SUB-SAHARAN AFRICA</v>
      </c>
      <c r="AT90" t="str">
        <f t="shared" si="24"/>
        <v>SUB-SAHARAN AFRICA</v>
      </c>
      <c r="AU90" t="str">
        <f t="shared" si="24"/>
        <v>SUB-SAHARAN AFRICA</v>
      </c>
      <c r="AV90" t="str">
        <f t="shared" si="24"/>
        <v>SUB-SAHARAN AFRICA</v>
      </c>
      <c r="AW90" t="str">
        <f t="shared" si="24"/>
        <v>SUB-SAHARAN AFRICA</v>
      </c>
      <c r="AX90" t="str">
        <f t="shared" si="24"/>
        <v>SUB-SAHARAN AFRICA</v>
      </c>
      <c r="AY90" t="str">
        <f t="shared" si="24"/>
        <v>SUB-SAHARAN AFRICA</v>
      </c>
      <c r="AZ90" t="str">
        <f t="shared" si="24"/>
        <v>SUB-SAHARAN AFRICA</v>
      </c>
      <c r="BA90" t="str">
        <f t="shared" si="24"/>
        <v>SUB-SAHARAN AFRICA</v>
      </c>
      <c r="BB90" t="s">
        <v>674</v>
      </c>
    </row>
    <row r="91" spans="1:54" ht="14.5" x14ac:dyDescent="0.35">
      <c r="A91" s="13" t="s">
        <v>468</v>
      </c>
      <c r="B91" s="17" t="s">
        <v>382</v>
      </c>
      <c r="C91" t="str">
        <f t="shared" si="17"/>
        <v>Guyana</v>
      </c>
      <c r="D91" s="33" t="s">
        <v>147</v>
      </c>
      <c r="E91" s="33" t="s">
        <v>675</v>
      </c>
      <c r="F91" t="str">
        <f t="shared" si="18"/>
        <v xml:space="preserve">LATIN AMER. &amp; CARIB   </v>
      </c>
      <c r="G91" t="str">
        <f t="shared" si="19"/>
        <v xml:space="preserve">LATIN AMER. &amp; CARIB  </v>
      </c>
      <c r="H91" t="str">
        <f t="shared" si="23"/>
        <v xml:space="preserve">LATIN AMER. &amp; CARIB </v>
      </c>
      <c r="I91" t="str">
        <f t="shared" si="23"/>
        <v>LATIN AMER. &amp; CARIB</v>
      </c>
      <c r="J91" t="str">
        <f t="shared" si="23"/>
        <v>LATIN AMER. &amp; CARIB</v>
      </c>
      <c r="K91" t="str">
        <f t="shared" si="23"/>
        <v>LATIN AMER. &amp; CARIB</v>
      </c>
      <c r="L91" t="str">
        <f t="shared" si="23"/>
        <v>LATIN AMER. &amp; CARIB</v>
      </c>
      <c r="M91" t="str">
        <f t="shared" si="23"/>
        <v>LATIN AMER. &amp; CARIB</v>
      </c>
      <c r="N91" t="str">
        <f t="shared" si="23"/>
        <v>LATIN AMER. &amp; CARIB</v>
      </c>
      <c r="O91" t="str">
        <f t="shared" si="23"/>
        <v>LATIN AMER. &amp; CARIB</v>
      </c>
      <c r="P91" t="str">
        <f t="shared" si="23"/>
        <v>LATIN AMER. &amp; CARIB</v>
      </c>
      <c r="Q91" t="str">
        <f t="shared" si="23"/>
        <v>LATIN AMER. &amp; CARIB</v>
      </c>
      <c r="R91" t="str">
        <f t="shared" si="23"/>
        <v>LATIN AMER. &amp; CARIB</v>
      </c>
      <c r="S91" t="str">
        <f t="shared" si="23"/>
        <v>LATIN AMER. &amp; CARIB</v>
      </c>
      <c r="T91" t="str">
        <f t="shared" si="23"/>
        <v>LATIN AMER. &amp; CARIB</v>
      </c>
      <c r="U91" t="str">
        <f t="shared" si="23"/>
        <v>LATIN AMER. &amp; CARIB</v>
      </c>
      <c r="V91" t="str">
        <f t="shared" si="23"/>
        <v>LATIN AMER. &amp; CARIB</v>
      </c>
      <c r="W91" t="str">
        <f t="shared" si="23"/>
        <v>LATIN AMER. &amp; CARIB</v>
      </c>
      <c r="X91" t="str">
        <f t="shared" si="23"/>
        <v>LATIN AMER. &amp; CARIB</v>
      </c>
      <c r="Y91" t="str">
        <f t="shared" si="23"/>
        <v>LATIN AMER. &amp; CARIB</v>
      </c>
      <c r="Z91" t="str">
        <f t="shared" si="23"/>
        <v>LATIN AMER. &amp; CARIB</v>
      </c>
      <c r="AA91" t="str">
        <f t="shared" si="23"/>
        <v>LATIN AMER. &amp; CARIB</v>
      </c>
      <c r="AB91" t="str">
        <f t="shared" si="24"/>
        <v>LATIN AMER. &amp; CARIB</v>
      </c>
      <c r="AC91" t="str">
        <f t="shared" si="24"/>
        <v>LATIN AMER. &amp; CARIB</v>
      </c>
      <c r="AD91" t="str">
        <f t="shared" si="24"/>
        <v>LATIN AMER. &amp; CARIB</v>
      </c>
      <c r="AE91" t="str">
        <f t="shared" si="24"/>
        <v>LATIN AMER. &amp; CARIB</v>
      </c>
      <c r="AF91" t="str">
        <f t="shared" si="24"/>
        <v>LATIN AMER. &amp; CARIB</v>
      </c>
      <c r="AG91" t="str">
        <f t="shared" si="24"/>
        <v>LATIN AMER. &amp; CARIB</v>
      </c>
      <c r="AH91" t="str">
        <f t="shared" si="24"/>
        <v>LATIN AMER. &amp; CARIB</v>
      </c>
      <c r="AI91" t="str">
        <f t="shared" si="24"/>
        <v>LATIN AMER. &amp; CARIB</v>
      </c>
      <c r="AJ91" t="str">
        <f t="shared" si="24"/>
        <v>LATIN AMER. &amp; CARIB</v>
      </c>
      <c r="AK91" t="str">
        <f t="shared" si="24"/>
        <v>LATIN AMER. &amp; CARIB</v>
      </c>
      <c r="AL91" t="str">
        <f t="shared" si="24"/>
        <v>LATIN AMER. &amp; CARIB</v>
      </c>
      <c r="AM91" t="str">
        <f t="shared" si="24"/>
        <v>LATIN AMER. &amp; CARIB</v>
      </c>
      <c r="AN91" t="str">
        <f t="shared" si="24"/>
        <v>LATIN AMER. &amp; CARIB</v>
      </c>
      <c r="AO91" t="str">
        <f t="shared" si="24"/>
        <v>LATIN AMER. &amp; CARIB</v>
      </c>
      <c r="AP91" t="str">
        <f t="shared" si="24"/>
        <v>LATIN AMER. &amp; CARIB</v>
      </c>
      <c r="AQ91" t="str">
        <f t="shared" si="24"/>
        <v>LATIN AMER. &amp; CARIB</v>
      </c>
      <c r="AR91" t="str">
        <f t="shared" si="24"/>
        <v>LATIN AMER. &amp; CARIB</v>
      </c>
      <c r="AS91" t="str">
        <f t="shared" si="24"/>
        <v>LATIN AMER. &amp; CARIB</v>
      </c>
      <c r="AT91" t="str">
        <f t="shared" si="24"/>
        <v>LATIN AMER. &amp; CARIB</v>
      </c>
      <c r="AU91" t="str">
        <f t="shared" si="24"/>
        <v>LATIN AMER. &amp; CARIB</v>
      </c>
      <c r="AV91" t="str">
        <f t="shared" si="24"/>
        <v>LATIN AMER. &amp; CARIB</v>
      </c>
      <c r="AW91" t="str">
        <f t="shared" si="24"/>
        <v>LATIN AMER. &amp; CARIB</v>
      </c>
      <c r="AX91" t="str">
        <f t="shared" si="24"/>
        <v>LATIN AMER. &amp; CARIB</v>
      </c>
      <c r="AY91" t="str">
        <f t="shared" si="24"/>
        <v>LATIN AMER. &amp; CARIB</v>
      </c>
      <c r="AZ91" t="str">
        <f t="shared" si="24"/>
        <v>LATIN AMER. &amp; CARIB</v>
      </c>
      <c r="BA91" t="str">
        <f t="shared" si="24"/>
        <v>LATIN AMER. &amp; CARIB</v>
      </c>
      <c r="BB91" t="s">
        <v>675</v>
      </c>
    </row>
    <row r="92" spans="1:54" ht="14.5" x14ac:dyDescent="0.35">
      <c r="A92" s="13" t="s">
        <v>469</v>
      </c>
      <c r="B92" s="17" t="s">
        <v>382</v>
      </c>
      <c r="C92" t="str">
        <f t="shared" si="17"/>
        <v>Haiti</v>
      </c>
      <c r="D92" s="33" t="s">
        <v>148</v>
      </c>
      <c r="E92" s="33" t="s">
        <v>675</v>
      </c>
      <c r="F92" t="str">
        <f t="shared" si="18"/>
        <v xml:space="preserve">LATIN AMER. &amp; CARIB   </v>
      </c>
      <c r="G92" t="str">
        <f t="shared" si="19"/>
        <v xml:space="preserve">LATIN AMER. &amp; CARIB  </v>
      </c>
      <c r="H92" t="str">
        <f t="shared" si="23"/>
        <v xml:space="preserve">LATIN AMER. &amp; CARIB </v>
      </c>
      <c r="I92" t="str">
        <f t="shared" si="23"/>
        <v>LATIN AMER. &amp; CARIB</v>
      </c>
      <c r="J92" t="str">
        <f t="shared" si="23"/>
        <v>LATIN AMER. &amp; CARIB</v>
      </c>
      <c r="K92" t="str">
        <f t="shared" si="23"/>
        <v>LATIN AMER. &amp; CARIB</v>
      </c>
      <c r="L92" t="str">
        <f t="shared" si="23"/>
        <v>LATIN AMER. &amp; CARIB</v>
      </c>
      <c r="M92" t="str">
        <f t="shared" si="23"/>
        <v>LATIN AMER. &amp; CARIB</v>
      </c>
      <c r="N92" t="str">
        <f t="shared" si="23"/>
        <v>LATIN AMER. &amp; CARIB</v>
      </c>
      <c r="O92" t="str">
        <f t="shared" si="23"/>
        <v>LATIN AMER. &amp; CARIB</v>
      </c>
      <c r="P92" t="str">
        <f t="shared" si="23"/>
        <v>LATIN AMER. &amp; CARIB</v>
      </c>
      <c r="Q92" t="str">
        <f t="shared" si="23"/>
        <v>LATIN AMER. &amp; CARIB</v>
      </c>
      <c r="R92" t="str">
        <f t="shared" si="23"/>
        <v>LATIN AMER. &amp; CARIB</v>
      </c>
      <c r="S92" t="str">
        <f t="shared" si="23"/>
        <v>LATIN AMER. &amp; CARIB</v>
      </c>
      <c r="T92" t="str">
        <f t="shared" si="23"/>
        <v>LATIN AMER. &amp; CARIB</v>
      </c>
      <c r="U92" t="str">
        <f t="shared" si="23"/>
        <v>LATIN AMER. &amp; CARIB</v>
      </c>
      <c r="V92" t="str">
        <f t="shared" si="23"/>
        <v>LATIN AMER. &amp; CARIB</v>
      </c>
      <c r="W92" t="str">
        <f t="shared" si="23"/>
        <v>LATIN AMER. &amp; CARIB</v>
      </c>
      <c r="X92" t="str">
        <f t="shared" si="23"/>
        <v>LATIN AMER. &amp; CARIB</v>
      </c>
      <c r="Y92" t="str">
        <f t="shared" si="23"/>
        <v>LATIN AMER. &amp; CARIB</v>
      </c>
      <c r="Z92" t="str">
        <f t="shared" si="23"/>
        <v>LATIN AMER. &amp; CARIB</v>
      </c>
      <c r="AA92" t="str">
        <f t="shared" si="23"/>
        <v>LATIN AMER. &amp; CARIB</v>
      </c>
      <c r="AB92" t="str">
        <f t="shared" si="24"/>
        <v>LATIN AMER. &amp; CARIB</v>
      </c>
      <c r="AC92" t="str">
        <f t="shared" si="24"/>
        <v>LATIN AMER. &amp; CARIB</v>
      </c>
      <c r="AD92" t="str">
        <f t="shared" si="24"/>
        <v>LATIN AMER. &amp; CARIB</v>
      </c>
      <c r="AE92" t="str">
        <f t="shared" si="24"/>
        <v>LATIN AMER. &amp; CARIB</v>
      </c>
      <c r="AF92" t="str">
        <f t="shared" si="24"/>
        <v>LATIN AMER. &amp; CARIB</v>
      </c>
      <c r="AG92" t="str">
        <f t="shared" si="24"/>
        <v>LATIN AMER. &amp; CARIB</v>
      </c>
      <c r="AH92" t="str">
        <f t="shared" si="24"/>
        <v>LATIN AMER. &amp; CARIB</v>
      </c>
      <c r="AI92" t="str">
        <f t="shared" si="24"/>
        <v>LATIN AMER. &amp; CARIB</v>
      </c>
      <c r="AJ92" t="str">
        <f t="shared" si="24"/>
        <v>LATIN AMER. &amp; CARIB</v>
      </c>
      <c r="AK92" t="str">
        <f t="shared" si="24"/>
        <v>LATIN AMER. &amp; CARIB</v>
      </c>
      <c r="AL92" t="str">
        <f t="shared" si="24"/>
        <v>LATIN AMER. &amp; CARIB</v>
      </c>
      <c r="AM92" t="str">
        <f t="shared" si="24"/>
        <v>LATIN AMER. &amp; CARIB</v>
      </c>
      <c r="AN92" t="str">
        <f t="shared" si="24"/>
        <v>LATIN AMER. &amp; CARIB</v>
      </c>
      <c r="AO92" t="str">
        <f t="shared" si="24"/>
        <v>LATIN AMER. &amp; CARIB</v>
      </c>
      <c r="AP92" t="str">
        <f t="shared" si="24"/>
        <v>LATIN AMER. &amp; CARIB</v>
      </c>
      <c r="AQ92" t="str">
        <f t="shared" si="24"/>
        <v>LATIN AMER. &amp; CARIB</v>
      </c>
      <c r="AR92" t="str">
        <f t="shared" si="24"/>
        <v>LATIN AMER. &amp; CARIB</v>
      </c>
      <c r="AS92" t="str">
        <f t="shared" si="24"/>
        <v>LATIN AMER. &amp; CARIB</v>
      </c>
      <c r="AT92" t="str">
        <f t="shared" si="24"/>
        <v>LATIN AMER. &amp; CARIB</v>
      </c>
      <c r="AU92" t="str">
        <f t="shared" si="24"/>
        <v>LATIN AMER. &amp; CARIB</v>
      </c>
      <c r="AV92" t="str">
        <f t="shared" si="24"/>
        <v>LATIN AMER. &amp; CARIB</v>
      </c>
      <c r="AW92" t="str">
        <f t="shared" si="24"/>
        <v>LATIN AMER. &amp; CARIB</v>
      </c>
      <c r="AX92" t="str">
        <f t="shared" si="24"/>
        <v>LATIN AMER. &amp; CARIB</v>
      </c>
      <c r="AY92" t="str">
        <f t="shared" si="24"/>
        <v>LATIN AMER. &amp; CARIB</v>
      </c>
      <c r="AZ92" t="str">
        <f t="shared" si="24"/>
        <v>LATIN AMER. &amp; CARIB</v>
      </c>
      <c r="BA92" t="str">
        <f t="shared" si="24"/>
        <v>LATIN AMER. &amp; CARIB</v>
      </c>
      <c r="BB92" t="s">
        <v>675</v>
      </c>
    </row>
    <row r="93" spans="1:54" ht="14.5" x14ac:dyDescent="0.35">
      <c r="A93" s="13" t="s">
        <v>470</v>
      </c>
      <c r="B93" s="17" t="s">
        <v>382</v>
      </c>
      <c r="C93" t="str">
        <f t="shared" si="17"/>
        <v>Honduras</v>
      </c>
      <c r="D93" s="33" t="s">
        <v>150</v>
      </c>
      <c r="E93" s="33" t="s">
        <v>675</v>
      </c>
      <c r="F93" t="str">
        <f t="shared" si="18"/>
        <v xml:space="preserve">LATIN AMER. &amp; CARIB   </v>
      </c>
      <c r="G93" t="str">
        <f t="shared" si="19"/>
        <v xml:space="preserve">LATIN AMER. &amp; CARIB  </v>
      </c>
      <c r="H93" t="str">
        <f t="shared" si="23"/>
        <v xml:space="preserve">LATIN AMER. &amp; CARIB </v>
      </c>
      <c r="I93" t="str">
        <f t="shared" si="23"/>
        <v>LATIN AMER. &amp; CARIB</v>
      </c>
      <c r="J93" t="str">
        <f t="shared" si="23"/>
        <v>LATIN AMER. &amp; CARIB</v>
      </c>
      <c r="K93" t="str">
        <f t="shared" si="23"/>
        <v>LATIN AMER. &amp; CARIB</v>
      </c>
      <c r="L93" t="str">
        <f t="shared" si="23"/>
        <v>LATIN AMER. &amp; CARIB</v>
      </c>
      <c r="M93" t="str">
        <f t="shared" si="23"/>
        <v>LATIN AMER. &amp; CARIB</v>
      </c>
      <c r="N93" t="str">
        <f t="shared" si="23"/>
        <v>LATIN AMER. &amp; CARIB</v>
      </c>
      <c r="O93" t="str">
        <f t="shared" si="23"/>
        <v>LATIN AMER. &amp; CARIB</v>
      </c>
      <c r="P93" t="str">
        <f t="shared" si="23"/>
        <v>LATIN AMER. &amp; CARIB</v>
      </c>
      <c r="Q93" t="str">
        <f t="shared" si="23"/>
        <v>LATIN AMER. &amp; CARIB</v>
      </c>
      <c r="R93" t="str">
        <f t="shared" si="23"/>
        <v>LATIN AMER. &amp; CARIB</v>
      </c>
      <c r="S93" t="str">
        <f t="shared" si="23"/>
        <v>LATIN AMER. &amp; CARIB</v>
      </c>
      <c r="T93" t="str">
        <f t="shared" si="23"/>
        <v>LATIN AMER. &amp; CARIB</v>
      </c>
      <c r="U93" t="str">
        <f t="shared" si="23"/>
        <v>LATIN AMER. &amp; CARIB</v>
      </c>
      <c r="V93" t="str">
        <f t="shared" si="23"/>
        <v>LATIN AMER. &amp; CARIB</v>
      </c>
      <c r="W93" t="str">
        <f t="shared" si="23"/>
        <v>LATIN AMER. &amp; CARIB</v>
      </c>
      <c r="X93" t="str">
        <f t="shared" si="23"/>
        <v>LATIN AMER. &amp; CARIB</v>
      </c>
      <c r="Y93" t="str">
        <f t="shared" si="23"/>
        <v>LATIN AMER. &amp; CARIB</v>
      </c>
      <c r="Z93" t="str">
        <f t="shared" si="23"/>
        <v>LATIN AMER. &amp; CARIB</v>
      </c>
      <c r="AA93" t="str">
        <f t="shared" si="23"/>
        <v>LATIN AMER. &amp; CARIB</v>
      </c>
      <c r="AB93" t="str">
        <f t="shared" si="24"/>
        <v>LATIN AMER. &amp; CARIB</v>
      </c>
      <c r="AC93" t="str">
        <f t="shared" si="24"/>
        <v>LATIN AMER. &amp; CARIB</v>
      </c>
      <c r="AD93" t="str">
        <f t="shared" si="24"/>
        <v>LATIN AMER. &amp; CARIB</v>
      </c>
      <c r="AE93" t="str">
        <f t="shared" si="24"/>
        <v>LATIN AMER. &amp; CARIB</v>
      </c>
      <c r="AF93" t="str">
        <f t="shared" si="24"/>
        <v>LATIN AMER. &amp; CARIB</v>
      </c>
      <c r="AG93" t="str">
        <f t="shared" si="24"/>
        <v>LATIN AMER. &amp; CARIB</v>
      </c>
      <c r="AH93" t="str">
        <f t="shared" si="24"/>
        <v>LATIN AMER. &amp; CARIB</v>
      </c>
      <c r="AI93" t="str">
        <f t="shared" si="24"/>
        <v>LATIN AMER. &amp; CARIB</v>
      </c>
      <c r="AJ93" t="str">
        <f t="shared" si="24"/>
        <v>LATIN AMER. &amp; CARIB</v>
      </c>
      <c r="AK93" t="str">
        <f t="shared" si="24"/>
        <v>LATIN AMER. &amp; CARIB</v>
      </c>
      <c r="AL93" t="str">
        <f t="shared" si="24"/>
        <v>LATIN AMER. &amp; CARIB</v>
      </c>
      <c r="AM93" t="str">
        <f t="shared" si="24"/>
        <v>LATIN AMER. &amp; CARIB</v>
      </c>
      <c r="AN93" t="str">
        <f t="shared" si="24"/>
        <v>LATIN AMER. &amp; CARIB</v>
      </c>
      <c r="AO93" t="str">
        <f t="shared" si="24"/>
        <v>LATIN AMER. &amp; CARIB</v>
      </c>
      <c r="AP93" t="str">
        <f t="shared" si="24"/>
        <v>LATIN AMER. &amp; CARIB</v>
      </c>
      <c r="AQ93" t="str">
        <f t="shared" si="24"/>
        <v>LATIN AMER. &amp; CARIB</v>
      </c>
      <c r="AR93" t="str">
        <f t="shared" si="24"/>
        <v>LATIN AMER. &amp; CARIB</v>
      </c>
      <c r="AS93" t="str">
        <f t="shared" si="24"/>
        <v>LATIN AMER. &amp; CARIB</v>
      </c>
      <c r="AT93" t="str">
        <f t="shared" si="24"/>
        <v>LATIN AMER. &amp; CARIB</v>
      </c>
      <c r="AU93" t="str">
        <f t="shared" si="24"/>
        <v>LATIN AMER. &amp; CARIB</v>
      </c>
      <c r="AV93" t="str">
        <f t="shared" si="24"/>
        <v>LATIN AMER. &amp; CARIB</v>
      </c>
      <c r="AW93" t="str">
        <f t="shared" si="24"/>
        <v>LATIN AMER. &amp; CARIB</v>
      </c>
      <c r="AX93" t="str">
        <f t="shared" si="24"/>
        <v>LATIN AMER. &amp; CARIB</v>
      </c>
      <c r="AY93" t="str">
        <f t="shared" si="24"/>
        <v>LATIN AMER. &amp; CARIB</v>
      </c>
      <c r="AZ93" t="str">
        <f t="shared" si="24"/>
        <v>LATIN AMER. &amp; CARIB</v>
      </c>
      <c r="BA93" t="str">
        <f t="shared" si="24"/>
        <v>LATIN AMER. &amp; CARIB</v>
      </c>
      <c r="BB93" t="s">
        <v>675</v>
      </c>
    </row>
    <row r="94" spans="1:54" ht="14.5" x14ac:dyDescent="0.35">
      <c r="A94" s="13" t="s">
        <v>471</v>
      </c>
      <c r="B94" s="17" t="s">
        <v>370</v>
      </c>
      <c r="C94" t="str">
        <f t="shared" si="17"/>
        <v>Hong Kong</v>
      </c>
      <c r="D94" s="33" t="s">
        <v>625</v>
      </c>
      <c r="E94" s="33" t="s">
        <v>670</v>
      </c>
      <c r="F94" t="str">
        <f t="shared" si="18"/>
        <v xml:space="preserve">ASIA (EX. NEAR EAST)        </v>
      </c>
      <c r="G94" t="str">
        <f t="shared" si="19"/>
        <v xml:space="preserve">ASIA (EX. NEAR EAST)       </v>
      </c>
      <c r="H94" t="str">
        <f t="shared" si="23"/>
        <v xml:space="preserve">ASIA (EX. NEAR EAST)      </v>
      </c>
      <c r="I94" t="str">
        <f t="shared" si="23"/>
        <v xml:space="preserve">ASIA (EX. NEAR EAST)     </v>
      </c>
      <c r="J94" t="str">
        <f t="shared" si="23"/>
        <v xml:space="preserve">ASIA (EX. NEAR EAST)    </v>
      </c>
      <c r="K94" t="str">
        <f t="shared" si="23"/>
        <v xml:space="preserve">ASIA (EX. NEAR EAST)   </v>
      </c>
      <c r="L94" t="str">
        <f t="shared" si="23"/>
        <v xml:space="preserve">ASIA (EX. NEAR EAST)  </v>
      </c>
      <c r="M94" t="str">
        <f t="shared" si="23"/>
        <v xml:space="preserve">ASIA (EX. NEAR EAST) </v>
      </c>
      <c r="N94" t="str">
        <f t="shared" si="23"/>
        <v>ASIA (EX. NEAR EAST)</v>
      </c>
      <c r="O94" t="str">
        <f t="shared" si="23"/>
        <v>ASIA (EX. NEAR EAST)</v>
      </c>
      <c r="P94" t="str">
        <f t="shared" si="23"/>
        <v>ASIA (EX. NEAR EAST)</v>
      </c>
      <c r="Q94" t="str">
        <f t="shared" si="23"/>
        <v>ASIA (EX. NEAR EAST)</v>
      </c>
      <c r="R94" t="str">
        <f t="shared" ref="H94:AA107" si="25">IF(RIGHT(Q94,1)=" ",LEFT(Q94,LEN(Q94)-1),Q94)</f>
        <v>ASIA (EX. NEAR EAST)</v>
      </c>
      <c r="S94" t="str">
        <f t="shared" si="25"/>
        <v>ASIA (EX. NEAR EAST)</v>
      </c>
      <c r="T94" t="str">
        <f t="shared" si="25"/>
        <v>ASIA (EX. NEAR EAST)</v>
      </c>
      <c r="U94" t="str">
        <f t="shared" si="25"/>
        <v>ASIA (EX. NEAR EAST)</v>
      </c>
      <c r="V94" t="str">
        <f t="shared" si="25"/>
        <v>ASIA (EX. NEAR EAST)</v>
      </c>
      <c r="W94" t="str">
        <f t="shared" si="25"/>
        <v>ASIA (EX. NEAR EAST)</v>
      </c>
      <c r="X94" t="str">
        <f t="shared" si="25"/>
        <v>ASIA (EX. NEAR EAST)</v>
      </c>
      <c r="Y94" t="str">
        <f t="shared" si="25"/>
        <v>ASIA (EX. NEAR EAST)</v>
      </c>
      <c r="Z94" t="str">
        <f t="shared" si="25"/>
        <v>ASIA (EX. NEAR EAST)</v>
      </c>
      <c r="AA94" t="str">
        <f t="shared" si="25"/>
        <v>ASIA (EX. NEAR EAST)</v>
      </c>
      <c r="AB94" t="str">
        <f t="shared" si="24"/>
        <v>ASIA (EX. NEAR EAST)</v>
      </c>
      <c r="AC94" t="str">
        <f t="shared" si="24"/>
        <v>ASIA (EX. NEAR EAST)</v>
      </c>
      <c r="AD94" t="str">
        <f t="shared" si="24"/>
        <v>ASIA (EX. NEAR EAST)</v>
      </c>
      <c r="AE94" t="str">
        <f t="shared" si="24"/>
        <v>ASIA (EX. NEAR EAST)</v>
      </c>
      <c r="AF94" t="str">
        <f t="shared" si="24"/>
        <v>ASIA (EX. NEAR EAST)</v>
      </c>
      <c r="AG94" t="str">
        <f t="shared" si="24"/>
        <v>ASIA (EX. NEAR EAST)</v>
      </c>
      <c r="AH94" t="str">
        <f t="shared" si="24"/>
        <v>ASIA (EX. NEAR EAST)</v>
      </c>
      <c r="AI94" t="str">
        <f t="shared" si="24"/>
        <v>ASIA (EX. NEAR EAST)</v>
      </c>
      <c r="AJ94" t="str">
        <f t="shared" si="24"/>
        <v>ASIA (EX. NEAR EAST)</v>
      </c>
      <c r="AK94" t="str">
        <f t="shared" si="24"/>
        <v>ASIA (EX. NEAR EAST)</v>
      </c>
      <c r="AL94" t="str">
        <f t="shared" si="24"/>
        <v>ASIA (EX. NEAR EAST)</v>
      </c>
      <c r="AM94" t="str">
        <f t="shared" si="24"/>
        <v>ASIA (EX. NEAR EAST)</v>
      </c>
      <c r="AN94" t="str">
        <f t="shared" si="24"/>
        <v>ASIA (EX. NEAR EAST)</v>
      </c>
      <c r="AO94" t="str">
        <f t="shared" si="24"/>
        <v>ASIA (EX. NEAR EAST)</v>
      </c>
      <c r="AP94" t="str">
        <f t="shared" si="24"/>
        <v>ASIA (EX. NEAR EAST)</v>
      </c>
      <c r="AQ94" t="str">
        <f t="shared" si="24"/>
        <v>ASIA (EX. NEAR EAST)</v>
      </c>
      <c r="AR94" t="str">
        <f t="shared" si="24"/>
        <v>ASIA (EX. NEAR EAST)</v>
      </c>
      <c r="AS94" t="str">
        <f t="shared" si="24"/>
        <v>ASIA (EX. NEAR EAST)</v>
      </c>
      <c r="AT94" t="str">
        <f t="shared" si="24"/>
        <v>ASIA (EX. NEAR EAST)</v>
      </c>
      <c r="AU94" t="str">
        <f t="shared" si="24"/>
        <v>ASIA (EX. NEAR EAST)</v>
      </c>
      <c r="AV94" t="str">
        <f t="shared" si="24"/>
        <v>ASIA (EX. NEAR EAST)</v>
      </c>
      <c r="AW94" t="str">
        <f t="shared" si="24"/>
        <v>ASIA (EX. NEAR EAST)</v>
      </c>
      <c r="AX94" t="str">
        <f t="shared" si="24"/>
        <v>ASIA (EX. NEAR EAST)</v>
      </c>
      <c r="AY94" t="str">
        <f t="shared" si="24"/>
        <v>ASIA (EX. NEAR EAST)</v>
      </c>
      <c r="AZ94" t="str">
        <f t="shared" si="24"/>
        <v>ASIA (EX. NEAR EAST)</v>
      </c>
      <c r="BA94" t="str">
        <f t="shared" si="24"/>
        <v>ASIA (EX. NEAR EAST)</v>
      </c>
      <c r="BB94" t="s">
        <v>670</v>
      </c>
    </row>
    <row r="95" spans="1:54" ht="14.5" x14ac:dyDescent="0.35">
      <c r="A95" s="13" t="s">
        <v>472</v>
      </c>
      <c r="B95" s="17" t="s">
        <v>372</v>
      </c>
      <c r="C95" t="str">
        <f t="shared" si="17"/>
        <v>Hungary</v>
      </c>
      <c r="D95" s="33" t="s">
        <v>151</v>
      </c>
      <c r="E95" s="33" t="s">
        <v>671</v>
      </c>
      <c r="F95" t="str">
        <f t="shared" si="18"/>
        <v xml:space="preserve">EASTERN EUROPE                    </v>
      </c>
      <c r="G95" t="str">
        <f t="shared" si="19"/>
        <v xml:space="preserve">EASTERN EUROPE                   </v>
      </c>
      <c r="H95" t="str">
        <f t="shared" si="25"/>
        <v xml:space="preserve">EASTERN EUROPE                  </v>
      </c>
      <c r="I95" t="str">
        <f t="shared" si="25"/>
        <v xml:space="preserve">EASTERN EUROPE                 </v>
      </c>
      <c r="J95" t="str">
        <f t="shared" si="25"/>
        <v xml:space="preserve">EASTERN EUROPE                </v>
      </c>
      <c r="K95" t="str">
        <f t="shared" si="25"/>
        <v xml:space="preserve">EASTERN EUROPE               </v>
      </c>
      <c r="L95" t="str">
        <f t="shared" si="25"/>
        <v xml:space="preserve">EASTERN EUROPE              </v>
      </c>
      <c r="M95" t="str">
        <f t="shared" si="25"/>
        <v xml:space="preserve">EASTERN EUROPE             </v>
      </c>
      <c r="N95" t="str">
        <f t="shared" si="25"/>
        <v xml:space="preserve">EASTERN EUROPE            </v>
      </c>
      <c r="O95" t="str">
        <f t="shared" si="25"/>
        <v xml:space="preserve">EASTERN EUROPE           </v>
      </c>
      <c r="P95" t="str">
        <f t="shared" si="25"/>
        <v xml:space="preserve">EASTERN EUROPE          </v>
      </c>
      <c r="Q95" t="str">
        <f t="shared" si="25"/>
        <v xml:space="preserve">EASTERN EUROPE         </v>
      </c>
      <c r="R95" t="str">
        <f t="shared" si="25"/>
        <v xml:space="preserve">EASTERN EUROPE        </v>
      </c>
      <c r="S95" t="str">
        <f t="shared" si="25"/>
        <v xml:space="preserve">EASTERN EUROPE       </v>
      </c>
      <c r="T95" t="str">
        <f t="shared" si="25"/>
        <v xml:space="preserve">EASTERN EUROPE      </v>
      </c>
      <c r="U95" t="str">
        <f t="shared" si="25"/>
        <v xml:space="preserve">EASTERN EUROPE     </v>
      </c>
      <c r="V95" t="str">
        <f t="shared" si="25"/>
        <v xml:space="preserve">EASTERN EUROPE    </v>
      </c>
      <c r="W95" t="str">
        <f t="shared" si="25"/>
        <v xml:space="preserve">EASTERN EUROPE   </v>
      </c>
      <c r="X95" t="str">
        <f t="shared" si="25"/>
        <v xml:space="preserve">EASTERN EUROPE  </v>
      </c>
      <c r="Y95" t="str">
        <f t="shared" si="25"/>
        <v xml:space="preserve">EASTERN EUROPE </v>
      </c>
      <c r="Z95" t="str">
        <f t="shared" si="25"/>
        <v>EASTERN EUROPE</v>
      </c>
      <c r="AA95" t="str">
        <f t="shared" si="25"/>
        <v>EASTERN EUROPE</v>
      </c>
      <c r="AB95" t="str">
        <f t="shared" si="24"/>
        <v>EASTERN EUROPE</v>
      </c>
      <c r="AC95" t="str">
        <f t="shared" si="24"/>
        <v>EASTERN EUROPE</v>
      </c>
      <c r="AD95" t="str">
        <f t="shared" si="24"/>
        <v>EASTERN EUROPE</v>
      </c>
      <c r="AE95" t="str">
        <f t="shared" si="24"/>
        <v>EASTERN EUROPE</v>
      </c>
      <c r="AF95" t="str">
        <f t="shared" si="24"/>
        <v>EASTERN EUROPE</v>
      </c>
      <c r="AG95" t="str">
        <f t="shared" si="24"/>
        <v>EASTERN EUROPE</v>
      </c>
      <c r="AH95" t="str">
        <f t="shared" si="24"/>
        <v>EASTERN EUROPE</v>
      </c>
      <c r="AI95" t="str">
        <f t="shared" si="24"/>
        <v>EASTERN EUROPE</v>
      </c>
      <c r="AJ95" t="str">
        <f t="shared" si="24"/>
        <v>EASTERN EUROPE</v>
      </c>
      <c r="AK95" t="str">
        <f t="shared" si="24"/>
        <v>EASTERN EUROPE</v>
      </c>
      <c r="AL95" t="str">
        <f t="shared" si="24"/>
        <v>EASTERN EUROPE</v>
      </c>
      <c r="AM95" t="str">
        <f t="shared" si="24"/>
        <v>EASTERN EUROPE</v>
      </c>
      <c r="AN95" t="str">
        <f t="shared" si="24"/>
        <v>EASTERN EUROPE</v>
      </c>
      <c r="AO95" t="str">
        <f t="shared" si="24"/>
        <v>EASTERN EUROPE</v>
      </c>
      <c r="AP95" t="str">
        <f t="shared" si="24"/>
        <v>EASTERN EUROPE</v>
      </c>
      <c r="AQ95" t="str">
        <f t="shared" si="24"/>
        <v>EASTERN EUROPE</v>
      </c>
      <c r="AR95" t="str">
        <f t="shared" si="24"/>
        <v>EASTERN EUROPE</v>
      </c>
      <c r="AS95" t="str">
        <f t="shared" si="24"/>
        <v>EASTERN EUROPE</v>
      </c>
      <c r="AT95" t="str">
        <f t="shared" si="24"/>
        <v>EASTERN EUROPE</v>
      </c>
      <c r="AU95" t="str">
        <f t="shared" si="24"/>
        <v>EASTERN EUROPE</v>
      </c>
      <c r="AV95" t="str">
        <f t="shared" si="24"/>
        <v>EASTERN EUROPE</v>
      </c>
      <c r="AW95" t="str">
        <f t="shared" si="24"/>
        <v>EASTERN EUROPE</v>
      </c>
      <c r="AX95" t="str">
        <f t="shared" si="24"/>
        <v>EASTERN EUROPE</v>
      </c>
      <c r="AY95" t="str">
        <f t="shared" si="24"/>
        <v>EASTERN EUROPE</v>
      </c>
      <c r="AZ95" t="str">
        <f t="shared" si="24"/>
        <v>EASTERN EUROPE</v>
      </c>
      <c r="BA95" t="str">
        <f t="shared" si="24"/>
        <v>EASTERN EUROPE</v>
      </c>
      <c r="BB95" t="s">
        <v>671</v>
      </c>
    </row>
    <row r="96" spans="1:54" ht="14.5" x14ac:dyDescent="0.35">
      <c r="A96" s="13" t="s">
        <v>473</v>
      </c>
      <c r="B96" s="17" t="s">
        <v>378</v>
      </c>
      <c r="C96" t="str">
        <f t="shared" si="17"/>
        <v>Iceland</v>
      </c>
      <c r="D96" s="33" t="s">
        <v>152</v>
      </c>
      <c r="E96" s="33" t="s">
        <v>673</v>
      </c>
      <c r="F96" t="str">
        <f t="shared" si="18"/>
        <v xml:space="preserve">WESTERN EUROPE                    </v>
      </c>
      <c r="G96" t="str">
        <f t="shared" si="19"/>
        <v xml:space="preserve">WESTERN EUROPE                   </v>
      </c>
      <c r="H96" t="str">
        <f t="shared" si="25"/>
        <v xml:space="preserve">WESTERN EUROPE                  </v>
      </c>
      <c r="I96" t="str">
        <f t="shared" si="25"/>
        <v xml:space="preserve">WESTERN EUROPE                 </v>
      </c>
      <c r="J96" t="str">
        <f t="shared" si="25"/>
        <v xml:space="preserve">WESTERN EUROPE                </v>
      </c>
      <c r="K96" t="str">
        <f t="shared" si="25"/>
        <v xml:space="preserve">WESTERN EUROPE               </v>
      </c>
      <c r="L96" t="str">
        <f t="shared" si="25"/>
        <v xml:space="preserve">WESTERN EUROPE              </v>
      </c>
      <c r="M96" t="str">
        <f t="shared" si="25"/>
        <v xml:space="preserve">WESTERN EUROPE             </v>
      </c>
      <c r="N96" t="str">
        <f t="shared" si="25"/>
        <v xml:space="preserve">WESTERN EUROPE            </v>
      </c>
      <c r="O96" t="str">
        <f t="shared" si="25"/>
        <v xml:space="preserve">WESTERN EUROPE           </v>
      </c>
      <c r="P96" t="str">
        <f t="shared" si="25"/>
        <v xml:space="preserve">WESTERN EUROPE          </v>
      </c>
      <c r="Q96" t="str">
        <f t="shared" si="25"/>
        <v xml:space="preserve">WESTERN EUROPE         </v>
      </c>
      <c r="R96" t="str">
        <f t="shared" si="25"/>
        <v xml:space="preserve">WESTERN EUROPE        </v>
      </c>
      <c r="S96" t="str">
        <f t="shared" si="25"/>
        <v xml:space="preserve">WESTERN EUROPE       </v>
      </c>
      <c r="T96" t="str">
        <f t="shared" si="25"/>
        <v xml:space="preserve">WESTERN EUROPE      </v>
      </c>
      <c r="U96" t="str">
        <f t="shared" si="25"/>
        <v xml:space="preserve">WESTERN EUROPE     </v>
      </c>
      <c r="V96" t="str">
        <f t="shared" si="25"/>
        <v xml:space="preserve">WESTERN EUROPE    </v>
      </c>
      <c r="W96" t="str">
        <f t="shared" si="25"/>
        <v xml:space="preserve">WESTERN EUROPE   </v>
      </c>
      <c r="X96" t="str">
        <f t="shared" si="25"/>
        <v xml:space="preserve">WESTERN EUROPE  </v>
      </c>
      <c r="Y96" t="str">
        <f t="shared" si="25"/>
        <v xml:space="preserve">WESTERN EUROPE </v>
      </c>
      <c r="Z96" t="str">
        <f t="shared" si="25"/>
        <v>WESTERN EUROPE</v>
      </c>
      <c r="AA96" t="str">
        <f t="shared" si="25"/>
        <v>WESTERN EUROPE</v>
      </c>
      <c r="AB96" t="str">
        <f t="shared" si="24"/>
        <v>WESTERN EUROPE</v>
      </c>
      <c r="AC96" t="str">
        <f t="shared" si="24"/>
        <v>WESTERN EUROPE</v>
      </c>
      <c r="AD96" t="str">
        <f t="shared" si="24"/>
        <v>WESTERN EUROPE</v>
      </c>
      <c r="AE96" t="str">
        <f t="shared" si="24"/>
        <v>WESTERN EUROPE</v>
      </c>
      <c r="AF96" t="str">
        <f t="shared" si="24"/>
        <v>WESTERN EUROPE</v>
      </c>
      <c r="AG96" t="str">
        <f t="shared" si="24"/>
        <v>WESTERN EUROPE</v>
      </c>
      <c r="AH96" t="str">
        <f t="shared" si="24"/>
        <v>WESTERN EUROPE</v>
      </c>
      <c r="AI96" t="str">
        <f t="shared" si="24"/>
        <v>WESTERN EUROPE</v>
      </c>
      <c r="AJ96" t="str">
        <f t="shared" si="24"/>
        <v>WESTERN EUROPE</v>
      </c>
      <c r="AK96" t="str">
        <f t="shared" si="24"/>
        <v>WESTERN EUROPE</v>
      </c>
      <c r="AL96" t="str">
        <f t="shared" si="24"/>
        <v>WESTERN EUROPE</v>
      </c>
      <c r="AM96" t="str">
        <f t="shared" si="24"/>
        <v>WESTERN EUROPE</v>
      </c>
      <c r="AN96" t="str">
        <f t="shared" si="24"/>
        <v>WESTERN EUROPE</v>
      </c>
      <c r="AO96" t="str">
        <f t="shared" si="24"/>
        <v>WESTERN EUROPE</v>
      </c>
      <c r="AP96" t="str">
        <f t="shared" si="24"/>
        <v>WESTERN EUROPE</v>
      </c>
      <c r="AQ96" t="str">
        <f t="shared" si="24"/>
        <v>WESTERN EUROPE</v>
      </c>
      <c r="AR96" t="str">
        <f t="shared" si="24"/>
        <v>WESTERN EUROPE</v>
      </c>
      <c r="AS96" t="str">
        <f t="shared" si="24"/>
        <v>WESTERN EUROPE</v>
      </c>
      <c r="AT96" t="str">
        <f t="shared" si="24"/>
        <v>WESTERN EUROPE</v>
      </c>
      <c r="AU96" t="str">
        <f t="shared" si="24"/>
        <v>WESTERN EUROPE</v>
      </c>
      <c r="AV96" t="str">
        <f t="shared" si="24"/>
        <v>WESTERN EUROPE</v>
      </c>
      <c r="AW96" t="str">
        <f t="shared" si="24"/>
        <v>WESTERN EUROPE</v>
      </c>
      <c r="AX96" t="str">
        <f t="shared" si="24"/>
        <v>WESTERN EUROPE</v>
      </c>
      <c r="AY96" t="str">
        <f t="shared" si="24"/>
        <v>WESTERN EUROPE</v>
      </c>
      <c r="AZ96" t="str">
        <f t="shared" si="24"/>
        <v>WESTERN EUROPE</v>
      </c>
      <c r="BA96" t="str">
        <f t="shared" si="24"/>
        <v>WESTERN EUROPE</v>
      </c>
      <c r="BB96" t="s">
        <v>673</v>
      </c>
    </row>
    <row r="97" spans="1:54" ht="14.5" x14ac:dyDescent="0.35">
      <c r="A97" s="13" t="s">
        <v>474</v>
      </c>
      <c r="B97" s="17" t="s">
        <v>370</v>
      </c>
      <c r="C97" t="str">
        <f t="shared" si="17"/>
        <v>India</v>
      </c>
      <c r="D97" s="33" t="s">
        <v>153</v>
      </c>
      <c r="E97" s="33" t="s">
        <v>670</v>
      </c>
      <c r="F97" t="str">
        <f t="shared" si="18"/>
        <v xml:space="preserve">ASIA (EX. NEAR EAST)        </v>
      </c>
      <c r="G97" t="str">
        <f t="shared" si="19"/>
        <v xml:space="preserve">ASIA (EX. NEAR EAST)       </v>
      </c>
      <c r="H97" t="str">
        <f t="shared" si="25"/>
        <v xml:space="preserve">ASIA (EX. NEAR EAST)      </v>
      </c>
      <c r="I97" t="str">
        <f t="shared" si="25"/>
        <v xml:space="preserve">ASIA (EX. NEAR EAST)     </v>
      </c>
      <c r="J97" t="str">
        <f t="shared" si="25"/>
        <v xml:space="preserve">ASIA (EX. NEAR EAST)    </v>
      </c>
      <c r="K97" t="str">
        <f t="shared" si="25"/>
        <v xml:space="preserve">ASIA (EX. NEAR EAST)   </v>
      </c>
      <c r="L97" t="str">
        <f t="shared" si="25"/>
        <v xml:space="preserve">ASIA (EX. NEAR EAST)  </v>
      </c>
      <c r="M97" t="str">
        <f t="shared" si="25"/>
        <v xml:space="preserve">ASIA (EX. NEAR EAST) </v>
      </c>
      <c r="N97" t="str">
        <f t="shared" si="25"/>
        <v>ASIA (EX. NEAR EAST)</v>
      </c>
      <c r="O97" t="str">
        <f t="shared" si="25"/>
        <v>ASIA (EX. NEAR EAST)</v>
      </c>
      <c r="P97" t="str">
        <f t="shared" si="25"/>
        <v>ASIA (EX. NEAR EAST)</v>
      </c>
      <c r="Q97" t="str">
        <f t="shared" si="25"/>
        <v>ASIA (EX. NEAR EAST)</v>
      </c>
      <c r="R97" t="str">
        <f t="shared" si="25"/>
        <v>ASIA (EX. NEAR EAST)</v>
      </c>
      <c r="S97" t="str">
        <f t="shared" si="25"/>
        <v>ASIA (EX. NEAR EAST)</v>
      </c>
      <c r="T97" t="str">
        <f t="shared" si="25"/>
        <v>ASIA (EX. NEAR EAST)</v>
      </c>
      <c r="U97" t="str">
        <f t="shared" si="25"/>
        <v>ASIA (EX. NEAR EAST)</v>
      </c>
      <c r="V97" t="str">
        <f t="shared" si="25"/>
        <v>ASIA (EX. NEAR EAST)</v>
      </c>
      <c r="W97" t="str">
        <f t="shared" si="25"/>
        <v>ASIA (EX. NEAR EAST)</v>
      </c>
      <c r="X97" t="str">
        <f t="shared" si="25"/>
        <v>ASIA (EX. NEAR EAST)</v>
      </c>
      <c r="Y97" t="str">
        <f t="shared" si="25"/>
        <v>ASIA (EX. NEAR EAST)</v>
      </c>
      <c r="Z97" t="str">
        <f t="shared" si="25"/>
        <v>ASIA (EX. NEAR EAST)</v>
      </c>
      <c r="AA97" t="str">
        <f t="shared" si="25"/>
        <v>ASIA (EX. NEAR EAST)</v>
      </c>
      <c r="AB97" t="str">
        <f t="shared" si="24"/>
        <v>ASIA (EX. NEAR EAST)</v>
      </c>
      <c r="AC97" t="str">
        <f t="shared" si="24"/>
        <v>ASIA (EX. NEAR EAST)</v>
      </c>
      <c r="AD97" t="str">
        <f t="shared" si="24"/>
        <v>ASIA (EX. NEAR EAST)</v>
      </c>
      <c r="AE97" t="str">
        <f t="shared" si="24"/>
        <v>ASIA (EX. NEAR EAST)</v>
      </c>
      <c r="AF97" t="str">
        <f t="shared" si="24"/>
        <v>ASIA (EX. NEAR EAST)</v>
      </c>
      <c r="AG97" t="str">
        <f t="shared" si="24"/>
        <v>ASIA (EX. NEAR EAST)</v>
      </c>
      <c r="AH97" t="str">
        <f t="shared" si="24"/>
        <v>ASIA (EX. NEAR EAST)</v>
      </c>
      <c r="AI97" t="str">
        <f t="shared" si="24"/>
        <v>ASIA (EX. NEAR EAST)</v>
      </c>
      <c r="AJ97" t="str">
        <f t="shared" si="24"/>
        <v>ASIA (EX. NEAR EAST)</v>
      </c>
      <c r="AK97" t="str">
        <f t="shared" si="24"/>
        <v>ASIA (EX. NEAR EAST)</v>
      </c>
      <c r="AL97" t="str">
        <f t="shared" si="24"/>
        <v>ASIA (EX. NEAR EAST)</v>
      </c>
      <c r="AM97" t="str">
        <f t="shared" ref="AB97:BA107" si="26">IF(RIGHT(AL97,1)=" ",LEFT(AL97,LEN(AL97)-1),AL97)</f>
        <v>ASIA (EX. NEAR EAST)</v>
      </c>
      <c r="AN97" t="str">
        <f t="shared" si="26"/>
        <v>ASIA (EX. NEAR EAST)</v>
      </c>
      <c r="AO97" t="str">
        <f t="shared" si="26"/>
        <v>ASIA (EX. NEAR EAST)</v>
      </c>
      <c r="AP97" t="str">
        <f t="shared" si="26"/>
        <v>ASIA (EX. NEAR EAST)</v>
      </c>
      <c r="AQ97" t="str">
        <f t="shared" si="26"/>
        <v>ASIA (EX. NEAR EAST)</v>
      </c>
      <c r="AR97" t="str">
        <f t="shared" si="26"/>
        <v>ASIA (EX. NEAR EAST)</v>
      </c>
      <c r="AS97" t="str">
        <f t="shared" si="26"/>
        <v>ASIA (EX. NEAR EAST)</v>
      </c>
      <c r="AT97" t="str">
        <f t="shared" si="26"/>
        <v>ASIA (EX. NEAR EAST)</v>
      </c>
      <c r="AU97" t="str">
        <f t="shared" si="26"/>
        <v>ASIA (EX. NEAR EAST)</v>
      </c>
      <c r="AV97" t="str">
        <f t="shared" si="26"/>
        <v>ASIA (EX. NEAR EAST)</v>
      </c>
      <c r="AW97" t="str">
        <f t="shared" si="26"/>
        <v>ASIA (EX. NEAR EAST)</v>
      </c>
      <c r="AX97" t="str">
        <f t="shared" si="26"/>
        <v>ASIA (EX. NEAR EAST)</v>
      </c>
      <c r="AY97" t="str">
        <f t="shared" si="26"/>
        <v>ASIA (EX. NEAR EAST)</v>
      </c>
      <c r="AZ97" t="str">
        <f t="shared" si="26"/>
        <v>ASIA (EX. NEAR EAST)</v>
      </c>
      <c r="BA97" t="str">
        <f t="shared" si="26"/>
        <v>ASIA (EX. NEAR EAST)</v>
      </c>
      <c r="BB97" t="s">
        <v>670</v>
      </c>
    </row>
    <row r="98" spans="1:54" ht="14.5" x14ac:dyDescent="0.35">
      <c r="A98" s="13" t="s">
        <v>475</v>
      </c>
      <c r="B98" s="17" t="s">
        <v>370</v>
      </c>
      <c r="C98" t="str">
        <f t="shared" si="17"/>
        <v>Indonesia</v>
      </c>
      <c r="D98" s="33" t="s">
        <v>154</v>
      </c>
      <c r="E98" s="33" t="s">
        <v>670</v>
      </c>
      <c r="F98" t="str">
        <f t="shared" si="18"/>
        <v xml:space="preserve">ASIA (EX. NEAR EAST)        </v>
      </c>
      <c r="G98" t="str">
        <f t="shared" si="19"/>
        <v xml:space="preserve">ASIA (EX. NEAR EAST)       </v>
      </c>
      <c r="H98" t="str">
        <f t="shared" si="25"/>
        <v xml:space="preserve">ASIA (EX. NEAR EAST)      </v>
      </c>
      <c r="I98" t="str">
        <f t="shared" si="25"/>
        <v xml:space="preserve">ASIA (EX. NEAR EAST)     </v>
      </c>
      <c r="J98" t="str">
        <f t="shared" si="25"/>
        <v xml:space="preserve">ASIA (EX. NEAR EAST)    </v>
      </c>
      <c r="K98" t="str">
        <f t="shared" si="25"/>
        <v xml:space="preserve">ASIA (EX. NEAR EAST)   </v>
      </c>
      <c r="L98" t="str">
        <f t="shared" si="25"/>
        <v xml:space="preserve">ASIA (EX. NEAR EAST)  </v>
      </c>
      <c r="M98" t="str">
        <f t="shared" si="25"/>
        <v xml:space="preserve">ASIA (EX. NEAR EAST) </v>
      </c>
      <c r="N98" t="str">
        <f t="shared" si="25"/>
        <v>ASIA (EX. NEAR EAST)</v>
      </c>
      <c r="O98" t="str">
        <f t="shared" si="25"/>
        <v>ASIA (EX. NEAR EAST)</v>
      </c>
      <c r="P98" t="str">
        <f t="shared" si="25"/>
        <v>ASIA (EX. NEAR EAST)</v>
      </c>
      <c r="Q98" t="str">
        <f t="shared" si="25"/>
        <v>ASIA (EX. NEAR EAST)</v>
      </c>
      <c r="R98" t="str">
        <f t="shared" si="25"/>
        <v>ASIA (EX. NEAR EAST)</v>
      </c>
      <c r="S98" t="str">
        <f t="shared" si="25"/>
        <v>ASIA (EX. NEAR EAST)</v>
      </c>
      <c r="T98" t="str">
        <f t="shared" si="25"/>
        <v>ASIA (EX. NEAR EAST)</v>
      </c>
      <c r="U98" t="str">
        <f t="shared" si="25"/>
        <v>ASIA (EX. NEAR EAST)</v>
      </c>
      <c r="V98" t="str">
        <f t="shared" si="25"/>
        <v>ASIA (EX. NEAR EAST)</v>
      </c>
      <c r="W98" t="str">
        <f t="shared" si="25"/>
        <v>ASIA (EX. NEAR EAST)</v>
      </c>
      <c r="X98" t="str">
        <f t="shared" si="25"/>
        <v>ASIA (EX. NEAR EAST)</v>
      </c>
      <c r="Y98" t="str">
        <f t="shared" si="25"/>
        <v>ASIA (EX. NEAR EAST)</v>
      </c>
      <c r="Z98" t="str">
        <f t="shared" si="25"/>
        <v>ASIA (EX. NEAR EAST)</v>
      </c>
      <c r="AA98" t="str">
        <f t="shared" si="25"/>
        <v>ASIA (EX. NEAR EAST)</v>
      </c>
      <c r="AB98" t="str">
        <f t="shared" si="26"/>
        <v>ASIA (EX. NEAR EAST)</v>
      </c>
      <c r="AC98" t="str">
        <f t="shared" si="26"/>
        <v>ASIA (EX. NEAR EAST)</v>
      </c>
      <c r="AD98" t="str">
        <f t="shared" si="26"/>
        <v>ASIA (EX. NEAR EAST)</v>
      </c>
      <c r="AE98" t="str">
        <f t="shared" si="26"/>
        <v>ASIA (EX. NEAR EAST)</v>
      </c>
      <c r="AF98" t="str">
        <f t="shared" si="26"/>
        <v>ASIA (EX. NEAR EAST)</v>
      </c>
      <c r="AG98" t="str">
        <f t="shared" si="26"/>
        <v>ASIA (EX. NEAR EAST)</v>
      </c>
      <c r="AH98" t="str">
        <f t="shared" si="26"/>
        <v>ASIA (EX. NEAR EAST)</v>
      </c>
      <c r="AI98" t="str">
        <f t="shared" si="26"/>
        <v>ASIA (EX. NEAR EAST)</v>
      </c>
      <c r="AJ98" t="str">
        <f t="shared" si="26"/>
        <v>ASIA (EX. NEAR EAST)</v>
      </c>
      <c r="AK98" t="str">
        <f t="shared" si="26"/>
        <v>ASIA (EX. NEAR EAST)</v>
      </c>
      <c r="AL98" t="str">
        <f t="shared" si="26"/>
        <v>ASIA (EX. NEAR EAST)</v>
      </c>
      <c r="AM98" t="str">
        <f t="shared" si="26"/>
        <v>ASIA (EX. NEAR EAST)</v>
      </c>
      <c r="AN98" t="str">
        <f t="shared" si="26"/>
        <v>ASIA (EX. NEAR EAST)</v>
      </c>
      <c r="AO98" t="str">
        <f t="shared" si="26"/>
        <v>ASIA (EX. NEAR EAST)</v>
      </c>
      <c r="AP98" t="str">
        <f t="shared" si="26"/>
        <v>ASIA (EX. NEAR EAST)</v>
      </c>
      <c r="AQ98" t="str">
        <f t="shared" si="26"/>
        <v>ASIA (EX. NEAR EAST)</v>
      </c>
      <c r="AR98" t="str">
        <f t="shared" si="26"/>
        <v>ASIA (EX. NEAR EAST)</v>
      </c>
      <c r="AS98" t="str">
        <f t="shared" si="26"/>
        <v>ASIA (EX. NEAR EAST)</v>
      </c>
      <c r="AT98" t="str">
        <f t="shared" si="26"/>
        <v>ASIA (EX. NEAR EAST)</v>
      </c>
      <c r="AU98" t="str">
        <f t="shared" si="26"/>
        <v>ASIA (EX. NEAR EAST)</v>
      </c>
      <c r="AV98" t="str">
        <f t="shared" si="26"/>
        <v>ASIA (EX. NEAR EAST)</v>
      </c>
      <c r="AW98" t="str">
        <f t="shared" si="26"/>
        <v>ASIA (EX. NEAR EAST)</v>
      </c>
      <c r="AX98" t="str">
        <f t="shared" si="26"/>
        <v>ASIA (EX. NEAR EAST)</v>
      </c>
      <c r="AY98" t="str">
        <f t="shared" si="26"/>
        <v>ASIA (EX. NEAR EAST)</v>
      </c>
      <c r="AZ98" t="str">
        <f t="shared" si="26"/>
        <v>ASIA (EX. NEAR EAST)</v>
      </c>
      <c r="BA98" t="str">
        <f t="shared" si="26"/>
        <v>ASIA (EX. NEAR EAST)</v>
      </c>
      <c r="BB98" t="s">
        <v>670</v>
      </c>
    </row>
    <row r="99" spans="1:54" ht="14.5" x14ac:dyDescent="0.35">
      <c r="A99" s="13" t="s">
        <v>476</v>
      </c>
      <c r="B99" s="17" t="s">
        <v>370</v>
      </c>
      <c r="C99" t="str">
        <f t="shared" si="17"/>
        <v>Iran</v>
      </c>
      <c r="D99" s="33" t="s">
        <v>626</v>
      </c>
      <c r="E99" s="33" t="s">
        <v>670</v>
      </c>
      <c r="F99" t="str">
        <f t="shared" si="18"/>
        <v xml:space="preserve">ASIA (EX. NEAR EAST)        </v>
      </c>
      <c r="G99" t="str">
        <f t="shared" si="19"/>
        <v xml:space="preserve">ASIA (EX. NEAR EAST)       </v>
      </c>
      <c r="H99" t="str">
        <f t="shared" si="25"/>
        <v xml:space="preserve">ASIA (EX. NEAR EAST)      </v>
      </c>
      <c r="I99" t="str">
        <f t="shared" si="25"/>
        <v xml:space="preserve">ASIA (EX. NEAR EAST)     </v>
      </c>
      <c r="J99" t="str">
        <f t="shared" si="25"/>
        <v xml:space="preserve">ASIA (EX. NEAR EAST)    </v>
      </c>
      <c r="K99" t="str">
        <f t="shared" si="25"/>
        <v xml:space="preserve">ASIA (EX. NEAR EAST)   </v>
      </c>
      <c r="L99" t="str">
        <f t="shared" si="25"/>
        <v xml:space="preserve">ASIA (EX. NEAR EAST)  </v>
      </c>
      <c r="M99" t="str">
        <f t="shared" si="25"/>
        <v xml:space="preserve">ASIA (EX. NEAR EAST) </v>
      </c>
      <c r="N99" t="str">
        <f t="shared" si="25"/>
        <v>ASIA (EX. NEAR EAST)</v>
      </c>
      <c r="O99" t="str">
        <f t="shared" si="25"/>
        <v>ASIA (EX. NEAR EAST)</v>
      </c>
      <c r="P99" t="str">
        <f t="shared" si="25"/>
        <v>ASIA (EX. NEAR EAST)</v>
      </c>
      <c r="Q99" t="str">
        <f t="shared" si="25"/>
        <v>ASIA (EX. NEAR EAST)</v>
      </c>
      <c r="R99" t="str">
        <f t="shared" si="25"/>
        <v>ASIA (EX. NEAR EAST)</v>
      </c>
      <c r="S99" t="str">
        <f t="shared" si="25"/>
        <v>ASIA (EX. NEAR EAST)</v>
      </c>
      <c r="T99" t="str">
        <f t="shared" si="25"/>
        <v>ASIA (EX. NEAR EAST)</v>
      </c>
      <c r="U99" t="str">
        <f t="shared" si="25"/>
        <v>ASIA (EX. NEAR EAST)</v>
      </c>
      <c r="V99" t="str">
        <f t="shared" si="25"/>
        <v>ASIA (EX. NEAR EAST)</v>
      </c>
      <c r="W99" t="str">
        <f t="shared" si="25"/>
        <v>ASIA (EX. NEAR EAST)</v>
      </c>
      <c r="X99" t="str">
        <f t="shared" si="25"/>
        <v>ASIA (EX. NEAR EAST)</v>
      </c>
      <c r="Y99" t="str">
        <f t="shared" si="25"/>
        <v>ASIA (EX. NEAR EAST)</v>
      </c>
      <c r="Z99" t="str">
        <f t="shared" si="25"/>
        <v>ASIA (EX. NEAR EAST)</v>
      </c>
      <c r="AA99" t="str">
        <f t="shared" si="25"/>
        <v>ASIA (EX. NEAR EAST)</v>
      </c>
      <c r="AB99" t="str">
        <f t="shared" si="26"/>
        <v>ASIA (EX. NEAR EAST)</v>
      </c>
      <c r="AC99" t="str">
        <f t="shared" si="26"/>
        <v>ASIA (EX. NEAR EAST)</v>
      </c>
      <c r="AD99" t="str">
        <f t="shared" si="26"/>
        <v>ASIA (EX. NEAR EAST)</v>
      </c>
      <c r="AE99" t="str">
        <f t="shared" si="26"/>
        <v>ASIA (EX. NEAR EAST)</v>
      </c>
      <c r="AF99" t="str">
        <f t="shared" si="26"/>
        <v>ASIA (EX. NEAR EAST)</v>
      </c>
      <c r="AG99" t="str">
        <f t="shared" si="26"/>
        <v>ASIA (EX. NEAR EAST)</v>
      </c>
      <c r="AH99" t="str">
        <f t="shared" si="26"/>
        <v>ASIA (EX. NEAR EAST)</v>
      </c>
      <c r="AI99" t="str">
        <f t="shared" si="26"/>
        <v>ASIA (EX. NEAR EAST)</v>
      </c>
      <c r="AJ99" t="str">
        <f t="shared" si="26"/>
        <v>ASIA (EX. NEAR EAST)</v>
      </c>
      <c r="AK99" t="str">
        <f t="shared" si="26"/>
        <v>ASIA (EX. NEAR EAST)</v>
      </c>
      <c r="AL99" t="str">
        <f t="shared" si="26"/>
        <v>ASIA (EX. NEAR EAST)</v>
      </c>
      <c r="AM99" t="str">
        <f t="shared" si="26"/>
        <v>ASIA (EX. NEAR EAST)</v>
      </c>
      <c r="AN99" t="str">
        <f t="shared" si="26"/>
        <v>ASIA (EX. NEAR EAST)</v>
      </c>
      <c r="AO99" t="str">
        <f t="shared" si="26"/>
        <v>ASIA (EX. NEAR EAST)</v>
      </c>
      <c r="AP99" t="str">
        <f t="shared" si="26"/>
        <v>ASIA (EX. NEAR EAST)</v>
      </c>
      <c r="AQ99" t="str">
        <f t="shared" si="26"/>
        <v>ASIA (EX. NEAR EAST)</v>
      </c>
      <c r="AR99" t="str">
        <f t="shared" si="26"/>
        <v>ASIA (EX. NEAR EAST)</v>
      </c>
      <c r="AS99" t="str">
        <f t="shared" si="26"/>
        <v>ASIA (EX. NEAR EAST)</v>
      </c>
      <c r="AT99" t="str">
        <f t="shared" si="26"/>
        <v>ASIA (EX. NEAR EAST)</v>
      </c>
      <c r="AU99" t="str">
        <f t="shared" si="26"/>
        <v>ASIA (EX. NEAR EAST)</v>
      </c>
      <c r="AV99" t="str">
        <f t="shared" si="26"/>
        <v>ASIA (EX. NEAR EAST)</v>
      </c>
      <c r="AW99" t="str">
        <f t="shared" si="26"/>
        <v>ASIA (EX. NEAR EAST)</v>
      </c>
      <c r="AX99" t="str">
        <f t="shared" si="26"/>
        <v>ASIA (EX. NEAR EAST)</v>
      </c>
      <c r="AY99" t="str">
        <f t="shared" si="26"/>
        <v>ASIA (EX. NEAR EAST)</v>
      </c>
      <c r="AZ99" t="str">
        <f t="shared" si="26"/>
        <v>ASIA (EX. NEAR EAST)</v>
      </c>
      <c r="BA99" t="str">
        <f t="shared" si="26"/>
        <v>ASIA (EX. NEAR EAST)</v>
      </c>
      <c r="BB99" t="s">
        <v>670</v>
      </c>
    </row>
    <row r="100" spans="1:54" ht="14.5" x14ac:dyDescent="0.35">
      <c r="A100" s="13" t="s">
        <v>477</v>
      </c>
      <c r="B100" s="17" t="s">
        <v>393</v>
      </c>
      <c r="C100" t="str">
        <f t="shared" si="17"/>
        <v>Iraq</v>
      </c>
      <c r="D100" s="33" t="s">
        <v>156</v>
      </c>
      <c r="E100" s="33" t="s">
        <v>679</v>
      </c>
      <c r="F100" t="str">
        <f t="shared" si="18"/>
        <v xml:space="preserve">NEAR EAST                         </v>
      </c>
      <c r="G100" t="str">
        <f t="shared" si="19"/>
        <v xml:space="preserve">NEAR EAST                        </v>
      </c>
      <c r="H100" t="str">
        <f t="shared" si="25"/>
        <v xml:space="preserve">NEAR EAST                       </v>
      </c>
      <c r="I100" t="str">
        <f t="shared" si="25"/>
        <v xml:space="preserve">NEAR EAST                      </v>
      </c>
      <c r="J100" t="str">
        <f t="shared" si="25"/>
        <v xml:space="preserve">NEAR EAST                     </v>
      </c>
      <c r="K100" t="str">
        <f t="shared" si="25"/>
        <v xml:space="preserve">NEAR EAST                    </v>
      </c>
      <c r="L100" t="str">
        <f t="shared" si="25"/>
        <v xml:space="preserve">NEAR EAST                   </v>
      </c>
      <c r="M100" t="str">
        <f t="shared" si="25"/>
        <v xml:space="preserve">NEAR EAST                  </v>
      </c>
      <c r="N100" t="str">
        <f t="shared" si="25"/>
        <v xml:space="preserve">NEAR EAST                 </v>
      </c>
      <c r="O100" t="str">
        <f t="shared" si="25"/>
        <v xml:space="preserve">NEAR EAST                </v>
      </c>
      <c r="P100" t="str">
        <f t="shared" si="25"/>
        <v xml:space="preserve">NEAR EAST               </v>
      </c>
      <c r="Q100" t="str">
        <f t="shared" si="25"/>
        <v xml:space="preserve">NEAR EAST              </v>
      </c>
      <c r="R100" t="str">
        <f t="shared" si="25"/>
        <v xml:space="preserve">NEAR EAST             </v>
      </c>
      <c r="S100" t="str">
        <f t="shared" si="25"/>
        <v xml:space="preserve">NEAR EAST            </v>
      </c>
      <c r="T100" t="str">
        <f t="shared" si="25"/>
        <v xml:space="preserve">NEAR EAST           </v>
      </c>
      <c r="U100" t="str">
        <f t="shared" si="25"/>
        <v xml:space="preserve">NEAR EAST          </v>
      </c>
      <c r="V100" t="str">
        <f t="shared" si="25"/>
        <v xml:space="preserve">NEAR EAST         </v>
      </c>
      <c r="W100" t="str">
        <f t="shared" si="25"/>
        <v xml:space="preserve">NEAR EAST        </v>
      </c>
      <c r="X100" t="str">
        <f t="shared" si="25"/>
        <v xml:space="preserve">NEAR EAST       </v>
      </c>
      <c r="Y100" t="str">
        <f t="shared" si="25"/>
        <v xml:space="preserve">NEAR EAST      </v>
      </c>
      <c r="Z100" t="str">
        <f t="shared" si="25"/>
        <v xml:space="preserve">NEAR EAST     </v>
      </c>
      <c r="AA100" t="str">
        <f t="shared" si="25"/>
        <v xml:space="preserve">NEAR EAST    </v>
      </c>
      <c r="AB100" t="str">
        <f t="shared" si="26"/>
        <v xml:space="preserve">NEAR EAST   </v>
      </c>
      <c r="AC100" t="str">
        <f t="shared" si="26"/>
        <v xml:space="preserve">NEAR EAST  </v>
      </c>
      <c r="AD100" t="str">
        <f t="shared" si="26"/>
        <v xml:space="preserve">NEAR EAST </v>
      </c>
      <c r="AE100" t="str">
        <f t="shared" si="26"/>
        <v>NEAR EAST</v>
      </c>
      <c r="AF100" t="str">
        <f t="shared" si="26"/>
        <v>NEAR EAST</v>
      </c>
      <c r="AG100" t="str">
        <f t="shared" si="26"/>
        <v>NEAR EAST</v>
      </c>
      <c r="AH100" t="str">
        <f t="shared" si="26"/>
        <v>NEAR EAST</v>
      </c>
      <c r="AI100" t="str">
        <f t="shared" si="26"/>
        <v>NEAR EAST</v>
      </c>
      <c r="AJ100" t="str">
        <f t="shared" si="26"/>
        <v>NEAR EAST</v>
      </c>
      <c r="AK100" t="str">
        <f t="shared" si="26"/>
        <v>NEAR EAST</v>
      </c>
      <c r="AL100" t="str">
        <f t="shared" si="26"/>
        <v>NEAR EAST</v>
      </c>
      <c r="AM100" t="str">
        <f t="shared" si="26"/>
        <v>NEAR EAST</v>
      </c>
      <c r="AN100" t="str">
        <f t="shared" si="26"/>
        <v>NEAR EAST</v>
      </c>
      <c r="AO100" t="str">
        <f t="shared" si="26"/>
        <v>NEAR EAST</v>
      </c>
      <c r="AP100" t="str">
        <f t="shared" si="26"/>
        <v>NEAR EAST</v>
      </c>
      <c r="AQ100" t="str">
        <f t="shared" si="26"/>
        <v>NEAR EAST</v>
      </c>
      <c r="AR100" t="str">
        <f t="shared" si="26"/>
        <v>NEAR EAST</v>
      </c>
      <c r="AS100" t="str">
        <f t="shared" si="26"/>
        <v>NEAR EAST</v>
      </c>
      <c r="AT100" t="str">
        <f t="shared" si="26"/>
        <v>NEAR EAST</v>
      </c>
      <c r="AU100" t="str">
        <f t="shared" si="26"/>
        <v>NEAR EAST</v>
      </c>
      <c r="AV100" t="str">
        <f t="shared" si="26"/>
        <v>NEAR EAST</v>
      </c>
      <c r="AW100" t="str">
        <f t="shared" si="26"/>
        <v>NEAR EAST</v>
      </c>
      <c r="AX100" t="str">
        <f t="shared" si="26"/>
        <v>NEAR EAST</v>
      </c>
      <c r="AY100" t="str">
        <f t="shared" si="26"/>
        <v>NEAR EAST</v>
      </c>
      <c r="AZ100" t="str">
        <f t="shared" si="26"/>
        <v>NEAR EAST</v>
      </c>
      <c r="BA100" t="str">
        <f t="shared" si="26"/>
        <v>NEAR EAST</v>
      </c>
      <c r="BB100" t="s">
        <v>679</v>
      </c>
    </row>
    <row r="101" spans="1:54" ht="14.5" x14ac:dyDescent="0.35">
      <c r="A101" s="13" t="s">
        <v>478</v>
      </c>
      <c r="B101" s="17" t="s">
        <v>378</v>
      </c>
      <c r="C101" t="str">
        <f t="shared" si="17"/>
        <v>Ireland</v>
      </c>
      <c r="D101" s="33" t="s">
        <v>157</v>
      </c>
      <c r="E101" s="33" t="s">
        <v>673</v>
      </c>
      <c r="F101" t="str">
        <f t="shared" si="18"/>
        <v xml:space="preserve">WESTERN EUROPE                    </v>
      </c>
      <c r="G101" t="str">
        <f t="shared" si="19"/>
        <v xml:space="preserve">WESTERN EUROPE                   </v>
      </c>
      <c r="H101" t="str">
        <f t="shared" si="25"/>
        <v xml:space="preserve">WESTERN EUROPE                  </v>
      </c>
      <c r="I101" t="str">
        <f t="shared" si="25"/>
        <v xml:space="preserve">WESTERN EUROPE                 </v>
      </c>
      <c r="J101" t="str">
        <f t="shared" si="25"/>
        <v xml:space="preserve">WESTERN EUROPE                </v>
      </c>
      <c r="K101" t="str">
        <f t="shared" si="25"/>
        <v xml:space="preserve">WESTERN EUROPE               </v>
      </c>
      <c r="L101" t="str">
        <f t="shared" si="25"/>
        <v xml:space="preserve">WESTERN EUROPE              </v>
      </c>
      <c r="M101" t="str">
        <f t="shared" si="25"/>
        <v xml:space="preserve">WESTERN EUROPE             </v>
      </c>
      <c r="N101" t="str">
        <f t="shared" si="25"/>
        <v xml:space="preserve">WESTERN EUROPE            </v>
      </c>
      <c r="O101" t="str">
        <f t="shared" si="25"/>
        <v xml:space="preserve">WESTERN EUROPE           </v>
      </c>
      <c r="P101" t="str">
        <f t="shared" si="25"/>
        <v xml:space="preserve">WESTERN EUROPE          </v>
      </c>
      <c r="Q101" t="str">
        <f t="shared" si="25"/>
        <v xml:space="preserve">WESTERN EUROPE         </v>
      </c>
      <c r="R101" t="str">
        <f t="shared" si="25"/>
        <v xml:space="preserve">WESTERN EUROPE        </v>
      </c>
      <c r="S101" t="str">
        <f t="shared" si="25"/>
        <v xml:space="preserve">WESTERN EUROPE       </v>
      </c>
      <c r="T101" t="str">
        <f t="shared" si="25"/>
        <v xml:space="preserve">WESTERN EUROPE      </v>
      </c>
      <c r="U101" t="str">
        <f t="shared" si="25"/>
        <v xml:space="preserve">WESTERN EUROPE     </v>
      </c>
      <c r="V101" t="str">
        <f t="shared" si="25"/>
        <v xml:space="preserve">WESTERN EUROPE    </v>
      </c>
      <c r="W101" t="str">
        <f t="shared" si="25"/>
        <v xml:space="preserve">WESTERN EUROPE   </v>
      </c>
      <c r="X101" t="str">
        <f t="shared" si="25"/>
        <v xml:space="preserve">WESTERN EUROPE  </v>
      </c>
      <c r="Y101" t="str">
        <f t="shared" si="25"/>
        <v xml:space="preserve">WESTERN EUROPE </v>
      </c>
      <c r="Z101" t="str">
        <f t="shared" si="25"/>
        <v>WESTERN EUROPE</v>
      </c>
      <c r="AA101" t="str">
        <f t="shared" si="25"/>
        <v>WESTERN EUROPE</v>
      </c>
      <c r="AB101" t="str">
        <f t="shared" si="26"/>
        <v>WESTERN EUROPE</v>
      </c>
      <c r="AC101" t="str">
        <f t="shared" si="26"/>
        <v>WESTERN EUROPE</v>
      </c>
      <c r="AD101" t="str">
        <f t="shared" si="26"/>
        <v>WESTERN EUROPE</v>
      </c>
      <c r="AE101" t="str">
        <f t="shared" si="26"/>
        <v>WESTERN EUROPE</v>
      </c>
      <c r="AF101" t="str">
        <f t="shared" si="26"/>
        <v>WESTERN EUROPE</v>
      </c>
      <c r="AG101" t="str">
        <f t="shared" si="26"/>
        <v>WESTERN EUROPE</v>
      </c>
      <c r="AH101" t="str">
        <f t="shared" si="26"/>
        <v>WESTERN EUROPE</v>
      </c>
      <c r="AI101" t="str">
        <f t="shared" si="26"/>
        <v>WESTERN EUROPE</v>
      </c>
      <c r="AJ101" t="str">
        <f t="shared" si="26"/>
        <v>WESTERN EUROPE</v>
      </c>
      <c r="AK101" t="str">
        <f t="shared" si="26"/>
        <v>WESTERN EUROPE</v>
      </c>
      <c r="AL101" t="str">
        <f t="shared" si="26"/>
        <v>WESTERN EUROPE</v>
      </c>
      <c r="AM101" t="str">
        <f t="shared" si="26"/>
        <v>WESTERN EUROPE</v>
      </c>
      <c r="AN101" t="str">
        <f t="shared" si="26"/>
        <v>WESTERN EUROPE</v>
      </c>
      <c r="AO101" t="str">
        <f t="shared" si="26"/>
        <v>WESTERN EUROPE</v>
      </c>
      <c r="AP101" t="str">
        <f t="shared" si="26"/>
        <v>WESTERN EUROPE</v>
      </c>
      <c r="AQ101" t="str">
        <f t="shared" si="26"/>
        <v>WESTERN EUROPE</v>
      </c>
      <c r="AR101" t="str">
        <f t="shared" si="26"/>
        <v>WESTERN EUROPE</v>
      </c>
      <c r="AS101" t="str">
        <f t="shared" si="26"/>
        <v>WESTERN EUROPE</v>
      </c>
      <c r="AT101" t="str">
        <f t="shared" si="26"/>
        <v>WESTERN EUROPE</v>
      </c>
      <c r="AU101" t="str">
        <f t="shared" si="26"/>
        <v>WESTERN EUROPE</v>
      </c>
      <c r="AV101" t="str">
        <f t="shared" si="26"/>
        <v>WESTERN EUROPE</v>
      </c>
      <c r="AW101" t="str">
        <f t="shared" si="26"/>
        <v>WESTERN EUROPE</v>
      </c>
      <c r="AX101" t="str">
        <f t="shared" si="26"/>
        <v>WESTERN EUROPE</v>
      </c>
      <c r="AY101" t="str">
        <f t="shared" si="26"/>
        <v>WESTERN EUROPE</v>
      </c>
      <c r="AZ101" t="str">
        <f t="shared" si="26"/>
        <v>WESTERN EUROPE</v>
      </c>
      <c r="BA101" t="str">
        <f t="shared" si="26"/>
        <v>WESTERN EUROPE</v>
      </c>
      <c r="BB101" t="s">
        <v>673</v>
      </c>
    </row>
    <row r="102" spans="1:54" ht="14.5" x14ac:dyDescent="0.35">
      <c r="A102" s="13" t="s">
        <v>479</v>
      </c>
      <c r="B102" s="17" t="s">
        <v>378</v>
      </c>
      <c r="C102" t="str">
        <f t="shared" si="17"/>
        <v>Isle of Man</v>
      </c>
      <c r="D102" s="33" t="s">
        <v>158</v>
      </c>
      <c r="E102" s="33" t="s">
        <v>673</v>
      </c>
      <c r="F102" t="str">
        <f t="shared" si="18"/>
        <v xml:space="preserve">WESTERN EUROPE                    </v>
      </c>
      <c r="G102" t="str">
        <f t="shared" si="19"/>
        <v xml:space="preserve">WESTERN EUROPE                   </v>
      </c>
      <c r="H102" t="str">
        <f t="shared" si="25"/>
        <v xml:space="preserve">WESTERN EUROPE                  </v>
      </c>
      <c r="I102" t="str">
        <f t="shared" si="25"/>
        <v xml:space="preserve">WESTERN EUROPE                 </v>
      </c>
      <c r="J102" t="str">
        <f t="shared" si="25"/>
        <v xml:space="preserve">WESTERN EUROPE                </v>
      </c>
      <c r="K102" t="str">
        <f t="shared" si="25"/>
        <v xml:space="preserve">WESTERN EUROPE               </v>
      </c>
      <c r="L102" t="str">
        <f t="shared" si="25"/>
        <v xml:space="preserve">WESTERN EUROPE              </v>
      </c>
      <c r="M102" t="str">
        <f t="shared" si="25"/>
        <v xml:space="preserve">WESTERN EUROPE             </v>
      </c>
      <c r="N102" t="str">
        <f t="shared" si="25"/>
        <v xml:space="preserve">WESTERN EUROPE            </v>
      </c>
      <c r="O102" t="str">
        <f t="shared" si="25"/>
        <v xml:space="preserve">WESTERN EUROPE           </v>
      </c>
      <c r="P102" t="str">
        <f t="shared" si="25"/>
        <v xml:space="preserve">WESTERN EUROPE          </v>
      </c>
      <c r="Q102" t="str">
        <f t="shared" si="25"/>
        <v xml:space="preserve">WESTERN EUROPE         </v>
      </c>
      <c r="R102" t="str">
        <f t="shared" si="25"/>
        <v xml:space="preserve">WESTERN EUROPE        </v>
      </c>
      <c r="S102" t="str">
        <f t="shared" si="25"/>
        <v xml:space="preserve">WESTERN EUROPE       </v>
      </c>
      <c r="T102" t="str">
        <f t="shared" si="25"/>
        <v xml:space="preserve">WESTERN EUROPE      </v>
      </c>
      <c r="U102" t="str">
        <f t="shared" si="25"/>
        <v xml:space="preserve">WESTERN EUROPE     </v>
      </c>
      <c r="V102" t="str">
        <f t="shared" si="25"/>
        <v xml:space="preserve">WESTERN EUROPE    </v>
      </c>
      <c r="W102" t="str">
        <f t="shared" si="25"/>
        <v xml:space="preserve">WESTERN EUROPE   </v>
      </c>
      <c r="X102" t="str">
        <f t="shared" si="25"/>
        <v xml:space="preserve">WESTERN EUROPE  </v>
      </c>
      <c r="Y102" t="str">
        <f t="shared" si="25"/>
        <v xml:space="preserve">WESTERN EUROPE </v>
      </c>
      <c r="Z102" t="str">
        <f t="shared" si="25"/>
        <v>WESTERN EUROPE</v>
      </c>
      <c r="AA102" t="str">
        <f t="shared" si="25"/>
        <v>WESTERN EUROPE</v>
      </c>
      <c r="AB102" t="str">
        <f t="shared" si="26"/>
        <v>WESTERN EUROPE</v>
      </c>
      <c r="AC102" t="str">
        <f t="shared" si="26"/>
        <v>WESTERN EUROPE</v>
      </c>
      <c r="AD102" t="str">
        <f t="shared" si="26"/>
        <v>WESTERN EUROPE</v>
      </c>
      <c r="AE102" t="str">
        <f t="shared" si="26"/>
        <v>WESTERN EUROPE</v>
      </c>
      <c r="AF102" t="str">
        <f t="shared" si="26"/>
        <v>WESTERN EUROPE</v>
      </c>
      <c r="AG102" t="str">
        <f t="shared" si="26"/>
        <v>WESTERN EUROPE</v>
      </c>
      <c r="AH102" t="str">
        <f t="shared" si="26"/>
        <v>WESTERN EUROPE</v>
      </c>
      <c r="AI102" t="str">
        <f t="shared" si="26"/>
        <v>WESTERN EUROPE</v>
      </c>
      <c r="AJ102" t="str">
        <f t="shared" si="26"/>
        <v>WESTERN EUROPE</v>
      </c>
      <c r="AK102" t="str">
        <f t="shared" si="26"/>
        <v>WESTERN EUROPE</v>
      </c>
      <c r="AL102" t="str">
        <f t="shared" si="26"/>
        <v>WESTERN EUROPE</v>
      </c>
      <c r="AM102" t="str">
        <f t="shared" si="26"/>
        <v>WESTERN EUROPE</v>
      </c>
      <c r="AN102" t="str">
        <f t="shared" si="26"/>
        <v>WESTERN EUROPE</v>
      </c>
      <c r="AO102" t="str">
        <f t="shared" si="26"/>
        <v>WESTERN EUROPE</v>
      </c>
      <c r="AP102" t="str">
        <f t="shared" si="26"/>
        <v>WESTERN EUROPE</v>
      </c>
      <c r="AQ102" t="str">
        <f t="shared" si="26"/>
        <v>WESTERN EUROPE</v>
      </c>
      <c r="AR102" t="str">
        <f t="shared" si="26"/>
        <v>WESTERN EUROPE</v>
      </c>
      <c r="AS102" t="str">
        <f t="shared" si="26"/>
        <v>WESTERN EUROPE</v>
      </c>
      <c r="AT102" t="str">
        <f t="shared" si="26"/>
        <v>WESTERN EUROPE</v>
      </c>
      <c r="AU102" t="str">
        <f t="shared" si="26"/>
        <v>WESTERN EUROPE</v>
      </c>
      <c r="AV102" t="str">
        <f t="shared" si="26"/>
        <v>WESTERN EUROPE</v>
      </c>
      <c r="AW102" t="str">
        <f t="shared" si="26"/>
        <v>WESTERN EUROPE</v>
      </c>
      <c r="AX102" t="str">
        <f t="shared" si="26"/>
        <v>WESTERN EUROPE</v>
      </c>
      <c r="AY102" t="str">
        <f t="shared" si="26"/>
        <v>WESTERN EUROPE</v>
      </c>
      <c r="AZ102" t="str">
        <f t="shared" si="26"/>
        <v>WESTERN EUROPE</v>
      </c>
      <c r="BA102" t="str">
        <f t="shared" si="26"/>
        <v>WESTERN EUROPE</v>
      </c>
      <c r="BB102" t="s">
        <v>673</v>
      </c>
    </row>
    <row r="103" spans="1:54" ht="14.5" x14ac:dyDescent="0.35">
      <c r="A103" s="13" t="s">
        <v>480</v>
      </c>
      <c r="B103" s="17" t="s">
        <v>393</v>
      </c>
      <c r="C103" t="str">
        <f t="shared" si="17"/>
        <v>Israel</v>
      </c>
      <c r="D103" s="33" t="s">
        <v>159</v>
      </c>
      <c r="E103" s="33" t="s">
        <v>679</v>
      </c>
      <c r="F103" t="str">
        <f t="shared" si="18"/>
        <v xml:space="preserve">NEAR EAST                         </v>
      </c>
      <c r="G103" t="str">
        <f t="shared" si="19"/>
        <v xml:space="preserve">NEAR EAST                        </v>
      </c>
      <c r="H103" t="str">
        <f t="shared" si="25"/>
        <v xml:space="preserve">NEAR EAST                       </v>
      </c>
      <c r="I103" t="str">
        <f t="shared" si="25"/>
        <v xml:space="preserve">NEAR EAST                      </v>
      </c>
      <c r="J103" t="str">
        <f t="shared" si="25"/>
        <v xml:space="preserve">NEAR EAST                     </v>
      </c>
      <c r="K103" t="str">
        <f t="shared" si="25"/>
        <v xml:space="preserve">NEAR EAST                    </v>
      </c>
      <c r="L103" t="str">
        <f t="shared" si="25"/>
        <v xml:space="preserve">NEAR EAST                   </v>
      </c>
      <c r="M103" t="str">
        <f t="shared" si="25"/>
        <v xml:space="preserve">NEAR EAST                  </v>
      </c>
      <c r="N103" t="str">
        <f t="shared" si="25"/>
        <v xml:space="preserve">NEAR EAST                 </v>
      </c>
      <c r="O103" t="str">
        <f t="shared" si="25"/>
        <v xml:space="preserve">NEAR EAST                </v>
      </c>
      <c r="P103" t="str">
        <f t="shared" si="25"/>
        <v xml:space="preserve">NEAR EAST               </v>
      </c>
      <c r="Q103" t="str">
        <f t="shared" si="25"/>
        <v xml:space="preserve">NEAR EAST              </v>
      </c>
      <c r="R103" t="str">
        <f t="shared" si="25"/>
        <v xml:space="preserve">NEAR EAST             </v>
      </c>
      <c r="S103" t="str">
        <f t="shared" si="25"/>
        <v xml:space="preserve">NEAR EAST            </v>
      </c>
      <c r="T103" t="str">
        <f t="shared" si="25"/>
        <v xml:space="preserve">NEAR EAST           </v>
      </c>
      <c r="U103" t="str">
        <f t="shared" si="25"/>
        <v xml:space="preserve">NEAR EAST          </v>
      </c>
      <c r="V103" t="str">
        <f t="shared" si="25"/>
        <v xml:space="preserve">NEAR EAST         </v>
      </c>
      <c r="W103" t="str">
        <f t="shared" si="25"/>
        <v xml:space="preserve">NEAR EAST        </v>
      </c>
      <c r="X103" t="str">
        <f t="shared" si="25"/>
        <v xml:space="preserve">NEAR EAST       </v>
      </c>
      <c r="Y103" t="str">
        <f t="shared" si="25"/>
        <v xml:space="preserve">NEAR EAST      </v>
      </c>
      <c r="Z103" t="str">
        <f t="shared" si="25"/>
        <v xml:space="preserve">NEAR EAST     </v>
      </c>
      <c r="AA103" t="str">
        <f t="shared" si="25"/>
        <v xml:space="preserve">NEAR EAST    </v>
      </c>
      <c r="AB103" t="str">
        <f t="shared" si="26"/>
        <v xml:space="preserve">NEAR EAST   </v>
      </c>
      <c r="AC103" t="str">
        <f t="shared" si="26"/>
        <v xml:space="preserve">NEAR EAST  </v>
      </c>
      <c r="AD103" t="str">
        <f t="shared" si="26"/>
        <v xml:space="preserve">NEAR EAST </v>
      </c>
      <c r="AE103" t="str">
        <f t="shared" si="26"/>
        <v>NEAR EAST</v>
      </c>
      <c r="AF103" t="str">
        <f t="shared" si="26"/>
        <v>NEAR EAST</v>
      </c>
      <c r="AG103" t="str">
        <f t="shared" si="26"/>
        <v>NEAR EAST</v>
      </c>
      <c r="AH103" t="str">
        <f t="shared" si="26"/>
        <v>NEAR EAST</v>
      </c>
      <c r="AI103" t="str">
        <f t="shared" si="26"/>
        <v>NEAR EAST</v>
      </c>
      <c r="AJ103" t="str">
        <f t="shared" si="26"/>
        <v>NEAR EAST</v>
      </c>
      <c r="AK103" t="str">
        <f t="shared" si="26"/>
        <v>NEAR EAST</v>
      </c>
      <c r="AL103" t="str">
        <f t="shared" si="26"/>
        <v>NEAR EAST</v>
      </c>
      <c r="AM103" t="str">
        <f t="shared" si="26"/>
        <v>NEAR EAST</v>
      </c>
      <c r="AN103" t="str">
        <f t="shared" si="26"/>
        <v>NEAR EAST</v>
      </c>
      <c r="AO103" t="str">
        <f t="shared" si="26"/>
        <v>NEAR EAST</v>
      </c>
      <c r="AP103" t="str">
        <f t="shared" si="26"/>
        <v>NEAR EAST</v>
      </c>
      <c r="AQ103" t="str">
        <f t="shared" si="26"/>
        <v>NEAR EAST</v>
      </c>
      <c r="AR103" t="str">
        <f t="shared" si="26"/>
        <v>NEAR EAST</v>
      </c>
      <c r="AS103" t="str">
        <f t="shared" si="26"/>
        <v>NEAR EAST</v>
      </c>
      <c r="AT103" t="str">
        <f t="shared" si="26"/>
        <v>NEAR EAST</v>
      </c>
      <c r="AU103" t="str">
        <f t="shared" si="26"/>
        <v>NEAR EAST</v>
      </c>
      <c r="AV103" t="str">
        <f t="shared" si="26"/>
        <v>NEAR EAST</v>
      </c>
      <c r="AW103" t="str">
        <f t="shared" si="26"/>
        <v>NEAR EAST</v>
      </c>
      <c r="AX103" t="str">
        <f t="shared" si="26"/>
        <v>NEAR EAST</v>
      </c>
      <c r="AY103" t="str">
        <f t="shared" si="26"/>
        <v>NEAR EAST</v>
      </c>
      <c r="AZ103" t="str">
        <f t="shared" si="26"/>
        <v>NEAR EAST</v>
      </c>
      <c r="BA103" t="str">
        <f t="shared" si="26"/>
        <v>NEAR EAST</v>
      </c>
      <c r="BB103" t="s">
        <v>679</v>
      </c>
    </row>
    <row r="104" spans="1:54" ht="14.5" x14ac:dyDescent="0.35">
      <c r="A104" s="13" t="s">
        <v>481</v>
      </c>
      <c r="B104" s="17" t="s">
        <v>378</v>
      </c>
      <c r="C104" t="str">
        <f t="shared" si="17"/>
        <v>Italy</v>
      </c>
      <c r="D104" s="33" t="s">
        <v>160</v>
      </c>
      <c r="E104" s="33" t="s">
        <v>673</v>
      </c>
      <c r="F104" t="str">
        <f t="shared" si="18"/>
        <v xml:space="preserve">WESTERN EUROPE                    </v>
      </c>
      <c r="G104" t="str">
        <f t="shared" si="19"/>
        <v xml:space="preserve">WESTERN EUROPE                   </v>
      </c>
      <c r="H104" t="str">
        <f t="shared" si="25"/>
        <v xml:space="preserve">WESTERN EUROPE                  </v>
      </c>
      <c r="I104" t="str">
        <f t="shared" si="25"/>
        <v xml:space="preserve">WESTERN EUROPE                 </v>
      </c>
      <c r="J104" t="str">
        <f t="shared" si="25"/>
        <v xml:space="preserve">WESTERN EUROPE                </v>
      </c>
      <c r="K104" t="str">
        <f t="shared" si="25"/>
        <v xml:space="preserve">WESTERN EUROPE               </v>
      </c>
      <c r="L104" t="str">
        <f t="shared" si="25"/>
        <v xml:space="preserve">WESTERN EUROPE              </v>
      </c>
      <c r="M104" t="str">
        <f t="shared" si="25"/>
        <v xml:space="preserve">WESTERN EUROPE             </v>
      </c>
      <c r="N104" t="str">
        <f t="shared" si="25"/>
        <v xml:space="preserve">WESTERN EUROPE            </v>
      </c>
      <c r="O104" t="str">
        <f t="shared" si="25"/>
        <v xml:space="preserve">WESTERN EUROPE           </v>
      </c>
      <c r="P104" t="str">
        <f t="shared" si="25"/>
        <v xml:space="preserve">WESTERN EUROPE          </v>
      </c>
      <c r="Q104" t="str">
        <f t="shared" si="25"/>
        <v xml:space="preserve">WESTERN EUROPE         </v>
      </c>
      <c r="R104" t="str">
        <f t="shared" si="25"/>
        <v xml:space="preserve">WESTERN EUROPE        </v>
      </c>
      <c r="S104" t="str">
        <f t="shared" si="25"/>
        <v xml:space="preserve">WESTERN EUROPE       </v>
      </c>
      <c r="T104" t="str">
        <f t="shared" si="25"/>
        <v xml:space="preserve">WESTERN EUROPE      </v>
      </c>
      <c r="U104" t="str">
        <f t="shared" si="25"/>
        <v xml:space="preserve">WESTERN EUROPE     </v>
      </c>
      <c r="V104" t="str">
        <f t="shared" si="25"/>
        <v xml:space="preserve">WESTERN EUROPE    </v>
      </c>
      <c r="W104" t="str">
        <f t="shared" si="25"/>
        <v xml:space="preserve">WESTERN EUROPE   </v>
      </c>
      <c r="X104" t="str">
        <f t="shared" si="25"/>
        <v xml:space="preserve">WESTERN EUROPE  </v>
      </c>
      <c r="Y104" t="str">
        <f t="shared" si="25"/>
        <v xml:space="preserve">WESTERN EUROPE </v>
      </c>
      <c r="Z104" t="str">
        <f t="shared" si="25"/>
        <v>WESTERN EUROPE</v>
      </c>
      <c r="AA104" t="str">
        <f t="shared" si="25"/>
        <v>WESTERN EUROPE</v>
      </c>
      <c r="AB104" t="str">
        <f t="shared" si="26"/>
        <v>WESTERN EUROPE</v>
      </c>
      <c r="AC104" t="str">
        <f t="shared" si="26"/>
        <v>WESTERN EUROPE</v>
      </c>
      <c r="AD104" t="str">
        <f t="shared" si="26"/>
        <v>WESTERN EUROPE</v>
      </c>
      <c r="AE104" t="str">
        <f t="shared" si="26"/>
        <v>WESTERN EUROPE</v>
      </c>
      <c r="AF104" t="str">
        <f t="shared" si="26"/>
        <v>WESTERN EUROPE</v>
      </c>
      <c r="AG104" t="str">
        <f t="shared" si="26"/>
        <v>WESTERN EUROPE</v>
      </c>
      <c r="AH104" t="str">
        <f t="shared" si="26"/>
        <v>WESTERN EUROPE</v>
      </c>
      <c r="AI104" t="str">
        <f t="shared" si="26"/>
        <v>WESTERN EUROPE</v>
      </c>
      <c r="AJ104" t="str">
        <f t="shared" si="26"/>
        <v>WESTERN EUROPE</v>
      </c>
      <c r="AK104" t="str">
        <f t="shared" si="26"/>
        <v>WESTERN EUROPE</v>
      </c>
      <c r="AL104" t="str">
        <f t="shared" si="26"/>
        <v>WESTERN EUROPE</v>
      </c>
      <c r="AM104" t="str">
        <f t="shared" si="26"/>
        <v>WESTERN EUROPE</v>
      </c>
      <c r="AN104" t="str">
        <f t="shared" si="26"/>
        <v>WESTERN EUROPE</v>
      </c>
      <c r="AO104" t="str">
        <f t="shared" si="26"/>
        <v>WESTERN EUROPE</v>
      </c>
      <c r="AP104" t="str">
        <f t="shared" si="26"/>
        <v>WESTERN EUROPE</v>
      </c>
      <c r="AQ104" t="str">
        <f t="shared" si="26"/>
        <v>WESTERN EUROPE</v>
      </c>
      <c r="AR104" t="str">
        <f t="shared" si="26"/>
        <v>WESTERN EUROPE</v>
      </c>
      <c r="AS104" t="str">
        <f t="shared" si="26"/>
        <v>WESTERN EUROPE</v>
      </c>
      <c r="AT104" t="str">
        <f t="shared" si="26"/>
        <v>WESTERN EUROPE</v>
      </c>
      <c r="AU104" t="str">
        <f t="shared" si="26"/>
        <v>WESTERN EUROPE</v>
      </c>
      <c r="AV104" t="str">
        <f t="shared" si="26"/>
        <v>WESTERN EUROPE</v>
      </c>
      <c r="AW104" t="str">
        <f t="shared" si="26"/>
        <v>WESTERN EUROPE</v>
      </c>
      <c r="AX104" t="str">
        <f t="shared" si="26"/>
        <v>WESTERN EUROPE</v>
      </c>
      <c r="AY104" t="str">
        <f t="shared" si="26"/>
        <v>WESTERN EUROPE</v>
      </c>
      <c r="AZ104" t="str">
        <f t="shared" si="26"/>
        <v>WESTERN EUROPE</v>
      </c>
      <c r="BA104" t="str">
        <f t="shared" si="26"/>
        <v>WESTERN EUROPE</v>
      </c>
      <c r="BB104" t="s">
        <v>673</v>
      </c>
    </row>
    <row r="105" spans="1:54" ht="14.5" x14ac:dyDescent="0.35">
      <c r="A105" s="13" t="s">
        <v>482</v>
      </c>
      <c r="B105" s="17" t="s">
        <v>382</v>
      </c>
      <c r="C105" t="str">
        <f t="shared" si="17"/>
        <v>Jamaica</v>
      </c>
      <c r="D105" s="33" t="s">
        <v>161</v>
      </c>
      <c r="E105" s="33" t="s">
        <v>675</v>
      </c>
      <c r="F105" t="str">
        <f t="shared" si="18"/>
        <v xml:space="preserve">LATIN AMER. &amp; CARIB   </v>
      </c>
      <c r="G105" t="str">
        <f t="shared" si="19"/>
        <v xml:space="preserve">LATIN AMER. &amp; CARIB  </v>
      </c>
      <c r="H105" t="str">
        <f t="shared" si="25"/>
        <v xml:space="preserve">LATIN AMER. &amp; CARIB </v>
      </c>
      <c r="I105" t="str">
        <f t="shared" si="25"/>
        <v>LATIN AMER. &amp; CARIB</v>
      </c>
      <c r="J105" t="str">
        <f t="shared" si="25"/>
        <v>LATIN AMER. &amp; CARIB</v>
      </c>
      <c r="K105" t="str">
        <f t="shared" si="25"/>
        <v>LATIN AMER. &amp; CARIB</v>
      </c>
      <c r="L105" t="str">
        <f t="shared" si="25"/>
        <v>LATIN AMER. &amp; CARIB</v>
      </c>
      <c r="M105" t="str">
        <f t="shared" si="25"/>
        <v>LATIN AMER. &amp; CARIB</v>
      </c>
      <c r="N105" t="str">
        <f t="shared" si="25"/>
        <v>LATIN AMER. &amp; CARIB</v>
      </c>
      <c r="O105" t="str">
        <f t="shared" si="25"/>
        <v>LATIN AMER. &amp; CARIB</v>
      </c>
      <c r="P105" t="str">
        <f t="shared" si="25"/>
        <v>LATIN AMER. &amp; CARIB</v>
      </c>
      <c r="Q105" t="str">
        <f t="shared" si="25"/>
        <v>LATIN AMER. &amp; CARIB</v>
      </c>
      <c r="R105" t="str">
        <f t="shared" si="25"/>
        <v>LATIN AMER. &amp; CARIB</v>
      </c>
      <c r="S105" t="str">
        <f t="shared" si="25"/>
        <v>LATIN AMER. &amp; CARIB</v>
      </c>
      <c r="T105" t="str">
        <f t="shared" si="25"/>
        <v>LATIN AMER. &amp; CARIB</v>
      </c>
      <c r="U105" t="str">
        <f t="shared" si="25"/>
        <v>LATIN AMER. &amp; CARIB</v>
      </c>
      <c r="V105" t="str">
        <f t="shared" si="25"/>
        <v>LATIN AMER. &amp; CARIB</v>
      </c>
      <c r="W105" t="str">
        <f t="shared" si="25"/>
        <v>LATIN AMER. &amp; CARIB</v>
      </c>
      <c r="X105" t="str">
        <f t="shared" si="25"/>
        <v>LATIN AMER. &amp; CARIB</v>
      </c>
      <c r="Y105" t="str">
        <f t="shared" si="25"/>
        <v>LATIN AMER. &amp; CARIB</v>
      </c>
      <c r="Z105" t="str">
        <f t="shared" si="25"/>
        <v>LATIN AMER. &amp; CARIB</v>
      </c>
      <c r="AA105" t="str">
        <f t="shared" si="25"/>
        <v>LATIN AMER. &amp; CARIB</v>
      </c>
      <c r="AB105" t="str">
        <f t="shared" si="26"/>
        <v>LATIN AMER. &amp; CARIB</v>
      </c>
      <c r="AC105" t="str">
        <f t="shared" si="26"/>
        <v>LATIN AMER. &amp; CARIB</v>
      </c>
      <c r="AD105" t="str">
        <f t="shared" si="26"/>
        <v>LATIN AMER. &amp; CARIB</v>
      </c>
      <c r="AE105" t="str">
        <f t="shared" si="26"/>
        <v>LATIN AMER. &amp; CARIB</v>
      </c>
      <c r="AF105" t="str">
        <f t="shared" si="26"/>
        <v>LATIN AMER. &amp; CARIB</v>
      </c>
      <c r="AG105" t="str">
        <f t="shared" si="26"/>
        <v>LATIN AMER. &amp; CARIB</v>
      </c>
      <c r="AH105" t="str">
        <f t="shared" si="26"/>
        <v>LATIN AMER. &amp; CARIB</v>
      </c>
      <c r="AI105" t="str">
        <f t="shared" si="26"/>
        <v>LATIN AMER. &amp; CARIB</v>
      </c>
      <c r="AJ105" t="str">
        <f t="shared" si="26"/>
        <v>LATIN AMER. &amp; CARIB</v>
      </c>
      <c r="AK105" t="str">
        <f t="shared" si="26"/>
        <v>LATIN AMER. &amp; CARIB</v>
      </c>
      <c r="AL105" t="str">
        <f t="shared" si="26"/>
        <v>LATIN AMER. &amp; CARIB</v>
      </c>
      <c r="AM105" t="str">
        <f t="shared" si="26"/>
        <v>LATIN AMER. &amp; CARIB</v>
      </c>
      <c r="AN105" t="str">
        <f t="shared" si="26"/>
        <v>LATIN AMER. &amp; CARIB</v>
      </c>
      <c r="AO105" t="str">
        <f t="shared" si="26"/>
        <v>LATIN AMER. &amp; CARIB</v>
      </c>
      <c r="AP105" t="str">
        <f t="shared" si="26"/>
        <v>LATIN AMER. &amp; CARIB</v>
      </c>
      <c r="AQ105" t="str">
        <f t="shared" si="26"/>
        <v>LATIN AMER. &amp; CARIB</v>
      </c>
      <c r="AR105" t="str">
        <f t="shared" si="26"/>
        <v>LATIN AMER. &amp; CARIB</v>
      </c>
      <c r="AS105" t="str">
        <f t="shared" si="26"/>
        <v>LATIN AMER. &amp; CARIB</v>
      </c>
      <c r="AT105" t="str">
        <f t="shared" si="26"/>
        <v>LATIN AMER. &amp; CARIB</v>
      </c>
      <c r="AU105" t="str">
        <f t="shared" si="26"/>
        <v>LATIN AMER. &amp; CARIB</v>
      </c>
      <c r="AV105" t="str">
        <f t="shared" si="26"/>
        <v>LATIN AMER. &amp; CARIB</v>
      </c>
      <c r="AW105" t="str">
        <f t="shared" si="26"/>
        <v>LATIN AMER. &amp; CARIB</v>
      </c>
      <c r="AX105" t="str">
        <f t="shared" si="26"/>
        <v>LATIN AMER. &amp; CARIB</v>
      </c>
      <c r="AY105" t="str">
        <f t="shared" si="26"/>
        <v>LATIN AMER. &amp; CARIB</v>
      </c>
      <c r="AZ105" t="str">
        <f t="shared" si="26"/>
        <v>LATIN AMER. &amp; CARIB</v>
      </c>
      <c r="BA105" t="str">
        <f t="shared" si="26"/>
        <v>LATIN AMER. &amp; CARIB</v>
      </c>
      <c r="BB105" t="s">
        <v>675</v>
      </c>
    </row>
    <row r="106" spans="1:54" ht="14.5" x14ac:dyDescent="0.35">
      <c r="A106" s="13" t="s">
        <v>483</v>
      </c>
      <c r="B106" s="17" t="s">
        <v>370</v>
      </c>
      <c r="C106" t="str">
        <f t="shared" si="17"/>
        <v>Japan</v>
      </c>
      <c r="D106" s="33" t="s">
        <v>162</v>
      </c>
      <c r="E106" s="33" t="s">
        <v>670</v>
      </c>
      <c r="F106" t="str">
        <f t="shared" si="18"/>
        <v xml:space="preserve">ASIA (EX. NEAR EAST)        </v>
      </c>
      <c r="G106" t="str">
        <f t="shared" si="19"/>
        <v xml:space="preserve">ASIA (EX. NEAR EAST)       </v>
      </c>
      <c r="H106" t="str">
        <f t="shared" si="25"/>
        <v xml:space="preserve">ASIA (EX. NEAR EAST)      </v>
      </c>
      <c r="I106" t="str">
        <f t="shared" si="25"/>
        <v xml:space="preserve">ASIA (EX. NEAR EAST)     </v>
      </c>
      <c r="J106" t="str">
        <f t="shared" si="25"/>
        <v xml:space="preserve">ASIA (EX. NEAR EAST)    </v>
      </c>
      <c r="K106" t="str">
        <f t="shared" si="25"/>
        <v xml:space="preserve">ASIA (EX. NEAR EAST)   </v>
      </c>
      <c r="L106" t="str">
        <f t="shared" si="25"/>
        <v xml:space="preserve">ASIA (EX. NEAR EAST)  </v>
      </c>
      <c r="M106" t="str">
        <f t="shared" si="25"/>
        <v xml:space="preserve">ASIA (EX. NEAR EAST) </v>
      </c>
      <c r="N106" t="str">
        <f t="shared" si="25"/>
        <v>ASIA (EX. NEAR EAST)</v>
      </c>
      <c r="O106" t="str">
        <f t="shared" si="25"/>
        <v>ASIA (EX. NEAR EAST)</v>
      </c>
      <c r="P106" t="str">
        <f t="shared" si="25"/>
        <v>ASIA (EX. NEAR EAST)</v>
      </c>
      <c r="Q106" t="str">
        <f t="shared" si="25"/>
        <v>ASIA (EX. NEAR EAST)</v>
      </c>
      <c r="R106" t="str">
        <f t="shared" si="25"/>
        <v>ASIA (EX. NEAR EAST)</v>
      </c>
      <c r="S106" t="str">
        <f t="shared" si="25"/>
        <v>ASIA (EX. NEAR EAST)</v>
      </c>
      <c r="T106" t="str">
        <f t="shared" si="25"/>
        <v>ASIA (EX. NEAR EAST)</v>
      </c>
      <c r="U106" t="str">
        <f t="shared" si="25"/>
        <v>ASIA (EX. NEAR EAST)</v>
      </c>
      <c r="V106" t="str">
        <f t="shared" si="25"/>
        <v>ASIA (EX. NEAR EAST)</v>
      </c>
      <c r="W106" t="str">
        <f t="shared" si="25"/>
        <v>ASIA (EX. NEAR EAST)</v>
      </c>
      <c r="X106" t="str">
        <f t="shared" si="25"/>
        <v>ASIA (EX. NEAR EAST)</v>
      </c>
      <c r="Y106" t="str">
        <f t="shared" si="25"/>
        <v>ASIA (EX. NEAR EAST)</v>
      </c>
      <c r="Z106" t="str">
        <f t="shared" si="25"/>
        <v>ASIA (EX. NEAR EAST)</v>
      </c>
      <c r="AA106" t="str">
        <f t="shared" si="25"/>
        <v>ASIA (EX. NEAR EAST)</v>
      </c>
      <c r="AB106" t="str">
        <f t="shared" si="26"/>
        <v>ASIA (EX. NEAR EAST)</v>
      </c>
      <c r="AC106" t="str">
        <f t="shared" si="26"/>
        <v>ASIA (EX. NEAR EAST)</v>
      </c>
      <c r="AD106" t="str">
        <f t="shared" si="26"/>
        <v>ASIA (EX. NEAR EAST)</v>
      </c>
      <c r="AE106" t="str">
        <f t="shared" si="26"/>
        <v>ASIA (EX. NEAR EAST)</v>
      </c>
      <c r="AF106" t="str">
        <f t="shared" si="26"/>
        <v>ASIA (EX. NEAR EAST)</v>
      </c>
      <c r="AG106" t="str">
        <f t="shared" si="26"/>
        <v>ASIA (EX. NEAR EAST)</v>
      </c>
      <c r="AH106" t="str">
        <f t="shared" si="26"/>
        <v>ASIA (EX. NEAR EAST)</v>
      </c>
      <c r="AI106" t="str">
        <f t="shared" si="26"/>
        <v>ASIA (EX. NEAR EAST)</v>
      </c>
      <c r="AJ106" t="str">
        <f t="shared" si="26"/>
        <v>ASIA (EX. NEAR EAST)</v>
      </c>
      <c r="AK106" t="str">
        <f t="shared" si="26"/>
        <v>ASIA (EX. NEAR EAST)</v>
      </c>
      <c r="AL106" t="str">
        <f t="shared" si="26"/>
        <v>ASIA (EX. NEAR EAST)</v>
      </c>
      <c r="AM106" t="str">
        <f t="shared" si="26"/>
        <v>ASIA (EX. NEAR EAST)</v>
      </c>
      <c r="AN106" t="str">
        <f t="shared" si="26"/>
        <v>ASIA (EX. NEAR EAST)</v>
      </c>
      <c r="AO106" t="str">
        <f t="shared" si="26"/>
        <v>ASIA (EX. NEAR EAST)</v>
      </c>
      <c r="AP106" t="str">
        <f t="shared" si="26"/>
        <v>ASIA (EX. NEAR EAST)</v>
      </c>
      <c r="AQ106" t="str">
        <f t="shared" si="26"/>
        <v>ASIA (EX. NEAR EAST)</v>
      </c>
      <c r="AR106" t="str">
        <f t="shared" si="26"/>
        <v>ASIA (EX. NEAR EAST)</v>
      </c>
      <c r="AS106" t="str">
        <f t="shared" si="26"/>
        <v>ASIA (EX. NEAR EAST)</v>
      </c>
      <c r="AT106" t="str">
        <f t="shared" si="26"/>
        <v>ASIA (EX. NEAR EAST)</v>
      </c>
      <c r="AU106" t="str">
        <f t="shared" si="26"/>
        <v>ASIA (EX. NEAR EAST)</v>
      </c>
      <c r="AV106" t="str">
        <f t="shared" si="26"/>
        <v>ASIA (EX. NEAR EAST)</v>
      </c>
      <c r="AW106" t="str">
        <f t="shared" si="26"/>
        <v>ASIA (EX. NEAR EAST)</v>
      </c>
      <c r="AX106" t="str">
        <f t="shared" si="26"/>
        <v>ASIA (EX. NEAR EAST)</v>
      </c>
      <c r="AY106" t="str">
        <f t="shared" si="26"/>
        <v>ASIA (EX. NEAR EAST)</v>
      </c>
      <c r="AZ106" t="str">
        <f t="shared" si="26"/>
        <v>ASIA (EX. NEAR EAST)</v>
      </c>
      <c r="BA106" t="str">
        <f t="shared" si="26"/>
        <v>ASIA (EX. NEAR EAST)</v>
      </c>
      <c r="BB106" t="s">
        <v>670</v>
      </c>
    </row>
    <row r="107" spans="1:54" ht="14.5" x14ac:dyDescent="0.35">
      <c r="A107" s="13" t="s">
        <v>484</v>
      </c>
      <c r="B107" s="17" t="s">
        <v>378</v>
      </c>
      <c r="C107" t="str">
        <f t="shared" si="17"/>
        <v>Jersey</v>
      </c>
      <c r="D107" s="33" t="s">
        <v>163</v>
      </c>
      <c r="E107" s="33" t="s">
        <v>673</v>
      </c>
      <c r="F107" t="str">
        <f t="shared" si="18"/>
        <v xml:space="preserve">WESTERN EUROPE                    </v>
      </c>
      <c r="G107" t="str">
        <f t="shared" si="19"/>
        <v xml:space="preserve">WESTERN EUROPE                   </v>
      </c>
      <c r="H107" t="str">
        <f t="shared" si="25"/>
        <v xml:space="preserve">WESTERN EUROPE                  </v>
      </c>
      <c r="I107" t="str">
        <f t="shared" si="25"/>
        <v xml:space="preserve">WESTERN EUROPE                 </v>
      </c>
      <c r="J107" t="str">
        <f t="shared" si="25"/>
        <v xml:space="preserve">WESTERN EUROPE                </v>
      </c>
      <c r="K107" t="str">
        <f t="shared" si="25"/>
        <v xml:space="preserve">WESTERN EUROPE               </v>
      </c>
      <c r="L107" t="str">
        <f t="shared" si="25"/>
        <v xml:space="preserve">WESTERN EUROPE              </v>
      </c>
      <c r="M107" t="str">
        <f t="shared" ref="H107:AA119" si="27">IF(RIGHT(L107,1)=" ",LEFT(L107,LEN(L107)-1),L107)</f>
        <v xml:space="preserve">WESTERN EUROPE             </v>
      </c>
      <c r="N107" t="str">
        <f t="shared" si="27"/>
        <v xml:space="preserve">WESTERN EUROPE            </v>
      </c>
      <c r="O107" t="str">
        <f t="shared" si="27"/>
        <v xml:space="preserve">WESTERN EUROPE           </v>
      </c>
      <c r="P107" t="str">
        <f t="shared" si="27"/>
        <v xml:space="preserve">WESTERN EUROPE          </v>
      </c>
      <c r="Q107" t="str">
        <f t="shared" si="27"/>
        <v xml:space="preserve">WESTERN EUROPE         </v>
      </c>
      <c r="R107" t="str">
        <f t="shared" si="27"/>
        <v xml:space="preserve">WESTERN EUROPE        </v>
      </c>
      <c r="S107" t="str">
        <f t="shared" si="27"/>
        <v xml:space="preserve">WESTERN EUROPE       </v>
      </c>
      <c r="T107" t="str">
        <f t="shared" si="27"/>
        <v xml:space="preserve">WESTERN EUROPE      </v>
      </c>
      <c r="U107" t="str">
        <f t="shared" si="27"/>
        <v xml:space="preserve">WESTERN EUROPE     </v>
      </c>
      <c r="V107" t="str">
        <f t="shared" si="27"/>
        <v xml:space="preserve">WESTERN EUROPE    </v>
      </c>
      <c r="W107" t="str">
        <f t="shared" si="27"/>
        <v xml:space="preserve">WESTERN EUROPE   </v>
      </c>
      <c r="X107" t="str">
        <f t="shared" si="27"/>
        <v xml:space="preserve">WESTERN EUROPE  </v>
      </c>
      <c r="Y107" t="str">
        <f t="shared" si="27"/>
        <v xml:space="preserve">WESTERN EUROPE </v>
      </c>
      <c r="Z107" t="str">
        <f t="shared" si="27"/>
        <v>WESTERN EUROPE</v>
      </c>
      <c r="AA107" t="str">
        <f t="shared" si="27"/>
        <v>WESTERN EUROPE</v>
      </c>
      <c r="AB107" t="str">
        <f t="shared" si="26"/>
        <v>WESTERN EUROPE</v>
      </c>
      <c r="AC107" t="str">
        <f t="shared" si="26"/>
        <v>WESTERN EUROPE</v>
      </c>
      <c r="AD107" t="str">
        <f t="shared" si="26"/>
        <v>WESTERN EUROPE</v>
      </c>
      <c r="AE107" t="str">
        <f t="shared" si="26"/>
        <v>WESTERN EUROPE</v>
      </c>
      <c r="AF107" t="str">
        <f t="shared" si="26"/>
        <v>WESTERN EUROPE</v>
      </c>
      <c r="AG107" t="str">
        <f t="shared" si="26"/>
        <v>WESTERN EUROPE</v>
      </c>
      <c r="AH107" t="str">
        <f t="shared" ref="AB107:BA117" si="28">IF(RIGHT(AG107,1)=" ",LEFT(AG107,LEN(AG107)-1),AG107)</f>
        <v>WESTERN EUROPE</v>
      </c>
      <c r="AI107" t="str">
        <f t="shared" si="28"/>
        <v>WESTERN EUROPE</v>
      </c>
      <c r="AJ107" t="str">
        <f t="shared" si="28"/>
        <v>WESTERN EUROPE</v>
      </c>
      <c r="AK107" t="str">
        <f t="shared" si="28"/>
        <v>WESTERN EUROPE</v>
      </c>
      <c r="AL107" t="str">
        <f t="shared" si="28"/>
        <v>WESTERN EUROPE</v>
      </c>
      <c r="AM107" t="str">
        <f t="shared" si="28"/>
        <v>WESTERN EUROPE</v>
      </c>
      <c r="AN107" t="str">
        <f t="shared" si="28"/>
        <v>WESTERN EUROPE</v>
      </c>
      <c r="AO107" t="str">
        <f t="shared" si="28"/>
        <v>WESTERN EUROPE</v>
      </c>
      <c r="AP107" t="str">
        <f t="shared" si="28"/>
        <v>WESTERN EUROPE</v>
      </c>
      <c r="AQ107" t="str">
        <f t="shared" si="28"/>
        <v>WESTERN EUROPE</v>
      </c>
      <c r="AR107" t="str">
        <f t="shared" si="28"/>
        <v>WESTERN EUROPE</v>
      </c>
      <c r="AS107" t="str">
        <f t="shared" si="28"/>
        <v>WESTERN EUROPE</v>
      </c>
      <c r="AT107" t="str">
        <f t="shared" si="28"/>
        <v>WESTERN EUROPE</v>
      </c>
      <c r="AU107" t="str">
        <f t="shared" si="28"/>
        <v>WESTERN EUROPE</v>
      </c>
      <c r="AV107" t="str">
        <f t="shared" si="28"/>
        <v>WESTERN EUROPE</v>
      </c>
      <c r="AW107" t="str">
        <f t="shared" si="28"/>
        <v>WESTERN EUROPE</v>
      </c>
      <c r="AX107" t="str">
        <f t="shared" si="28"/>
        <v>WESTERN EUROPE</v>
      </c>
      <c r="AY107" t="str">
        <f t="shared" si="28"/>
        <v>WESTERN EUROPE</v>
      </c>
      <c r="AZ107" t="str">
        <f t="shared" si="28"/>
        <v>WESTERN EUROPE</v>
      </c>
      <c r="BA107" t="str">
        <f t="shared" si="28"/>
        <v>WESTERN EUROPE</v>
      </c>
      <c r="BB107" t="s">
        <v>673</v>
      </c>
    </row>
    <row r="108" spans="1:54" ht="14.5" x14ac:dyDescent="0.35">
      <c r="A108" s="13" t="s">
        <v>485</v>
      </c>
      <c r="B108" s="17" t="s">
        <v>393</v>
      </c>
      <c r="C108" t="str">
        <f t="shared" si="17"/>
        <v>Jordan</v>
      </c>
      <c r="D108" s="33" t="s">
        <v>164</v>
      </c>
      <c r="E108" s="33" t="s">
        <v>679</v>
      </c>
      <c r="F108" t="str">
        <f t="shared" si="18"/>
        <v xml:space="preserve">NEAR EAST                         </v>
      </c>
      <c r="G108" t="str">
        <f t="shared" si="19"/>
        <v xml:space="preserve">NEAR EAST                        </v>
      </c>
      <c r="H108" t="str">
        <f t="shared" si="27"/>
        <v xml:space="preserve">NEAR EAST                       </v>
      </c>
      <c r="I108" t="str">
        <f t="shared" si="27"/>
        <v xml:space="preserve">NEAR EAST                      </v>
      </c>
      <c r="J108" t="str">
        <f t="shared" si="27"/>
        <v xml:space="preserve">NEAR EAST                     </v>
      </c>
      <c r="K108" t="str">
        <f t="shared" si="27"/>
        <v xml:space="preserve">NEAR EAST                    </v>
      </c>
      <c r="L108" t="str">
        <f t="shared" si="27"/>
        <v xml:space="preserve">NEAR EAST                   </v>
      </c>
      <c r="M108" t="str">
        <f t="shared" si="27"/>
        <v xml:space="preserve">NEAR EAST                  </v>
      </c>
      <c r="N108" t="str">
        <f t="shared" si="27"/>
        <v xml:space="preserve">NEAR EAST                 </v>
      </c>
      <c r="O108" t="str">
        <f t="shared" si="27"/>
        <v xml:space="preserve">NEAR EAST                </v>
      </c>
      <c r="P108" t="str">
        <f t="shared" si="27"/>
        <v xml:space="preserve">NEAR EAST               </v>
      </c>
      <c r="Q108" t="str">
        <f t="shared" si="27"/>
        <v xml:space="preserve">NEAR EAST              </v>
      </c>
      <c r="R108" t="str">
        <f t="shared" si="27"/>
        <v xml:space="preserve">NEAR EAST             </v>
      </c>
      <c r="S108" t="str">
        <f t="shared" si="27"/>
        <v xml:space="preserve">NEAR EAST            </v>
      </c>
      <c r="T108" t="str">
        <f t="shared" si="27"/>
        <v xml:space="preserve">NEAR EAST           </v>
      </c>
      <c r="U108" t="str">
        <f t="shared" si="27"/>
        <v xml:space="preserve">NEAR EAST          </v>
      </c>
      <c r="V108" t="str">
        <f t="shared" si="27"/>
        <v xml:space="preserve">NEAR EAST         </v>
      </c>
      <c r="W108" t="str">
        <f t="shared" si="27"/>
        <v xml:space="preserve">NEAR EAST        </v>
      </c>
      <c r="X108" t="str">
        <f t="shared" si="27"/>
        <v xml:space="preserve">NEAR EAST       </v>
      </c>
      <c r="Y108" t="str">
        <f t="shared" si="27"/>
        <v xml:space="preserve">NEAR EAST      </v>
      </c>
      <c r="Z108" t="str">
        <f t="shared" si="27"/>
        <v xml:space="preserve">NEAR EAST     </v>
      </c>
      <c r="AA108" t="str">
        <f t="shared" si="27"/>
        <v xml:space="preserve">NEAR EAST    </v>
      </c>
      <c r="AB108" t="str">
        <f t="shared" si="28"/>
        <v xml:space="preserve">NEAR EAST   </v>
      </c>
      <c r="AC108" t="str">
        <f t="shared" si="28"/>
        <v xml:space="preserve">NEAR EAST  </v>
      </c>
      <c r="AD108" t="str">
        <f t="shared" si="28"/>
        <v xml:space="preserve">NEAR EAST </v>
      </c>
      <c r="AE108" t="str">
        <f t="shared" si="28"/>
        <v>NEAR EAST</v>
      </c>
      <c r="AF108" t="str">
        <f t="shared" si="28"/>
        <v>NEAR EAST</v>
      </c>
      <c r="AG108" t="str">
        <f t="shared" si="28"/>
        <v>NEAR EAST</v>
      </c>
      <c r="AH108" t="str">
        <f t="shared" si="28"/>
        <v>NEAR EAST</v>
      </c>
      <c r="AI108" t="str">
        <f t="shared" si="28"/>
        <v>NEAR EAST</v>
      </c>
      <c r="AJ108" t="str">
        <f t="shared" si="28"/>
        <v>NEAR EAST</v>
      </c>
      <c r="AK108" t="str">
        <f t="shared" si="28"/>
        <v>NEAR EAST</v>
      </c>
      <c r="AL108" t="str">
        <f t="shared" si="28"/>
        <v>NEAR EAST</v>
      </c>
      <c r="AM108" t="str">
        <f t="shared" si="28"/>
        <v>NEAR EAST</v>
      </c>
      <c r="AN108" t="str">
        <f t="shared" si="28"/>
        <v>NEAR EAST</v>
      </c>
      <c r="AO108" t="str">
        <f t="shared" si="28"/>
        <v>NEAR EAST</v>
      </c>
      <c r="AP108" t="str">
        <f t="shared" si="28"/>
        <v>NEAR EAST</v>
      </c>
      <c r="AQ108" t="str">
        <f t="shared" si="28"/>
        <v>NEAR EAST</v>
      </c>
      <c r="AR108" t="str">
        <f t="shared" si="28"/>
        <v>NEAR EAST</v>
      </c>
      <c r="AS108" t="str">
        <f t="shared" si="28"/>
        <v>NEAR EAST</v>
      </c>
      <c r="AT108" t="str">
        <f t="shared" si="28"/>
        <v>NEAR EAST</v>
      </c>
      <c r="AU108" t="str">
        <f t="shared" si="28"/>
        <v>NEAR EAST</v>
      </c>
      <c r="AV108" t="str">
        <f t="shared" si="28"/>
        <v>NEAR EAST</v>
      </c>
      <c r="AW108" t="str">
        <f t="shared" si="28"/>
        <v>NEAR EAST</v>
      </c>
      <c r="AX108" t="str">
        <f t="shared" si="28"/>
        <v>NEAR EAST</v>
      </c>
      <c r="AY108" t="str">
        <f t="shared" si="28"/>
        <v>NEAR EAST</v>
      </c>
      <c r="AZ108" t="str">
        <f t="shared" si="28"/>
        <v>NEAR EAST</v>
      </c>
      <c r="BA108" t="str">
        <f t="shared" si="28"/>
        <v>NEAR EAST</v>
      </c>
      <c r="BB108" t="s">
        <v>679</v>
      </c>
    </row>
    <row r="109" spans="1:54" ht="14.5" x14ac:dyDescent="0.35">
      <c r="A109" s="13" t="s">
        <v>486</v>
      </c>
      <c r="B109" s="17" t="s">
        <v>386</v>
      </c>
      <c r="C109" t="str">
        <f t="shared" si="17"/>
        <v>Kazakhstan</v>
      </c>
      <c r="D109" s="33" t="s">
        <v>165</v>
      </c>
      <c r="E109" s="33" t="s">
        <v>676</v>
      </c>
      <c r="F109" t="str">
        <f t="shared" si="18"/>
        <v>C.W. OF IND. STATES</v>
      </c>
      <c r="G109" t="str">
        <f t="shared" si="19"/>
        <v>C.W. OF IND. STATES</v>
      </c>
      <c r="H109" t="str">
        <f t="shared" si="27"/>
        <v>C.W. OF IND. STATES</v>
      </c>
      <c r="I109" t="str">
        <f t="shared" si="27"/>
        <v>C.W. OF IND. STATES</v>
      </c>
      <c r="J109" t="str">
        <f t="shared" si="27"/>
        <v>C.W. OF IND. STATES</v>
      </c>
      <c r="K109" t="str">
        <f t="shared" si="27"/>
        <v>C.W. OF IND. STATES</v>
      </c>
      <c r="L109" t="str">
        <f t="shared" si="27"/>
        <v>C.W. OF IND. STATES</v>
      </c>
      <c r="M109" t="str">
        <f t="shared" si="27"/>
        <v>C.W. OF IND. STATES</v>
      </c>
      <c r="N109" t="str">
        <f t="shared" si="27"/>
        <v>C.W. OF IND. STATES</v>
      </c>
      <c r="O109" t="str">
        <f t="shared" si="27"/>
        <v>C.W. OF IND. STATES</v>
      </c>
      <c r="P109" t="str">
        <f t="shared" si="27"/>
        <v>C.W. OF IND. STATES</v>
      </c>
      <c r="Q109" t="str">
        <f t="shared" si="27"/>
        <v>C.W. OF IND. STATES</v>
      </c>
      <c r="R109" t="str">
        <f t="shared" si="27"/>
        <v>C.W. OF IND. STATES</v>
      </c>
      <c r="S109" t="str">
        <f t="shared" si="27"/>
        <v>C.W. OF IND. STATES</v>
      </c>
      <c r="T109" t="str">
        <f t="shared" si="27"/>
        <v>C.W. OF IND. STATES</v>
      </c>
      <c r="U109" t="str">
        <f t="shared" si="27"/>
        <v>C.W. OF IND. STATES</v>
      </c>
      <c r="V109" t="str">
        <f t="shared" si="27"/>
        <v>C.W. OF IND. STATES</v>
      </c>
      <c r="W109" t="str">
        <f t="shared" si="27"/>
        <v>C.W. OF IND. STATES</v>
      </c>
      <c r="X109" t="str">
        <f t="shared" si="27"/>
        <v>C.W. OF IND. STATES</v>
      </c>
      <c r="Y109" t="str">
        <f t="shared" si="27"/>
        <v>C.W. OF IND. STATES</v>
      </c>
      <c r="Z109" t="str">
        <f t="shared" si="27"/>
        <v>C.W. OF IND. STATES</v>
      </c>
      <c r="AA109" t="str">
        <f t="shared" si="27"/>
        <v>C.W. OF IND. STATES</v>
      </c>
      <c r="AB109" t="str">
        <f t="shared" si="28"/>
        <v>C.W. OF IND. STATES</v>
      </c>
      <c r="AC109" t="str">
        <f t="shared" si="28"/>
        <v>C.W. OF IND. STATES</v>
      </c>
      <c r="AD109" t="str">
        <f t="shared" si="28"/>
        <v>C.W. OF IND. STATES</v>
      </c>
      <c r="AE109" t="str">
        <f t="shared" si="28"/>
        <v>C.W. OF IND. STATES</v>
      </c>
      <c r="AF109" t="str">
        <f t="shared" si="28"/>
        <v>C.W. OF IND. STATES</v>
      </c>
      <c r="AG109" t="str">
        <f t="shared" si="28"/>
        <v>C.W. OF IND. STATES</v>
      </c>
      <c r="AH109" t="str">
        <f t="shared" si="28"/>
        <v>C.W. OF IND. STATES</v>
      </c>
      <c r="AI109" t="str">
        <f t="shared" si="28"/>
        <v>C.W. OF IND. STATES</v>
      </c>
      <c r="AJ109" t="str">
        <f t="shared" si="28"/>
        <v>C.W. OF IND. STATES</v>
      </c>
      <c r="AK109" t="str">
        <f t="shared" si="28"/>
        <v>C.W. OF IND. STATES</v>
      </c>
      <c r="AL109" t="str">
        <f t="shared" si="28"/>
        <v>C.W. OF IND. STATES</v>
      </c>
      <c r="AM109" t="str">
        <f t="shared" si="28"/>
        <v>C.W. OF IND. STATES</v>
      </c>
      <c r="AN109" t="str">
        <f t="shared" si="28"/>
        <v>C.W. OF IND. STATES</v>
      </c>
      <c r="AO109" t="str">
        <f t="shared" si="28"/>
        <v>C.W. OF IND. STATES</v>
      </c>
      <c r="AP109" t="str">
        <f t="shared" si="28"/>
        <v>C.W. OF IND. STATES</v>
      </c>
      <c r="AQ109" t="str">
        <f t="shared" si="28"/>
        <v>C.W. OF IND. STATES</v>
      </c>
      <c r="AR109" t="str">
        <f t="shared" si="28"/>
        <v>C.W. OF IND. STATES</v>
      </c>
      <c r="AS109" t="str">
        <f t="shared" si="28"/>
        <v>C.W. OF IND. STATES</v>
      </c>
      <c r="AT109" t="str">
        <f t="shared" si="28"/>
        <v>C.W. OF IND. STATES</v>
      </c>
      <c r="AU109" t="str">
        <f t="shared" si="28"/>
        <v>C.W. OF IND. STATES</v>
      </c>
      <c r="AV109" t="str">
        <f t="shared" si="28"/>
        <v>C.W. OF IND. STATES</v>
      </c>
      <c r="AW109" t="str">
        <f t="shared" si="28"/>
        <v>C.W. OF IND. STATES</v>
      </c>
      <c r="AX109" t="str">
        <f t="shared" si="28"/>
        <v>C.W. OF IND. STATES</v>
      </c>
      <c r="AY109" t="str">
        <f t="shared" si="28"/>
        <v>C.W. OF IND. STATES</v>
      </c>
      <c r="AZ109" t="str">
        <f t="shared" si="28"/>
        <v>C.W. OF IND. STATES</v>
      </c>
      <c r="BA109" t="str">
        <f t="shared" si="28"/>
        <v>C.W. OF IND. STATES</v>
      </c>
      <c r="BB109" t="s">
        <v>676</v>
      </c>
    </row>
    <row r="110" spans="1:54" ht="14.5" x14ac:dyDescent="0.35">
      <c r="A110" s="13" t="s">
        <v>487</v>
      </c>
      <c r="B110" s="17" t="s">
        <v>380</v>
      </c>
      <c r="C110" t="str">
        <f t="shared" si="17"/>
        <v>Kenya</v>
      </c>
      <c r="D110" s="33" t="s">
        <v>166</v>
      </c>
      <c r="E110" s="33" t="s">
        <v>674</v>
      </c>
      <c r="F110" t="str">
        <f t="shared" si="18"/>
        <v xml:space="preserve">SUB-SAHARAN AFRICA                </v>
      </c>
      <c r="G110" t="str">
        <f t="shared" si="19"/>
        <v xml:space="preserve">SUB-SAHARAN AFRICA               </v>
      </c>
      <c r="H110" t="str">
        <f t="shared" si="27"/>
        <v xml:space="preserve">SUB-SAHARAN AFRICA              </v>
      </c>
      <c r="I110" t="str">
        <f t="shared" si="27"/>
        <v xml:space="preserve">SUB-SAHARAN AFRICA             </v>
      </c>
      <c r="J110" t="str">
        <f t="shared" si="27"/>
        <v xml:space="preserve">SUB-SAHARAN AFRICA            </v>
      </c>
      <c r="K110" t="str">
        <f t="shared" si="27"/>
        <v xml:space="preserve">SUB-SAHARAN AFRICA           </v>
      </c>
      <c r="L110" t="str">
        <f t="shared" si="27"/>
        <v xml:space="preserve">SUB-SAHARAN AFRICA          </v>
      </c>
      <c r="M110" t="str">
        <f t="shared" si="27"/>
        <v xml:space="preserve">SUB-SAHARAN AFRICA         </v>
      </c>
      <c r="N110" t="str">
        <f t="shared" si="27"/>
        <v xml:space="preserve">SUB-SAHARAN AFRICA        </v>
      </c>
      <c r="O110" t="str">
        <f t="shared" si="27"/>
        <v xml:space="preserve">SUB-SAHARAN AFRICA       </v>
      </c>
      <c r="P110" t="str">
        <f t="shared" si="27"/>
        <v xml:space="preserve">SUB-SAHARAN AFRICA      </v>
      </c>
      <c r="Q110" t="str">
        <f t="shared" si="27"/>
        <v xml:space="preserve">SUB-SAHARAN AFRICA     </v>
      </c>
      <c r="R110" t="str">
        <f t="shared" si="27"/>
        <v xml:space="preserve">SUB-SAHARAN AFRICA    </v>
      </c>
      <c r="S110" t="str">
        <f t="shared" si="27"/>
        <v xml:space="preserve">SUB-SAHARAN AFRICA   </v>
      </c>
      <c r="T110" t="str">
        <f t="shared" si="27"/>
        <v xml:space="preserve">SUB-SAHARAN AFRICA  </v>
      </c>
      <c r="U110" t="str">
        <f t="shared" si="27"/>
        <v xml:space="preserve">SUB-SAHARAN AFRICA </v>
      </c>
      <c r="V110" t="str">
        <f t="shared" si="27"/>
        <v>SUB-SAHARAN AFRICA</v>
      </c>
      <c r="W110" t="str">
        <f t="shared" si="27"/>
        <v>SUB-SAHARAN AFRICA</v>
      </c>
      <c r="X110" t="str">
        <f t="shared" si="27"/>
        <v>SUB-SAHARAN AFRICA</v>
      </c>
      <c r="Y110" t="str">
        <f t="shared" si="27"/>
        <v>SUB-SAHARAN AFRICA</v>
      </c>
      <c r="Z110" t="str">
        <f t="shared" si="27"/>
        <v>SUB-SAHARAN AFRICA</v>
      </c>
      <c r="AA110" t="str">
        <f t="shared" si="27"/>
        <v>SUB-SAHARAN AFRICA</v>
      </c>
      <c r="AB110" t="str">
        <f t="shared" si="28"/>
        <v>SUB-SAHARAN AFRICA</v>
      </c>
      <c r="AC110" t="str">
        <f t="shared" si="28"/>
        <v>SUB-SAHARAN AFRICA</v>
      </c>
      <c r="AD110" t="str">
        <f t="shared" si="28"/>
        <v>SUB-SAHARAN AFRICA</v>
      </c>
      <c r="AE110" t="str">
        <f t="shared" si="28"/>
        <v>SUB-SAHARAN AFRICA</v>
      </c>
      <c r="AF110" t="str">
        <f t="shared" si="28"/>
        <v>SUB-SAHARAN AFRICA</v>
      </c>
      <c r="AG110" t="str">
        <f t="shared" si="28"/>
        <v>SUB-SAHARAN AFRICA</v>
      </c>
      <c r="AH110" t="str">
        <f t="shared" si="28"/>
        <v>SUB-SAHARAN AFRICA</v>
      </c>
      <c r="AI110" t="str">
        <f t="shared" si="28"/>
        <v>SUB-SAHARAN AFRICA</v>
      </c>
      <c r="AJ110" t="str">
        <f t="shared" si="28"/>
        <v>SUB-SAHARAN AFRICA</v>
      </c>
      <c r="AK110" t="str">
        <f t="shared" si="28"/>
        <v>SUB-SAHARAN AFRICA</v>
      </c>
      <c r="AL110" t="str">
        <f t="shared" si="28"/>
        <v>SUB-SAHARAN AFRICA</v>
      </c>
      <c r="AM110" t="str">
        <f t="shared" si="28"/>
        <v>SUB-SAHARAN AFRICA</v>
      </c>
      <c r="AN110" t="str">
        <f t="shared" si="28"/>
        <v>SUB-SAHARAN AFRICA</v>
      </c>
      <c r="AO110" t="str">
        <f t="shared" si="28"/>
        <v>SUB-SAHARAN AFRICA</v>
      </c>
      <c r="AP110" t="str">
        <f t="shared" si="28"/>
        <v>SUB-SAHARAN AFRICA</v>
      </c>
      <c r="AQ110" t="str">
        <f t="shared" si="28"/>
        <v>SUB-SAHARAN AFRICA</v>
      </c>
      <c r="AR110" t="str">
        <f t="shared" si="28"/>
        <v>SUB-SAHARAN AFRICA</v>
      </c>
      <c r="AS110" t="str">
        <f t="shared" si="28"/>
        <v>SUB-SAHARAN AFRICA</v>
      </c>
      <c r="AT110" t="str">
        <f t="shared" si="28"/>
        <v>SUB-SAHARAN AFRICA</v>
      </c>
      <c r="AU110" t="str">
        <f t="shared" si="28"/>
        <v>SUB-SAHARAN AFRICA</v>
      </c>
      <c r="AV110" t="str">
        <f t="shared" si="28"/>
        <v>SUB-SAHARAN AFRICA</v>
      </c>
      <c r="AW110" t="str">
        <f t="shared" si="28"/>
        <v>SUB-SAHARAN AFRICA</v>
      </c>
      <c r="AX110" t="str">
        <f t="shared" si="28"/>
        <v>SUB-SAHARAN AFRICA</v>
      </c>
      <c r="AY110" t="str">
        <f t="shared" si="28"/>
        <v>SUB-SAHARAN AFRICA</v>
      </c>
      <c r="AZ110" t="str">
        <f t="shared" si="28"/>
        <v>SUB-SAHARAN AFRICA</v>
      </c>
      <c r="BA110" t="str">
        <f t="shared" si="28"/>
        <v>SUB-SAHARAN AFRICA</v>
      </c>
      <c r="BB110" t="s">
        <v>674</v>
      </c>
    </row>
    <row r="111" spans="1:54" ht="14.5" x14ac:dyDescent="0.35">
      <c r="A111" s="13" t="s">
        <v>488</v>
      </c>
      <c r="B111" s="17" t="s">
        <v>376</v>
      </c>
      <c r="C111" t="str">
        <f t="shared" si="17"/>
        <v>Kiribati</v>
      </c>
      <c r="D111" s="33" t="s">
        <v>167</v>
      </c>
      <c r="E111" s="33" t="s">
        <v>678</v>
      </c>
      <c r="F111" t="str">
        <f t="shared" si="18"/>
        <v xml:space="preserve">OCEANIA                           </v>
      </c>
      <c r="G111" t="str">
        <f t="shared" si="19"/>
        <v xml:space="preserve">OCEANIA                          </v>
      </c>
      <c r="H111" t="str">
        <f t="shared" si="27"/>
        <v xml:space="preserve">OCEANIA                         </v>
      </c>
      <c r="I111" t="str">
        <f t="shared" si="27"/>
        <v xml:space="preserve">OCEANIA                        </v>
      </c>
      <c r="J111" t="str">
        <f t="shared" si="27"/>
        <v xml:space="preserve">OCEANIA                       </v>
      </c>
      <c r="K111" t="str">
        <f t="shared" si="27"/>
        <v xml:space="preserve">OCEANIA                      </v>
      </c>
      <c r="L111" t="str">
        <f t="shared" si="27"/>
        <v xml:space="preserve">OCEANIA                     </v>
      </c>
      <c r="M111" t="str">
        <f t="shared" si="27"/>
        <v xml:space="preserve">OCEANIA                    </v>
      </c>
      <c r="N111" t="str">
        <f t="shared" si="27"/>
        <v xml:space="preserve">OCEANIA                   </v>
      </c>
      <c r="O111" t="str">
        <f t="shared" si="27"/>
        <v xml:space="preserve">OCEANIA                  </v>
      </c>
      <c r="P111" t="str">
        <f t="shared" si="27"/>
        <v xml:space="preserve">OCEANIA                 </v>
      </c>
      <c r="Q111" t="str">
        <f t="shared" si="27"/>
        <v xml:space="preserve">OCEANIA                </v>
      </c>
      <c r="R111" t="str">
        <f t="shared" si="27"/>
        <v xml:space="preserve">OCEANIA               </v>
      </c>
      <c r="S111" t="str">
        <f t="shared" si="27"/>
        <v xml:space="preserve">OCEANIA              </v>
      </c>
      <c r="T111" t="str">
        <f t="shared" si="27"/>
        <v xml:space="preserve">OCEANIA             </v>
      </c>
      <c r="U111" t="str">
        <f t="shared" si="27"/>
        <v xml:space="preserve">OCEANIA            </v>
      </c>
      <c r="V111" t="str">
        <f t="shared" si="27"/>
        <v xml:space="preserve">OCEANIA           </v>
      </c>
      <c r="W111" t="str">
        <f t="shared" si="27"/>
        <v xml:space="preserve">OCEANIA          </v>
      </c>
      <c r="X111" t="str">
        <f t="shared" si="27"/>
        <v xml:space="preserve">OCEANIA         </v>
      </c>
      <c r="Y111" t="str">
        <f t="shared" si="27"/>
        <v xml:space="preserve">OCEANIA        </v>
      </c>
      <c r="Z111" t="str">
        <f t="shared" si="27"/>
        <v xml:space="preserve">OCEANIA       </v>
      </c>
      <c r="AA111" t="str">
        <f t="shared" si="27"/>
        <v xml:space="preserve">OCEANIA      </v>
      </c>
      <c r="AB111" t="str">
        <f t="shared" si="28"/>
        <v xml:space="preserve">OCEANIA     </v>
      </c>
      <c r="AC111" t="str">
        <f t="shared" si="28"/>
        <v xml:space="preserve">OCEANIA    </v>
      </c>
      <c r="AD111" t="str">
        <f t="shared" si="28"/>
        <v xml:space="preserve">OCEANIA   </v>
      </c>
      <c r="AE111" t="str">
        <f t="shared" si="28"/>
        <v xml:space="preserve">OCEANIA  </v>
      </c>
      <c r="AF111" t="str">
        <f t="shared" si="28"/>
        <v xml:space="preserve">OCEANIA </v>
      </c>
      <c r="AG111" t="str">
        <f t="shared" si="28"/>
        <v>OCEANIA</v>
      </c>
      <c r="AH111" t="str">
        <f t="shared" si="28"/>
        <v>OCEANIA</v>
      </c>
      <c r="AI111" t="str">
        <f t="shared" si="28"/>
        <v>OCEANIA</v>
      </c>
      <c r="AJ111" t="str">
        <f t="shared" si="28"/>
        <v>OCEANIA</v>
      </c>
      <c r="AK111" t="str">
        <f t="shared" si="28"/>
        <v>OCEANIA</v>
      </c>
      <c r="AL111" t="str">
        <f t="shared" si="28"/>
        <v>OCEANIA</v>
      </c>
      <c r="AM111" t="str">
        <f t="shared" si="28"/>
        <v>OCEANIA</v>
      </c>
      <c r="AN111" t="str">
        <f t="shared" si="28"/>
        <v>OCEANIA</v>
      </c>
      <c r="AO111" t="str">
        <f t="shared" si="28"/>
        <v>OCEANIA</v>
      </c>
      <c r="AP111" t="str">
        <f t="shared" si="28"/>
        <v>OCEANIA</v>
      </c>
      <c r="AQ111" t="str">
        <f t="shared" si="28"/>
        <v>OCEANIA</v>
      </c>
      <c r="AR111" t="str">
        <f t="shared" si="28"/>
        <v>OCEANIA</v>
      </c>
      <c r="AS111" t="str">
        <f t="shared" si="28"/>
        <v>OCEANIA</v>
      </c>
      <c r="AT111" t="str">
        <f t="shared" si="28"/>
        <v>OCEANIA</v>
      </c>
      <c r="AU111" t="str">
        <f t="shared" si="28"/>
        <v>OCEANIA</v>
      </c>
      <c r="AV111" t="str">
        <f t="shared" si="28"/>
        <v>OCEANIA</v>
      </c>
      <c r="AW111" t="str">
        <f t="shared" si="28"/>
        <v>OCEANIA</v>
      </c>
      <c r="AX111" t="str">
        <f t="shared" si="28"/>
        <v>OCEANIA</v>
      </c>
      <c r="AY111" t="str">
        <f t="shared" si="28"/>
        <v>OCEANIA</v>
      </c>
      <c r="AZ111" t="str">
        <f t="shared" si="28"/>
        <v>OCEANIA</v>
      </c>
      <c r="BA111" t="str">
        <f t="shared" si="28"/>
        <v>OCEANIA</v>
      </c>
      <c r="BB111" t="s">
        <v>678</v>
      </c>
    </row>
    <row r="112" spans="1:54" ht="14.5" x14ac:dyDescent="0.35">
      <c r="A112" s="13" t="s">
        <v>489</v>
      </c>
      <c r="B112" s="17" t="s">
        <v>370</v>
      </c>
      <c r="C112" t="str">
        <f t="shared" si="17"/>
        <v>Korea, North</v>
      </c>
      <c r="D112" s="33" t="s">
        <v>649</v>
      </c>
      <c r="E112" s="33" t="s">
        <v>670</v>
      </c>
      <c r="F112" t="str">
        <f t="shared" si="18"/>
        <v xml:space="preserve">ASIA (EX. NEAR EAST)        </v>
      </c>
      <c r="G112" t="str">
        <f t="shared" si="19"/>
        <v xml:space="preserve">ASIA (EX. NEAR EAST)       </v>
      </c>
      <c r="H112" t="str">
        <f t="shared" si="27"/>
        <v xml:space="preserve">ASIA (EX. NEAR EAST)      </v>
      </c>
      <c r="I112" t="str">
        <f t="shared" si="27"/>
        <v xml:space="preserve">ASIA (EX. NEAR EAST)     </v>
      </c>
      <c r="J112" t="str">
        <f t="shared" si="27"/>
        <v xml:space="preserve">ASIA (EX. NEAR EAST)    </v>
      </c>
      <c r="K112" t="str">
        <f t="shared" si="27"/>
        <v xml:space="preserve">ASIA (EX. NEAR EAST)   </v>
      </c>
      <c r="L112" t="str">
        <f t="shared" si="27"/>
        <v xml:space="preserve">ASIA (EX. NEAR EAST)  </v>
      </c>
      <c r="M112" t="str">
        <f t="shared" si="27"/>
        <v xml:space="preserve">ASIA (EX. NEAR EAST) </v>
      </c>
      <c r="N112" t="str">
        <f t="shared" si="27"/>
        <v>ASIA (EX. NEAR EAST)</v>
      </c>
      <c r="O112" t="str">
        <f t="shared" si="27"/>
        <v>ASIA (EX. NEAR EAST)</v>
      </c>
      <c r="P112" t="str">
        <f t="shared" si="27"/>
        <v>ASIA (EX. NEAR EAST)</v>
      </c>
      <c r="Q112" t="str">
        <f t="shared" si="27"/>
        <v>ASIA (EX. NEAR EAST)</v>
      </c>
      <c r="R112" t="str">
        <f t="shared" si="27"/>
        <v>ASIA (EX. NEAR EAST)</v>
      </c>
      <c r="S112" t="str">
        <f t="shared" si="27"/>
        <v>ASIA (EX. NEAR EAST)</v>
      </c>
      <c r="T112" t="str">
        <f t="shared" si="27"/>
        <v>ASIA (EX. NEAR EAST)</v>
      </c>
      <c r="U112" t="str">
        <f t="shared" si="27"/>
        <v>ASIA (EX. NEAR EAST)</v>
      </c>
      <c r="V112" t="str">
        <f t="shared" si="27"/>
        <v>ASIA (EX. NEAR EAST)</v>
      </c>
      <c r="W112" t="str">
        <f t="shared" si="27"/>
        <v>ASIA (EX. NEAR EAST)</v>
      </c>
      <c r="X112" t="str">
        <f t="shared" si="27"/>
        <v>ASIA (EX. NEAR EAST)</v>
      </c>
      <c r="Y112" t="str">
        <f t="shared" si="27"/>
        <v>ASIA (EX. NEAR EAST)</v>
      </c>
      <c r="Z112" t="str">
        <f t="shared" si="27"/>
        <v>ASIA (EX. NEAR EAST)</v>
      </c>
      <c r="AA112" t="str">
        <f t="shared" si="27"/>
        <v>ASIA (EX. NEAR EAST)</v>
      </c>
      <c r="AB112" t="str">
        <f t="shared" si="28"/>
        <v>ASIA (EX. NEAR EAST)</v>
      </c>
      <c r="AC112" t="str">
        <f t="shared" si="28"/>
        <v>ASIA (EX. NEAR EAST)</v>
      </c>
      <c r="AD112" t="str">
        <f t="shared" si="28"/>
        <v>ASIA (EX. NEAR EAST)</v>
      </c>
      <c r="AE112" t="str">
        <f t="shared" si="28"/>
        <v>ASIA (EX. NEAR EAST)</v>
      </c>
      <c r="AF112" t="str">
        <f t="shared" si="28"/>
        <v>ASIA (EX. NEAR EAST)</v>
      </c>
      <c r="AG112" t="str">
        <f t="shared" si="28"/>
        <v>ASIA (EX. NEAR EAST)</v>
      </c>
      <c r="AH112" t="str">
        <f t="shared" si="28"/>
        <v>ASIA (EX. NEAR EAST)</v>
      </c>
      <c r="AI112" t="str">
        <f t="shared" si="28"/>
        <v>ASIA (EX. NEAR EAST)</v>
      </c>
      <c r="AJ112" t="str">
        <f t="shared" si="28"/>
        <v>ASIA (EX. NEAR EAST)</v>
      </c>
      <c r="AK112" t="str">
        <f t="shared" si="28"/>
        <v>ASIA (EX. NEAR EAST)</v>
      </c>
      <c r="AL112" t="str">
        <f t="shared" si="28"/>
        <v>ASIA (EX. NEAR EAST)</v>
      </c>
      <c r="AM112" t="str">
        <f t="shared" si="28"/>
        <v>ASIA (EX. NEAR EAST)</v>
      </c>
      <c r="AN112" t="str">
        <f t="shared" si="28"/>
        <v>ASIA (EX. NEAR EAST)</v>
      </c>
      <c r="AO112" t="str">
        <f t="shared" si="28"/>
        <v>ASIA (EX. NEAR EAST)</v>
      </c>
      <c r="AP112" t="str">
        <f t="shared" si="28"/>
        <v>ASIA (EX. NEAR EAST)</v>
      </c>
      <c r="AQ112" t="str">
        <f t="shared" si="28"/>
        <v>ASIA (EX. NEAR EAST)</v>
      </c>
      <c r="AR112" t="str">
        <f t="shared" si="28"/>
        <v>ASIA (EX. NEAR EAST)</v>
      </c>
      <c r="AS112" t="str">
        <f t="shared" si="28"/>
        <v>ASIA (EX. NEAR EAST)</v>
      </c>
      <c r="AT112" t="str">
        <f t="shared" si="28"/>
        <v>ASIA (EX. NEAR EAST)</v>
      </c>
      <c r="AU112" t="str">
        <f t="shared" si="28"/>
        <v>ASIA (EX. NEAR EAST)</v>
      </c>
      <c r="AV112" t="str">
        <f t="shared" si="28"/>
        <v>ASIA (EX. NEAR EAST)</v>
      </c>
      <c r="AW112" t="str">
        <f t="shared" si="28"/>
        <v>ASIA (EX. NEAR EAST)</v>
      </c>
      <c r="AX112" t="str">
        <f t="shared" si="28"/>
        <v>ASIA (EX. NEAR EAST)</v>
      </c>
      <c r="AY112" t="str">
        <f t="shared" si="28"/>
        <v>ASIA (EX. NEAR EAST)</v>
      </c>
      <c r="AZ112" t="str">
        <f t="shared" si="28"/>
        <v>ASIA (EX. NEAR EAST)</v>
      </c>
      <c r="BA112" t="str">
        <f t="shared" si="28"/>
        <v>ASIA (EX. NEAR EAST)</v>
      </c>
      <c r="BB112" t="s">
        <v>670</v>
      </c>
    </row>
    <row r="113" spans="1:54" ht="14.5" x14ac:dyDescent="0.35">
      <c r="A113" s="13" t="s">
        <v>490</v>
      </c>
      <c r="B113" s="17" t="s">
        <v>370</v>
      </c>
      <c r="C113" t="str">
        <f t="shared" si="17"/>
        <v>Korea, South</v>
      </c>
      <c r="D113" s="33" t="s">
        <v>650</v>
      </c>
      <c r="E113" s="33" t="s">
        <v>670</v>
      </c>
      <c r="F113" t="str">
        <f t="shared" si="18"/>
        <v xml:space="preserve">ASIA (EX. NEAR EAST)        </v>
      </c>
      <c r="G113" t="str">
        <f t="shared" si="19"/>
        <v xml:space="preserve">ASIA (EX. NEAR EAST)       </v>
      </c>
      <c r="H113" t="str">
        <f t="shared" si="27"/>
        <v xml:space="preserve">ASIA (EX. NEAR EAST)      </v>
      </c>
      <c r="I113" t="str">
        <f t="shared" si="27"/>
        <v xml:space="preserve">ASIA (EX. NEAR EAST)     </v>
      </c>
      <c r="J113" t="str">
        <f t="shared" si="27"/>
        <v xml:space="preserve">ASIA (EX. NEAR EAST)    </v>
      </c>
      <c r="K113" t="str">
        <f t="shared" si="27"/>
        <v xml:space="preserve">ASIA (EX. NEAR EAST)   </v>
      </c>
      <c r="L113" t="str">
        <f t="shared" si="27"/>
        <v xml:space="preserve">ASIA (EX. NEAR EAST)  </v>
      </c>
      <c r="M113" t="str">
        <f t="shared" si="27"/>
        <v xml:space="preserve">ASIA (EX. NEAR EAST) </v>
      </c>
      <c r="N113" t="str">
        <f t="shared" si="27"/>
        <v>ASIA (EX. NEAR EAST)</v>
      </c>
      <c r="O113" t="str">
        <f t="shared" si="27"/>
        <v>ASIA (EX. NEAR EAST)</v>
      </c>
      <c r="P113" t="str">
        <f t="shared" si="27"/>
        <v>ASIA (EX. NEAR EAST)</v>
      </c>
      <c r="Q113" t="str">
        <f t="shared" si="27"/>
        <v>ASIA (EX. NEAR EAST)</v>
      </c>
      <c r="R113" t="str">
        <f t="shared" si="27"/>
        <v>ASIA (EX. NEAR EAST)</v>
      </c>
      <c r="S113" t="str">
        <f t="shared" si="27"/>
        <v>ASIA (EX. NEAR EAST)</v>
      </c>
      <c r="T113" t="str">
        <f t="shared" si="27"/>
        <v>ASIA (EX. NEAR EAST)</v>
      </c>
      <c r="U113" t="str">
        <f t="shared" si="27"/>
        <v>ASIA (EX. NEAR EAST)</v>
      </c>
      <c r="V113" t="str">
        <f t="shared" si="27"/>
        <v>ASIA (EX. NEAR EAST)</v>
      </c>
      <c r="W113" t="str">
        <f t="shared" si="27"/>
        <v>ASIA (EX. NEAR EAST)</v>
      </c>
      <c r="X113" t="str">
        <f t="shared" si="27"/>
        <v>ASIA (EX. NEAR EAST)</v>
      </c>
      <c r="Y113" t="str">
        <f t="shared" si="27"/>
        <v>ASIA (EX. NEAR EAST)</v>
      </c>
      <c r="Z113" t="str">
        <f t="shared" si="27"/>
        <v>ASIA (EX. NEAR EAST)</v>
      </c>
      <c r="AA113" t="str">
        <f t="shared" si="27"/>
        <v>ASIA (EX. NEAR EAST)</v>
      </c>
      <c r="AB113" t="str">
        <f t="shared" si="28"/>
        <v>ASIA (EX. NEAR EAST)</v>
      </c>
      <c r="AC113" t="str">
        <f t="shared" si="28"/>
        <v>ASIA (EX. NEAR EAST)</v>
      </c>
      <c r="AD113" t="str">
        <f t="shared" si="28"/>
        <v>ASIA (EX. NEAR EAST)</v>
      </c>
      <c r="AE113" t="str">
        <f t="shared" si="28"/>
        <v>ASIA (EX. NEAR EAST)</v>
      </c>
      <c r="AF113" t="str">
        <f t="shared" si="28"/>
        <v>ASIA (EX. NEAR EAST)</v>
      </c>
      <c r="AG113" t="str">
        <f t="shared" si="28"/>
        <v>ASIA (EX. NEAR EAST)</v>
      </c>
      <c r="AH113" t="str">
        <f t="shared" si="28"/>
        <v>ASIA (EX. NEAR EAST)</v>
      </c>
      <c r="AI113" t="str">
        <f t="shared" si="28"/>
        <v>ASIA (EX. NEAR EAST)</v>
      </c>
      <c r="AJ113" t="str">
        <f t="shared" si="28"/>
        <v>ASIA (EX. NEAR EAST)</v>
      </c>
      <c r="AK113" t="str">
        <f t="shared" si="28"/>
        <v>ASIA (EX. NEAR EAST)</v>
      </c>
      <c r="AL113" t="str">
        <f t="shared" si="28"/>
        <v>ASIA (EX. NEAR EAST)</v>
      </c>
      <c r="AM113" t="str">
        <f t="shared" si="28"/>
        <v>ASIA (EX. NEAR EAST)</v>
      </c>
      <c r="AN113" t="str">
        <f t="shared" si="28"/>
        <v>ASIA (EX. NEAR EAST)</v>
      </c>
      <c r="AO113" t="str">
        <f t="shared" si="28"/>
        <v>ASIA (EX. NEAR EAST)</v>
      </c>
      <c r="AP113" t="str">
        <f t="shared" si="28"/>
        <v>ASIA (EX. NEAR EAST)</v>
      </c>
      <c r="AQ113" t="str">
        <f t="shared" si="28"/>
        <v>ASIA (EX. NEAR EAST)</v>
      </c>
      <c r="AR113" t="str">
        <f t="shared" si="28"/>
        <v>ASIA (EX. NEAR EAST)</v>
      </c>
      <c r="AS113" t="str">
        <f t="shared" si="28"/>
        <v>ASIA (EX. NEAR EAST)</v>
      </c>
      <c r="AT113" t="str">
        <f t="shared" si="28"/>
        <v>ASIA (EX. NEAR EAST)</v>
      </c>
      <c r="AU113" t="str">
        <f t="shared" si="28"/>
        <v>ASIA (EX. NEAR EAST)</v>
      </c>
      <c r="AV113" t="str">
        <f t="shared" si="28"/>
        <v>ASIA (EX. NEAR EAST)</v>
      </c>
      <c r="AW113" t="str">
        <f t="shared" si="28"/>
        <v>ASIA (EX. NEAR EAST)</v>
      </c>
      <c r="AX113" t="str">
        <f t="shared" si="28"/>
        <v>ASIA (EX. NEAR EAST)</v>
      </c>
      <c r="AY113" t="str">
        <f t="shared" si="28"/>
        <v>ASIA (EX. NEAR EAST)</v>
      </c>
      <c r="AZ113" t="str">
        <f t="shared" si="28"/>
        <v>ASIA (EX. NEAR EAST)</v>
      </c>
      <c r="BA113" t="str">
        <f t="shared" si="28"/>
        <v>ASIA (EX. NEAR EAST)</v>
      </c>
      <c r="BB113" t="s">
        <v>670</v>
      </c>
    </row>
    <row r="114" spans="1:54" ht="14.5" x14ac:dyDescent="0.35">
      <c r="A114" s="13" t="s">
        <v>491</v>
      </c>
      <c r="B114" s="17" t="s">
        <v>393</v>
      </c>
      <c r="C114" t="str">
        <f t="shared" si="17"/>
        <v>Kuwait</v>
      </c>
      <c r="D114" s="33" t="s">
        <v>168</v>
      </c>
      <c r="E114" s="33" t="s">
        <v>679</v>
      </c>
      <c r="F114" t="str">
        <f t="shared" si="18"/>
        <v xml:space="preserve">NEAR EAST                         </v>
      </c>
      <c r="G114" t="str">
        <f t="shared" si="19"/>
        <v xml:space="preserve">NEAR EAST                        </v>
      </c>
      <c r="H114" t="str">
        <f t="shared" si="27"/>
        <v xml:space="preserve">NEAR EAST                       </v>
      </c>
      <c r="I114" t="str">
        <f t="shared" si="27"/>
        <v xml:space="preserve">NEAR EAST                      </v>
      </c>
      <c r="J114" t="str">
        <f t="shared" si="27"/>
        <v xml:space="preserve">NEAR EAST                     </v>
      </c>
      <c r="K114" t="str">
        <f t="shared" si="27"/>
        <v xml:space="preserve">NEAR EAST                    </v>
      </c>
      <c r="L114" t="str">
        <f t="shared" si="27"/>
        <v xml:space="preserve">NEAR EAST                   </v>
      </c>
      <c r="M114" t="str">
        <f t="shared" si="27"/>
        <v xml:space="preserve">NEAR EAST                  </v>
      </c>
      <c r="N114" t="str">
        <f t="shared" si="27"/>
        <v xml:space="preserve">NEAR EAST                 </v>
      </c>
      <c r="O114" t="str">
        <f t="shared" si="27"/>
        <v xml:space="preserve">NEAR EAST                </v>
      </c>
      <c r="P114" t="str">
        <f t="shared" si="27"/>
        <v xml:space="preserve">NEAR EAST               </v>
      </c>
      <c r="Q114" t="str">
        <f t="shared" si="27"/>
        <v xml:space="preserve">NEAR EAST              </v>
      </c>
      <c r="R114" t="str">
        <f t="shared" si="27"/>
        <v xml:space="preserve">NEAR EAST             </v>
      </c>
      <c r="S114" t="str">
        <f t="shared" si="27"/>
        <v xml:space="preserve">NEAR EAST            </v>
      </c>
      <c r="T114" t="str">
        <f t="shared" si="27"/>
        <v xml:space="preserve">NEAR EAST           </v>
      </c>
      <c r="U114" t="str">
        <f t="shared" si="27"/>
        <v xml:space="preserve">NEAR EAST          </v>
      </c>
      <c r="V114" t="str">
        <f t="shared" si="27"/>
        <v xml:space="preserve">NEAR EAST         </v>
      </c>
      <c r="W114" t="str">
        <f t="shared" si="27"/>
        <v xml:space="preserve">NEAR EAST        </v>
      </c>
      <c r="X114" t="str">
        <f t="shared" si="27"/>
        <v xml:space="preserve">NEAR EAST       </v>
      </c>
      <c r="Y114" t="str">
        <f t="shared" si="27"/>
        <v xml:space="preserve">NEAR EAST      </v>
      </c>
      <c r="Z114" t="str">
        <f t="shared" si="27"/>
        <v xml:space="preserve">NEAR EAST     </v>
      </c>
      <c r="AA114" t="str">
        <f t="shared" si="27"/>
        <v xml:space="preserve">NEAR EAST    </v>
      </c>
      <c r="AB114" t="str">
        <f t="shared" si="28"/>
        <v xml:space="preserve">NEAR EAST   </v>
      </c>
      <c r="AC114" t="str">
        <f t="shared" si="28"/>
        <v xml:space="preserve">NEAR EAST  </v>
      </c>
      <c r="AD114" t="str">
        <f t="shared" si="28"/>
        <v xml:space="preserve">NEAR EAST </v>
      </c>
      <c r="AE114" t="str">
        <f t="shared" si="28"/>
        <v>NEAR EAST</v>
      </c>
      <c r="AF114" t="str">
        <f t="shared" si="28"/>
        <v>NEAR EAST</v>
      </c>
      <c r="AG114" t="str">
        <f t="shared" si="28"/>
        <v>NEAR EAST</v>
      </c>
      <c r="AH114" t="str">
        <f t="shared" si="28"/>
        <v>NEAR EAST</v>
      </c>
      <c r="AI114" t="str">
        <f t="shared" si="28"/>
        <v>NEAR EAST</v>
      </c>
      <c r="AJ114" t="str">
        <f t="shared" si="28"/>
        <v>NEAR EAST</v>
      </c>
      <c r="AK114" t="str">
        <f t="shared" si="28"/>
        <v>NEAR EAST</v>
      </c>
      <c r="AL114" t="str">
        <f t="shared" si="28"/>
        <v>NEAR EAST</v>
      </c>
      <c r="AM114" t="str">
        <f t="shared" si="28"/>
        <v>NEAR EAST</v>
      </c>
      <c r="AN114" t="str">
        <f t="shared" si="28"/>
        <v>NEAR EAST</v>
      </c>
      <c r="AO114" t="str">
        <f t="shared" si="28"/>
        <v>NEAR EAST</v>
      </c>
      <c r="AP114" t="str">
        <f t="shared" si="28"/>
        <v>NEAR EAST</v>
      </c>
      <c r="AQ114" t="str">
        <f t="shared" si="28"/>
        <v>NEAR EAST</v>
      </c>
      <c r="AR114" t="str">
        <f t="shared" si="28"/>
        <v>NEAR EAST</v>
      </c>
      <c r="AS114" t="str">
        <f t="shared" si="28"/>
        <v>NEAR EAST</v>
      </c>
      <c r="AT114" t="str">
        <f t="shared" si="28"/>
        <v>NEAR EAST</v>
      </c>
      <c r="AU114" t="str">
        <f t="shared" si="28"/>
        <v>NEAR EAST</v>
      </c>
      <c r="AV114" t="str">
        <f t="shared" si="28"/>
        <v>NEAR EAST</v>
      </c>
      <c r="AW114" t="str">
        <f t="shared" si="28"/>
        <v>NEAR EAST</v>
      </c>
      <c r="AX114" t="str">
        <f t="shared" si="28"/>
        <v>NEAR EAST</v>
      </c>
      <c r="AY114" t="str">
        <f t="shared" si="28"/>
        <v>NEAR EAST</v>
      </c>
      <c r="AZ114" t="str">
        <f t="shared" si="28"/>
        <v>NEAR EAST</v>
      </c>
      <c r="BA114" t="str">
        <f t="shared" si="28"/>
        <v>NEAR EAST</v>
      </c>
      <c r="BB114" t="s">
        <v>679</v>
      </c>
    </row>
    <row r="115" spans="1:54" ht="14.5" x14ac:dyDescent="0.35">
      <c r="A115" s="13" t="s">
        <v>492</v>
      </c>
      <c r="B115" s="17" t="s">
        <v>386</v>
      </c>
      <c r="C115" t="str">
        <f t="shared" si="17"/>
        <v>Kyrgyzstan</v>
      </c>
      <c r="D115" s="33" t="s">
        <v>169</v>
      </c>
      <c r="E115" s="33" t="s">
        <v>676</v>
      </c>
      <c r="F115" t="str">
        <f t="shared" si="18"/>
        <v>C.W. OF IND. STATES</v>
      </c>
      <c r="G115" t="str">
        <f t="shared" si="19"/>
        <v>C.W. OF IND. STATES</v>
      </c>
      <c r="H115" t="str">
        <f t="shared" si="27"/>
        <v>C.W. OF IND. STATES</v>
      </c>
      <c r="I115" t="str">
        <f t="shared" si="27"/>
        <v>C.W. OF IND. STATES</v>
      </c>
      <c r="J115" t="str">
        <f t="shared" si="27"/>
        <v>C.W. OF IND. STATES</v>
      </c>
      <c r="K115" t="str">
        <f t="shared" si="27"/>
        <v>C.W. OF IND. STATES</v>
      </c>
      <c r="L115" t="str">
        <f t="shared" si="27"/>
        <v>C.W. OF IND. STATES</v>
      </c>
      <c r="M115" t="str">
        <f t="shared" si="27"/>
        <v>C.W. OF IND. STATES</v>
      </c>
      <c r="N115" t="str">
        <f t="shared" si="27"/>
        <v>C.W. OF IND. STATES</v>
      </c>
      <c r="O115" t="str">
        <f t="shared" si="27"/>
        <v>C.W. OF IND. STATES</v>
      </c>
      <c r="P115" t="str">
        <f t="shared" si="27"/>
        <v>C.W. OF IND. STATES</v>
      </c>
      <c r="Q115" t="str">
        <f t="shared" si="27"/>
        <v>C.W. OF IND. STATES</v>
      </c>
      <c r="R115" t="str">
        <f t="shared" si="27"/>
        <v>C.W. OF IND. STATES</v>
      </c>
      <c r="S115" t="str">
        <f t="shared" si="27"/>
        <v>C.W. OF IND. STATES</v>
      </c>
      <c r="T115" t="str">
        <f t="shared" si="27"/>
        <v>C.W. OF IND. STATES</v>
      </c>
      <c r="U115" t="str">
        <f t="shared" si="27"/>
        <v>C.W. OF IND. STATES</v>
      </c>
      <c r="V115" t="str">
        <f t="shared" si="27"/>
        <v>C.W. OF IND. STATES</v>
      </c>
      <c r="W115" t="str">
        <f t="shared" si="27"/>
        <v>C.W. OF IND. STATES</v>
      </c>
      <c r="X115" t="str">
        <f t="shared" si="27"/>
        <v>C.W. OF IND. STATES</v>
      </c>
      <c r="Y115" t="str">
        <f t="shared" si="27"/>
        <v>C.W. OF IND. STATES</v>
      </c>
      <c r="Z115" t="str">
        <f t="shared" si="27"/>
        <v>C.W. OF IND. STATES</v>
      </c>
      <c r="AA115" t="str">
        <f t="shared" si="27"/>
        <v>C.W. OF IND. STATES</v>
      </c>
      <c r="AB115" t="str">
        <f t="shared" si="28"/>
        <v>C.W. OF IND. STATES</v>
      </c>
      <c r="AC115" t="str">
        <f t="shared" si="28"/>
        <v>C.W. OF IND. STATES</v>
      </c>
      <c r="AD115" t="str">
        <f t="shared" si="28"/>
        <v>C.W. OF IND. STATES</v>
      </c>
      <c r="AE115" t="str">
        <f t="shared" si="28"/>
        <v>C.W. OF IND. STATES</v>
      </c>
      <c r="AF115" t="str">
        <f t="shared" si="28"/>
        <v>C.W. OF IND. STATES</v>
      </c>
      <c r="AG115" t="str">
        <f t="shared" si="28"/>
        <v>C.W. OF IND. STATES</v>
      </c>
      <c r="AH115" t="str">
        <f t="shared" si="28"/>
        <v>C.W. OF IND. STATES</v>
      </c>
      <c r="AI115" t="str">
        <f t="shared" si="28"/>
        <v>C.W. OF IND. STATES</v>
      </c>
      <c r="AJ115" t="str">
        <f t="shared" si="28"/>
        <v>C.W. OF IND. STATES</v>
      </c>
      <c r="AK115" t="str">
        <f t="shared" si="28"/>
        <v>C.W. OF IND. STATES</v>
      </c>
      <c r="AL115" t="str">
        <f t="shared" si="28"/>
        <v>C.W. OF IND. STATES</v>
      </c>
      <c r="AM115" t="str">
        <f t="shared" si="28"/>
        <v>C.W. OF IND. STATES</v>
      </c>
      <c r="AN115" t="str">
        <f t="shared" si="28"/>
        <v>C.W. OF IND. STATES</v>
      </c>
      <c r="AO115" t="str">
        <f t="shared" si="28"/>
        <v>C.W. OF IND. STATES</v>
      </c>
      <c r="AP115" t="str">
        <f t="shared" si="28"/>
        <v>C.W. OF IND. STATES</v>
      </c>
      <c r="AQ115" t="str">
        <f t="shared" si="28"/>
        <v>C.W. OF IND. STATES</v>
      </c>
      <c r="AR115" t="str">
        <f t="shared" si="28"/>
        <v>C.W. OF IND. STATES</v>
      </c>
      <c r="AS115" t="str">
        <f t="shared" si="28"/>
        <v>C.W. OF IND. STATES</v>
      </c>
      <c r="AT115" t="str">
        <f t="shared" si="28"/>
        <v>C.W. OF IND. STATES</v>
      </c>
      <c r="AU115" t="str">
        <f t="shared" si="28"/>
        <v>C.W. OF IND. STATES</v>
      </c>
      <c r="AV115" t="str">
        <f t="shared" si="28"/>
        <v>C.W. OF IND. STATES</v>
      </c>
      <c r="AW115" t="str">
        <f t="shared" si="28"/>
        <v>C.W. OF IND. STATES</v>
      </c>
      <c r="AX115" t="str">
        <f t="shared" si="28"/>
        <v>C.W. OF IND. STATES</v>
      </c>
      <c r="AY115" t="str">
        <f t="shared" si="28"/>
        <v>C.W. OF IND. STATES</v>
      </c>
      <c r="AZ115" t="str">
        <f t="shared" si="28"/>
        <v>C.W. OF IND. STATES</v>
      </c>
      <c r="BA115" t="str">
        <f t="shared" si="28"/>
        <v>C.W. OF IND. STATES</v>
      </c>
      <c r="BB115" t="s">
        <v>676</v>
      </c>
    </row>
    <row r="116" spans="1:54" ht="14.5" x14ac:dyDescent="0.35">
      <c r="A116" s="13" t="s">
        <v>493</v>
      </c>
      <c r="B116" s="17" t="s">
        <v>370</v>
      </c>
      <c r="C116" t="str">
        <f t="shared" si="17"/>
        <v>Laos</v>
      </c>
      <c r="D116" s="33" t="s">
        <v>627</v>
      </c>
      <c r="E116" s="33" t="s">
        <v>670</v>
      </c>
      <c r="F116" t="str">
        <f t="shared" si="18"/>
        <v xml:space="preserve">ASIA (EX. NEAR EAST)        </v>
      </c>
      <c r="G116" t="str">
        <f t="shared" si="19"/>
        <v xml:space="preserve">ASIA (EX. NEAR EAST)       </v>
      </c>
      <c r="H116" t="str">
        <f t="shared" si="27"/>
        <v xml:space="preserve">ASIA (EX. NEAR EAST)      </v>
      </c>
      <c r="I116" t="str">
        <f t="shared" si="27"/>
        <v xml:space="preserve">ASIA (EX. NEAR EAST)     </v>
      </c>
      <c r="J116" t="str">
        <f t="shared" si="27"/>
        <v xml:space="preserve">ASIA (EX. NEAR EAST)    </v>
      </c>
      <c r="K116" t="str">
        <f t="shared" si="27"/>
        <v xml:space="preserve">ASIA (EX. NEAR EAST)   </v>
      </c>
      <c r="L116" t="str">
        <f t="shared" si="27"/>
        <v xml:space="preserve">ASIA (EX. NEAR EAST)  </v>
      </c>
      <c r="M116" t="str">
        <f t="shared" si="27"/>
        <v xml:space="preserve">ASIA (EX. NEAR EAST) </v>
      </c>
      <c r="N116" t="str">
        <f t="shared" si="27"/>
        <v>ASIA (EX. NEAR EAST)</v>
      </c>
      <c r="O116" t="str">
        <f t="shared" si="27"/>
        <v>ASIA (EX. NEAR EAST)</v>
      </c>
      <c r="P116" t="str">
        <f t="shared" si="27"/>
        <v>ASIA (EX. NEAR EAST)</v>
      </c>
      <c r="Q116" t="str">
        <f t="shared" si="27"/>
        <v>ASIA (EX. NEAR EAST)</v>
      </c>
      <c r="R116" t="str">
        <f t="shared" si="27"/>
        <v>ASIA (EX. NEAR EAST)</v>
      </c>
      <c r="S116" t="str">
        <f t="shared" si="27"/>
        <v>ASIA (EX. NEAR EAST)</v>
      </c>
      <c r="T116" t="str">
        <f t="shared" si="27"/>
        <v>ASIA (EX. NEAR EAST)</v>
      </c>
      <c r="U116" t="str">
        <f t="shared" si="27"/>
        <v>ASIA (EX. NEAR EAST)</v>
      </c>
      <c r="V116" t="str">
        <f t="shared" si="27"/>
        <v>ASIA (EX. NEAR EAST)</v>
      </c>
      <c r="W116" t="str">
        <f t="shared" si="27"/>
        <v>ASIA (EX. NEAR EAST)</v>
      </c>
      <c r="X116" t="str">
        <f t="shared" si="27"/>
        <v>ASIA (EX. NEAR EAST)</v>
      </c>
      <c r="Y116" t="str">
        <f t="shared" si="27"/>
        <v>ASIA (EX. NEAR EAST)</v>
      </c>
      <c r="Z116" t="str">
        <f t="shared" si="27"/>
        <v>ASIA (EX. NEAR EAST)</v>
      </c>
      <c r="AA116" t="str">
        <f t="shared" si="27"/>
        <v>ASIA (EX. NEAR EAST)</v>
      </c>
      <c r="AB116" t="str">
        <f t="shared" si="28"/>
        <v>ASIA (EX. NEAR EAST)</v>
      </c>
      <c r="AC116" t="str">
        <f t="shared" si="28"/>
        <v>ASIA (EX. NEAR EAST)</v>
      </c>
      <c r="AD116" t="str">
        <f t="shared" si="28"/>
        <v>ASIA (EX. NEAR EAST)</v>
      </c>
      <c r="AE116" t="str">
        <f t="shared" si="28"/>
        <v>ASIA (EX. NEAR EAST)</v>
      </c>
      <c r="AF116" t="str">
        <f t="shared" si="28"/>
        <v>ASIA (EX. NEAR EAST)</v>
      </c>
      <c r="AG116" t="str">
        <f t="shared" si="28"/>
        <v>ASIA (EX. NEAR EAST)</v>
      </c>
      <c r="AH116" t="str">
        <f t="shared" si="28"/>
        <v>ASIA (EX. NEAR EAST)</v>
      </c>
      <c r="AI116" t="str">
        <f t="shared" si="28"/>
        <v>ASIA (EX. NEAR EAST)</v>
      </c>
      <c r="AJ116" t="str">
        <f t="shared" si="28"/>
        <v>ASIA (EX. NEAR EAST)</v>
      </c>
      <c r="AK116" t="str">
        <f t="shared" si="28"/>
        <v>ASIA (EX. NEAR EAST)</v>
      </c>
      <c r="AL116" t="str">
        <f t="shared" si="28"/>
        <v>ASIA (EX. NEAR EAST)</v>
      </c>
      <c r="AM116" t="str">
        <f t="shared" si="28"/>
        <v>ASIA (EX. NEAR EAST)</v>
      </c>
      <c r="AN116" t="str">
        <f t="shared" si="28"/>
        <v>ASIA (EX. NEAR EAST)</v>
      </c>
      <c r="AO116" t="str">
        <f t="shared" si="28"/>
        <v>ASIA (EX. NEAR EAST)</v>
      </c>
      <c r="AP116" t="str">
        <f t="shared" si="28"/>
        <v>ASIA (EX. NEAR EAST)</v>
      </c>
      <c r="AQ116" t="str">
        <f t="shared" si="28"/>
        <v>ASIA (EX. NEAR EAST)</v>
      </c>
      <c r="AR116" t="str">
        <f t="shared" si="28"/>
        <v>ASIA (EX. NEAR EAST)</v>
      </c>
      <c r="AS116" t="str">
        <f t="shared" si="28"/>
        <v>ASIA (EX. NEAR EAST)</v>
      </c>
      <c r="AT116" t="str">
        <f t="shared" si="28"/>
        <v>ASIA (EX. NEAR EAST)</v>
      </c>
      <c r="AU116" t="str">
        <f t="shared" si="28"/>
        <v>ASIA (EX. NEAR EAST)</v>
      </c>
      <c r="AV116" t="str">
        <f t="shared" si="28"/>
        <v>ASIA (EX. NEAR EAST)</v>
      </c>
      <c r="AW116" t="str">
        <f t="shared" si="28"/>
        <v>ASIA (EX. NEAR EAST)</v>
      </c>
      <c r="AX116" t="str">
        <f t="shared" si="28"/>
        <v>ASIA (EX. NEAR EAST)</v>
      </c>
      <c r="AY116" t="str">
        <f t="shared" si="28"/>
        <v>ASIA (EX. NEAR EAST)</v>
      </c>
      <c r="AZ116" t="str">
        <f t="shared" si="28"/>
        <v>ASIA (EX. NEAR EAST)</v>
      </c>
      <c r="BA116" t="str">
        <f t="shared" si="28"/>
        <v>ASIA (EX. NEAR EAST)</v>
      </c>
      <c r="BB116" t="s">
        <v>670</v>
      </c>
    </row>
    <row r="117" spans="1:54" ht="14.5" x14ac:dyDescent="0.35">
      <c r="A117" s="13" t="s">
        <v>494</v>
      </c>
      <c r="B117" s="17" t="s">
        <v>444</v>
      </c>
      <c r="C117" t="str">
        <f t="shared" si="17"/>
        <v>Latvia</v>
      </c>
      <c r="D117" s="33" t="s">
        <v>171</v>
      </c>
      <c r="E117" s="33" t="s">
        <v>680</v>
      </c>
      <c r="F117" t="str">
        <f t="shared" si="18"/>
        <v xml:space="preserve">BALTICS                           </v>
      </c>
      <c r="G117" t="str">
        <f t="shared" si="19"/>
        <v xml:space="preserve">BALTICS                          </v>
      </c>
      <c r="H117" t="str">
        <f t="shared" si="27"/>
        <v xml:space="preserve">BALTICS                         </v>
      </c>
      <c r="I117" t="str">
        <f t="shared" si="27"/>
        <v xml:space="preserve">BALTICS                        </v>
      </c>
      <c r="J117" t="str">
        <f t="shared" si="27"/>
        <v xml:space="preserve">BALTICS                       </v>
      </c>
      <c r="K117" t="str">
        <f t="shared" si="27"/>
        <v xml:space="preserve">BALTICS                      </v>
      </c>
      <c r="L117" t="str">
        <f t="shared" si="27"/>
        <v xml:space="preserve">BALTICS                     </v>
      </c>
      <c r="M117" t="str">
        <f t="shared" si="27"/>
        <v xml:space="preserve">BALTICS                    </v>
      </c>
      <c r="N117" t="str">
        <f t="shared" si="27"/>
        <v xml:space="preserve">BALTICS                   </v>
      </c>
      <c r="O117" t="str">
        <f t="shared" si="27"/>
        <v xml:space="preserve">BALTICS                  </v>
      </c>
      <c r="P117" t="str">
        <f t="shared" si="27"/>
        <v xml:space="preserve">BALTICS                 </v>
      </c>
      <c r="Q117" t="str">
        <f t="shared" si="27"/>
        <v xml:space="preserve">BALTICS                </v>
      </c>
      <c r="R117" t="str">
        <f t="shared" si="27"/>
        <v xml:space="preserve">BALTICS               </v>
      </c>
      <c r="S117" t="str">
        <f t="shared" si="27"/>
        <v xml:space="preserve">BALTICS              </v>
      </c>
      <c r="T117" t="str">
        <f t="shared" si="27"/>
        <v xml:space="preserve">BALTICS             </v>
      </c>
      <c r="U117" t="str">
        <f t="shared" si="27"/>
        <v xml:space="preserve">BALTICS            </v>
      </c>
      <c r="V117" t="str">
        <f t="shared" si="27"/>
        <v xml:space="preserve">BALTICS           </v>
      </c>
      <c r="W117" t="str">
        <f t="shared" si="27"/>
        <v xml:space="preserve">BALTICS          </v>
      </c>
      <c r="X117" t="str">
        <f t="shared" si="27"/>
        <v xml:space="preserve">BALTICS         </v>
      </c>
      <c r="Y117" t="str">
        <f t="shared" si="27"/>
        <v xml:space="preserve">BALTICS        </v>
      </c>
      <c r="Z117" t="str">
        <f t="shared" si="27"/>
        <v xml:space="preserve">BALTICS       </v>
      </c>
      <c r="AA117" t="str">
        <f t="shared" si="27"/>
        <v xml:space="preserve">BALTICS      </v>
      </c>
      <c r="AB117" t="str">
        <f t="shared" si="28"/>
        <v xml:space="preserve">BALTICS     </v>
      </c>
      <c r="AC117" t="str">
        <f t="shared" ref="AB117:BA126" si="29">IF(RIGHT(AB117,1)=" ",LEFT(AB117,LEN(AB117)-1),AB117)</f>
        <v xml:space="preserve">BALTICS    </v>
      </c>
      <c r="AD117" t="str">
        <f t="shared" si="29"/>
        <v xml:space="preserve">BALTICS   </v>
      </c>
      <c r="AE117" t="str">
        <f t="shared" si="29"/>
        <v xml:space="preserve">BALTICS  </v>
      </c>
      <c r="AF117" t="str">
        <f t="shared" si="29"/>
        <v xml:space="preserve">BALTICS </v>
      </c>
      <c r="AG117" t="str">
        <f t="shared" si="29"/>
        <v>BALTICS</v>
      </c>
      <c r="AH117" t="str">
        <f t="shared" si="29"/>
        <v>BALTICS</v>
      </c>
      <c r="AI117" t="str">
        <f t="shared" si="29"/>
        <v>BALTICS</v>
      </c>
      <c r="AJ117" t="str">
        <f t="shared" si="29"/>
        <v>BALTICS</v>
      </c>
      <c r="AK117" t="str">
        <f t="shared" si="29"/>
        <v>BALTICS</v>
      </c>
      <c r="AL117" t="str">
        <f t="shared" si="29"/>
        <v>BALTICS</v>
      </c>
      <c r="AM117" t="str">
        <f t="shared" si="29"/>
        <v>BALTICS</v>
      </c>
      <c r="AN117" t="str">
        <f t="shared" si="29"/>
        <v>BALTICS</v>
      </c>
      <c r="AO117" t="str">
        <f t="shared" si="29"/>
        <v>BALTICS</v>
      </c>
      <c r="AP117" t="str">
        <f t="shared" si="29"/>
        <v>BALTICS</v>
      </c>
      <c r="AQ117" t="str">
        <f t="shared" si="29"/>
        <v>BALTICS</v>
      </c>
      <c r="AR117" t="str">
        <f t="shared" si="29"/>
        <v>BALTICS</v>
      </c>
      <c r="AS117" t="str">
        <f t="shared" si="29"/>
        <v>BALTICS</v>
      </c>
      <c r="AT117" t="str">
        <f t="shared" si="29"/>
        <v>BALTICS</v>
      </c>
      <c r="AU117" t="str">
        <f t="shared" si="29"/>
        <v>BALTICS</v>
      </c>
      <c r="AV117" t="str">
        <f t="shared" si="29"/>
        <v>BALTICS</v>
      </c>
      <c r="AW117" t="str">
        <f t="shared" si="29"/>
        <v>BALTICS</v>
      </c>
      <c r="AX117" t="str">
        <f t="shared" si="29"/>
        <v>BALTICS</v>
      </c>
      <c r="AY117" t="str">
        <f t="shared" si="29"/>
        <v>BALTICS</v>
      </c>
      <c r="AZ117" t="str">
        <f t="shared" si="29"/>
        <v>BALTICS</v>
      </c>
      <c r="BA117" t="str">
        <f t="shared" si="29"/>
        <v>BALTICS</v>
      </c>
      <c r="BB117" t="s">
        <v>680</v>
      </c>
    </row>
    <row r="118" spans="1:54" ht="14.5" x14ac:dyDescent="0.35">
      <c r="A118" s="13" t="s">
        <v>495</v>
      </c>
      <c r="B118" s="17" t="s">
        <v>393</v>
      </c>
      <c r="C118" t="str">
        <f t="shared" si="17"/>
        <v>Lebanon</v>
      </c>
      <c r="D118" s="33" t="s">
        <v>172</v>
      </c>
      <c r="E118" s="33" t="s">
        <v>679</v>
      </c>
      <c r="F118" t="str">
        <f t="shared" si="18"/>
        <v xml:space="preserve">NEAR EAST                         </v>
      </c>
      <c r="G118" t="str">
        <f t="shared" si="19"/>
        <v xml:space="preserve">NEAR EAST                        </v>
      </c>
      <c r="H118" t="str">
        <f t="shared" si="27"/>
        <v xml:space="preserve">NEAR EAST                       </v>
      </c>
      <c r="I118" t="str">
        <f t="shared" si="27"/>
        <v xml:space="preserve">NEAR EAST                      </v>
      </c>
      <c r="J118" t="str">
        <f t="shared" si="27"/>
        <v xml:space="preserve">NEAR EAST                     </v>
      </c>
      <c r="K118" t="str">
        <f t="shared" si="27"/>
        <v xml:space="preserve">NEAR EAST                    </v>
      </c>
      <c r="L118" t="str">
        <f t="shared" si="27"/>
        <v xml:space="preserve">NEAR EAST                   </v>
      </c>
      <c r="M118" t="str">
        <f t="shared" si="27"/>
        <v xml:space="preserve">NEAR EAST                  </v>
      </c>
      <c r="N118" t="str">
        <f t="shared" si="27"/>
        <v xml:space="preserve">NEAR EAST                 </v>
      </c>
      <c r="O118" t="str">
        <f t="shared" si="27"/>
        <v xml:space="preserve">NEAR EAST                </v>
      </c>
      <c r="P118" t="str">
        <f t="shared" si="27"/>
        <v xml:space="preserve">NEAR EAST               </v>
      </c>
      <c r="Q118" t="str">
        <f t="shared" si="27"/>
        <v xml:space="preserve">NEAR EAST              </v>
      </c>
      <c r="R118" t="str">
        <f t="shared" si="27"/>
        <v xml:space="preserve">NEAR EAST             </v>
      </c>
      <c r="S118" t="str">
        <f t="shared" si="27"/>
        <v xml:space="preserve">NEAR EAST            </v>
      </c>
      <c r="T118" t="str">
        <f t="shared" si="27"/>
        <v xml:space="preserve">NEAR EAST           </v>
      </c>
      <c r="U118" t="str">
        <f t="shared" si="27"/>
        <v xml:space="preserve">NEAR EAST          </v>
      </c>
      <c r="V118" t="str">
        <f t="shared" si="27"/>
        <v xml:space="preserve">NEAR EAST         </v>
      </c>
      <c r="W118" t="str">
        <f t="shared" si="27"/>
        <v xml:space="preserve">NEAR EAST        </v>
      </c>
      <c r="X118" t="str">
        <f t="shared" si="27"/>
        <v xml:space="preserve">NEAR EAST       </v>
      </c>
      <c r="Y118" t="str">
        <f t="shared" si="27"/>
        <v xml:space="preserve">NEAR EAST      </v>
      </c>
      <c r="Z118" t="str">
        <f t="shared" si="27"/>
        <v xml:space="preserve">NEAR EAST     </v>
      </c>
      <c r="AA118" t="str">
        <f t="shared" si="27"/>
        <v xml:space="preserve">NEAR EAST    </v>
      </c>
      <c r="AB118" t="str">
        <f t="shared" si="29"/>
        <v xml:space="preserve">NEAR EAST   </v>
      </c>
      <c r="AC118" t="str">
        <f t="shared" si="29"/>
        <v xml:space="preserve">NEAR EAST  </v>
      </c>
      <c r="AD118" t="str">
        <f t="shared" si="29"/>
        <v xml:space="preserve">NEAR EAST </v>
      </c>
      <c r="AE118" t="str">
        <f t="shared" si="29"/>
        <v>NEAR EAST</v>
      </c>
      <c r="AF118" t="str">
        <f t="shared" si="29"/>
        <v>NEAR EAST</v>
      </c>
      <c r="AG118" t="str">
        <f t="shared" si="29"/>
        <v>NEAR EAST</v>
      </c>
      <c r="AH118" t="str">
        <f t="shared" si="29"/>
        <v>NEAR EAST</v>
      </c>
      <c r="AI118" t="str">
        <f t="shared" si="29"/>
        <v>NEAR EAST</v>
      </c>
      <c r="AJ118" t="str">
        <f t="shared" si="29"/>
        <v>NEAR EAST</v>
      </c>
      <c r="AK118" t="str">
        <f t="shared" si="29"/>
        <v>NEAR EAST</v>
      </c>
      <c r="AL118" t="str">
        <f t="shared" si="29"/>
        <v>NEAR EAST</v>
      </c>
      <c r="AM118" t="str">
        <f t="shared" si="29"/>
        <v>NEAR EAST</v>
      </c>
      <c r="AN118" t="str">
        <f t="shared" si="29"/>
        <v>NEAR EAST</v>
      </c>
      <c r="AO118" t="str">
        <f t="shared" si="29"/>
        <v>NEAR EAST</v>
      </c>
      <c r="AP118" t="str">
        <f t="shared" si="29"/>
        <v>NEAR EAST</v>
      </c>
      <c r="AQ118" t="str">
        <f t="shared" si="29"/>
        <v>NEAR EAST</v>
      </c>
      <c r="AR118" t="str">
        <f t="shared" si="29"/>
        <v>NEAR EAST</v>
      </c>
      <c r="AS118" t="str">
        <f t="shared" si="29"/>
        <v>NEAR EAST</v>
      </c>
      <c r="AT118" t="str">
        <f t="shared" si="29"/>
        <v>NEAR EAST</v>
      </c>
      <c r="AU118" t="str">
        <f t="shared" si="29"/>
        <v>NEAR EAST</v>
      </c>
      <c r="AV118" t="str">
        <f t="shared" si="29"/>
        <v>NEAR EAST</v>
      </c>
      <c r="AW118" t="str">
        <f t="shared" si="29"/>
        <v>NEAR EAST</v>
      </c>
      <c r="AX118" t="str">
        <f t="shared" si="29"/>
        <v>NEAR EAST</v>
      </c>
      <c r="AY118" t="str">
        <f t="shared" si="29"/>
        <v>NEAR EAST</v>
      </c>
      <c r="AZ118" t="str">
        <f t="shared" si="29"/>
        <v>NEAR EAST</v>
      </c>
      <c r="BA118" t="str">
        <f t="shared" si="29"/>
        <v>NEAR EAST</v>
      </c>
      <c r="BB118" t="s">
        <v>679</v>
      </c>
    </row>
    <row r="119" spans="1:54" ht="14.5" x14ac:dyDescent="0.35">
      <c r="A119" s="13" t="s">
        <v>496</v>
      </c>
      <c r="B119" s="17" t="s">
        <v>380</v>
      </c>
      <c r="C119" t="str">
        <f t="shared" si="17"/>
        <v>Lesotho</v>
      </c>
      <c r="D119" s="33" t="s">
        <v>173</v>
      </c>
      <c r="E119" s="33" t="s">
        <v>674</v>
      </c>
      <c r="F119" t="str">
        <f t="shared" si="18"/>
        <v xml:space="preserve">SUB-SAHARAN AFRICA                </v>
      </c>
      <c r="G119" t="str">
        <f t="shared" si="19"/>
        <v xml:space="preserve">SUB-SAHARAN AFRICA               </v>
      </c>
      <c r="H119" t="str">
        <f t="shared" si="27"/>
        <v xml:space="preserve">SUB-SAHARAN AFRICA              </v>
      </c>
      <c r="I119" t="str">
        <f t="shared" si="27"/>
        <v xml:space="preserve">SUB-SAHARAN AFRICA             </v>
      </c>
      <c r="J119" t="str">
        <f t="shared" si="27"/>
        <v xml:space="preserve">SUB-SAHARAN AFRICA            </v>
      </c>
      <c r="K119" t="str">
        <f t="shared" si="27"/>
        <v xml:space="preserve">SUB-SAHARAN AFRICA           </v>
      </c>
      <c r="L119" t="str">
        <f t="shared" si="27"/>
        <v xml:space="preserve">SUB-SAHARAN AFRICA          </v>
      </c>
      <c r="M119" t="str">
        <f t="shared" si="27"/>
        <v xml:space="preserve">SUB-SAHARAN AFRICA         </v>
      </c>
      <c r="N119" t="str">
        <f t="shared" si="27"/>
        <v xml:space="preserve">SUB-SAHARAN AFRICA        </v>
      </c>
      <c r="O119" t="str">
        <f t="shared" si="27"/>
        <v xml:space="preserve">SUB-SAHARAN AFRICA       </v>
      </c>
      <c r="P119" t="str">
        <f t="shared" si="27"/>
        <v xml:space="preserve">SUB-SAHARAN AFRICA      </v>
      </c>
      <c r="Q119" t="str">
        <f t="shared" si="27"/>
        <v xml:space="preserve">SUB-SAHARAN AFRICA     </v>
      </c>
      <c r="R119" t="str">
        <f t="shared" si="27"/>
        <v xml:space="preserve">SUB-SAHARAN AFRICA    </v>
      </c>
      <c r="S119" t="str">
        <f t="shared" si="27"/>
        <v xml:space="preserve">SUB-SAHARAN AFRICA   </v>
      </c>
      <c r="T119" t="str">
        <f t="shared" si="27"/>
        <v xml:space="preserve">SUB-SAHARAN AFRICA  </v>
      </c>
      <c r="U119" t="str">
        <f t="shared" si="27"/>
        <v xml:space="preserve">SUB-SAHARAN AFRICA </v>
      </c>
      <c r="V119" t="str">
        <f t="shared" si="27"/>
        <v>SUB-SAHARAN AFRICA</v>
      </c>
      <c r="W119" t="str">
        <f t="shared" si="27"/>
        <v>SUB-SAHARAN AFRICA</v>
      </c>
      <c r="X119" t="str">
        <f t="shared" si="27"/>
        <v>SUB-SAHARAN AFRICA</v>
      </c>
      <c r="Y119" t="str">
        <f t="shared" si="27"/>
        <v>SUB-SAHARAN AFRICA</v>
      </c>
      <c r="Z119" t="str">
        <f t="shared" si="27"/>
        <v>SUB-SAHARAN AFRICA</v>
      </c>
      <c r="AA119" t="str">
        <f t="shared" si="27"/>
        <v>SUB-SAHARAN AFRICA</v>
      </c>
      <c r="AB119" t="str">
        <f t="shared" si="29"/>
        <v>SUB-SAHARAN AFRICA</v>
      </c>
      <c r="AC119" t="str">
        <f t="shared" si="29"/>
        <v>SUB-SAHARAN AFRICA</v>
      </c>
      <c r="AD119" t="str">
        <f t="shared" si="29"/>
        <v>SUB-SAHARAN AFRICA</v>
      </c>
      <c r="AE119" t="str">
        <f t="shared" si="29"/>
        <v>SUB-SAHARAN AFRICA</v>
      </c>
      <c r="AF119" t="str">
        <f t="shared" si="29"/>
        <v>SUB-SAHARAN AFRICA</v>
      </c>
      <c r="AG119" t="str">
        <f t="shared" si="29"/>
        <v>SUB-SAHARAN AFRICA</v>
      </c>
      <c r="AH119" t="str">
        <f t="shared" si="29"/>
        <v>SUB-SAHARAN AFRICA</v>
      </c>
      <c r="AI119" t="str">
        <f t="shared" si="29"/>
        <v>SUB-SAHARAN AFRICA</v>
      </c>
      <c r="AJ119" t="str">
        <f t="shared" si="29"/>
        <v>SUB-SAHARAN AFRICA</v>
      </c>
      <c r="AK119" t="str">
        <f t="shared" si="29"/>
        <v>SUB-SAHARAN AFRICA</v>
      </c>
      <c r="AL119" t="str">
        <f t="shared" si="29"/>
        <v>SUB-SAHARAN AFRICA</v>
      </c>
      <c r="AM119" t="str">
        <f t="shared" si="29"/>
        <v>SUB-SAHARAN AFRICA</v>
      </c>
      <c r="AN119" t="str">
        <f t="shared" si="29"/>
        <v>SUB-SAHARAN AFRICA</v>
      </c>
      <c r="AO119" t="str">
        <f t="shared" si="29"/>
        <v>SUB-SAHARAN AFRICA</v>
      </c>
      <c r="AP119" t="str">
        <f t="shared" si="29"/>
        <v>SUB-SAHARAN AFRICA</v>
      </c>
      <c r="AQ119" t="str">
        <f t="shared" si="29"/>
        <v>SUB-SAHARAN AFRICA</v>
      </c>
      <c r="AR119" t="str">
        <f t="shared" si="29"/>
        <v>SUB-SAHARAN AFRICA</v>
      </c>
      <c r="AS119" t="str">
        <f t="shared" si="29"/>
        <v>SUB-SAHARAN AFRICA</v>
      </c>
      <c r="AT119" t="str">
        <f t="shared" si="29"/>
        <v>SUB-SAHARAN AFRICA</v>
      </c>
      <c r="AU119" t="str">
        <f t="shared" si="29"/>
        <v>SUB-SAHARAN AFRICA</v>
      </c>
      <c r="AV119" t="str">
        <f t="shared" si="29"/>
        <v>SUB-SAHARAN AFRICA</v>
      </c>
      <c r="AW119" t="str">
        <f t="shared" si="29"/>
        <v>SUB-SAHARAN AFRICA</v>
      </c>
      <c r="AX119" t="str">
        <f t="shared" si="29"/>
        <v>SUB-SAHARAN AFRICA</v>
      </c>
      <c r="AY119" t="str">
        <f t="shared" si="29"/>
        <v>SUB-SAHARAN AFRICA</v>
      </c>
      <c r="AZ119" t="str">
        <f t="shared" si="29"/>
        <v>SUB-SAHARAN AFRICA</v>
      </c>
      <c r="BA119" t="str">
        <f t="shared" si="29"/>
        <v>SUB-SAHARAN AFRICA</v>
      </c>
      <c r="BB119" t="s">
        <v>674</v>
      </c>
    </row>
    <row r="120" spans="1:54" ht="14.5" x14ac:dyDescent="0.35">
      <c r="A120" s="13" t="s">
        <v>497</v>
      </c>
      <c r="B120" s="17" t="s">
        <v>380</v>
      </c>
      <c r="C120" t="str">
        <f t="shared" si="17"/>
        <v>Liberia</v>
      </c>
      <c r="D120" s="33" t="s">
        <v>174</v>
      </c>
      <c r="E120" s="33" t="s">
        <v>674</v>
      </c>
      <c r="F120" t="str">
        <f t="shared" si="18"/>
        <v xml:space="preserve">SUB-SAHARAN AFRICA                </v>
      </c>
      <c r="G120" t="str">
        <f t="shared" si="19"/>
        <v xml:space="preserve">SUB-SAHARAN AFRICA               </v>
      </c>
      <c r="H120" t="str">
        <f t="shared" ref="H120:AA133" si="30">IF(RIGHT(G120,1)=" ",LEFT(G120,LEN(G120)-1),G120)</f>
        <v xml:space="preserve">SUB-SAHARAN AFRICA              </v>
      </c>
      <c r="I120" t="str">
        <f t="shared" si="30"/>
        <v xml:space="preserve">SUB-SAHARAN AFRICA             </v>
      </c>
      <c r="J120" t="str">
        <f t="shared" si="30"/>
        <v xml:space="preserve">SUB-SAHARAN AFRICA            </v>
      </c>
      <c r="K120" t="str">
        <f t="shared" si="30"/>
        <v xml:space="preserve">SUB-SAHARAN AFRICA           </v>
      </c>
      <c r="L120" t="str">
        <f t="shared" si="30"/>
        <v xml:space="preserve">SUB-SAHARAN AFRICA          </v>
      </c>
      <c r="M120" t="str">
        <f t="shared" si="30"/>
        <v xml:space="preserve">SUB-SAHARAN AFRICA         </v>
      </c>
      <c r="N120" t="str">
        <f t="shared" si="30"/>
        <v xml:space="preserve">SUB-SAHARAN AFRICA        </v>
      </c>
      <c r="O120" t="str">
        <f t="shared" si="30"/>
        <v xml:space="preserve">SUB-SAHARAN AFRICA       </v>
      </c>
      <c r="P120" t="str">
        <f t="shared" si="30"/>
        <v xml:space="preserve">SUB-SAHARAN AFRICA      </v>
      </c>
      <c r="Q120" t="str">
        <f t="shared" si="30"/>
        <v xml:space="preserve">SUB-SAHARAN AFRICA     </v>
      </c>
      <c r="R120" t="str">
        <f t="shared" si="30"/>
        <v xml:space="preserve">SUB-SAHARAN AFRICA    </v>
      </c>
      <c r="S120" t="str">
        <f t="shared" si="30"/>
        <v xml:space="preserve">SUB-SAHARAN AFRICA   </v>
      </c>
      <c r="T120" t="str">
        <f t="shared" si="30"/>
        <v xml:space="preserve">SUB-SAHARAN AFRICA  </v>
      </c>
      <c r="U120" t="str">
        <f t="shared" si="30"/>
        <v xml:space="preserve">SUB-SAHARAN AFRICA </v>
      </c>
      <c r="V120" t="str">
        <f t="shared" si="30"/>
        <v>SUB-SAHARAN AFRICA</v>
      </c>
      <c r="W120" t="str">
        <f t="shared" si="30"/>
        <v>SUB-SAHARAN AFRICA</v>
      </c>
      <c r="X120" t="str">
        <f t="shared" si="30"/>
        <v>SUB-SAHARAN AFRICA</v>
      </c>
      <c r="Y120" t="str">
        <f t="shared" si="30"/>
        <v>SUB-SAHARAN AFRICA</v>
      </c>
      <c r="Z120" t="str">
        <f t="shared" si="30"/>
        <v>SUB-SAHARAN AFRICA</v>
      </c>
      <c r="AA120" t="str">
        <f t="shared" si="30"/>
        <v>SUB-SAHARAN AFRICA</v>
      </c>
      <c r="AB120" t="str">
        <f t="shared" si="29"/>
        <v>SUB-SAHARAN AFRICA</v>
      </c>
      <c r="AC120" t="str">
        <f t="shared" si="29"/>
        <v>SUB-SAHARAN AFRICA</v>
      </c>
      <c r="AD120" t="str">
        <f t="shared" si="29"/>
        <v>SUB-SAHARAN AFRICA</v>
      </c>
      <c r="AE120" t="str">
        <f t="shared" si="29"/>
        <v>SUB-SAHARAN AFRICA</v>
      </c>
      <c r="AF120" t="str">
        <f t="shared" si="29"/>
        <v>SUB-SAHARAN AFRICA</v>
      </c>
      <c r="AG120" t="str">
        <f t="shared" si="29"/>
        <v>SUB-SAHARAN AFRICA</v>
      </c>
      <c r="AH120" t="str">
        <f t="shared" si="29"/>
        <v>SUB-SAHARAN AFRICA</v>
      </c>
      <c r="AI120" t="str">
        <f t="shared" si="29"/>
        <v>SUB-SAHARAN AFRICA</v>
      </c>
      <c r="AJ120" t="str">
        <f t="shared" si="29"/>
        <v>SUB-SAHARAN AFRICA</v>
      </c>
      <c r="AK120" t="str">
        <f t="shared" si="29"/>
        <v>SUB-SAHARAN AFRICA</v>
      </c>
      <c r="AL120" t="str">
        <f t="shared" si="29"/>
        <v>SUB-SAHARAN AFRICA</v>
      </c>
      <c r="AM120" t="str">
        <f t="shared" si="29"/>
        <v>SUB-SAHARAN AFRICA</v>
      </c>
      <c r="AN120" t="str">
        <f t="shared" si="29"/>
        <v>SUB-SAHARAN AFRICA</v>
      </c>
      <c r="AO120" t="str">
        <f t="shared" si="29"/>
        <v>SUB-SAHARAN AFRICA</v>
      </c>
      <c r="AP120" t="str">
        <f t="shared" si="29"/>
        <v>SUB-SAHARAN AFRICA</v>
      </c>
      <c r="AQ120" t="str">
        <f t="shared" si="29"/>
        <v>SUB-SAHARAN AFRICA</v>
      </c>
      <c r="AR120" t="str">
        <f t="shared" si="29"/>
        <v>SUB-SAHARAN AFRICA</v>
      </c>
      <c r="AS120" t="str">
        <f t="shared" si="29"/>
        <v>SUB-SAHARAN AFRICA</v>
      </c>
      <c r="AT120" t="str">
        <f t="shared" si="29"/>
        <v>SUB-SAHARAN AFRICA</v>
      </c>
      <c r="AU120" t="str">
        <f t="shared" si="29"/>
        <v>SUB-SAHARAN AFRICA</v>
      </c>
      <c r="AV120" t="str">
        <f t="shared" si="29"/>
        <v>SUB-SAHARAN AFRICA</v>
      </c>
      <c r="AW120" t="str">
        <f t="shared" si="29"/>
        <v>SUB-SAHARAN AFRICA</v>
      </c>
      <c r="AX120" t="str">
        <f t="shared" si="29"/>
        <v>SUB-SAHARAN AFRICA</v>
      </c>
      <c r="AY120" t="str">
        <f t="shared" si="29"/>
        <v>SUB-SAHARAN AFRICA</v>
      </c>
      <c r="AZ120" t="str">
        <f t="shared" si="29"/>
        <v>SUB-SAHARAN AFRICA</v>
      </c>
      <c r="BA120" t="str">
        <f t="shared" si="29"/>
        <v>SUB-SAHARAN AFRICA</v>
      </c>
      <c r="BB120" t="s">
        <v>674</v>
      </c>
    </row>
    <row r="121" spans="1:54" ht="14.5" x14ac:dyDescent="0.35">
      <c r="A121" s="13" t="s">
        <v>498</v>
      </c>
      <c r="B121" s="17" t="s">
        <v>374</v>
      </c>
      <c r="C121" t="str">
        <f t="shared" si="17"/>
        <v>Libya</v>
      </c>
      <c r="D121" s="33" t="s">
        <v>175</v>
      </c>
      <c r="E121" s="33" t="s">
        <v>672</v>
      </c>
      <c r="F121" t="str">
        <f t="shared" si="18"/>
        <v xml:space="preserve">NORTHERN AFRICA                   </v>
      </c>
      <c r="G121" t="str">
        <f t="shared" si="19"/>
        <v xml:space="preserve">NORTHERN AFRICA                  </v>
      </c>
      <c r="H121" t="str">
        <f t="shared" si="30"/>
        <v xml:space="preserve">NORTHERN AFRICA                 </v>
      </c>
      <c r="I121" t="str">
        <f t="shared" si="30"/>
        <v xml:space="preserve">NORTHERN AFRICA                </v>
      </c>
      <c r="J121" t="str">
        <f t="shared" si="30"/>
        <v xml:space="preserve">NORTHERN AFRICA               </v>
      </c>
      <c r="K121" t="str">
        <f t="shared" si="30"/>
        <v xml:space="preserve">NORTHERN AFRICA              </v>
      </c>
      <c r="L121" t="str">
        <f t="shared" si="30"/>
        <v xml:space="preserve">NORTHERN AFRICA             </v>
      </c>
      <c r="M121" t="str">
        <f t="shared" si="30"/>
        <v xml:space="preserve">NORTHERN AFRICA            </v>
      </c>
      <c r="N121" t="str">
        <f t="shared" si="30"/>
        <v xml:space="preserve">NORTHERN AFRICA           </v>
      </c>
      <c r="O121" t="str">
        <f t="shared" si="30"/>
        <v xml:space="preserve">NORTHERN AFRICA          </v>
      </c>
      <c r="P121" t="str">
        <f t="shared" si="30"/>
        <v xml:space="preserve">NORTHERN AFRICA         </v>
      </c>
      <c r="Q121" t="str">
        <f t="shared" si="30"/>
        <v xml:space="preserve">NORTHERN AFRICA        </v>
      </c>
      <c r="R121" t="str">
        <f t="shared" si="30"/>
        <v xml:space="preserve">NORTHERN AFRICA       </v>
      </c>
      <c r="S121" t="str">
        <f t="shared" si="30"/>
        <v xml:space="preserve">NORTHERN AFRICA      </v>
      </c>
      <c r="T121" t="str">
        <f t="shared" si="30"/>
        <v xml:space="preserve">NORTHERN AFRICA     </v>
      </c>
      <c r="U121" t="str">
        <f t="shared" si="30"/>
        <v xml:space="preserve">NORTHERN AFRICA    </v>
      </c>
      <c r="V121" t="str">
        <f t="shared" si="30"/>
        <v xml:space="preserve">NORTHERN AFRICA   </v>
      </c>
      <c r="W121" t="str">
        <f t="shared" si="30"/>
        <v xml:space="preserve">NORTHERN AFRICA  </v>
      </c>
      <c r="X121" t="str">
        <f t="shared" si="30"/>
        <v xml:space="preserve">NORTHERN AFRICA </v>
      </c>
      <c r="Y121" t="str">
        <f t="shared" si="30"/>
        <v>NORTHERN AFRICA</v>
      </c>
      <c r="Z121" t="str">
        <f t="shared" si="30"/>
        <v>NORTHERN AFRICA</v>
      </c>
      <c r="AA121" t="str">
        <f t="shared" si="30"/>
        <v>NORTHERN AFRICA</v>
      </c>
      <c r="AB121" t="str">
        <f t="shared" si="29"/>
        <v>NORTHERN AFRICA</v>
      </c>
      <c r="AC121" t="str">
        <f t="shared" si="29"/>
        <v>NORTHERN AFRICA</v>
      </c>
      <c r="AD121" t="str">
        <f t="shared" si="29"/>
        <v>NORTHERN AFRICA</v>
      </c>
      <c r="AE121" t="str">
        <f t="shared" si="29"/>
        <v>NORTHERN AFRICA</v>
      </c>
      <c r="AF121" t="str">
        <f t="shared" si="29"/>
        <v>NORTHERN AFRICA</v>
      </c>
      <c r="AG121" t="str">
        <f t="shared" si="29"/>
        <v>NORTHERN AFRICA</v>
      </c>
      <c r="AH121" t="str">
        <f t="shared" si="29"/>
        <v>NORTHERN AFRICA</v>
      </c>
      <c r="AI121" t="str">
        <f t="shared" si="29"/>
        <v>NORTHERN AFRICA</v>
      </c>
      <c r="AJ121" t="str">
        <f t="shared" si="29"/>
        <v>NORTHERN AFRICA</v>
      </c>
      <c r="AK121" t="str">
        <f t="shared" si="29"/>
        <v>NORTHERN AFRICA</v>
      </c>
      <c r="AL121" t="str">
        <f t="shared" si="29"/>
        <v>NORTHERN AFRICA</v>
      </c>
      <c r="AM121" t="str">
        <f t="shared" si="29"/>
        <v>NORTHERN AFRICA</v>
      </c>
      <c r="AN121" t="str">
        <f t="shared" si="29"/>
        <v>NORTHERN AFRICA</v>
      </c>
      <c r="AO121" t="str">
        <f t="shared" si="29"/>
        <v>NORTHERN AFRICA</v>
      </c>
      <c r="AP121" t="str">
        <f t="shared" si="29"/>
        <v>NORTHERN AFRICA</v>
      </c>
      <c r="AQ121" t="str">
        <f t="shared" si="29"/>
        <v>NORTHERN AFRICA</v>
      </c>
      <c r="AR121" t="str">
        <f t="shared" si="29"/>
        <v>NORTHERN AFRICA</v>
      </c>
      <c r="AS121" t="str">
        <f t="shared" si="29"/>
        <v>NORTHERN AFRICA</v>
      </c>
      <c r="AT121" t="str">
        <f t="shared" si="29"/>
        <v>NORTHERN AFRICA</v>
      </c>
      <c r="AU121" t="str">
        <f t="shared" si="29"/>
        <v>NORTHERN AFRICA</v>
      </c>
      <c r="AV121" t="str">
        <f t="shared" si="29"/>
        <v>NORTHERN AFRICA</v>
      </c>
      <c r="AW121" t="str">
        <f t="shared" si="29"/>
        <v>NORTHERN AFRICA</v>
      </c>
      <c r="AX121" t="str">
        <f t="shared" si="29"/>
        <v>NORTHERN AFRICA</v>
      </c>
      <c r="AY121" t="str">
        <f t="shared" si="29"/>
        <v>NORTHERN AFRICA</v>
      </c>
      <c r="AZ121" t="str">
        <f t="shared" si="29"/>
        <v>NORTHERN AFRICA</v>
      </c>
      <c r="BA121" t="str">
        <f t="shared" si="29"/>
        <v>NORTHERN AFRICA</v>
      </c>
      <c r="BB121" t="s">
        <v>672</v>
      </c>
    </row>
    <row r="122" spans="1:54" ht="14.5" x14ac:dyDescent="0.35">
      <c r="A122" s="13" t="s">
        <v>499</v>
      </c>
      <c r="B122" s="17" t="s">
        <v>378</v>
      </c>
      <c r="C122" t="str">
        <f t="shared" si="17"/>
        <v>Liechtenstein</v>
      </c>
      <c r="D122" s="33" t="s">
        <v>176</v>
      </c>
      <c r="E122" s="33" t="s">
        <v>673</v>
      </c>
      <c r="F122" t="str">
        <f t="shared" si="18"/>
        <v xml:space="preserve">WESTERN EUROPE                    </v>
      </c>
      <c r="G122" t="str">
        <f t="shared" si="19"/>
        <v xml:space="preserve">WESTERN EUROPE                   </v>
      </c>
      <c r="H122" t="str">
        <f t="shared" si="30"/>
        <v xml:space="preserve">WESTERN EUROPE                  </v>
      </c>
      <c r="I122" t="str">
        <f t="shared" si="30"/>
        <v xml:space="preserve">WESTERN EUROPE                 </v>
      </c>
      <c r="J122" t="str">
        <f t="shared" si="30"/>
        <v xml:space="preserve">WESTERN EUROPE                </v>
      </c>
      <c r="K122" t="str">
        <f t="shared" si="30"/>
        <v xml:space="preserve">WESTERN EUROPE               </v>
      </c>
      <c r="L122" t="str">
        <f t="shared" si="30"/>
        <v xml:space="preserve">WESTERN EUROPE              </v>
      </c>
      <c r="M122" t="str">
        <f t="shared" si="30"/>
        <v xml:space="preserve">WESTERN EUROPE             </v>
      </c>
      <c r="N122" t="str">
        <f t="shared" si="30"/>
        <v xml:space="preserve">WESTERN EUROPE            </v>
      </c>
      <c r="O122" t="str">
        <f t="shared" si="30"/>
        <v xml:space="preserve">WESTERN EUROPE           </v>
      </c>
      <c r="P122" t="str">
        <f t="shared" si="30"/>
        <v xml:space="preserve">WESTERN EUROPE          </v>
      </c>
      <c r="Q122" t="str">
        <f t="shared" si="30"/>
        <v xml:space="preserve">WESTERN EUROPE         </v>
      </c>
      <c r="R122" t="str">
        <f t="shared" si="30"/>
        <v xml:space="preserve">WESTERN EUROPE        </v>
      </c>
      <c r="S122" t="str">
        <f t="shared" si="30"/>
        <v xml:space="preserve">WESTERN EUROPE       </v>
      </c>
      <c r="T122" t="str">
        <f t="shared" si="30"/>
        <v xml:space="preserve">WESTERN EUROPE      </v>
      </c>
      <c r="U122" t="str">
        <f t="shared" si="30"/>
        <v xml:space="preserve">WESTERN EUROPE     </v>
      </c>
      <c r="V122" t="str">
        <f t="shared" si="30"/>
        <v xml:space="preserve">WESTERN EUROPE    </v>
      </c>
      <c r="W122" t="str">
        <f t="shared" si="30"/>
        <v xml:space="preserve">WESTERN EUROPE   </v>
      </c>
      <c r="X122" t="str">
        <f t="shared" si="30"/>
        <v xml:space="preserve">WESTERN EUROPE  </v>
      </c>
      <c r="Y122" t="str">
        <f t="shared" si="30"/>
        <v xml:space="preserve">WESTERN EUROPE </v>
      </c>
      <c r="Z122" t="str">
        <f t="shared" si="30"/>
        <v>WESTERN EUROPE</v>
      </c>
      <c r="AA122" t="str">
        <f t="shared" si="30"/>
        <v>WESTERN EUROPE</v>
      </c>
      <c r="AB122" t="str">
        <f t="shared" si="29"/>
        <v>WESTERN EUROPE</v>
      </c>
      <c r="AC122" t="str">
        <f t="shared" si="29"/>
        <v>WESTERN EUROPE</v>
      </c>
      <c r="AD122" t="str">
        <f t="shared" si="29"/>
        <v>WESTERN EUROPE</v>
      </c>
      <c r="AE122" t="str">
        <f t="shared" si="29"/>
        <v>WESTERN EUROPE</v>
      </c>
      <c r="AF122" t="str">
        <f t="shared" si="29"/>
        <v>WESTERN EUROPE</v>
      </c>
      <c r="AG122" t="str">
        <f t="shared" si="29"/>
        <v>WESTERN EUROPE</v>
      </c>
      <c r="AH122" t="str">
        <f t="shared" si="29"/>
        <v>WESTERN EUROPE</v>
      </c>
      <c r="AI122" t="str">
        <f t="shared" si="29"/>
        <v>WESTERN EUROPE</v>
      </c>
      <c r="AJ122" t="str">
        <f t="shared" si="29"/>
        <v>WESTERN EUROPE</v>
      </c>
      <c r="AK122" t="str">
        <f t="shared" si="29"/>
        <v>WESTERN EUROPE</v>
      </c>
      <c r="AL122" t="str">
        <f t="shared" si="29"/>
        <v>WESTERN EUROPE</v>
      </c>
      <c r="AM122" t="str">
        <f t="shared" si="29"/>
        <v>WESTERN EUROPE</v>
      </c>
      <c r="AN122" t="str">
        <f t="shared" si="29"/>
        <v>WESTERN EUROPE</v>
      </c>
      <c r="AO122" t="str">
        <f t="shared" si="29"/>
        <v>WESTERN EUROPE</v>
      </c>
      <c r="AP122" t="str">
        <f t="shared" si="29"/>
        <v>WESTERN EUROPE</v>
      </c>
      <c r="AQ122" t="str">
        <f t="shared" si="29"/>
        <v>WESTERN EUROPE</v>
      </c>
      <c r="AR122" t="str">
        <f t="shared" si="29"/>
        <v>WESTERN EUROPE</v>
      </c>
      <c r="AS122" t="str">
        <f t="shared" si="29"/>
        <v>WESTERN EUROPE</v>
      </c>
      <c r="AT122" t="str">
        <f t="shared" si="29"/>
        <v>WESTERN EUROPE</v>
      </c>
      <c r="AU122" t="str">
        <f t="shared" si="29"/>
        <v>WESTERN EUROPE</v>
      </c>
      <c r="AV122" t="str">
        <f t="shared" si="29"/>
        <v>WESTERN EUROPE</v>
      </c>
      <c r="AW122" t="str">
        <f t="shared" si="29"/>
        <v>WESTERN EUROPE</v>
      </c>
      <c r="AX122" t="str">
        <f t="shared" si="29"/>
        <v>WESTERN EUROPE</v>
      </c>
      <c r="AY122" t="str">
        <f t="shared" si="29"/>
        <v>WESTERN EUROPE</v>
      </c>
      <c r="AZ122" t="str">
        <f t="shared" si="29"/>
        <v>WESTERN EUROPE</v>
      </c>
      <c r="BA122" t="str">
        <f t="shared" si="29"/>
        <v>WESTERN EUROPE</v>
      </c>
      <c r="BB122" t="s">
        <v>673</v>
      </c>
    </row>
    <row r="123" spans="1:54" ht="14.5" x14ac:dyDescent="0.35">
      <c r="A123" s="13" t="s">
        <v>500</v>
      </c>
      <c r="B123" s="17" t="s">
        <v>444</v>
      </c>
      <c r="C123" t="str">
        <f t="shared" si="17"/>
        <v>Lithuania</v>
      </c>
      <c r="D123" s="33" t="s">
        <v>177</v>
      </c>
      <c r="E123" s="33" t="s">
        <v>680</v>
      </c>
      <c r="F123" t="str">
        <f t="shared" si="18"/>
        <v xml:space="preserve">BALTICS                           </v>
      </c>
      <c r="G123" t="str">
        <f t="shared" si="19"/>
        <v xml:space="preserve">BALTICS                          </v>
      </c>
      <c r="H123" t="str">
        <f t="shared" si="30"/>
        <v xml:space="preserve">BALTICS                         </v>
      </c>
      <c r="I123" t="str">
        <f t="shared" si="30"/>
        <v xml:space="preserve">BALTICS                        </v>
      </c>
      <c r="J123" t="str">
        <f t="shared" si="30"/>
        <v xml:space="preserve">BALTICS                       </v>
      </c>
      <c r="K123" t="str">
        <f t="shared" si="30"/>
        <v xml:space="preserve">BALTICS                      </v>
      </c>
      <c r="L123" t="str">
        <f t="shared" si="30"/>
        <v xml:space="preserve">BALTICS                     </v>
      </c>
      <c r="M123" t="str">
        <f t="shared" si="30"/>
        <v xml:space="preserve">BALTICS                    </v>
      </c>
      <c r="N123" t="str">
        <f t="shared" si="30"/>
        <v xml:space="preserve">BALTICS                   </v>
      </c>
      <c r="O123" t="str">
        <f t="shared" si="30"/>
        <v xml:space="preserve">BALTICS                  </v>
      </c>
      <c r="P123" t="str">
        <f t="shared" si="30"/>
        <v xml:space="preserve">BALTICS                 </v>
      </c>
      <c r="Q123" t="str">
        <f t="shared" si="30"/>
        <v xml:space="preserve">BALTICS                </v>
      </c>
      <c r="R123" t="str">
        <f t="shared" si="30"/>
        <v xml:space="preserve">BALTICS               </v>
      </c>
      <c r="S123" t="str">
        <f t="shared" si="30"/>
        <v xml:space="preserve">BALTICS              </v>
      </c>
      <c r="T123" t="str">
        <f t="shared" si="30"/>
        <v xml:space="preserve">BALTICS             </v>
      </c>
      <c r="U123" t="str">
        <f t="shared" si="30"/>
        <v xml:space="preserve">BALTICS            </v>
      </c>
      <c r="V123" t="str">
        <f t="shared" si="30"/>
        <v xml:space="preserve">BALTICS           </v>
      </c>
      <c r="W123" t="str">
        <f t="shared" si="30"/>
        <v xml:space="preserve">BALTICS          </v>
      </c>
      <c r="X123" t="str">
        <f t="shared" si="30"/>
        <v xml:space="preserve">BALTICS         </v>
      </c>
      <c r="Y123" t="str">
        <f t="shared" si="30"/>
        <v xml:space="preserve">BALTICS        </v>
      </c>
      <c r="Z123" t="str">
        <f t="shared" si="30"/>
        <v xml:space="preserve">BALTICS       </v>
      </c>
      <c r="AA123" t="str">
        <f t="shared" si="30"/>
        <v xml:space="preserve">BALTICS      </v>
      </c>
      <c r="AB123" t="str">
        <f t="shared" si="29"/>
        <v xml:space="preserve">BALTICS     </v>
      </c>
      <c r="AC123" t="str">
        <f t="shared" si="29"/>
        <v xml:space="preserve">BALTICS    </v>
      </c>
      <c r="AD123" t="str">
        <f t="shared" si="29"/>
        <v xml:space="preserve">BALTICS   </v>
      </c>
      <c r="AE123" t="str">
        <f t="shared" si="29"/>
        <v xml:space="preserve">BALTICS  </v>
      </c>
      <c r="AF123" t="str">
        <f t="shared" si="29"/>
        <v xml:space="preserve">BALTICS </v>
      </c>
      <c r="AG123" t="str">
        <f t="shared" si="29"/>
        <v>BALTICS</v>
      </c>
      <c r="AH123" t="str">
        <f t="shared" si="29"/>
        <v>BALTICS</v>
      </c>
      <c r="AI123" t="str">
        <f t="shared" si="29"/>
        <v>BALTICS</v>
      </c>
      <c r="AJ123" t="str">
        <f t="shared" si="29"/>
        <v>BALTICS</v>
      </c>
      <c r="AK123" t="str">
        <f t="shared" si="29"/>
        <v>BALTICS</v>
      </c>
      <c r="AL123" t="str">
        <f t="shared" si="29"/>
        <v>BALTICS</v>
      </c>
      <c r="AM123" t="str">
        <f t="shared" si="29"/>
        <v>BALTICS</v>
      </c>
      <c r="AN123" t="str">
        <f t="shared" si="29"/>
        <v>BALTICS</v>
      </c>
      <c r="AO123" t="str">
        <f t="shared" si="29"/>
        <v>BALTICS</v>
      </c>
      <c r="AP123" t="str">
        <f t="shared" si="29"/>
        <v>BALTICS</v>
      </c>
      <c r="AQ123" t="str">
        <f t="shared" si="29"/>
        <v>BALTICS</v>
      </c>
      <c r="AR123" t="str">
        <f t="shared" si="29"/>
        <v>BALTICS</v>
      </c>
      <c r="AS123" t="str">
        <f t="shared" si="29"/>
        <v>BALTICS</v>
      </c>
      <c r="AT123" t="str">
        <f t="shared" si="29"/>
        <v>BALTICS</v>
      </c>
      <c r="AU123" t="str">
        <f t="shared" si="29"/>
        <v>BALTICS</v>
      </c>
      <c r="AV123" t="str">
        <f t="shared" si="29"/>
        <v>BALTICS</v>
      </c>
      <c r="AW123" t="str">
        <f t="shared" si="29"/>
        <v>BALTICS</v>
      </c>
      <c r="AX123" t="str">
        <f t="shared" si="29"/>
        <v>BALTICS</v>
      </c>
      <c r="AY123" t="str">
        <f t="shared" si="29"/>
        <v>BALTICS</v>
      </c>
      <c r="AZ123" t="str">
        <f t="shared" si="29"/>
        <v>BALTICS</v>
      </c>
      <c r="BA123" t="str">
        <f t="shared" si="29"/>
        <v>BALTICS</v>
      </c>
      <c r="BB123" t="s">
        <v>680</v>
      </c>
    </row>
    <row r="124" spans="1:54" ht="14.5" x14ac:dyDescent="0.35">
      <c r="A124" s="13" t="s">
        <v>501</v>
      </c>
      <c r="B124" s="17" t="s">
        <v>378</v>
      </c>
      <c r="C124" t="str">
        <f t="shared" si="17"/>
        <v>Luxembourg</v>
      </c>
      <c r="D124" s="33" t="s">
        <v>178</v>
      </c>
      <c r="E124" s="33" t="s">
        <v>673</v>
      </c>
      <c r="F124" t="str">
        <f t="shared" si="18"/>
        <v xml:space="preserve">WESTERN EUROPE                    </v>
      </c>
      <c r="G124" t="str">
        <f t="shared" si="19"/>
        <v xml:space="preserve">WESTERN EUROPE                   </v>
      </c>
      <c r="H124" t="str">
        <f t="shared" si="30"/>
        <v xml:space="preserve">WESTERN EUROPE                  </v>
      </c>
      <c r="I124" t="str">
        <f t="shared" si="30"/>
        <v xml:space="preserve">WESTERN EUROPE                 </v>
      </c>
      <c r="J124" t="str">
        <f t="shared" si="30"/>
        <v xml:space="preserve">WESTERN EUROPE                </v>
      </c>
      <c r="K124" t="str">
        <f t="shared" si="30"/>
        <v xml:space="preserve">WESTERN EUROPE               </v>
      </c>
      <c r="L124" t="str">
        <f t="shared" si="30"/>
        <v xml:space="preserve">WESTERN EUROPE              </v>
      </c>
      <c r="M124" t="str">
        <f t="shared" si="30"/>
        <v xml:space="preserve">WESTERN EUROPE             </v>
      </c>
      <c r="N124" t="str">
        <f t="shared" si="30"/>
        <v xml:space="preserve">WESTERN EUROPE            </v>
      </c>
      <c r="O124" t="str">
        <f t="shared" si="30"/>
        <v xml:space="preserve">WESTERN EUROPE           </v>
      </c>
      <c r="P124" t="str">
        <f t="shared" si="30"/>
        <v xml:space="preserve">WESTERN EUROPE          </v>
      </c>
      <c r="Q124" t="str">
        <f t="shared" si="30"/>
        <v xml:space="preserve">WESTERN EUROPE         </v>
      </c>
      <c r="R124" t="str">
        <f t="shared" si="30"/>
        <v xml:space="preserve">WESTERN EUROPE        </v>
      </c>
      <c r="S124" t="str">
        <f t="shared" si="30"/>
        <v xml:space="preserve">WESTERN EUROPE       </v>
      </c>
      <c r="T124" t="str">
        <f t="shared" si="30"/>
        <v xml:space="preserve">WESTERN EUROPE      </v>
      </c>
      <c r="U124" t="str">
        <f t="shared" si="30"/>
        <v xml:space="preserve">WESTERN EUROPE     </v>
      </c>
      <c r="V124" t="str">
        <f t="shared" si="30"/>
        <v xml:space="preserve">WESTERN EUROPE    </v>
      </c>
      <c r="W124" t="str">
        <f t="shared" si="30"/>
        <v xml:space="preserve">WESTERN EUROPE   </v>
      </c>
      <c r="X124" t="str">
        <f t="shared" si="30"/>
        <v xml:space="preserve">WESTERN EUROPE  </v>
      </c>
      <c r="Y124" t="str">
        <f t="shared" si="30"/>
        <v xml:space="preserve">WESTERN EUROPE </v>
      </c>
      <c r="Z124" t="str">
        <f t="shared" si="30"/>
        <v>WESTERN EUROPE</v>
      </c>
      <c r="AA124" t="str">
        <f t="shared" si="30"/>
        <v>WESTERN EUROPE</v>
      </c>
      <c r="AB124" t="str">
        <f t="shared" si="29"/>
        <v>WESTERN EUROPE</v>
      </c>
      <c r="AC124" t="str">
        <f t="shared" si="29"/>
        <v>WESTERN EUROPE</v>
      </c>
      <c r="AD124" t="str">
        <f t="shared" si="29"/>
        <v>WESTERN EUROPE</v>
      </c>
      <c r="AE124" t="str">
        <f t="shared" si="29"/>
        <v>WESTERN EUROPE</v>
      </c>
      <c r="AF124" t="str">
        <f t="shared" si="29"/>
        <v>WESTERN EUROPE</v>
      </c>
      <c r="AG124" t="str">
        <f t="shared" si="29"/>
        <v>WESTERN EUROPE</v>
      </c>
      <c r="AH124" t="str">
        <f t="shared" si="29"/>
        <v>WESTERN EUROPE</v>
      </c>
      <c r="AI124" t="str">
        <f t="shared" si="29"/>
        <v>WESTERN EUROPE</v>
      </c>
      <c r="AJ124" t="str">
        <f t="shared" si="29"/>
        <v>WESTERN EUROPE</v>
      </c>
      <c r="AK124" t="str">
        <f t="shared" si="29"/>
        <v>WESTERN EUROPE</v>
      </c>
      <c r="AL124" t="str">
        <f t="shared" si="29"/>
        <v>WESTERN EUROPE</v>
      </c>
      <c r="AM124" t="str">
        <f t="shared" si="29"/>
        <v>WESTERN EUROPE</v>
      </c>
      <c r="AN124" t="str">
        <f t="shared" si="29"/>
        <v>WESTERN EUROPE</v>
      </c>
      <c r="AO124" t="str">
        <f t="shared" si="29"/>
        <v>WESTERN EUROPE</v>
      </c>
      <c r="AP124" t="str">
        <f t="shared" si="29"/>
        <v>WESTERN EUROPE</v>
      </c>
      <c r="AQ124" t="str">
        <f t="shared" si="29"/>
        <v>WESTERN EUROPE</v>
      </c>
      <c r="AR124" t="str">
        <f t="shared" si="29"/>
        <v>WESTERN EUROPE</v>
      </c>
      <c r="AS124" t="str">
        <f t="shared" si="29"/>
        <v>WESTERN EUROPE</v>
      </c>
      <c r="AT124" t="str">
        <f t="shared" si="29"/>
        <v>WESTERN EUROPE</v>
      </c>
      <c r="AU124" t="str">
        <f t="shared" si="29"/>
        <v>WESTERN EUROPE</v>
      </c>
      <c r="AV124" t="str">
        <f t="shared" si="29"/>
        <v>WESTERN EUROPE</v>
      </c>
      <c r="AW124" t="str">
        <f t="shared" si="29"/>
        <v>WESTERN EUROPE</v>
      </c>
      <c r="AX124" t="str">
        <f t="shared" si="29"/>
        <v>WESTERN EUROPE</v>
      </c>
      <c r="AY124" t="str">
        <f t="shared" si="29"/>
        <v>WESTERN EUROPE</v>
      </c>
      <c r="AZ124" t="str">
        <f t="shared" si="29"/>
        <v>WESTERN EUROPE</v>
      </c>
      <c r="BA124" t="str">
        <f t="shared" si="29"/>
        <v>WESTERN EUROPE</v>
      </c>
      <c r="BB124" t="s">
        <v>673</v>
      </c>
    </row>
    <row r="125" spans="1:54" ht="14.5" x14ac:dyDescent="0.35">
      <c r="A125" s="13" t="s">
        <v>502</v>
      </c>
      <c r="B125" s="17" t="s">
        <v>370</v>
      </c>
      <c r="C125" t="str">
        <f t="shared" si="17"/>
        <v>Macau</v>
      </c>
      <c r="D125" s="33" t="s">
        <v>651</v>
      </c>
      <c r="E125" s="33" t="s">
        <v>670</v>
      </c>
      <c r="F125" t="str">
        <f t="shared" si="18"/>
        <v xml:space="preserve">ASIA (EX. NEAR EAST)        </v>
      </c>
      <c r="G125" t="str">
        <f t="shared" si="19"/>
        <v xml:space="preserve">ASIA (EX. NEAR EAST)       </v>
      </c>
      <c r="H125" t="str">
        <f t="shared" si="30"/>
        <v xml:space="preserve">ASIA (EX. NEAR EAST)      </v>
      </c>
      <c r="I125" t="str">
        <f t="shared" si="30"/>
        <v xml:space="preserve">ASIA (EX. NEAR EAST)     </v>
      </c>
      <c r="J125" t="str">
        <f t="shared" si="30"/>
        <v xml:space="preserve">ASIA (EX. NEAR EAST)    </v>
      </c>
      <c r="K125" t="str">
        <f t="shared" si="30"/>
        <v xml:space="preserve">ASIA (EX. NEAR EAST)   </v>
      </c>
      <c r="L125" t="str">
        <f t="shared" si="30"/>
        <v xml:space="preserve">ASIA (EX. NEAR EAST)  </v>
      </c>
      <c r="M125" t="str">
        <f t="shared" si="30"/>
        <v xml:space="preserve">ASIA (EX. NEAR EAST) </v>
      </c>
      <c r="N125" t="str">
        <f t="shared" si="30"/>
        <v>ASIA (EX. NEAR EAST)</v>
      </c>
      <c r="O125" t="str">
        <f t="shared" si="30"/>
        <v>ASIA (EX. NEAR EAST)</v>
      </c>
      <c r="P125" t="str">
        <f t="shared" si="30"/>
        <v>ASIA (EX. NEAR EAST)</v>
      </c>
      <c r="Q125" t="str">
        <f t="shared" si="30"/>
        <v>ASIA (EX. NEAR EAST)</v>
      </c>
      <c r="R125" t="str">
        <f t="shared" si="30"/>
        <v>ASIA (EX. NEAR EAST)</v>
      </c>
      <c r="S125" t="str">
        <f t="shared" si="30"/>
        <v>ASIA (EX. NEAR EAST)</v>
      </c>
      <c r="T125" t="str">
        <f t="shared" si="30"/>
        <v>ASIA (EX. NEAR EAST)</v>
      </c>
      <c r="U125" t="str">
        <f t="shared" si="30"/>
        <v>ASIA (EX. NEAR EAST)</v>
      </c>
      <c r="V125" t="str">
        <f t="shared" si="30"/>
        <v>ASIA (EX. NEAR EAST)</v>
      </c>
      <c r="W125" t="str">
        <f t="shared" si="30"/>
        <v>ASIA (EX. NEAR EAST)</v>
      </c>
      <c r="X125" t="str">
        <f t="shared" si="30"/>
        <v>ASIA (EX. NEAR EAST)</v>
      </c>
      <c r="Y125" t="str">
        <f t="shared" si="30"/>
        <v>ASIA (EX. NEAR EAST)</v>
      </c>
      <c r="Z125" t="str">
        <f t="shared" si="30"/>
        <v>ASIA (EX. NEAR EAST)</v>
      </c>
      <c r="AA125" t="str">
        <f t="shared" si="30"/>
        <v>ASIA (EX. NEAR EAST)</v>
      </c>
      <c r="AB125" t="str">
        <f t="shared" si="29"/>
        <v>ASIA (EX. NEAR EAST)</v>
      </c>
      <c r="AC125" t="str">
        <f t="shared" si="29"/>
        <v>ASIA (EX. NEAR EAST)</v>
      </c>
      <c r="AD125" t="str">
        <f t="shared" si="29"/>
        <v>ASIA (EX. NEAR EAST)</v>
      </c>
      <c r="AE125" t="str">
        <f t="shared" si="29"/>
        <v>ASIA (EX. NEAR EAST)</v>
      </c>
      <c r="AF125" t="str">
        <f t="shared" si="29"/>
        <v>ASIA (EX. NEAR EAST)</v>
      </c>
      <c r="AG125" t="str">
        <f t="shared" si="29"/>
        <v>ASIA (EX. NEAR EAST)</v>
      </c>
      <c r="AH125" t="str">
        <f t="shared" si="29"/>
        <v>ASIA (EX. NEAR EAST)</v>
      </c>
      <c r="AI125" t="str">
        <f t="shared" si="29"/>
        <v>ASIA (EX. NEAR EAST)</v>
      </c>
      <c r="AJ125" t="str">
        <f t="shared" si="29"/>
        <v>ASIA (EX. NEAR EAST)</v>
      </c>
      <c r="AK125" t="str">
        <f t="shared" si="29"/>
        <v>ASIA (EX. NEAR EAST)</v>
      </c>
      <c r="AL125" t="str">
        <f t="shared" si="29"/>
        <v>ASIA (EX. NEAR EAST)</v>
      </c>
      <c r="AM125" t="str">
        <f t="shared" si="29"/>
        <v>ASIA (EX. NEAR EAST)</v>
      </c>
      <c r="AN125" t="str">
        <f t="shared" si="29"/>
        <v>ASIA (EX. NEAR EAST)</v>
      </c>
      <c r="AO125" t="str">
        <f t="shared" si="29"/>
        <v>ASIA (EX. NEAR EAST)</v>
      </c>
      <c r="AP125" t="str">
        <f t="shared" si="29"/>
        <v>ASIA (EX. NEAR EAST)</v>
      </c>
      <c r="AQ125" t="str">
        <f t="shared" si="29"/>
        <v>ASIA (EX. NEAR EAST)</v>
      </c>
      <c r="AR125" t="str">
        <f t="shared" si="29"/>
        <v>ASIA (EX. NEAR EAST)</v>
      </c>
      <c r="AS125" t="str">
        <f t="shared" si="29"/>
        <v>ASIA (EX. NEAR EAST)</v>
      </c>
      <c r="AT125" t="str">
        <f t="shared" si="29"/>
        <v>ASIA (EX. NEAR EAST)</v>
      </c>
      <c r="AU125" t="str">
        <f t="shared" si="29"/>
        <v>ASIA (EX. NEAR EAST)</v>
      </c>
      <c r="AV125" t="str">
        <f t="shared" si="29"/>
        <v>ASIA (EX. NEAR EAST)</v>
      </c>
      <c r="AW125" t="str">
        <f t="shared" si="29"/>
        <v>ASIA (EX. NEAR EAST)</v>
      </c>
      <c r="AX125" t="str">
        <f t="shared" si="29"/>
        <v>ASIA (EX. NEAR EAST)</v>
      </c>
      <c r="AY125" t="str">
        <f t="shared" si="29"/>
        <v>ASIA (EX. NEAR EAST)</v>
      </c>
      <c r="AZ125" t="str">
        <f t="shared" si="29"/>
        <v>ASIA (EX. NEAR EAST)</v>
      </c>
      <c r="BA125" t="str">
        <f t="shared" si="29"/>
        <v>ASIA (EX. NEAR EAST)</v>
      </c>
      <c r="BB125" t="s">
        <v>670</v>
      </c>
    </row>
    <row r="126" spans="1:54" ht="14.5" x14ac:dyDescent="0.35">
      <c r="A126" s="13" t="s">
        <v>503</v>
      </c>
      <c r="B126" s="17" t="s">
        <v>372</v>
      </c>
      <c r="C126" t="str">
        <f t="shared" si="17"/>
        <v>Macedonia</v>
      </c>
      <c r="D126" s="33" t="s">
        <v>652</v>
      </c>
      <c r="E126" s="33" t="s">
        <v>671</v>
      </c>
      <c r="F126" t="str">
        <f t="shared" si="18"/>
        <v xml:space="preserve">EASTERN EUROPE                    </v>
      </c>
      <c r="G126" t="str">
        <f t="shared" si="19"/>
        <v xml:space="preserve">EASTERN EUROPE                   </v>
      </c>
      <c r="H126" t="str">
        <f t="shared" si="30"/>
        <v xml:space="preserve">EASTERN EUROPE                  </v>
      </c>
      <c r="I126" t="str">
        <f t="shared" si="30"/>
        <v xml:space="preserve">EASTERN EUROPE                 </v>
      </c>
      <c r="J126" t="str">
        <f t="shared" si="30"/>
        <v xml:space="preserve">EASTERN EUROPE                </v>
      </c>
      <c r="K126" t="str">
        <f t="shared" si="30"/>
        <v xml:space="preserve">EASTERN EUROPE               </v>
      </c>
      <c r="L126" t="str">
        <f t="shared" si="30"/>
        <v xml:space="preserve">EASTERN EUROPE              </v>
      </c>
      <c r="M126" t="str">
        <f t="shared" si="30"/>
        <v xml:space="preserve">EASTERN EUROPE             </v>
      </c>
      <c r="N126" t="str">
        <f t="shared" si="30"/>
        <v xml:space="preserve">EASTERN EUROPE            </v>
      </c>
      <c r="O126" t="str">
        <f t="shared" si="30"/>
        <v xml:space="preserve">EASTERN EUROPE           </v>
      </c>
      <c r="P126" t="str">
        <f t="shared" si="30"/>
        <v xml:space="preserve">EASTERN EUROPE          </v>
      </c>
      <c r="Q126" t="str">
        <f t="shared" si="30"/>
        <v xml:space="preserve">EASTERN EUROPE         </v>
      </c>
      <c r="R126" t="str">
        <f t="shared" si="30"/>
        <v xml:space="preserve">EASTERN EUROPE        </v>
      </c>
      <c r="S126" t="str">
        <f t="shared" si="30"/>
        <v xml:space="preserve">EASTERN EUROPE       </v>
      </c>
      <c r="T126" t="str">
        <f t="shared" si="30"/>
        <v xml:space="preserve">EASTERN EUROPE      </v>
      </c>
      <c r="U126" t="str">
        <f t="shared" si="30"/>
        <v xml:space="preserve">EASTERN EUROPE     </v>
      </c>
      <c r="V126" t="str">
        <f t="shared" si="30"/>
        <v xml:space="preserve">EASTERN EUROPE    </v>
      </c>
      <c r="W126" t="str">
        <f t="shared" si="30"/>
        <v xml:space="preserve">EASTERN EUROPE   </v>
      </c>
      <c r="X126" t="str">
        <f t="shared" si="30"/>
        <v xml:space="preserve">EASTERN EUROPE  </v>
      </c>
      <c r="Y126" t="str">
        <f t="shared" si="30"/>
        <v xml:space="preserve">EASTERN EUROPE </v>
      </c>
      <c r="Z126" t="str">
        <f t="shared" si="30"/>
        <v>EASTERN EUROPE</v>
      </c>
      <c r="AA126" t="str">
        <f t="shared" si="30"/>
        <v>EASTERN EUROPE</v>
      </c>
      <c r="AB126" t="str">
        <f t="shared" si="29"/>
        <v>EASTERN EUROPE</v>
      </c>
      <c r="AC126" t="str">
        <f t="shared" si="29"/>
        <v>EASTERN EUROPE</v>
      </c>
      <c r="AD126" t="str">
        <f t="shared" si="29"/>
        <v>EASTERN EUROPE</v>
      </c>
      <c r="AE126" t="str">
        <f t="shared" si="29"/>
        <v>EASTERN EUROPE</v>
      </c>
      <c r="AF126" t="str">
        <f t="shared" si="29"/>
        <v>EASTERN EUROPE</v>
      </c>
      <c r="AG126" t="str">
        <f t="shared" si="29"/>
        <v>EASTERN EUROPE</v>
      </c>
      <c r="AH126" t="str">
        <f t="shared" si="29"/>
        <v>EASTERN EUROPE</v>
      </c>
      <c r="AI126" t="str">
        <f t="shared" si="29"/>
        <v>EASTERN EUROPE</v>
      </c>
      <c r="AJ126" t="str">
        <f t="shared" si="29"/>
        <v>EASTERN EUROPE</v>
      </c>
      <c r="AK126" t="str">
        <f t="shared" si="29"/>
        <v>EASTERN EUROPE</v>
      </c>
      <c r="AL126" t="str">
        <f t="shared" si="29"/>
        <v>EASTERN EUROPE</v>
      </c>
      <c r="AM126" t="str">
        <f t="shared" si="29"/>
        <v>EASTERN EUROPE</v>
      </c>
      <c r="AN126" t="str">
        <f t="shared" si="29"/>
        <v>EASTERN EUROPE</v>
      </c>
      <c r="AO126" t="str">
        <f t="shared" si="29"/>
        <v>EASTERN EUROPE</v>
      </c>
      <c r="AP126" t="str">
        <f t="shared" si="29"/>
        <v>EASTERN EUROPE</v>
      </c>
      <c r="AQ126" t="str">
        <f t="shared" si="29"/>
        <v>EASTERN EUROPE</v>
      </c>
      <c r="AR126" t="str">
        <f t="shared" si="29"/>
        <v>EASTERN EUROPE</v>
      </c>
      <c r="AS126" t="str">
        <f t="shared" si="29"/>
        <v>EASTERN EUROPE</v>
      </c>
      <c r="AT126" t="str">
        <f t="shared" si="29"/>
        <v>EASTERN EUROPE</v>
      </c>
      <c r="AU126" t="str">
        <f t="shared" si="29"/>
        <v>EASTERN EUROPE</v>
      </c>
      <c r="AV126" t="str">
        <f t="shared" si="29"/>
        <v>EASTERN EUROPE</v>
      </c>
      <c r="AW126" t="str">
        <f t="shared" si="29"/>
        <v>EASTERN EUROPE</v>
      </c>
      <c r="AX126" t="str">
        <f t="shared" ref="AB126:BA136" si="31">IF(RIGHT(AW126,1)=" ",LEFT(AW126,LEN(AW126)-1),AW126)</f>
        <v>EASTERN EUROPE</v>
      </c>
      <c r="AY126" t="str">
        <f t="shared" si="31"/>
        <v>EASTERN EUROPE</v>
      </c>
      <c r="AZ126" t="str">
        <f t="shared" si="31"/>
        <v>EASTERN EUROPE</v>
      </c>
      <c r="BA126" t="str">
        <f t="shared" si="31"/>
        <v>EASTERN EUROPE</v>
      </c>
      <c r="BB126" t="s">
        <v>671</v>
      </c>
    </row>
    <row r="127" spans="1:54" ht="14.5" x14ac:dyDescent="0.35">
      <c r="A127" s="13" t="s">
        <v>504</v>
      </c>
      <c r="B127" s="17" t="s">
        <v>380</v>
      </c>
      <c r="C127" t="str">
        <f t="shared" si="17"/>
        <v>Madagascar</v>
      </c>
      <c r="D127" s="33" t="s">
        <v>179</v>
      </c>
      <c r="E127" s="33" t="s">
        <v>674</v>
      </c>
      <c r="F127" t="str">
        <f t="shared" si="18"/>
        <v xml:space="preserve">SUB-SAHARAN AFRICA                </v>
      </c>
      <c r="G127" t="str">
        <f t="shared" si="19"/>
        <v xml:space="preserve">SUB-SAHARAN AFRICA               </v>
      </c>
      <c r="H127" t="str">
        <f t="shared" si="30"/>
        <v xml:space="preserve">SUB-SAHARAN AFRICA              </v>
      </c>
      <c r="I127" t="str">
        <f t="shared" si="30"/>
        <v xml:space="preserve">SUB-SAHARAN AFRICA             </v>
      </c>
      <c r="J127" t="str">
        <f t="shared" si="30"/>
        <v xml:space="preserve">SUB-SAHARAN AFRICA            </v>
      </c>
      <c r="K127" t="str">
        <f t="shared" si="30"/>
        <v xml:space="preserve">SUB-SAHARAN AFRICA           </v>
      </c>
      <c r="L127" t="str">
        <f t="shared" si="30"/>
        <v xml:space="preserve">SUB-SAHARAN AFRICA          </v>
      </c>
      <c r="M127" t="str">
        <f t="shared" si="30"/>
        <v xml:space="preserve">SUB-SAHARAN AFRICA         </v>
      </c>
      <c r="N127" t="str">
        <f t="shared" si="30"/>
        <v xml:space="preserve">SUB-SAHARAN AFRICA        </v>
      </c>
      <c r="O127" t="str">
        <f t="shared" si="30"/>
        <v xml:space="preserve">SUB-SAHARAN AFRICA       </v>
      </c>
      <c r="P127" t="str">
        <f t="shared" si="30"/>
        <v xml:space="preserve">SUB-SAHARAN AFRICA      </v>
      </c>
      <c r="Q127" t="str">
        <f t="shared" si="30"/>
        <v xml:space="preserve">SUB-SAHARAN AFRICA     </v>
      </c>
      <c r="R127" t="str">
        <f t="shared" si="30"/>
        <v xml:space="preserve">SUB-SAHARAN AFRICA    </v>
      </c>
      <c r="S127" t="str">
        <f t="shared" si="30"/>
        <v xml:space="preserve">SUB-SAHARAN AFRICA   </v>
      </c>
      <c r="T127" t="str">
        <f t="shared" si="30"/>
        <v xml:space="preserve">SUB-SAHARAN AFRICA  </v>
      </c>
      <c r="U127" t="str">
        <f t="shared" si="30"/>
        <v xml:space="preserve">SUB-SAHARAN AFRICA </v>
      </c>
      <c r="V127" t="str">
        <f t="shared" si="30"/>
        <v>SUB-SAHARAN AFRICA</v>
      </c>
      <c r="W127" t="str">
        <f t="shared" si="30"/>
        <v>SUB-SAHARAN AFRICA</v>
      </c>
      <c r="X127" t="str">
        <f t="shared" si="30"/>
        <v>SUB-SAHARAN AFRICA</v>
      </c>
      <c r="Y127" t="str">
        <f t="shared" si="30"/>
        <v>SUB-SAHARAN AFRICA</v>
      </c>
      <c r="Z127" t="str">
        <f t="shared" si="30"/>
        <v>SUB-SAHARAN AFRICA</v>
      </c>
      <c r="AA127" t="str">
        <f t="shared" si="30"/>
        <v>SUB-SAHARAN AFRICA</v>
      </c>
      <c r="AB127" t="str">
        <f t="shared" si="31"/>
        <v>SUB-SAHARAN AFRICA</v>
      </c>
      <c r="AC127" t="str">
        <f t="shared" si="31"/>
        <v>SUB-SAHARAN AFRICA</v>
      </c>
      <c r="AD127" t="str">
        <f t="shared" si="31"/>
        <v>SUB-SAHARAN AFRICA</v>
      </c>
      <c r="AE127" t="str">
        <f t="shared" si="31"/>
        <v>SUB-SAHARAN AFRICA</v>
      </c>
      <c r="AF127" t="str">
        <f t="shared" si="31"/>
        <v>SUB-SAHARAN AFRICA</v>
      </c>
      <c r="AG127" t="str">
        <f t="shared" si="31"/>
        <v>SUB-SAHARAN AFRICA</v>
      </c>
      <c r="AH127" t="str">
        <f t="shared" si="31"/>
        <v>SUB-SAHARAN AFRICA</v>
      </c>
      <c r="AI127" t="str">
        <f t="shared" si="31"/>
        <v>SUB-SAHARAN AFRICA</v>
      </c>
      <c r="AJ127" t="str">
        <f t="shared" si="31"/>
        <v>SUB-SAHARAN AFRICA</v>
      </c>
      <c r="AK127" t="str">
        <f t="shared" si="31"/>
        <v>SUB-SAHARAN AFRICA</v>
      </c>
      <c r="AL127" t="str">
        <f t="shared" si="31"/>
        <v>SUB-SAHARAN AFRICA</v>
      </c>
      <c r="AM127" t="str">
        <f t="shared" si="31"/>
        <v>SUB-SAHARAN AFRICA</v>
      </c>
      <c r="AN127" t="str">
        <f t="shared" si="31"/>
        <v>SUB-SAHARAN AFRICA</v>
      </c>
      <c r="AO127" t="str">
        <f t="shared" si="31"/>
        <v>SUB-SAHARAN AFRICA</v>
      </c>
      <c r="AP127" t="str">
        <f t="shared" si="31"/>
        <v>SUB-SAHARAN AFRICA</v>
      </c>
      <c r="AQ127" t="str">
        <f t="shared" si="31"/>
        <v>SUB-SAHARAN AFRICA</v>
      </c>
      <c r="AR127" t="str">
        <f t="shared" si="31"/>
        <v>SUB-SAHARAN AFRICA</v>
      </c>
      <c r="AS127" t="str">
        <f t="shared" si="31"/>
        <v>SUB-SAHARAN AFRICA</v>
      </c>
      <c r="AT127" t="str">
        <f t="shared" si="31"/>
        <v>SUB-SAHARAN AFRICA</v>
      </c>
      <c r="AU127" t="str">
        <f t="shared" si="31"/>
        <v>SUB-SAHARAN AFRICA</v>
      </c>
      <c r="AV127" t="str">
        <f t="shared" si="31"/>
        <v>SUB-SAHARAN AFRICA</v>
      </c>
      <c r="AW127" t="str">
        <f t="shared" si="31"/>
        <v>SUB-SAHARAN AFRICA</v>
      </c>
      <c r="AX127" t="str">
        <f t="shared" si="31"/>
        <v>SUB-SAHARAN AFRICA</v>
      </c>
      <c r="AY127" t="str">
        <f t="shared" si="31"/>
        <v>SUB-SAHARAN AFRICA</v>
      </c>
      <c r="AZ127" t="str">
        <f t="shared" si="31"/>
        <v>SUB-SAHARAN AFRICA</v>
      </c>
      <c r="BA127" t="str">
        <f t="shared" si="31"/>
        <v>SUB-SAHARAN AFRICA</v>
      </c>
      <c r="BB127" t="s">
        <v>674</v>
      </c>
    </row>
    <row r="128" spans="1:54" ht="14.5" x14ac:dyDescent="0.35">
      <c r="A128" s="13" t="s">
        <v>505</v>
      </c>
      <c r="B128" s="17" t="s">
        <v>380</v>
      </c>
      <c r="C128" t="str">
        <f t="shared" si="17"/>
        <v>Malawi</v>
      </c>
      <c r="D128" s="33" t="s">
        <v>180</v>
      </c>
      <c r="E128" s="33" t="s">
        <v>674</v>
      </c>
      <c r="F128" t="str">
        <f t="shared" si="18"/>
        <v xml:space="preserve">SUB-SAHARAN AFRICA                </v>
      </c>
      <c r="G128" t="str">
        <f t="shared" si="19"/>
        <v xml:space="preserve">SUB-SAHARAN AFRICA               </v>
      </c>
      <c r="H128" t="str">
        <f t="shared" si="30"/>
        <v xml:space="preserve">SUB-SAHARAN AFRICA              </v>
      </c>
      <c r="I128" t="str">
        <f t="shared" si="30"/>
        <v xml:space="preserve">SUB-SAHARAN AFRICA             </v>
      </c>
      <c r="J128" t="str">
        <f t="shared" si="30"/>
        <v xml:space="preserve">SUB-SAHARAN AFRICA            </v>
      </c>
      <c r="K128" t="str">
        <f t="shared" si="30"/>
        <v xml:space="preserve">SUB-SAHARAN AFRICA           </v>
      </c>
      <c r="L128" t="str">
        <f t="shared" si="30"/>
        <v xml:space="preserve">SUB-SAHARAN AFRICA          </v>
      </c>
      <c r="M128" t="str">
        <f t="shared" si="30"/>
        <v xml:space="preserve">SUB-SAHARAN AFRICA         </v>
      </c>
      <c r="N128" t="str">
        <f t="shared" si="30"/>
        <v xml:space="preserve">SUB-SAHARAN AFRICA        </v>
      </c>
      <c r="O128" t="str">
        <f t="shared" si="30"/>
        <v xml:space="preserve">SUB-SAHARAN AFRICA       </v>
      </c>
      <c r="P128" t="str">
        <f t="shared" si="30"/>
        <v xml:space="preserve">SUB-SAHARAN AFRICA      </v>
      </c>
      <c r="Q128" t="str">
        <f t="shared" si="30"/>
        <v xml:space="preserve">SUB-SAHARAN AFRICA     </v>
      </c>
      <c r="R128" t="str">
        <f t="shared" si="30"/>
        <v xml:space="preserve">SUB-SAHARAN AFRICA    </v>
      </c>
      <c r="S128" t="str">
        <f t="shared" si="30"/>
        <v xml:space="preserve">SUB-SAHARAN AFRICA   </v>
      </c>
      <c r="T128" t="str">
        <f t="shared" si="30"/>
        <v xml:space="preserve">SUB-SAHARAN AFRICA  </v>
      </c>
      <c r="U128" t="str">
        <f t="shared" si="30"/>
        <v xml:space="preserve">SUB-SAHARAN AFRICA </v>
      </c>
      <c r="V128" t="str">
        <f t="shared" si="30"/>
        <v>SUB-SAHARAN AFRICA</v>
      </c>
      <c r="W128" t="str">
        <f t="shared" si="30"/>
        <v>SUB-SAHARAN AFRICA</v>
      </c>
      <c r="X128" t="str">
        <f t="shared" si="30"/>
        <v>SUB-SAHARAN AFRICA</v>
      </c>
      <c r="Y128" t="str">
        <f t="shared" si="30"/>
        <v>SUB-SAHARAN AFRICA</v>
      </c>
      <c r="Z128" t="str">
        <f t="shared" si="30"/>
        <v>SUB-SAHARAN AFRICA</v>
      </c>
      <c r="AA128" t="str">
        <f t="shared" si="30"/>
        <v>SUB-SAHARAN AFRICA</v>
      </c>
      <c r="AB128" t="str">
        <f t="shared" si="31"/>
        <v>SUB-SAHARAN AFRICA</v>
      </c>
      <c r="AC128" t="str">
        <f t="shared" si="31"/>
        <v>SUB-SAHARAN AFRICA</v>
      </c>
      <c r="AD128" t="str">
        <f t="shared" si="31"/>
        <v>SUB-SAHARAN AFRICA</v>
      </c>
      <c r="AE128" t="str">
        <f t="shared" si="31"/>
        <v>SUB-SAHARAN AFRICA</v>
      </c>
      <c r="AF128" t="str">
        <f t="shared" si="31"/>
        <v>SUB-SAHARAN AFRICA</v>
      </c>
      <c r="AG128" t="str">
        <f t="shared" si="31"/>
        <v>SUB-SAHARAN AFRICA</v>
      </c>
      <c r="AH128" t="str">
        <f t="shared" si="31"/>
        <v>SUB-SAHARAN AFRICA</v>
      </c>
      <c r="AI128" t="str">
        <f t="shared" si="31"/>
        <v>SUB-SAHARAN AFRICA</v>
      </c>
      <c r="AJ128" t="str">
        <f t="shared" si="31"/>
        <v>SUB-SAHARAN AFRICA</v>
      </c>
      <c r="AK128" t="str">
        <f t="shared" si="31"/>
        <v>SUB-SAHARAN AFRICA</v>
      </c>
      <c r="AL128" t="str">
        <f t="shared" si="31"/>
        <v>SUB-SAHARAN AFRICA</v>
      </c>
      <c r="AM128" t="str">
        <f t="shared" si="31"/>
        <v>SUB-SAHARAN AFRICA</v>
      </c>
      <c r="AN128" t="str">
        <f t="shared" si="31"/>
        <v>SUB-SAHARAN AFRICA</v>
      </c>
      <c r="AO128" t="str">
        <f t="shared" si="31"/>
        <v>SUB-SAHARAN AFRICA</v>
      </c>
      <c r="AP128" t="str">
        <f t="shared" si="31"/>
        <v>SUB-SAHARAN AFRICA</v>
      </c>
      <c r="AQ128" t="str">
        <f t="shared" si="31"/>
        <v>SUB-SAHARAN AFRICA</v>
      </c>
      <c r="AR128" t="str">
        <f t="shared" si="31"/>
        <v>SUB-SAHARAN AFRICA</v>
      </c>
      <c r="AS128" t="str">
        <f t="shared" si="31"/>
        <v>SUB-SAHARAN AFRICA</v>
      </c>
      <c r="AT128" t="str">
        <f t="shared" si="31"/>
        <v>SUB-SAHARAN AFRICA</v>
      </c>
      <c r="AU128" t="str">
        <f t="shared" si="31"/>
        <v>SUB-SAHARAN AFRICA</v>
      </c>
      <c r="AV128" t="str">
        <f t="shared" si="31"/>
        <v>SUB-SAHARAN AFRICA</v>
      </c>
      <c r="AW128" t="str">
        <f t="shared" si="31"/>
        <v>SUB-SAHARAN AFRICA</v>
      </c>
      <c r="AX128" t="str">
        <f t="shared" si="31"/>
        <v>SUB-SAHARAN AFRICA</v>
      </c>
      <c r="AY128" t="str">
        <f t="shared" si="31"/>
        <v>SUB-SAHARAN AFRICA</v>
      </c>
      <c r="AZ128" t="str">
        <f t="shared" si="31"/>
        <v>SUB-SAHARAN AFRICA</v>
      </c>
      <c r="BA128" t="str">
        <f t="shared" si="31"/>
        <v>SUB-SAHARAN AFRICA</v>
      </c>
      <c r="BB128" t="s">
        <v>674</v>
      </c>
    </row>
    <row r="129" spans="1:54" ht="14.5" x14ac:dyDescent="0.35">
      <c r="A129" s="13" t="s">
        <v>506</v>
      </c>
      <c r="B129" s="17" t="s">
        <v>370</v>
      </c>
      <c r="C129" t="str">
        <f t="shared" si="17"/>
        <v>Malaysia</v>
      </c>
      <c r="D129" s="33" t="s">
        <v>181</v>
      </c>
      <c r="E129" s="33" t="s">
        <v>670</v>
      </c>
      <c r="F129" t="str">
        <f t="shared" si="18"/>
        <v xml:space="preserve">ASIA (EX. NEAR EAST)        </v>
      </c>
      <c r="G129" t="str">
        <f t="shared" si="19"/>
        <v xml:space="preserve">ASIA (EX. NEAR EAST)       </v>
      </c>
      <c r="H129" t="str">
        <f t="shared" si="30"/>
        <v xml:space="preserve">ASIA (EX. NEAR EAST)      </v>
      </c>
      <c r="I129" t="str">
        <f t="shared" si="30"/>
        <v xml:space="preserve">ASIA (EX. NEAR EAST)     </v>
      </c>
      <c r="J129" t="str">
        <f t="shared" si="30"/>
        <v xml:space="preserve">ASIA (EX. NEAR EAST)    </v>
      </c>
      <c r="K129" t="str">
        <f t="shared" si="30"/>
        <v xml:space="preserve">ASIA (EX. NEAR EAST)   </v>
      </c>
      <c r="L129" t="str">
        <f t="shared" si="30"/>
        <v xml:space="preserve">ASIA (EX. NEAR EAST)  </v>
      </c>
      <c r="M129" t="str">
        <f t="shared" si="30"/>
        <v xml:space="preserve">ASIA (EX. NEAR EAST) </v>
      </c>
      <c r="N129" t="str">
        <f t="shared" si="30"/>
        <v>ASIA (EX. NEAR EAST)</v>
      </c>
      <c r="O129" t="str">
        <f t="shared" si="30"/>
        <v>ASIA (EX. NEAR EAST)</v>
      </c>
      <c r="P129" t="str">
        <f t="shared" si="30"/>
        <v>ASIA (EX. NEAR EAST)</v>
      </c>
      <c r="Q129" t="str">
        <f t="shared" si="30"/>
        <v>ASIA (EX. NEAR EAST)</v>
      </c>
      <c r="R129" t="str">
        <f t="shared" si="30"/>
        <v>ASIA (EX. NEAR EAST)</v>
      </c>
      <c r="S129" t="str">
        <f t="shared" si="30"/>
        <v>ASIA (EX. NEAR EAST)</v>
      </c>
      <c r="T129" t="str">
        <f t="shared" si="30"/>
        <v>ASIA (EX. NEAR EAST)</v>
      </c>
      <c r="U129" t="str">
        <f t="shared" si="30"/>
        <v>ASIA (EX. NEAR EAST)</v>
      </c>
      <c r="V129" t="str">
        <f t="shared" si="30"/>
        <v>ASIA (EX. NEAR EAST)</v>
      </c>
      <c r="W129" t="str">
        <f t="shared" si="30"/>
        <v>ASIA (EX. NEAR EAST)</v>
      </c>
      <c r="X129" t="str">
        <f t="shared" si="30"/>
        <v>ASIA (EX. NEAR EAST)</v>
      </c>
      <c r="Y129" t="str">
        <f t="shared" si="30"/>
        <v>ASIA (EX. NEAR EAST)</v>
      </c>
      <c r="Z129" t="str">
        <f t="shared" si="30"/>
        <v>ASIA (EX. NEAR EAST)</v>
      </c>
      <c r="AA129" t="str">
        <f t="shared" si="30"/>
        <v>ASIA (EX. NEAR EAST)</v>
      </c>
      <c r="AB129" t="str">
        <f t="shared" si="31"/>
        <v>ASIA (EX. NEAR EAST)</v>
      </c>
      <c r="AC129" t="str">
        <f t="shared" si="31"/>
        <v>ASIA (EX. NEAR EAST)</v>
      </c>
      <c r="AD129" t="str">
        <f t="shared" si="31"/>
        <v>ASIA (EX. NEAR EAST)</v>
      </c>
      <c r="AE129" t="str">
        <f t="shared" si="31"/>
        <v>ASIA (EX. NEAR EAST)</v>
      </c>
      <c r="AF129" t="str">
        <f t="shared" si="31"/>
        <v>ASIA (EX. NEAR EAST)</v>
      </c>
      <c r="AG129" t="str">
        <f t="shared" si="31"/>
        <v>ASIA (EX. NEAR EAST)</v>
      </c>
      <c r="AH129" t="str">
        <f t="shared" si="31"/>
        <v>ASIA (EX. NEAR EAST)</v>
      </c>
      <c r="AI129" t="str">
        <f t="shared" si="31"/>
        <v>ASIA (EX. NEAR EAST)</v>
      </c>
      <c r="AJ129" t="str">
        <f t="shared" si="31"/>
        <v>ASIA (EX. NEAR EAST)</v>
      </c>
      <c r="AK129" t="str">
        <f t="shared" si="31"/>
        <v>ASIA (EX. NEAR EAST)</v>
      </c>
      <c r="AL129" t="str">
        <f t="shared" si="31"/>
        <v>ASIA (EX. NEAR EAST)</v>
      </c>
      <c r="AM129" t="str">
        <f t="shared" si="31"/>
        <v>ASIA (EX. NEAR EAST)</v>
      </c>
      <c r="AN129" t="str">
        <f t="shared" si="31"/>
        <v>ASIA (EX. NEAR EAST)</v>
      </c>
      <c r="AO129" t="str">
        <f t="shared" si="31"/>
        <v>ASIA (EX. NEAR EAST)</v>
      </c>
      <c r="AP129" t="str">
        <f t="shared" si="31"/>
        <v>ASIA (EX. NEAR EAST)</v>
      </c>
      <c r="AQ129" t="str">
        <f t="shared" si="31"/>
        <v>ASIA (EX. NEAR EAST)</v>
      </c>
      <c r="AR129" t="str">
        <f t="shared" si="31"/>
        <v>ASIA (EX. NEAR EAST)</v>
      </c>
      <c r="AS129" t="str">
        <f t="shared" si="31"/>
        <v>ASIA (EX. NEAR EAST)</v>
      </c>
      <c r="AT129" t="str">
        <f t="shared" si="31"/>
        <v>ASIA (EX. NEAR EAST)</v>
      </c>
      <c r="AU129" t="str">
        <f t="shared" si="31"/>
        <v>ASIA (EX. NEAR EAST)</v>
      </c>
      <c r="AV129" t="str">
        <f t="shared" si="31"/>
        <v>ASIA (EX. NEAR EAST)</v>
      </c>
      <c r="AW129" t="str">
        <f t="shared" si="31"/>
        <v>ASIA (EX. NEAR EAST)</v>
      </c>
      <c r="AX129" t="str">
        <f t="shared" si="31"/>
        <v>ASIA (EX. NEAR EAST)</v>
      </c>
      <c r="AY129" t="str">
        <f t="shared" si="31"/>
        <v>ASIA (EX. NEAR EAST)</v>
      </c>
      <c r="AZ129" t="str">
        <f t="shared" si="31"/>
        <v>ASIA (EX. NEAR EAST)</v>
      </c>
      <c r="BA129" t="str">
        <f t="shared" si="31"/>
        <v>ASIA (EX. NEAR EAST)</v>
      </c>
      <c r="BB129" t="s">
        <v>670</v>
      </c>
    </row>
    <row r="130" spans="1:54" ht="14.5" x14ac:dyDescent="0.35">
      <c r="A130" s="13" t="s">
        <v>507</v>
      </c>
      <c r="B130" s="17" t="s">
        <v>370</v>
      </c>
      <c r="C130" t="str">
        <f t="shared" si="17"/>
        <v>Maldives</v>
      </c>
      <c r="D130" s="33" t="s">
        <v>182</v>
      </c>
      <c r="E130" s="33" t="s">
        <v>670</v>
      </c>
      <c r="F130" t="str">
        <f t="shared" si="18"/>
        <v xml:space="preserve">ASIA (EX. NEAR EAST)        </v>
      </c>
      <c r="G130" t="str">
        <f t="shared" si="19"/>
        <v xml:space="preserve">ASIA (EX. NEAR EAST)       </v>
      </c>
      <c r="H130" t="str">
        <f t="shared" si="30"/>
        <v xml:space="preserve">ASIA (EX. NEAR EAST)      </v>
      </c>
      <c r="I130" t="str">
        <f t="shared" si="30"/>
        <v xml:space="preserve">ASIA (EX. NEAR EAST)     </v>
      </c>
      <c r="J130" t="str">
        <f t="shared" si="30"/>
        <v xml:space="preserve">ASIA (EX. NEAR EAST)    </v>
      </c>
      <c r="K130" t="str">
        <f t="shared" si="30"/>
        <v xml:space="preserve">ASIA (EX. NEAR EAST)   </v>
      </c>
      <c r="L130" t="str">
        <f t="shared" si="30"/>
        <v xml:space="preserve">ASIA (EX. NEAR EAST)  </v>
      </c>
      <c r="M130" t="str">
        <f t="shared" si="30"/>
        <v xml:space="preserve">ASIA (EX. NEAR EAST) </v>
      </c>
      <c r="N130" t="str">
        <f t="shared" si="30"/>
        <v>ASIA (EX. NEAR EAST)</v>
      </c>
      <c r="O130" t="str">
        <f t="shared" si="30"/>
        <v>ASIA (EX. NEAR EAST)</v>
      </c>
      <c r="P130" t="str">
        <f t="shared" si="30"/>
        <v>ASIA (EX. NEAR EAST)</v>
      </c>
      <c r="Q130" t="str">
        <f t="shared" si="30"/>
        <v>ASIA (EX. NEAR EAST)</v>
      </c>
      <c r="R130" t="str">
        <f t="shared" si="30"/>
        <v>ASIA (EX. NEAR EAST)</v>
      </c>
      <c r="S130" t="str">
        <f t="shared" si="30"/>
        <v>ASIA (EX. NEAR EAST)</v>
      </c>
      <c r="T130" t="str">
        <f t="shared" si="30"/>
        <v>ASIA (EX. NEAR EAST)</v>
      </c>
      <c r="U130" t="str">
        <f t="shared" si="30"/>
        <v>ASIA (EX. NEAR EAST)</v>
      </c>
      <c r="V130" t="str">
        <f t="shared" si="30"/>
        <v>ASIA (EX. NEAR EAST)</v>
      </c>
      <c r="W130" t="str">
        <f t="shared" si="30"/>
        <v>ASIA (EX. NEAR EAST)</v>
      </c>
      <c r="X130" t="str">
        <f t="shared" si="30"/>
        <v>ASIA (EX. NEAR EAST)</v>
      </c>
      <c r="Y130" t="str">
        <f t="shared" si="30"/>
        <v>ASIA (EX. NEAR EAST)</v>
      </c>
      <c r="Z130" t="str">
        <f t="shared" si="30"/>
        <v>ASIA (EX. NEAR EAST)</v>
      </c>
      <c r="AA130" t="str">
        <f t="shared" si="30"/>
        <v>ASIA (EX. NEAR EAST)</v>
      </c>
      <c r="AB130" t="str">
        <f t="shared" si="31"/>
        <v>ASIA (EX. NEAR EAST)</v>
      </c>
      <c r="AC130" t="str">
        <f t="shared" si="31"/>
        <v>ASIA (EX. NEAR EAST)</v>
      </c>
      <c r="AD130" t="str">
        <f t="shared" si="31"/>
        <v>ASIA (EX. NEAR EAST)</v>
      </c>
      <c r="AE130" t="str">
        <f t="shared" si="31"/>
        <v>ASIA (EX. NEAR EAST)</v>
      </c>
      <c r="AF130" t="str">
        <f t="shared" si="31"/>
        <v>ASIA (EX. NEAR EAST)</v>
      </c>
      <c r="AG130" t="str">
        <f t="shared" si="31"/>
        <v>ASIA (EX. NEAR EAST)</v>
      </c>
      <c r="AH130" t="str">
        <f t="shared" si="31"/>
        <v>ASIA (EX. NEAR EAST)</v>
      </c>
      <c r="AI130" t="str">
        <f t="shared" si="31"/>
        <v>ASIA (EX. NEAR EAST)</v>
      </c>
      <c r="AJ130" t="str">
        <f t="shared" si="31"/>
        <v>ASIA (EX. NEAR EAST)</v>
      </c>
      <c r="AK130" t="str">
        <f t="shared" si="31"/>
        <v>ASIA (EX. NEAR EAST)</v>
      </c>
      <c r="AL130" t="str">
        <f t="shared" si="31"/>
        <v>ASIA (EX. NEAR EAST)</v>
      </c>
      <c r="AM130" t="str">
        <f t="shared" si="31"/>
        <v>ASIA (EX. NEAR EAST)</v>
      </c>
      <c r="AN130" t="str">
        <f t="shared" si="31"/>
        <v>ASIA (EX. NEAR EAST)</v>
      </c>
      <c r="AO130" t="str">
        <f t="shared" si="31"/>
        <v>ASIA (EX. NEAR EAST)</v>
      </c>
      <c r="AP130" t="str">
        <f t="shared" si="31"/>
        <v>ASIA (EX. NEAR EAST)</v>
      </c>
      <c r="AQ130" t="str">
        <f t="shared" si="31"/>
        <v>ASIA (EX. NEAR EAST)</v>
      </c>
      <c r="AR130" t="str">
        <f t="shared" si="31"/>
        <v>ASIA (EX. NEAR EAST)</v>
      </c>
      <c r="AS130" t="str">
        <f t="shared" si="31"/>
        <v>ASIA (EX. NEAR EAST)</v>
      </c>
      <c r="AT130" t="str">
        <f t="shared" si="31"/>
        <v>ASIA (EX. NEAR EAST)</v>
      </c>
      <c r="AU130" t="str">
        <f t="shared" si="31"/>
        <v>ASIA (EX. NEAR EAST)</v>
      </c>
      <c r="AV130" t="str">
        <f t="shared" si="31"/>
        <v>ASIA (EX. NEAR EAST)</v>
      </c>
      <c r="AW130" t="str">
        <f t="shared" si="31"/>
        <v>ASIA (EX. NEAR EAST)</v>
      </c>
      <c r="AX130" t="str">
        <f t="shared" si="31"/>
        <v>ASIA (EX. NEAR EAST)</v>
      </c>
      <c r="AY130" t="str">
        <f t="shared" si="31"/>
        <v>ASIA (EX. NEAR EAST)</v>
      </c>
      <c r="AZ130" t="str">
        <f t="shared" si="31"/>
        <v>ASIA (EX. NEAR EAST)</v>
      </c>
      <c r="BA130" t="str">
        <f t="shared" si="31"/>
        <v>ASIA (EX. NEAR EAST)</v>
      </c>
      <c r="BB130" t="s">
        <v>670</v>
      </c>
    </row>
    <row r="131" spans="1:54" ht="14.5" x14ac:dyDescent="0.35">
      <c r="A131" s="13" t="s">
        <v>508</v>
      </c>
      <c r="B131" s="17" t="s">
        <v>380</v>
      </c>
      <c r="C131" t="str">
        <f t="shared" si="17"/>
        <v>Mali</v>
      </c>
      <c r="D131" s="33" t="s">
        <v>183</v>
      </c>
      <c r="E131" s="33" t="s">
        <v>674</v>
      </c>
      <c r="F131" t="str">
        <f t="shared" si="18"/>
        <v xml:space="preserve">SUB-SAHARAN AFRICA                </v>
      </c>
      <c r="G131" t="str">
        <f t="shared" si="19"/>
        <v xml:space="preserve">SUB-SAHARAN AFRICA               </v>
      </c>
      <c r="H131" t="str">
        <f t="shared" si="30"/>
        <v xml:space="preserve">SUB-SAHARAN AFRICA              </v>
      </c>
      <c r="I131" t="str">
        <f t="shared" si="30"/>
        <v xml:space="preserve">SUB-SAHARAN AFRICA             </v>
      </c>
      <c r="J131" t="str">
        <f t="shared" si="30"/>
        <v xml:space="preserve">SUB-SAHARAN AFRICA            </v>
      </c>
      <c r="K131" t="str">
        <f t="shared" si="30"/>
        <v xml:space="preserve">SUB-SAHARAN AFRICA           </v>
      </c>
      <c r="L131" t="str">
        <f t="shared" si="30"/>
        <v xml:space="preserve">SUB-SAHARAN AFRICA          </v>
      </c>
      <c r="M131" t="str">
        <f t="shared" si="30"/>
        <v xml:space="preserve">SUB-SAHARAN AFRICA         </v>
      </c>
      <c r="N131" t="str">
        <f t="shared" si="30"/>
        <v xml:space="preserve">SUB-SAHARAN AFRICA        </v>
      </c>
      <c r="O131" t="str">
        <f t="shared" si="30"/>
        <v xml:space="preserve">SUB-SAHARAN AFRICA       </v>
      </c>
      <c r="P131" t="str">
        <f t="shared" si="30"/>
        <v xml:space="preserve">SUB-SAHARAN AFRICA      </v>
      </c>
      <c r="Q131" t="str">
        <f t="shared" si="30"/>
        <v xml:space="preserve">SUB-SAHARAN AFRICA     </v>
      </c>
      <c r="R131" t="str">
        <f t="shared" si="30"/>
        <v xml:space="preserve">SUB-SAHARAN AFRICA    </v>
      </c>
      <c r="S131" t="str">
        <f t="shared" si="30"/>
        <v xml:space="preserve">SUB-SAHARAN AFRICA   </v>
      </c>
      <c r="T131" t="str">
        <f t="shared" si="30"/>
        <v xml:space="preserve">SUB-SAHARAN AFRICA  </v>
      </c>
      <c r="U131" t="str">
        <f t="shared" si="30"/>
        <v xml:space="preserve">SUB-SAHARAN AFRICA </v>
      </c>
      <c r="V131" t="str">
        <f t="shared" si="30"/>
        <v>SUB-SAHARAN AFRICA</v>
      </c>
      <c r="W131" t="str">
        <f t="shared" si="30"/>
        <v>SUB-SAHARAN AFRICA</v>
      </c>
      <c r="X131" t="str">
        <f t="shared" si="30"/>
        <v>SUB-SAHARAN AFRICA</v>
      </c>
      <c r="Y131" t="str">
        <f t="shared" si="30"/>
        <v>SUB-SAHARAN AFRICA</v>
      </c>
      <c r="Z131" t="str">
        <f t="shared" si="30"/>
        <v>SUB-SAHARAN AFRICA</v>
      </c>
      <c r="AA131" t="str">
        <f t="shared" si="30"/>
        <v>SUB-SAHARAN AFRICA</v>
      </c>
      <c r="AB131" t="str">
        <f t="shared" si="31"/>
        <v>SUB-SAHARAN AFRICA</v>
      </c>
      <c r="AC131" t="str">
        <f t="shared" si="31"/>
        <v>SUB-SAHARAN AFRICA</v>
      </c>
      <c r="AD131" t="str">
        <f t="shared" si="31"/>
        <v>SUB-SAHARAN AFRICA</v>
      </c>
      <c r="AE131" t="str">
        <f t="shared" si="31"/>
        <v>SUB-SAHARAN AFRICA</v>
      </c>
      <c r="AF131" t="str">
        <f t="shared" si="31"/>
        <v>SUB-SAHARAN AFRICA</v>
      </c>
      <c r="AG131" t="str">
        <f t="shared" si="31"/>
        <v>SUB-SAHARAN AFRICA</v>
      </c>
      <c r="AH131" t="str">
        <f t="shared" si="31"/>
        <v>SUB-SAHARAN AFRICA</v>
      </c>
      <c r="AI131" t="str">
        <f t="shared" si="31"/>
        <v>SUB-SAHARAN AFRICA</v>
      </c>
      <c r="AJ131" t="str">
        <f t="shared" si="31"/>
        <v>SUB-SAHARAN AFRICA</v>
      </c>
      <c r="AK131" t="str">
        <f t="shared" si="31"/>
        <v>SUB-SAHARAN AFRICA</v>
      </c>
      <c r="AL131" t="str">
        <f t="shared" si="31"/>
        <v>SUB-SAHARAN AFRICA</v>
      </c>
      <c r="AM131" t="str">
        <f t="shared" si="31"/>
        <v>SUB-SAHARAN AFRICA</v>
      </c>
      <c r="AN131" t="str">
        <f t="shared" si="31"/>
        <v>SUB-SAHARAN AFRICA</v>
      </c>
      <c r="AO131" t="str">
        <f t="shared" si="31"/>
        <v>SUB-SAHARAN AFRICA</v>
      </c>
      <c r="AP131" t="str">
        <f t="shared" si="31"/>
        <v>SUB-SAHARAN AFRICA</v>
      </c>
      <c r="AQ131" t="str">
        <f t="shared" si="31"/>
        <v>SUB-SAHARAN AFRICA</v>
      </c>
      <c r="AR131" t="str">
        <f t="shared" si="31"/>
        <v>SUB-SAHARAN AFRICA</v>
      </c>
      <c r="AS131" t="str">
        <f t="shared" si="31"/>
        <v>SUB-SAHARAN AFRICA</v>
      </c>
      <c r="AT131" t="str">
        <f t="shared" si="31"/>
        <v>SUB-SAHARAN AFRICA</v>
      </c>
      <c r="AU131" t="str">
        <f t="shared" si="31"/>
        <v>SUB-SAHARAN AFRICA</v>
      </c>
      <c r="AV131" t="str">
        <f t="shared" si="31"/>
        <v>SUB-SAHARAN AFRICA</v>
      </c>
      <c r="AW131" t="str">
        <f t="shared" si="31"/>
        <v>SUB-SAHARAN AFRICA</v>
      </c>
      <c r="AX131" t="str">
        <f t="shared" si="31"/>
        <v>SUB-SAHARAN AFRICA</v>
      </c>
      <c r="AY131" t="str">
        <f t="shared" si="31"/>
        <v>SUB-SAHARAN AFRICA</v>
      </c>
      <c r="AZ131" t="str">
        <f t="shared" si="31"/>
        <v>SUB-SAHARAN AFRICA</v>
      </c>
      <c r="BA131" t="str">
        <f t="shared" si="31"/>
        <v>SUB-SAHARAN AFRICA</v>
      </c>
      <c r="BB131" t="s">
        <v>674</v>
      </c>
    </row>
    <row r="132" spans="1:54" ht="14.5" x14ac:dyDescent="0.35">
      <c r="A132" s="13" t="s">
        <v>509</v>
      </c>
      <c r="B132" s="17" t="s">
        <v>378</v>
      </c>
      <c r="C132" t="str">
        <f t="shared" ref="C132:C195" si="32">LEFT(A132,LEN(A132)-1)</f>
        <v>Malta</v>
      </c>
      <c r="D132" s="33" t="s">
        <v>184</v>
      </c>
      <c r="E132" s="33" t="s">
        <v>673</v>
      </c>
      <c r="F132" t="str">
        <f t="shared" ref="F132:F195" si="33">IF(RIGHT(B132,1)=" ",LEFT(B132,LEN(B132)-1),B132)</f>
        <v xml:space="preserve">WESTERN EUROPE                    </v>
      </c>
      <c r="G132" t="str">
        <f t="shared" ref="G132:V195" si="34">IF(RIGHT(F132,1)=" ",LEFT(F132,LEN(F132)-1),F132)</f>
        <v xml:space="preserve">WESTERN EUROPE                   </v>
      </c>
      <c r="H132" t="str">
        <f t="shared" si="34"/>
        <v xml:space="preserve">WESTERN EUROPE                  </v>
      </c>
      <c r="I132" t="str">
        <f t="shared" si="34"/>
        <v xml:space="preserve">WESTERN EUROPE                 </v>
      </c>
      <c r="J132" t="str">
        <f t="shared" si="34"/>
        <v xml:space="preserve">WESTERN EUROPE                </v>
      </c>
      <c r="K132" t="str">
        <f t="shared" si="34"/>
        <v xml:space="preserve">WESTERN EUROPE               </v>
      </c>
      <c r="L132" t="str">
        <f t="shared" si="34"/>
        <v xml:space="preserve">WESTERN EUROPE              </v>
      </c>
      <c r="M132" t="str">
        <f t="shared" si="34"/>
        <v xml:space="preserve">WESTERN EUROPE             </v>
      </c>
      <c r="N132" t="str">
        <f t="shared" si="34"/>
        <v xml:space="preserve">WESTERN EUROPE            </v>
      </c>
      <c r="O132" t="str">
        <f t="shared" si="34"/>
        <v xml:space="preserve">WESTERN EUROPE           </v>
      </c>
      <c r="P132" t="str">
        <f t="shared" si="34"/>
        <v xml:space="preserve">WESTERN EUROPE          </v>
      </c>
      <c r="Q132" t="str">
        <f t="shared" si="34"/>
        <v xml:space="preserve">WESTERN EUROPE         </v>
      </c>
      <c r="R132" t="str">
        <f t="shared" si="34"/>
        <v xml:space="preserve">WESTERN EUROPE        </v>
      </c>
      <c r="S132" t="str">
        <f t="shared" si="34"/>
        <v xml:space="preserve">WESTERN EUROPE       </v>
      </c>
      <c r="T132" t="str">
        <f t="shared" si="34"/>
        <v xml:space="preserve">WESTERN EUROPE      </v>
      </c>
      <c r="U132" t="str">
        <f t="shared" si="34"/>
        <v xml:space="preserve">WESTERN EUROPE     </v>
      </c>
      <c r="V132" t="str">
        <f t="shared" si="34"/>
        <v xml:space="preserve">WESTERN EUROPE    </v>
      </c>
      <c r="W132" t="str">
        <f t="shared" si="30"/>
        <v xml:space="preserve">WESTERN EUROPE   </v>
      </c>
      <c r="X132" t="str">
        <f t="shared" si="30"/>
        <v xml:space="preserve">WESTERN EUROPE  </v>
      </c>
      <c r="Y132" t="str">
        <f t="shared" si="30"/>
        <v xml:space="preserve">WESTERN EUROPE </v>
      </c>
      <c r="Z132" t="str">
        <f t="shared" si="30"/>
        <v>WESTERN EUROPE</v>
      </c>
      <c r="AA132" t="str">
        <f t="shared" si="30"/>
        <v>WESTERN EUROPE</v>
      </c>
      <c r="AB132" t="str">
        <f t="shared" si="31"/>
        <v>WESTERN EUROPE</v>
      </c>
      <c r="AC132" t="str">
        <f t="shared" si="31"/>
        <v>WESTERN EUROPE</v>
      </c>
      <c r="AD132" t="str">
        <f t="shared" si="31"/>
        <v>WESTERN EUROPE</v>
      </c>
      <c r="AE132" t="str">
        <f t="shared" si="31"/>
        <v>WESTERN EUROPE</v>
      </c>
      <c r="AF132" t="str">
        <f t="shared" si="31"/>
        <v>WESTERN EUROPE</v>
      </c>
      <c r="AG132" t="str">
        <f t="shared" si="31"/>
        <v>WESTERN EUROPE</v>
      </c>
      <c r="AH132" t="str">
        <f t="shared" si="31"/>
        <v>WESTERN EUROPE</v>
      </c>
      <c r="AI132" t="str">
        <f t="shared" si="31"/>
        <v>WESTERN EUROPE</v>
      </c>
      <c r="AJ132" t="str">
        <f t="shared" si="31"/>
        <v>WESTERN EUROPE</v>
      </c>
      <c r="AK132" t="str">
        <f t="shared" si="31"/>
        <v>WESTERN EUROPE</v>
      </c>
      <c r="AL132" t="str">
        <f t="shared" si="31"/>
        <v>WESTERN EUROPE</v>
      </c>
      <c r="AM132" t="str">
        <f t="shared" si="31"/>
        <v>WESTERN EUROPE</v>
      </c>
      <c r="AN132" t="str">
        <f t="shared" si="31"/>
        <v>WESTERN EUROPE</v>
      </c>
      <c r="AO132" t="str">
        <f t="shared" si="31"/>
        <v>WESTERN EUROPE</v>
      </c>
      <c r="AP132" t="str">
        <f t="shared" si="31"/>
        <v>WESTERN EUROPE</v>
      </c>
      <c r="AQ132" t="str">
        <f t="shared" si="31"/>
        <v>WESTERN EUROPE</v>
      </c>
      <c r="AR132" t="str">
        <f t="shared" si="31"/>
        <v>WESTERN EUROPE</v>
      </c>
      <c r="AS132" t="str">
        <f t="shared" si="31"/>
        <v>WESTERN EUROPE</v>
      </c>
      <c r="AT132" t="str">
        <f t="shared" si="31"/>
        <v>WESTERN EUROPE</v>
      </c>
      <c r="AU132" t="str">
        <f t="shared" si="31"/>
        <v>WESTERN EUROPE</v>
      </c>
      <c r="AV132" t="str">
        <f t="shared" si="31"/>
        <v>WESTERN EUROPE</v>
      </c>
      <c r="AW132" t="str">
        <f t="shared" si="31"/>
        <v>WESTERN EUROPE</v>
      </c>
      <c r="AX132" t="str">
        <f t="shared" si="31"/>
        <v>WESTERN EUROPE</v>
      </c>
      <c r="AY132" t="str">
        <f t="shared" si="31"/>
        <v>WESTERN EUROPE</v>
      </c>
      <c r="AZ132" t="str">
        <f t="shared" si="31"/>
        <v>WESTERN EUROPE</v>
      </c>
      <c r="BA132" t="str">
        <f t="shared" si="31"/>
        <v>WESTERN EUROPE</v>
      </c>
      <c r="BB132" t="s">
        <v>673</v>
      </c>
    </row>
    <row r="133" spans="1:54" ht="14.5" x14ac:dyDescent="0.35">
      <c r="A133" s="13" t="s">
        <v>510</v>
      </c>
      <c r="B133" s="17" t="s">
        <v>376</v>
      </c>
      <c r="C133" t="str">
        <f t="shared" si="32"/>
        <v>Marshall Islands</v>
      </c>
      <c r="D133" s="33" t="s">
        <v>185</v>
      </c>
      <c r="E133" s="33" t="s">
        <v>678</v>
      </c>
      <c r="F133" t="str">
        <f t="shared" si="33"/>
        <v xml:space="preserve">OCEANIA                           </v>
      </c>
      <c r="G133" t="str">
        <f t="shared" si="34"/>
        <v xml:space="preserve">OCEANIA                          </v>
      </c>
      <c r="H133" t="str">
        <f t="shared" si="30"/>
        <v xml:space="preserve">OCEANIA                         </v>
      </c>
      <c r="I133" t="str">
        <f t="shared" si="30"/>
        <v xml:space="preserve">OCEANIA                        </v>
      </c>
      <c r="J133" t="str">
        <f t="shared" si="30"/>
        <v xml:space="preserve">OCEANIA                       </v>
      </c>
      <c r="K133" t="str">
        <f t="shared" si="30"/>
        <v xml:space="preserve">OCEANIA                      </v>
      </c>
      <c r="L133" t="str">
        <f t="shared" si="30"/>
        <v xml:space="preserve">OCEANIA                     </v>
      </c>
      <c r="M133" t="str">
        <f t="shared" si="30"/>
        <v xml:space="preserve">OCEANIA                    </v>
      </c>
      <c r="N133" t="str">
        <f t="shared" si="30"/>
        <v xml:space="preserve">OCEANIA                   </v>
      </c>
      <c r="O133" t="str">
        <f t="shared" si="30"/>
        <v xml:space="preserve">OCEANIA                  </v>
      </c>
      <c r="P133" t="str">
        <f t="shared" si="30"/>
        <v xml:space="preserve">OCEANIA                 </v>
      </c>
      <c r="Q133" t="str">
        <f t="shared" si="30"/>
        <v xml:space="preserve">OCEANIA                </v>
      </c>
      <c r="R133" t="str">
        <f t="shared" ref="H133:AA146" si="35">IF(RIGHT(Q133,1)=" ",LEFT(Q133,LEN(Q133)-1),Q133)</f>
        <v xml:space="preserve">OCEANIA               </v>
      </c>
      <c r="S133" t="str">
        <f t="shared" si="35"/>
        <v xml:space="preserve">OCEANIA              </v>
      </c>
      <c r="T133" t="str">
        <f t="shared" si="35"/>
        <v xml:space="preserve">OCEANIA             </v>
      </c>
      <c r="U133" t="str">
        <f t="shared" si="35"/>
        <v xml:space="preserve">OCEANIA            </v>
      </c>
      <c r="V133" t="str">
        <f t="shared" si="35"/>
        <v xml:space="preserve">OCEANIA           </v>
      </c>
      <c r="W133" t="str">
        <f t="shared" si="35"/>
        <v xml:space="preserve">OCEANIA          </v>
      </c>
      <c r="X133" t="str">
        <f t="shared" si="35"/>
        <v xml:space="preserve">OCEANIA         </v>
      </c>
      <c r="Y133" t="str">
        <f t="shared" si="35"/>
        <v xml:space="preserve">OCEANIA        </v>
      </c>
      <c r="Z133" t="str">
        <f t="shared" si="35"/>
        <v xml:space="preserve">OCEANIA       </v>
      </c>
      <c r="AA133" t="str">
        <f t="shared" si="35"/>
        <v xml:space="preserve">OCEANIA      </v>
      </c>
      <c r="AB133" t="str">
        <f t="shared" si="31"/>
        <v xml:space="preserve">OCEANIA     </v>
      </c>
      <c r="AC133" t="str">
        <f t="shared" si="31"/>
        <v xml:space="preserve">OCEANIA    </v>
      </c>
      <c r="AD133" t="str">
        <f t="shared" si="31"/>
        <v xml:space="preserve">OCEANIA   </v>
      </c>
      <c r="AE133" t="str">
        <f t="shared" si="31"/>
        <v xml:space="preserve">OCEANIA  </v>
      </c>
      <c r="AF133" t="str">
        <f t="shared" si="31"/>
        <v xml:space="preserve">OCEANIA </v>
      </c>
      <c r="AG133" t="str">
        <f t="shared" si="31"/>
        <v>OCEANIA</v>
      </c>
      <c r="AH133" t="str">
        <f t="shared" si="31"/>
        <v>OCEANIA</v>
      </c>
      <c r="AI133" t="str">
        <f t="shared" si="31"/>
        <v>OCEANIA</v>
      </c>
      <c r="AJ133" t="str">
        <f t="shared" si="31"/>
        <v>OCEANIA</v>
      </c>
      <c r="AK133" t="str">
        <f t="shared" si="31"/>
        <v>OCEANIA</v>
      </c>
      <c r="AL133" t="str">
        <f t="shared" si="31"/>
        <v>OCEANIA</v>
      </c>
      <c r="AM133" t="str">
        <f t="shared" si="31"/>
        <v>OCEANIA</v>
      </c>
      <c r="AN133" t="str">
        <f t="shared" si="31"/>
        <v>OCEANIA</v>
      </c>
      <c r="AO133" t="str">
        <f t="shared" si="31"/>
        <v>OCEANIA</v>
      </c>
      <c r="AP133" t="str">
        <f t="shared" si="31"/>
        <v>OCEANIA</v>
      </c>
      <c r="AQ133" t="str">
        <f t="shared" si="31"/>
        <v>OCEANIA</v>
      </c>
      <c r="AR133" t="str">
        <f t="shared" si="31"/>
        <v>OCEANIA</v>
      </c>
      <c r="AS133" t="str">
        <f t="shared" si="31"/>
        <v>OCEANIA</v>
      </c>
      <c r="AT133" t="str">
        <f t="shared" si="31"/>
        <v>OCEANIA</v>
      </c>
      <c r="AU133" t="str">
        <f t="shared" si="31"/>
        <v>OCEANIA</v>
      </c>
      <c r="AV133" t="str">
        <f t="shared" si="31"/>
        <v>OCEANIA</v>
      </c>
      <c r="AW133" t="str">
        <f t="shared" si="31"/>
        <v>OCEANIA</v>
      </c>
      <c r="AX133" t="str">
        <f t="shared" si="31"/>
        <v>OCEANIA</v>
      </c>
      <c r="AY133" t="str">
        <f t="shared" si="31"/>
        <v>OCEANIA</v>
      </c>
      <c r="AZ133" t="str">
        <f t="shared" si="31"/>
        <v>OCEANIA</v>
      </c>
      <c r="BA133" t="str">
        <f t="shared" si="31"/>
        <v>OCEANIA</v>
      </c>
      <c r="BB133" t="s">
        <v>678</v>
      </c>
    </row>
    <row r="134" spans="1:54" ht="14.5" x14ac:dyDescent="0.35">
      <c r="A134" s="13" t="s">
        <v>511</v>
      </c>
      <c r="B134" s="17" t="s">
        <v>382</v>
      </c>
      <c r="C134" t="str">
        <f t="shared" si="32"/>
        <v>Martinique</v>
      </c>
      <c r="D134" s="33" t="s">
        <v>186</v>
      </c>
      <c r="E134" s="33" t="s">
        <v>675</v>
      </c>
      <c r="F134" t="str">
        <f t="shared" si="33"/>
        <v xml:space="preserve">LATIN AMER. &amp; CARIB   </v>
      </c>
      <c r="G134" t="str">
        <f t="shared" si="34"/>
        <v xml:space="preserve">LATIN AMER. &amp; CARIB  </v>
      </c>
      <c r="H134" t="str">
        <f t="shared" si="35"/>
        <v xml:space="preserve">LATIN AMER. &amp; CARIB </v>
      </c>
      <c r="I134" t="str">
        <f t="shared" si="35"/>
        <v>LATIN AMER. &amp; CARIB</v>
      </c>
      <c r="J134" t="str">
        <f t="shared" si="35"/>
        <v>LATIN AMER. &amp; CARIB</v>
      </c>
      <c r="K134" t="str">
        <f t="shared" si="35"/>
        <v>LATIN AMER. &amp; CARIB</v>
      </c>
      <c r="L134" t="str">
        <f t="shared" si="35"/>
        <v>LATIN AMER. &amp; CARIB</v>
      </c>
      <c r="M134" t="str">
        <f t="shared" si="35"/>
        <v>LATIN AMER. &amp; CARIB</v>
      </c>
      <c r="N134" t="str">
        <f t="shared" si="35"/>
        <v>LATIN AMER. &amp; CARIB</v>
      </c>
      <c r="O134" t="str">
        <f t="shared" si="35"/>
        <v>LATIN AMER. &amp; CARIB</v>
      </c>
      <c r="P134" t="str">
        <f t="shared" si="35"/>
        <v>LATIN AMER. &amp; CARIB</v>
      </c>
      <c r="Q134" t="str">
        <f t="shared" si="35"/>
        <v>LATIN AMER. &amp; CARIB</v>
      </c>
      <c r="R134" t="str">
        <f t="shared" si="35"/>
        <v>LATIN AMER. &amp; CARIB</v>
      </c>
      <c r="S134" t="str">
        <f t="shared" si="35"/>
        <v>LATIN AMER. &amp; CARIB</v>
      </c>
      <c r="T134" t="str">
        <f t="shared" si="35"/>
        <v>LATIN AMER. &amp; CARIB</v>
      </c>
      <c r="U134" t="str">
        <f t="shared" si="35"/>
        <v>LATIN AMER. &amp; CARIB</v>
      </c>
      <c r="V134" t="str">
        <f t="shared" si="35"/>
        <v>LATIN AMER. &amp; CARIB</v>
      </c>
      <c r="W134" t="str">
        <f t="shared" si="35"/>
        <v>LATIN AMER. &amp; CARIB</v>
      </c>
      <c r="X134" t="str">
        <f t="shared" si="35"/>
        <v>LATIN AMER. &amp; CARIB</v>
      </c>
      <c r="Y134" t="str">
        <f t="shared" si="35"/>
        <v>LATIN AMER. &amp; CARIB</v>
      </c>
      <c r="Z134" t="str">
        <f t="shared" si="35"/>
        <v>LATIN AMER. &amp; CARIB</v>
      </c>
      <c r="AA134" t="str">
        <f t="shared" si="35"/>
        <v>LATIN AMER. &amp; CARIB</v>
      </c>
      <c r="AB134" t="str">
        <f t="shared" si="31"/>
        <v>LATIN AMER. &amp; CARIB</v>
      </c>
      <c r="AC134" t="str">
        <f t="shared" si="31"/>
        <v>LATIN AMER. &amp; CARIB</v>
      </c>
      <c r="AD134" t="str">
        <f t="shared" si="31"/>
        <v>LATIN AMER. &amp; CARIB</v>
      </c>
      <c r="AE134" t="str">
        <f t="shared" si="31"/>
        <v>LATIN AMER. &amp; CARIB</v>
      </c>
      <c r="AF134" t="str">
        <f t="shared" si="31"/>
        <v>LATIN AMER. &amp; CARIB</v>
      </c>
      <c r="AG134" t="str">
        <f t="shared" si="31"/>
        <v>LATIN AMER. &amp; CARIB</v>
      </c>
      <c r="AH134" t="str">
        <f t="shared" si="31"/>
        <v>LATIN AMER. &amp; CARIB</v>
      </c>
      <c r="AI134" t="str">
        <f t="shared" si="31"/>
        <v>LATIN AMER. &amp; CARIB</v>
      </c>
      <c r="AJ134" t="str">
        <f t="shared" si="31"/>
        <v>LATIN AMER. &amp; CARIB</v>
      </c>
      <c r="AK134" t="str">
        <f t="shared" si="31"/>
        <v>LATIN AMER. &amp; CARIB</v>
      </c>
      <c r="AL134" t="str">
        <f t="shared" si="31"/>
        <v>LATIN AMER. &amp; CARIB</v>
      </c>
      <c r="AM134" t="str">
        <f t="shared" si="31"/>
        <v>LATIN AMER. &amp; CARIB</v>
      </c>
      <c r="AN134" t="str">
        <f t="shared" si="31"/>
        <v>LATIN AMER. &amp; CARIB</v>
      </c>
      <c r="AO134" t="str">
        <f t="shared" si="31"/>
        <v>LATIN AMER. &amp; CARIB</v>
      </c>
      <c r="AP134" t="str">
        <f t="shared" si="31"/>
        <v>LATIN AMER. &amp; CARIB</v>
      </c>
      <c r="AQ134" t="str">
        <f t="shared" si="31"/>
        <v>LATIN AMER. &amp; CARIB</v>
      </c>
      <c r="AR134" t="str">
        <f t="shared" si="31"/>
        <v>LATIN AMER. &amp; CARIB</v>
      </c>
      <c r="AS134" t="str">
        <f t="shared" si="31"/>
        <v>LATIN AMER. &amp; CARIB</v>
      </c>
      <c r="AT134" t="str">
        <f t="shared" si="31"/>
        <v>LATIN AMER. &amp; CARIB</v>
      </c>
      <c r="AU134" t="str">
        <f t="shared" si="31"/>
        <v>LATIN AMER. &amp; CARIB</v>
      </c>
      <c r="AV134" t="str">
        <f t="shared" si="31"/>
        <v>LATIN AMER. &amp; CARIB</v>
      </c>
      <c r="AW134" t="str">
        <f t="shared" si="31"/>
        <v>LATIN AMER. &amp; CARIB</v>
      </c>
      <c r="AX134" t="str">
        <f t="shared" si="31"/>
        <v>LATIN AMER. &amp; CARIB</v>
      </c>
      <c r="AY134" t="str">
        <f t="shared" si="31"/>
        <v>LATIN AMER. &amp; CARIB</v>
      </c>
      <c r="AZ134" t="str">
        <f t="shared" si="31"/>
        <v>LATIN AMER. &amp; CARIB</v>
      </c>
      <c r="BA134" t="str">
        <f t="shared" si="31"/>
        <v>LATIN AMER. &amp; CARIB</v>
      </c>
      <c r="BB134" t="s">
        <v>675</v>
      </c>
    </row>
    <row r="135" spans="1:54" ht="14.5" x14ac:dyDescent="0.35">
      <c r="A135" s="13" t="s">
        <v>512</v>
      </c>
      <c r="B135" s="17" t="s">
        <v>380</v>
      </c>
      <c r="C135" t="str">
        <f t="shared" si="32"/>
        <v>Mauritania</v>
      </c>
      <c r="D135" s="33" t="s">
        <v>187</v>
      </c>
      <c r="E135" s="33" t="s">
        <v>674</v>
      </c>
      <c r="F135" t="str">
        <f t="shared" si="33"/>
        <v xml:space="preserve">SUB-SAHARAN AFRICA                </v>
      </c>
      <c r="G135" t="str">
        <f t="shared" si="34"/>
        <v xml:space="preserve">SUB-SAHARAN AFRICA               </v>
      </c>
      <c r="H135" t="str">
        <f t="shared" si="35"/>
        <v xml:space="preserve">SUB-SAHARAN AFRICA              </v>
      </c>
      <c r="I135" t="str">
        <f t="shared" si="35"/>
        <v xml:space="preserve">SUB-SAHARAN AFRICA             </v>
      </c>
      <c r="J135" t="str">
        <f t="shared" si="35"/>
        <v xml:space="preserve">SUB-SAHARAN AFRICA            </v>
      </c>
      <c r="K135" t="str">
        <f t="shared" si="35"/>
        <v xml:space="preserve">SUB-SAHARAN AFRICA           </v>
      </c>
      <c r="L135" t="str">
        <f t="shared" si="35"/>
        <v xml:space="preserve">SUB-SAHARAN AFRICA          </v>
      </c>
      <c r="M135" t="str">
        <f t="shared" si="35"/>
        <v xml:space="preserve">SUB-SAHARAN AFRICA         </v>
      </c>
      <c r="N135" t="str">
        <f t="shared" si="35"/>
        <v xml:space="preserve">SUB-SAHARAN AFRICA        </v>
      </c>
      <c r="O135" t="str">
        <f t="shared" si="35"/>
        <v xml:space="preserve">SUB-SAHARAN AFRICA       </v>
      </c>
      <c r="P135" t="str">
        <f t="shared" si="35"/>
        <v xml:space="preserve">SUB-SAHARAN AFRICA      </v>
      </c>
      <c r="Q135" t="str">
        <f t="shared" si="35"/>
        <v xml:space="preserve">SUB-SAHARAN AFRICA     </v>
      </c>
      <c r="R135" t="str">
        <f t="shared" si="35"/>
        <v xml:space="preserve">SUB-SAHARAN AFRICA    </v>
      </c>
      <c r="S135" t="str">
        <f t="shared" si="35"/>
        <v xml:space="preserve">SUB-SAHARAN AFRICA   </v>
      </c>
      <c r="T135" t="str">
        <f t="shared" si="35"/>
        <v xml:space="preserve">SUB-SAHARAN AFRICA  </v>
      </c>
      <c r="U135" t="str">
        <f t="shared" si="35"/>
        <v xml:space="preserve">SUB-SAHARAN AFRICA </v>
      </c>
      <c r="V135" t="str">
        <f t="shared" si="35"/>
        <v>SUB-SAHARAN AFRICA</v>
      </c>
      <c r="W135" t="str">
        <f t="shared" si="35"/>
        <v>SUB-SAHARAN AFRICA</v>
      </c>
      <c r="X135" t="str">
        <f t="shared" si="35"/>
        <v>SUB-SAHARAN AFRICA</v>
      </c>
      <c r="Y135" t="str">
        <f t="shared" si="35"/>
        <v>SUB-SAHARAN AFRICA</v>
      </c>
      <c r="Z135" t="str">
        <f t="shared" si="35"/>
        <v>SUB-SAHARAN AFRICA</v>
      </c>
      <c r="AA135" t="str">
        <f t="shared" si="35"/>
        <v>SUB-SAHARAN AFRICA</v>
      </c>
      <c r="AB135" t="str">
        <f t="shared" si="31"/>
        <v>SUB-SAHARAN AFRICA</v>
      </c>
      <c r="AC135" t="str">
        <f t="shared" si="31"/>
        <v>SUB-SAHARAN AFRICA</v>
      </c>
      <c r="AD135" t="str">
        <f t="shared" si="31"/>
        <v>SUB-SAHARAN AFRICA</v>
      </c>
      <c r="AE135" t="str">
        <f t="shared" si="31"/>
        <v>SUB-SAHARAN AFRICA</v>
      </c>
      <c r="AF135" t="str">
        <f t="shared" si="31"/>
        <v>SUB-SAHARAN AFRICA</v>
      </c>
      <c r="AG135" t="str">
        <f t="shared" si="31"/>
        <v>SUB-SAHARAN AFRICA</v>
      </c>
      <c r="AH135" t="str">
        <f t="shared" si="31"/>
        <v>SUB-SAHARAN AFRICA</v>
      </c>
      <c r="AI135" t="str">
        <f t="shared" si="31"/>
        <v>SUB-SAHARAN AFRICA</v>
      </c>
      <c r="AJ135" t="str">
        <f t="shared" si="31"/>
        <v>SUB-SAHARAN AFRICA</v>
      </c>
      <c r="AK135" t="str">
        <f t="shared" si="31"/>
        <v>SUB-SAHARAN AFRICA</v>
      </c>
      <c r="AL135" t="str">
        <f t="shared" si="31"/>
        <v>SUB-SAHARAN AFRICA</v>
      </c>
      <c r="AM135" t="str">
        <f t="shared" si="31"/>
        <v>SUB-SAHARAN AFRICA</v>
      </c>
      <c r="AN135" t="str">
        <f t="shared" si="31"/>
        <v>SUB-SAHARAN AFRICA</v>
      </c>
      <c r="AO135" t="str">
        <f t="shared" si="31"/>
        <v>SUB-SAHARAN AFRICA</v>
      </c>
      <c r="AP135" t="str">
        <f t="shared" si="31"/>
        <v>SUB-SAHARAN AFRICA</v>
      </c>
      <c r="AQ135" t="str">
        <f t="shared" si="31"/>
        <v>SUB-SAHARAN AFRICA</v>
      </c>
      <c r="AR135" t="str">
        <f t="shared" si="31"/>
        <v>SUB-SAHARAN AFRICA</v>
      </c>
      <c r="AS135" t="str">
        <f t="shared" si="31"/>
        <v>SUB-SAHARAN AFRICA</v>
      </c>
      <c r="AT135" t="str">
        <f t="shared" si="31"/>
        <v>SUB-SAHARAN AFRICA</v>
      </c>
      <c r="AU135" t="str">
        <f t="shared" si="31"/>
        <v>SUB-SAHARAN AFRICA</v>
      </c>
      <c r="AV135" t="str">
        <f t="shared" si="31"/>
        <v>SUB-SAHARAN AFRICA</v>
      </c>
      <c r="AW135" t="str">
        <f t="shared" si="31"/>
        <v>SUB-SAHARAN AFRICA</v>
      </c>
      <c r="AX135" t="str">
        <f t="shared" si="31"/>
        <v>SUB-SAHARAN AFRICA</v>
      </c>
      <c r="AY135" t="str">
        <f t="shared" si="31"/>
        <v>SUB-SAHARAN AFRICA</v>
      </c>
      <c r="AZ135" t="str">
        <f t="shared" si="31"/>
        <v>SUB-SAHARAN AFRICA</v>
      </c>
      <c r="BA135" t="str">
        <f t="shared" si="31"/>
        <v>SUB-SAHARAN AFRICA</v>
      </c>
      <c r="BB135" t="s">
        <v>674</v>
      </c>
    </row>
    <row r="136" spans="1:54" ht="14.5" x14ac:dyDescent="0.35">
      <c r="A136" s="13" t="s">
        <v>513</v>
      </c>
      <c r="B136" s="17" t="s">
        <v>380</v>
      </c>
      <c r="C136" t="str">
        <f t="shared" si="32"/>
        <v>Mauritius</v>
      </c>
      <c r="D136" s="33" t="s">
        <v>188</v>
      </c>
      <c r="E136" s="33" t="s">
        <v>674</v>
      </c>
      <c r="F136" t="str">
        <f t="shared" si="33"/>
        <v xml:space="preserve">SUB-SAHARAN AFRICA                </v>
      </c>
      <c r="G136" t="str">
        <f t="shared" si="34"/>
        <v xml:space="preserve">SUB-SAHARAN AFRICA               </v>
      </c>
      <c r="H136" t="str">
        <f t="shared" si="35"/>
        <v xml:space="preserve">SUB-SAHARAN AFRICA              </v>
      </c>
      <c r="I136" t="str">
        <f t="shared" si="35"/>
        <v xml:space="preserve">SUB-SAHARAN AFRICA             </v>
      </c>
      <c r="J136" t="str">
        <f t="shared" si="35"/>
        <v xml:space="preserve">SUB-SAHARAN AFRICA            </v>
      </c>
      <c r="K136" t="str">
        <f t="shared" si="35"/>
        <v xml:space="preserve">SUB-SAHARAN AFRICA           </v>
      </c>
      <c r="L136" t="str">
        <f t="shared" si="35"/>
        <v xml:space="preserve">SUB-SAHARAN AFRICA          </v>
      </c>
      <c r="M136" t="str">
        <f t="shared" si="35"/>
        <v xml:space="preserve">SUB-SAHARAN AFRICA         </v>
      </c>
      <c r="N136" t="str">
        <f t="shared" si="35"/>
        <v xml:space="preserve">SUB-SAHARAN AFRICA        </v>
      </c>
      <c r="O136" t="str">
        <f t="shared" si="35"/>
        <v xml:space="preserve">SUB-SAHARAN AFRICA       </v>
      </c>
      <c r="P136" t="str">
        <f t="shared" si="35"/>
        <v xml:space="preserve">SUB-SAHARAN AFRICA      </v>
      </c>
      <c r="Q136" t="str">
        <f t="shared" si="35"/>
        <v xml:space="preserve">SUB-SAHARAN AFRICA     </v>
      </c>
      <c r="R136" t="str">
        <f t="shared" si="35"/>
        <v xml:space="preserve">SUB-SAHARAN AFRICA    </v>
      </c>
      <c r="S136" t="str">
        <f t="shared" si="35"/>
        <v xml:space="preserve">SUB-SAHARAN AFRICA   </v>
      </c>
      <c r="T136" t="str">
        <f t="shared" si="35"/>
        <v xml:space="preserve">SUB-SAHARAN AFRICA  </v>
      </c>
      <c r="U136" t="str">
        <f t="shared" si="35"/>
        <v xml:space="preserve">SUB-SAHARAN AFRICA </v>
      </c>
      <c r="V136" t="str">
        <f t="shared" si="35"/>
        <v>SUB-SAHARAN AFRICA</v>
      </c>
      <c r="W136" t="str">
        <f t="shared" si="35"/>
        <v>SUB-SAHARAN AFRICA</v>
      </c>
      <c r="X136" t="str">
        <f t="shared" si="35"/>
        <v>SUB-SAHARAN AFRICA</v>
      </c>
      <c r="Y136" t="str">
        <f t="shared" si="35"/>
        <v>SUB-SAHARAN AFRICA</v>
      </c>
      <c r="Z136" t="str">
        <f t="shared" si="35"/>
        <v>SUB-SAHARAN AFRICA</v>
      </c>
      <c r="AA136" t="str">
        <f t="shared" si="35"/>
        <v>SUB-SAHARAN AFRICA</v>
      </c>
      <c r="AB136" t="str">
        <f t="shared" si="31"/>
        <v>SUB-SAHARAN AFRICA</v>
      </c>
      <c r="AC136" t="str">
        <f t="shared" si="31"/>
        <v>SUB-SAHARAN AFRICA</v>
      </c>
      <c r="AD136" t="str">
        <f t="shared" si="31"/>
        <v>SUB-SAHARAN AFRICA</v>
      </c>
      <c r="AE136" t="str">
        <f t="shared" si="31"/>
        <v>SUB-SAHARAN AFRICA</v>
      </c>
      <c r="AF136" t="str">
        <f t="shared" si="31"/>
        <v>SUB-SAHARAN AFRICA</v>
      </c>
      <c r="AG136" t="str">
        <f t="shared" si="31"/>
        <v>SUB-SAHARAN AFRICA</v>
      </c>
      <c r="AH136" t="str">
        <f t="shared" si="31"/>
        <v>SUB-SAHARAN AFRICA</v>
      </c>
      <c r="AI136" t="str">
        <f t="shared" si="31"/>
        <v>SUB-SAHARAN AFRICA</v>
      </c>
      <c r="AJ136" t="str">
        <f t="shared" si="31"/>
        <v>SUB-SAHARAN AFRICA</v>
      </c>
      <c r="AK136" t="str">
        <f t="shared" si="31"/>
        <v>SUB-SAHARAN AFRICA</v>
      </c>
      <c r="AL136" t="str">
        <f t="shared" si="31"/>
        <v>SUB-SAHARAN AFRICA</v>
      </c>
      <c r="AM136" t="str">
        <f t="shared" si="31"/>
        <v>SUB-SAHARAN AFRICA</v>
      </c>
      <c r="AN136" t="str">
        <f t="shared" si="31"/>
        <v>SUB-SAHARAN AFRICA</v>
      </c>
      <c r="AO136" t="str">
        <f t="shared" si="31"/>
        <v>SUB-SAHARAN AFRICA</v>
      </c>
      <c r="AP136" t="str">
        <f t="shared" si="31"/>
        <v>SUB-SAHARAN AFRICA</v>
      </c>
      <c r="AQ136" t="str">
        <f t="shared" si="31"/>
        <v>SUB-SAHARAN AFRICA</v>
      </c>
      <c r="AR136" t="str">
        <f t="shared" si="31"/>
        <v>SUB-SAHARAN AFRICA</v>
      </c>
      <c r="AS136" t="str">
        <f t="shared" ref="AB136:BA146" si="36">IF(RIGHT(AR136,1)=" ",LEFT(AR136,LEN(AR136)-1),AR136)</f>
        <v>SUB-SAHARAN AFRICA</v>
      </c>
      <c r="AT136" t="str">
        <f t="shared" si="36"/>
        <v>SUB-SAHARAN AFRICA</v>
      </c>
      <c r="AU136" t="str">
        <f t="shared" si="36"/>
        <v>SUB-SAHARAN AFRICA</v>
      </c>
      <c r="AV136" t="str">
        <f t="shared" si="36"/>
        <v>SUB-SAHARAN AFRICA</v>
      </c>
      <c r="AW136" t="str">
        <f t="shared" si="36"/>
        <v>SUB-SAHARAN AFRICA</v>
      </c>
      <c r="AX136" t="str">
        <f t="shared" si="36"/>
        <v>SUB-SAHARAN AFRICA</v>
      </c>
      <c r="AY136" t="str">
        <f t="shared" si="36"/>
        <v>SUB-SAHARAN AFRICA</v>
      </c>
      <c r="AZ136" t="str">
        <f t="shared" si="36"/>
        <v>SUB-SAHARAN AFRICA</v>
      </c>
      <c r="BA136" t="str">
        <f t="shared" si="36"/>
        <v>SUB-SAHARAN AFRICA</v>
      </c>
      <c r="BB136" t="s">
        <v>674</v>
      </c>
    </row>
    <row r="137" spans="1:54" ht="14.5" x14ac:dyDescent="0.35">
      <c r="A137" s="13" t="s">
        <v>514</v>
      </c>
      <c r="B137" s="17" t="s">
        <v>380</v>
      </c>
      <c r="C137" t="str">
        <f t="shared" si="32"/>
        <v>Mayotte</v>
      </c>
      <c r="D137" s="33" t="s">
        <v>189</v>
      </c>
      <c r="E137" s="33" t="s">
        <v>674</v>
      </c>
      <c r="F137" t="str">
        <f t="shared" si="33"/>
        <v xml:space="preserve">SUB-SAHARAN AFRICA                </v>
      </c>
      <c r="G137" t="str">
        <f t="shared" si="34"/>
        <v xml:space="preserve">SUB-SAHARAN AFRICA               </v>
      </c>
      <c r="H137" t="str">
        <f t="shared" si="35"/>
        <v xml:space="preserve">SUB-SAHARAN AFRICA              </v>
      </c>
      <c r="I137" t="str">
        <f t="shared" si="35"/>
        <v xml:space="preserve">SUB-SAHARAN AFRICA             </v>
      </c>
      <c r="J137" t="str">
        <f t="shared" si="35"/>
        <v xml:space="preserve">SUB-SAHARAN AFRICA            </v>
      </c>
      <c r="K137" t="str">
        <f t="shared" si="35"/>
        <v xml:space="preserve">SUB-SAHARAN AFRICA           </v>
      </c>
      <c r="L137" t="str">
        <f t="shared" si="35"/>
        <v xml:space="preserve">SUB-SAHARAN AFRICA          </v>
      </c>
      <c r="M137" t="str">
        <f t="shared" si="35"/>
        <v xml:space="preserve">SUB-SAHARAN AFRICA         </v>
      </c>
      <c r="N137" t="str">
        <f t="shared" si="35"/>
        <v xml:space="preserve">SUB-SAHARAN AFRICA        </v>
      </c>
      <c r="O137" t="str">
        <f t="shared" si="35"/>
        <v xml:space="preserve">SUB-SAHARAN AFRICA       </v>
      </c>
      <c r="P137" t="str">
        <f t="shared" si="35"/>
        <v xml:space="preserve">SUB-SAHARAN AFRICA      </v>
      </c>
      <c r="Q137" t="str">
        <f t="shared" si="35"/>
        <v xml:space="preserve">SUB-SAHARAN AFRICA     </v>
      </c>
      <c r="R137" t="str">
        <f t="shared" si="35"/>
        <v xml:space="preserve">SUB-SAHARAN AFRICA    </v>
      </c>
      <c r="S137" t="str">
        <f t="shared" si="35"/>
        <v xml:space="preserve">SUB-SAHARAN AFRICA   </v>
      </c>
      <c r="T137" t="str">
        <f t="shared" si="35"/>
        <v xml:space="preserve">SUB-SAHARAN AFRICA  </v>
      </c>
      <c r="U137" t="str">
        <f t="shared" si="35"/>
        <v xml:space="preserve">SUB-SAHARAN AFRICA </v>
      </c>
      <c r="V137" t="str">
        <f t="shared" si="35"/>
        <v>SUB-SAHARAN AFRICA</v>
      </c>
      <c r="W137" t="str">
        <f t="shared" si="35"/>
        <v>SUB-SAHARAN AFRICA</v>
      </c>
      <c r="X137" t="str">
        <f t="shared" si="35"/>
        <v>SUB-SAHARAN AFRICA</v>
      </c>
      <c r="Y137" t="str">
        <f t="shared" si="35"/>
        <v>SUB-SAHARAN AFRICA</v>
      </c>
      <c r="Z137" t="str">
        <f t="shared" si="35"/>
        <v>SUB-SAHARAN AFRICA</v>
      </c>
      <c r="AA137" t="str">
        <f t="shared" si="35"/>
        <v>SUB-SAHARAN AFRICA</v>
      </c>
      <c r="AB137" t="str">
        <f t="shared" si="36"/>
        <v>SUB-SAHARAN AFRICA</v>
      </c>
      <c r="AC137" t="str">
        <f t="shared" si="36"/>
        <v>SUB-SAHARAN AFRICA</v>
      </c>
      <c r="AD137" t="str">
        <f t="shared" si="36"/>
        <v>SUB-SAHARAN AFRICA</v>
      </c>
      <c r="AE137" t="str">
        <f t="shared" si="36"/>
        <v>SUB-SAHARAN AFRICA</v>
      </c>
      <c r="AF137" t="str">
        <f t="shared" si="36"/>
        <v>SUB-SAHARAN AFRICA</v>
      </c>
      <c r="AG137" t="str">
        <f t="shared" si="36"/>
        <v>SUB-SAHARAN AFRICA</v>
      </c>
      <c r="AH137" t="str">
        <f t="shared" si="36"/>
        <v>SUB-SAHARAN AFRICA</v>
      </c>
      <c r="AI137" t="str">
        <f t="shared" si="36"/>
        <v>SUB-SAHARAN AFRICA</v>
      </c>
      <c r="AJ137" t="str">
        <f t="shared" si="36"/>
        <v>SUB-SAHARAN AFRICA</v>
      </c>
      <c r="AK137" t="str">
        <f t="shared" si="36"/>
        <v>SUB-SAHARAN AFRICA</v>
      </c>
      <c r="AL137" t="str">
        <f t="shared" si="36"/>
        <v>SUB-SAHARAN AFRICA</v>
      </c>
      <c r="AM137" t="str">
        <f t="shared" si="36"/>
        <v>SUB-SAHARAN AFRICA</v>
      </c>
      <c r="AN137" t="str">
        <f t="shared" si="36"/>
        <v>SUB-SAHARAN AFRICA</v>
      </c>
      <c r="AO137" t="str">
        <f t="shared" si="36"/>
        <v>SUB-SAHARAN AFRICA</v>
      </c>
      <c r="AP137" t="str">
        <f t="shared" si="36"/>
        <v>SUB-SAHARAN AFRICA</v>
      </c>
      <c r="AQ137" t="str">
        <f t="shared" si="36"/>
        <v>SUB-SAHARAN AFRICA</v>
      </c>
      <c r="AR137" t="str">
        <f t="shared" si="36"/>
        <v>SUB-SAHARAN AFRICA</v>
      </c>
      <c r="AS137" t="str">
        <f t="shared" si="36"/>
        <v>SUB-SAHARAN AFRICA</v>
      </c>
      <c r="AT137" t="str">
        <f t="shared" si="36"/>
        <v>SUB-SAHARAN AFRICA</v>
      </c>
      <c r="AU137" t="str">
        <f t="shared" si="36"/>
        <v>SUB-SAHARAN AFRICA</v>
      </c>
      <c r="AV137" t="str">
        <f t="shared" si="36"/>
        <v>SUB-SAHARAN AFRICA</v>
      </c>
      <c r="AW137" t="str">
        <f t="shared" si="36"/>
        <v>SUB-SAHARAN AFRICA</v>
      </c>
      <c r="AX137" t="str">
        <f t="shared" si="36"/>
        <v>SUB-SAHARAN AFRICA</v>
      </c>
      <c r="AY137" t="str">
        <f t="shared" si="36"/>
        <v>SUB-SAHARAN AFRICA</v>
      </c>
      <c r="AZ137" t="str">
        <f t="shared" si="36"/>
        <v>SUB-SAHARAN AFRICA</v>
      </c>
      <c r="BA137" t="str">
        <f t="shared" si="36"/>
        <v>SUB-SAHARAN AFRICA</v>
      </c>
      <c r="BB137" t="s">
        <v>674</v>
      </c>
    </row>
    <row r="138" spans="1:54" ht="14.5" x14ac:dyDescent="0.35">
      <c r="A138" s="13" t="s">
        <v>515</v>
      </c>
      <c r="B138" s="17" t="s">
        <v>382</v>
      </c>
      <c r="C138" t="str">
        <f t="shared" si="32"/>
        <v>Mexico</v>
      </c>
      <c r="D138" s="33" t="s">
        <v>190</v>
      </c>
      <c r="E138" s="33" t="s">
        <v>675</v>
      </c>
      <c r="F138" t="str">
        <f t="shared" si="33"/>
        <v xml:space="preserve">LATIN AMER. &amp; CARIB   </v>
      </c>
      <c r="G138" t="str">
        <f t="shared" si="34"/>
        <v xml:space="preserve">LATIN AMER. &amp; CARIB  </v>
      </c>
      <c r="H138" t="str">
        <f t="shared" si="35"/>
        <v xml:space="preserve">LATIN AMER. &amp; CARIB </v>
      </c>
      <c r="I138" t="str">
        <f t="shared" si="35"/>
        <v>LATIN AMER. &amp; CARIB</v>
      </c>
      <c r="J138" t="str">
        <f t="shared" si="35"/>
        <v>LATIN AMER. &amp; CARIB</v>
      </c>
      <c r="K138" t="str">
        <f t="shared" si="35"/>
        <v>LATIN AMER. &amp; CARIB</v>
      </c>
      <c r="L138" t="str">
        <f t="shared" si="35"/>
        <v>LATIN AMER. &amp; CARIB</v>
      </c>
      <c r="M138" t="str">
        <f t="shared" si="35"/>
        <v>LATIN AMER. &amp; CARIB</v>
      </c>
      <c r="N138" t="str">
        <f t="shared" si="35"/>
        <v>LATIN AMER. &amp; CARIB</v>
      </c>
      <c r="O138" t="str">
        <f t="shared" si="35"/>
        <v>LATIN AMER. &amp; CARIB</v>
      </c>
      <c r="P138" t="str">
        <f t="shared" si="35"/>
        <v>LATIN AMER. &amp; CARIB</v>
      </c>
      <c r="Q138" t="str">
        <f t="shared" si="35"/>
        <v>LATIN AMER. &amp; CARIB</v>
      </c>
      <c r="R138" t="str">
        <f t="shared" si="35"/>
        <v>LATIN AMER. &amp; CARIB</v>
      </c>
      <c r="S138" t="str">
        <f t="shared" si="35"/>
        <v>LATIN AMER. &amp; CARIB</v>
      </c>
      <c r="T138" t="str">
        <f t="shared" si="35"/>
        <v>LATIN AMER. &amp; CARIB</v>
      </c>
      <c r="U138" t="str">
        <f t="shared" si="35"/>
        <v>LATIN AMER. &amp; CARIB</v>
      </c>
      <c r="V138" t="str">
        <f t="shared" si="35"/>
        <v>LATIN AMER. &amp; CARIB</v>
      </c>
      <c r="W138" t="str">
        <f t="shared" si="35"/>
        <v>LATIN AMER. &amp; CARIB</v>
      </c>
      <c r="X138" t="str">
        <f t="shared" si="35"/>
        <v>LATIN AMER. &amp; CARIB</v>
      </c>
      <c r="Y138" t="str">
        <f t="shared" si="35"/>
        <v>LATIN AMER. &amp; CARIB</v>
      </c>
      <c r="Z138" t="str">
        <f t="shared" si="35"/>
        <v>LATIN AMER. &amp; CARIB</v>
      </c>
      <c r="AA138" t="str">
        <f t="shared" si="35"/>
        <v>LATIN AMER. &amp; CARIB</v>
      </c>
      <c r="AB138" t="str">
        <f t="shared" si="36"/>
        <v>LATIN AMER. &amp; CARIB</v>
      </c>
      <c r="AC138" t="str">
        <f t="shared" si="36"/>
        <v>LATIN AMER. &amp; CARIB</v>
      </c>
      <c r="AD138" t="str">
        <f t="shared" si="36"/>
        <v>LATIN AMER. &amp; CARIB</v>
      </c>
      <c r="AE138" t="str">
        <f t="shared" si="36"/>
        <v>LATIN AMER. &amp; CARIB</v>
      </c>
      <c r="AF138" t="str">
        <f t="shared" si="36"/>
        <v>LATIN AMER. &amp; CARIB</v>
      </c>
      <c r="AG138" t="str">
        <f t="shared" si="36"/>
        <v>LATIN AMER. &amp; CARIB</v>
      </c>
      <c r="AH138" t="str">
        <f t="shared" si="36"/>
        <v>LATIN AMER. &amp; CARIB</v>
      </c>
      <c r="AI138" t="str">
        <f t="shared" si="36"/>
        <v>LATIN AMER. &amp; CARIB</v>
      </c>
      <c r="AJ138" t="str">
        <f t="shared" si="36"/>
        <v>LATIN AMER. &amp; CARIB</v>
      </c>
      <c r="AK138" t="str">
        <f t="shared" si="36"/>
        <v>LATIN AMER. &amp; CARIB</v>
      </c>
      <c r="AL138" t="str">
        <f t="shared" si="36"/>
        <v>LATIN AMER. &amp; CARIB</v>
      </c>
      <c r="AM138" t="str">
        <f t="shared" si="36"/>
        <v>LATIN AMER. &amp; CARIB</v>
      </c>
      <c r="AN138" t="str">
        <f t="shared" si="36"/>
        <v>LATIN AMER. &amp; CARIB</v>
      </c>
      <c r="AO138" t="str">
        <f t="shared" si="36"/>
        <v>LATIN AMER. &amp; CARIB</v>
      </c>
      <c r="AP138" t="str">
        <f t="shared" si="36"/>
        <v>LATIN AMER. &amp; CARIB</v>
      </c>
      <c r="AQ138" t="str">
        <f t="shared" si="36"/>
        <v>LATIN AMER. &amp; CARIB</v>
      </c>
      <c r="AR138" t="str">
        <f t="shared" si="36"/>
        <v>LATIN AMER. &amp; CARIB</v>
      </c>
      <c r="AS138" t="str">
        <f t="shared" si="36"/>
        <v>LATIN AMER. &amp; CARIB</v>
      </c>
      <c r="AT138" t="str">
        <f t="shared" si="36"/>
        <v>LATIN AMER. &amp; CARIB</v>
      </c>
      <c r="AU138" t="str">
        <f t="shared" si="36"/>
        <v>LATIN AMER. &amp; CARIB</v>
      </c>
      <c r="AV138" t="str">
        <f t="shared" si="36"/>
        <v>LATIN AMER. &amp; CARIB</v>
      </c>
      <c r="AW138" t="str">
        <f t="shared" si="36"/>
        <v>LATIN AMER. &amp; CARIB</v>
      </c>
      <c r="AX138" t="str">
        <f t="shared" si="36"/>
        <v>LATIN AMER. &amp; CARIB</v>
      </c>
      <c r="AY138" t="str">
        <f t="shared" si="36"/>
        <v>LATIN AMER. &amp; CARIB</v>
      </c>
      <c r="AZ138" t="str">
        <f t="shared" si="36"/>
        <v>LATIN AMER. &amp; CARIB</v>
      </c>
      <c r="BA138" t="str">
        <f t="shared" si="36"/>
        <v>LATIN AMER. &amp; CARIB</v>
      </c>
      <c r="BB138" t="s">
        <v>675</v>
      </c>
    </row>
    <row r="139" spans="1:54" ht="14.5" x14ac:dyDescent="0.35">
      <c r="A139" s="12" t="s">
        <v>516</v>
      </c>
      <c r="B139" s="17" t="s">
        <v>376</v>
      </c>
      <c r="C139" t="str">
        <f t="shared" si="32"/>
        <v>Micronesia, Fed. St.</v>
      </c>
      <c r="D139" s="33" t="s">
        <v>653</v>
      </c>
      <c r="E139" s="33" t="s">
        <v>678</v>
      </c>
      <c r="F139" t="str">
        <f t="shared" si="33"/>
        <v xml:space="preserve">OCEANIA                           </v>
      </c>
      <c r="G139" t="str">
        <f t="shared" si="34"/>
        <v xml:space="preserve">OCEANIA                          </v>
      </c>
      <c r="H139" t="str">
        <f t="shared" si="35"/>
        <v xml:space="preserve">OCEANIA                         </v>
      </c>
      <c r="I139" t="str">
        <f t="shared" si="35"/>
        <v xml:space="preserve">OCEANIA                        </v>
      </c>
      <c r="J139" t="str">
        <f t="shared" si="35"/>
        <v xml:space="preserve">OCEANIA                       </v>
      </c>
      <c r="K139" t="str">
        <f t="shared" si="35"/>
        <v xml:space="preserve">OCEANIA                      </v>
      </c>
      <c r="L139" t="str">
        <f t="shared" si="35"/>
        <v xml:space="preserve">OCEANIA                     </v>
      </c>
      <c r="M139" t="str">
        <f t="shared" si="35"/>
        <v xml:space="preserve">OCEANIA                    </v>
      </c>
      <c r="N139" t="str">
        <f t="shared" si="35"/>
        <v xml:space="preserve">OCEANIA                   </v>
      </c>
      <c r="O139" t="str">
        <f t="shared" si="35"/>
        <v xml:space="preserve">OCEANIA                  </v>
      </c>
      <c r="P139" t="str">
        <f t="shared" si="35"/>
        <v xml:space="preserve">OCEANIA                 </v>
      </c>
      <c r="Q139" t="str">
        <f t="shared" si="35"/>
        <v xml:space="preserve">OCEANIA                </v>
      </c>
      <c r="R139" t="str">
        <f t="shared" si="35"/>
        <v xml:space="preserve">OCEANIA               </v>
      </c>
      <c r="S139" t="str">
        <f t="shared" si="35"/>
        <v xml:space="preserve">OCEANIA              </v>
      </c>
      <c r="T139" t="str">
        <f t="shared" si="35"/>
        <v xml:space="preserve">OCEANIA             </v>
      </c>
      <c r="U139" t="str">
        <f t="shared" si="35"/>
        <v xml:space="preserve">OCEANIA            </v>
      </c>
      <c r="V139" t="str">
        <f t="shared" si="35"/>
        <v xml:space="preserve">OCEANIA           </v>
      </c>
      <c r="W139" t="str">
        <f t="shared" si="35"/>
        <v xml:space="preserve">OCEANIA          </v>
      </c>
      <c r="X139" t="str">
        <f t="shared" si="35"/>
        <v xml:space="preserve">OCEANIA         </v>
      </c>
      <c r="Y139" t="str">
        <f t="shared" si="35"/>
        <v xml:space="preserve">OCEANIA        </v>
      </c>
      <c r="Z139" t="str">
        <f t="shared" si="35"/>
        <v xml:space="preserve">OCEANIA       </v>
      </c>
      <c r="AA139" t="str">
        <f t="shared" si="35"/>
        <v xml:space="preserve">OCEANIA      </v>
      </c>
      <c r="AB139" t="str">
        <f t="shared" si="36"/>
        <v xml:space="preserve">OCEANIA     </v>
      </c>
      <c r="AC139" t="str">
        <f t="shared" si="36"/>
        <v xml:space="preserve">OCEANIA    </v>
      </c>
      <c r="AD139" t="str">
        <f t="shared" si="36"/>
        <v xml:space="preserve">OCEANIA   </v>
      </c>
      <c r="AE139" t="str">
        <f t="shared" si="36"/>
        <v xml:space="preserve">OCEANIA  </v>
      </c>
      <c r="AF139" t="str">
        <f t="shared" si="36"/>
        <v xml:space="preserve">OCEANIA </v>
      </c>
      <c r="AG139" t="str">
        <f t="shared" si="36"/>
        <v>OCEANIA</v>
      </c>
      <c r="AH139" t="str">
        <f t="shared" si="36"/>
        <v>OCEANIA</v>
      </c>
      <c r="AI139" t="str">
        <f t="shared" si="36"/>
        <v>OCEANIA</v>
      </c>
      <c r="AJ139" t="str">
        <f t="shared" si="36"/>
        <v>OCEANIA</v>
      </c>
      <c r="AK139" t="str">
        <f t="shared" si="36"/>
        <v>OCEANIA</v>
      </c>
      <c r="AL139" t="str">
        <f t="shared" si="36"/>
        <v>OCEANIA</v>
      </c>
      <c r="AM139" t="str">
        <f t="shared" si="36"/>
        <v>OCEANIA</v>
      </c>
      <c r="AN139" t="str">
        <f t="shared" si="36"/>
        <v>OCEANIA</v>
      </c>
      <c r="AO139" t="str">
        <f t="shared" si="36"/>
        <v>OCEANIA</v>
      </c>
      <c r="AP139" t="str">
        <f t="shared" si="36"/>
        <v>OCEANIA</v>
      </c>
      <c r="AQ139" t="str">
        <f t="shared" si="36"/>
        <v>OCEANIA</v>
      </c>
      <c r="AR139" t="str">
        <f t="shared" si="36"/>
        <v>OCEANIA</v>
      </c>
      <c r="AS139" t="str">
        <f t="shared" si="36"/>
        <v>OCEANIA</v>
      </c>
      <c r="AT139" t="str">
        <f t="shared" si="36"/>
        <v>OCEANIA</v>
      </c>
      <c r="AU139" t="str">
        <f t="shared" si="36"/>
        <v>OCEANIA</v>
      </c>
      <c r="AV139" t="str">
        <f t="shared" si="36"/>
        <v>OCEANIA</v>
      </c>
      <c r="AW139" t="str">
        <f t="shared" si="36"/>
        <v>OCEANIA</v>
      </c>
      <c r="AX139" t="str">
        <f t="shared" si="36"/>
        <v>OCEANIA</v>
      </c>
      <c r="AY139" t="str">
        <f t="shared" si="36"/>
        <v>OCEANIA</v>
      </c>
      <c r="AZ139" t="str">
        <f t="shared" si="36"/>
        <v>OCEANIA</v>
      </c>
      <c r="BA139" t="str">
        <f t="shared" si="36"/>
        <v>OCEANIA</v>
      </c>
      <c r="BB139" t="s">
        <v>678</v>
      </c>
    </row>
    <row r="140" spans="1:54" ht="14.5" x14ac:dyDescent="0.35">
      <c r="A140" s="13" t="s">
        <v>517</v>
      </c>
      <c r="B140" s="17" t="s">
        <v>386</v>
      </c>
      <c r="C140" t="str">
        <f t="shared" si="32"/>
        <v>Moldova</v>
      </c>
      <c r="D140" s="33" t="s">
        <v>654</v>
      </c>
      <c r="E140" s="33" t="s">
        <v>676</v>
      </c>
      <c r="F140" t="str">
        <f t="shared" si="33"/>
        <v>C.W. OF IND. STATES</v>
      </c>
      <c r="G140" t="str">
        <f t="shared" si="34"/>
        <v>C.W. OF IND. STATES</v>
      </c>
      <c r="H140" t="str">
        <f t="shared" si="35"/>
        <v>C.W. OF IND. STATES</v>
      </c>
      <c r="I140" t="str">
        <f t="shared" si="35"/>
        <v>C.W. OF IND. STATES</v>
      </c>
      <c r="J140" t="str">
        <f t="shared" si="35"/>
        <v>C.W. OF IND. STATES</v>
      </c>
      <c r="K140" t="str">
        <f t="shared" si="35"/>
        <v>C.W. OF IND. STATES</v>
      </c>
      <c r="L140" t="str">
        <f t="shared" si="35"/>
        <v>C.W. OF IND. STATES</v>
      </c>
      <c r="M140" t="str">
        <f t="shared" si="35"/>
        <v>C.W. OF IND. STATES</v>
      </c>
      <c r="N140" t="str">
        <f t="shared" si="35"/>
        <v>C.W. OF IND. STATES</v>
      </c>
      <c r="O140" t="str">
        <f t="shared" si="35"/>
        <v>C.W. OF IND. STATES</v>
      </c>
      <c r="P140" t="str">
        <f t="shared" si="35"/>
        <v>C.W. OF IND. STATES</v>
      </c>
      <c r="Q140" t="str">
        <f t="shared" si="35"/>
        <v>C.W. OF IND. STATES</v>
      </c>
      <c r="R140" t="str">
        <f t="shared" si="35"/>
        <v>C.W. OF IND. STATES</v>
      </c>
      <c r="S140" t="str">
        <f t="shared" si="35"/>
        <v>C.W. OF IND. STATES</v>
      </c>
      <c r="T140" t="str">
        <f t="shared" si="35"/>
        <v>C.W. OF IND. STATES</v>
      </c>
      <c r="U140" t="str">
        <f t="shared" si="35"/>
        <v>C.W. OF IND. STATES</v>
      </c>
      <c r="V140" t="str">
        <f t="shared" si="35"/>
        <v>C.W. OF IND. STATES</v>
      </c>
      <c r="W140" t="str">
        <f t="shared" si="35"/>
        <v>C.W. OF IND. STATES</v>
      </c>
      <c r="X140" t="str">
        <f t="shared" si="35"/>
        <v>C.W. OF IND. STATES</v>
      </c>
      <c r="Y140" t="str">
        <f t="shared" si="35"/>
        <v>C.W. OF IND. STATES</v>
      </c>
      <c r="Z140" t="str">
        <f t="shared" si="35"/>
        <v>C.W. OF IND. STATES</v>
      </c>
      <c r="AA140" t="str">
        <f t="shared" si="35"/>
        <v>C.W. OF IND. STATES</v>
      </c>
      <c r="AB140" t="str">
        <f t="shared" si="36"/>
        <v>C.W. OF IND. STATES</v>
      </c>
      <c r="AC140" t="str">
        <f t="shared" si="36"/>
        <v>C.W. OF IND. STATES</v>
      </c>
      <c r="AD140" t="str">
        <f t="shared" si="36"/>
        <v>C.W. OF IND. STATES</v>
      </c>
      <c r="AE140" t="str">
        <f t="shared" si="36"/>
        <v>C.W. OF IND. STATES</v>
      </c>
      <c r="AF140" t="str">
        <f t="shared" si="36"/>
        <v>C.W. OF IND. STATES</v>
      </c>
      <c r="AG140" t="str">
        <f t="shared" si="36"/>
        <v>C.W. OF IND. STATES</v>
      </c>
      <c r="AH140" t="str">
        <f t="shared" si="36"/>
        <v>C.W. OF IND. STATES</v>
      </c>
      <c r="AI140" t="str">
        <f t="shared" si="36"/>
        <v>C.W. OF IND. STATES</v>
      </c>
      <c r="AJ140" t="str">
        <f t="shared" si="36"/>
        <v>C.W. OF IND. STATES</v>
      </c>
      <c r="AK140" t="str">
        <f t="shared" si="36"/>
        <v>C.W. OF IND. STATES</v>
      </c>
      <c r="AL140" t="str">
        <f t="shared" si="36"/>
        <v>C.W. OF IND. STATES</v>
      </c>
      <c r="AM140" t="str">
        <f t="shared" si="36"/>
        <v>C.W. OF IND. STATES</v>
      </c>
      <c r="AN140" t="str">
        <f t="shared" si="36"/>
        <v>C.W. OF IND. STATES</v>
      </c>
      <c r="AO140" t="str">
        <f t="shared" si="36"/>
        <v>C.W. OF IND. STATES</v>
      </c>
      <c r="AP140" t="str">
        <f t="shared" si="36"/>
        <v>C.W. OF IND. STATES</v>
      </c>
      <c r="AQ140" t="str">
        <f t="shared" si="36"/>
        <v>C.W. OF IND. STATES</v>
      </c>
      <c r="AR140" t="str">
        <f t="shared" si="36"/>
        <v>C.W. OF IND. STATES</v>
      </c>
      <c r="AS140" t="str">
        <f t="shared" si="36"/>
        <v>C.W. OF IND. STATES</v>
      </c>
      <c r="AT140" t="str">
        <f t="shared" si="36"/>
        <v>C.W. OF IND. STATES</v>
      </c>
      <c r="AU140" t="str">
        <f t="shared" si="36"/>
        <v>C.W. OF IND. STATES</v>
      </c>
      <c r="AV140" t="str">
        <f t="shared" si="36"/>
        <v>C.W. OF IND. STATES</v>
      </c>
      <c r="AW140" t="str">
        <f t="shared" si="36"/>
        <v>C.W. OF IND. STATES</v>
      </c>
      <c r="AX140" t="str">
        <f t="shared" si="36"/>
        <v>C.W. OF IND. STATES</v>
      </c>
      <c r="AY140" t="str">
        <f t="shared" si="36"/>
        <v>C.W. OF IND. STATES</v>
      </c>
      <c r="AZ140" t="str">
        <f t="shared" si="36"/>
        <v>C.W. OF IND. STATES</v>
      </c>
      <c r="BA140" t="str">
        <f t="shared" si="36"/>
        <v>C.W. OF IND. STATES</v>
      </c>
      <c r="BB140" t="s">
        <v>676</v>
      </c>
    </row>
    <row r="141" spans="1:54" ht="14.5" x14ac:dyDescent="0.35">
      <c r="A141" s="13" t="s">
        <v>518</v>
      </c>
      <c r="B141" s="17" t="s">
        <v>378</v>
      </c>
      <c r="C141" t="str">
        <f t="shared" si="32"/>
        <v>Monaco</v>
      </c>
      <c r="D141" s="33" t="s">
        <v>192</v>
      </c>
      <c r="E141" s="33" t="s">
        <v>673</v>
      </c>
      <c r="F141" t="str">
        <f t="shared" si="33"/>
        <v xml:space="preserve">WESTERN EUROPE                    </v>
      </c>
      <c r="G141" t="str">
        <f t="shared" si="34"/>
        <v xml:space="preserve">WESTERN EUROPE                   </v>
      </c>
      <c r="H141" t="str">
        <f t="shared" si="35"/>
        <v xml:space="preserve">WESTERN EUROPE                  </v>
      </c>
      <c r="I141" t="str">
        <f t="shared" si="35"/>
        <v xml:space="preserve">WESTERN EUROPE                 </v>
      </c>
      <c r="J141" t="str">
        <f t="shared" si="35"/>
        <v xml:space="preserve">WESTERN EUROPE                </v>
      </c>
      <c r="K141" t="str">
        <f t="shared" si="35"/>
        <v xml:space="preserve">WESTERN EUROPE               </v>
      </c>
      <c r="L141" t="str">
        <f t="shared" si="35"/>
        <v xml:space="preserve">WESTERN EUROPE              </v>
      </c>
      <c r="M141" t="str">
        <f t="shared" si="35"/>
        <v xml:space="preserve">WESTERN EUROPE             </v>
      </c>
      <c r="N141" t="str">
        <f t="shared" si="35"/>
        <v xml:space="preserve">WESTERN EUROPE            </v>
      </c>
      <c r="O141" t="str">
        <f t="shared" si="35"/>
        <v xml:space="preserve">WESTERN EUROPE           </v>
      </c>
      <c r="P141" t="str">
        <f t="shared" si="35"/>
        <v xml:space="preserve">WESTERN EUROPE          </v>
      </c>
      <c r="Q141" t="str">
        <f t="shared" si="35"/>
        <v xml:space="preserve">WESTERN EUROPE         </v>
      </c>
      <c r="R141" t="str">
        <f t="shared" si="35"/>
        <v xml:space="preserve">WESTERN EUROPE        </v>
      </c>
      <c r="S141" t="str">
        <f t="shared" si="35"/>
        <v xml:space="preserve">WESTERN EUROPE       </v>
      </c>
      <c r="T141" t="str">
        <f t="shared" si="35"/>
        <v xml:space="preserve">WESTERN EUROPE      </v>
      </c>
      <c r="U141" t="str">
        <f t="shared" si="35"/>
        <v xml:space="preserve">WESTERN EUROPE     </v>
      </c>
      <c r="V141" t="str">
        <f t="shared" si="35"/>
        <v xml:space="preserve">WESTERN EUROPE    </v>
      </c>
      <c r="W141" t="str">
        <f t="shared" si="35"/>
        <v xml:space="preserve">WESTERN EUROPE   </v>
      </c>
      <c r="X141" t="str">
        <f t="shared" si="35"/>
        <v xml:space="preserve">WESTERN EUROPE  </v>
      </c>
      <c r="Y141" t="str">
        <f t="shared" si="35"/>
        <v xml:space="preserve">WESTERN EUROPE </v>
      </c>
      <c r="Z141" t="str">
        <f t="shared" si="35"/>
        <v>WESTERN EUROPE</v>
      </c>
      <c r="AA141" t="str">
        <f t="shared" si="35"/>
        <v>WESTERN EUROPE</v>
      </c>
      <c r="AB141" t="str">
        <f t="shared" si="36"/>
        <v>WESTERN EUROPE</v>
      </c>
      <c r="AC141" t="str">
        <f t="shared" si="36"/>
        <v>WESTERN EUROPE</v>
      </c>
      <c r="AD141" t="str">
        <f t="shared" si="36"/>
        <v>WESTERN EUROPE</v>
      </c>
      <c r="AE141" t="str">
        <f t="shared" si="36"/>
        <v>WESTERN EUROPE</v>
      </c>
      <c r="AF141" t="str">
        <f t="shared" si="36"/>
        <v>WESTERN EUROPE</v>
      </c>
      <c r="AG141" t="str">
        <f t="shared" si="36"/>
        <v>WESTERN EUROPE</v>
      </c>
      <c r="AH141" t="str">
        <f t="shared" si="36"/>
        <v>WESTERN EUROPE</v>
      </c>
      <c r="AI141" t="str">
        <f t="shared" si="36"/>
        <v>WESTERN EUROPE</v>
      </c>
      <c r="AJ141" t="str">
        <f t="shared" si="36"/>
        <v>WESTERN EUROPE</v>
      </c>
      <c r="AK141" t="str">
        <f t="shared" si="36"/>
        <v>WESTERN EUROPE</v>
      </c>
      <c r="AL141" t="str">
        <f t="shared" si="36"/>
        <v>WESTERN EUROPE</v>
      </c>
      <c r="AM141" t="str">
        <f t="shared" si="36"/>
        <v>WESTERN EUROPE</v>
      </c>
      <c r="AN141" t="str">
        <f t="shared" si="36"/>
        <v>WESTERN EUROPE</v>
      </c>
      <c r="AO141" t="str">
        <f t="shared" si="36"/>
        <v>WESTERN EUROPE</v>
      </c>
      <c r="AP141" t="str">
        <f t="shared" si="36"/>
        <v>WESTERN EUROPE</v>
      </c>
      <c r="AQ141" t="str">
        <f t="shared" si="36"/>
        <v>WESTERN EUROPE</v>
      </c>
      <c r="AR141" t="str">
        <f t="shared" si="36"/>
        <v>WESTERN EUROPE</v>
      </c>
      <c r="AS141" t="str">
        <f t="shared" si="36"/>
        <v>WESTERN EUROPE</v>
      </c>
      <c r="AT141" t="str">
        <f t="shared" si="36"/>
        <v>WESTERN EUROPE</v>
      </c>
      <c r="AU141" t="str">
        <f t="shared" si="36"/>
        <v>WESTERN EUROPE</v>
      </c>
      <c r="AV141" t="str">
        <f t="shared" si="36"/>
        <v>WESTERN EUROPE</v>
      </c>
      <c r="AW141" t="str">
        <f t="shared" si="36"/>
        <v>WESTERN EUROPE</v>
      </c>
      <c r="AX141" t="str">
        <f t="shared" si="36"/>
        <v>WESTERN EUROPE</v>
      </c>
      <c r="AY141" t="str">
        <f t="shared" si="36"/>
        <v>WESTERN EUROPE</v>
      </c>
      <c r="AZ141" t="str">
        <f t="shared" si="36"/>
        <v>WESTERN EUROPE</v>
      </c>
      <c r="BA141" t="str">
        <f t="shared" si="36"/>
        <v>WESTERN EUROPE</v>
      </c>
      <c r="BB141" t="s">
        <v>673</v>
      </c>
    </row>
    <row r="142" spans="1:54" ht="14.5" x14ac:dyDescent="0.35">
      <c r="A142" s="13" t="s">
        <v>519</v>
      </c>
      <c r="B142" s="17" t="s">
        <v>370</v>
      </c>
      <c r="C142" t="str">
        <f t="shared" si="32"/>
        <v>Mongolia</v>
      </c>
      <c r="D142" s="33" t="s">
        <v>193</v>
      </c>
      <c r="E142" s="33" t="s">
        <v>670</v>
      </c>
      <c r="F142" t="str">
        <f t="shared" si="33"/>
        <v xml:space="preserve">ASIA (EX. NEAR EAST)        </v>
      </c>
      <c r="G142" t="str">
        <f t="shared" si="34"/>
        <v xml:space="preserve">ASIA (EX. NEAR EAST)       </v>
      </c>
      <c r="H142" t="str">
        <f t="shared" si="35"/>
        <v xml:space="preserve">ASIA (EX. NEAR EAST)      </v>
      </c>
      <c r="I142" t="str">
        <f t="shared" si="35"/>
        <v xml:space="preserve">ASIA (EX. NEAR EAST)     </v>
      </c>
      <c r="J142" t="str">
        <f t="shared" si="35"/>
        <v xml:space="preserve">ASIA (EX. NEAR EAST)    </v>
      </c>
      <c r="K142" t="str">
        <f t="shared" si="35"/>
        <v xml:space="preserve">ASIA (EX. NEAR EAST)   </v>
      </c>
      <c r="L142" t="str">
        <f t="shared" si="35"/>
        <v xml:space="preserve">ASIA (EX. NEAR EAST)  </v>
      </c>
      <c r="M142" t="str">
        <f t="shared" si="35"/>
        <v xml:space="preserve">ASIA (EX. NEAR EAST) </v>
      </c>
      <c r="N142" t="str">
        <f t="shared" si="35"/>
        <v>ASIA (EX. NEAR EAST)</v>
      </c>
      <c r="O142" t="str">
        <f t="shared" si="35"/>
        <v>ASIA (EX. NEAR EAST)</v>
      </c>
      <c r="P142" t="str">
        <f t="shared" si="35"/>
        <v>ASIA (EX. NEAR EAST)</v>
      </c>
      <c r="Q142" t="str">
        <f t="shared" si="35"/>
        <v>ASIA (EX. NEAR EAST)</v>
      </c>
      <c r="R142" t="str">
        <f t="shared" si="35"/>
        <v>ASIA (EX. NEAR EAST)</v>
      </c>
      <c r="S142" t="str">
        <f t="shared" si="35"/>
        <v>ASIA (EX. NEAR EAST)</v>
      </c>
      <c r="T142" t="str">
        <f t="shared" si="35"/>
        <v>ASIA (EX. NEAR EAST)</v>
      </c>
      <c r="U142" t="str">
        <f t="shared" si="35"/>
        <v>ASIA (EX. NEAR EAST)</v>
      </c>
      <c r="V142" t="str">
        <f t="shared" si="35"/>
        <v>ASIA (EX. NEAR EAST)</v>
      </c>
      <c r="W142" t="str">
        <f t="shared" si="35"/>
        <v>ASIA (EX. NEAR EAST)</v>
      </c>
      <c r="X142" t="str">
        <f t="shared" si="35"/>
        <v>ASIA (EX. NEAR EAST)</v>
      </c>
      <c r="Y142" t="str">
        <f t="shared" si="35"/>
        <v>ASIA (EX. NEAR EAST)</v>
      </c>
      <c r="Z142" t="str">
        <f t="shared" si="35"/>
        <v>ASIA (EX. NEAR EAST)</v>
      </c>
      <c r="AA142" t="str">
        <f t="shared" si="35"/>
        <v>ASIA (EX. NEAR EAST)</v>
      </c>
      <c r="AB142" t="str">
        <f t="shared" si="36"/>
        <v>ASIA (EX. NEAR EAST)</v>
      </c>
      <c r="AC142" t="str">
        <f t="shared" si="36"/>
        <v>ASIA (EX. NEAR EAST)</v>
      </c>
      <c r="AD142" t="str">
        <f t="shared" si="36"/>
        <v>ASIA (EX. NEAR EAST)</v>
      </c>
      <c r="AE142" t="str">
        <f t="shared" si="36"/>
        <v>ASIA (EX. NEAR EAST)</v>
      </c>
      <c r="AF142" t="str">
        <f t="shared" si="36"/>
        <v>ASIA (EX. NEAR EAST)</v>
      </c>
      <c r="AG142" t="str">
        <f t="shared" si="36"/>
        <v>ASIA (EX. NEAR EAST)</v>
      </c>
      <c r="AH142" t="str">
        <f t="shared" si="36"/>
        <v>ASIA (EX. NEAR EAST)</v>
      </c>
      <c r="AI142" t="str">
        <f t="shared" si="36"/>
        <v>ASIA (EX. NEAR EAST)</v>
      </c>
      <c r="AJ142" t="str">
        <f t="shared" si="36"/>
        <v>ASIA (EX. NEAR EAST)</v>
      </c>
      <c r="AK142" t="str">
        <f t="shared" si="36"/>
        <v>ASIA (EX. NEAR EAST)</v>
      </c>
      <c r="AL142" t="str">
        <f t="shared" si="36"/>
        <v>ASIA (EX. NEAR EAST)</v>
      </c>
      <c r="AM142" t="str">
        <f t="shared" si="36"/>
        <v>ASIA (EX. NEAR EAST)</v>
      </c>
      <c r="AN142" t="str">
        <f t="shared" si="36"/>
        <v>ASIA (EX. NEAR EAST)</v>
      </c>
      <c r="AO142" t="str">
        <f t="shared" si="36"/>
        <v>ASIA (EX. NEAR EAST)</v>
      </c>
      <c r="AP142" t="str">
        <f t="shared" si="36"/>
        <v>ASIA (EX. NEAR EAST)</v>
      </c>
      <c r="AQ142" t="str">
        <f t="shared" si="36"/>
        <v>ASIA (EX. NEAR EAST)</v>
      </c>
      <c r="AR142" t="str">
        <f t="shared" si="36"/>
        <v>ASIA (EX. NEAR EAST)</v>
      </c>
      <c r="AS142" t="str">
        <f t="shared" si="36"/>
        <v>ASIA (EX. NEAR EAST)</v>
      </c>
      <c r="AT142" t="str">
        <f t="shared" si="36"/>
        <v>ASIA (EX. NEAR EAST)</v>
      </c>
      <c r="AU142" t="str">
        <f t="shared" si="36"/>
        <v>ASIA (EX. NEAR EAST)</v>
      </c>
      <c r="AV142" t="str">
        <f t="shared" si="36"/>
        <v>ASIA (EX. NEAR EAST)</v>
      </c>
      <c r="AW142" t="str">
        <f t="shared" si="36"/>
        <v>ASIA (EX. NEAR EAST)</v>
      </c>
      <c r="AX142" t="str">
        <f t="shared" si="36"/>
        <v>ASIA (EX. NEAR EAST)</v>
      </c>
      <c r="AY142" t="str">
        <f t="shared" si="36"/>
        <v>ASIA (EX. NEAR EAST)</v>
      </c>
      <c r="AZ142" t="str">
        <f t="shared" si="36"/>
        <v>ASIA (EX. NEAR EAST)</v>
      </c>
      <c r="BA142" t="str">
        <f t="shared" si="36"/>
        <v>ASIA (EX. NEAR EAST)</v>
      </c>
      <c r="BB142" t="s">
        <v>670</v>
      </c>
    </row>
    <row r="143" spans="1:54" ht="14.5" x14ac:dyDescent="0.35">
      <c r="A143" s="13" t="s">
        <v>520</v>
      </c>
      <c r="B143" s="17" t="s">
        <v>382</v>
      </c>
      <c r="C143" t="str">
        <f t="shared" si="32"/>
        <v>Montserrat</v>
      </c>
      <c r="D143" s="33" t="s">
        <v>195</v>
      </c>
      <c r="E143" s="33" t="s">
        <v>675</v>
      </c>
      <c r="F143" t="str">
        <f t="shared" si="33"/>
        <v xml:space="preserve">LATIN AMER. &amp; CARIB   </v>
      </c>
      <c r="G143" t="str">
        <f t="shared" si="34"/>
        <v xml:space="preserve">LATIN AMER. &amp; CARIB  </v>
      </c>
      <c r="H143" t="str">
        <f t="shared" si="35"/>
        <v xml:space="preserve">LATIN AMER. &amp; CARIB </v>
      </c>
      <c r="I143" t="str">
        <f t="shared" si="35"/>
        <v>LATIN AMER. &amp; CARIB</v>
      </c>
      <c r="J143" t="str">
        <f t="shared" si="35"/>
        <v>LATIN AMER. &amp; CARIB</v>
      </c>
      <c r="K143" t="str">
        <f t="shared" si="35"/>
        <v>LATIN AMER. &amp; CARIB</v>
      </c>
      <c r="L143" t="str">
        <f t="shared" si="35"/>
        <v>LATIN AMER. &amp; CARIB</v>
      </c>
      <c r="M143" t="str">
        <f t="shared" si="35"/>
        <v>LATIN AMER. &amp; CARIB</v>
      </c>
      <c r="N143" t="str">
        <f t="shared" si="35"/>
        <v>LATIN AMER. &amp; CARIB</v>
      </c>
      <c r="O143" t="str">
        <f t="shared" si="35"/>
        <v>LATIN AMER. &amp; CARIB</v>
      </c>
      <c r="P143" t="str">
        <f t="shared" si="35"/>
        <v>LATIN AMER. &amp; CARIB</v>
      </c>
      <c r="Q143" t="str">
        <f t="shared" si="35"/>
        <v>LATIN AMER. &amp; CARIB</v>
      </c>
      <c r="R143" t="str">
        <f t="shared" si="35"/>
        <v>LATIN AMER. &amp; CARIB</v>
      </c>
      <c r="S143" t="str">
        <f t="shared" si="35"/>
        <v>LATIN AMER. &amp; CARIB</v>
      </c>
      <c r="T143" t="str">
        <f t="shared" si="35"/>
        <v>LATIN AMER. &amp; CARIB</v>
      </c>
      <c r="U143" t="str">
        <f t="shared" si="35"/>
        <v>LATIN AMER. &amp; CARIB</v>
      </c>
      <c r="V143" t="str">
        <f t="shared" si="35"/>
        <v>LATIN AMER. &amp; CARIB</v>
      </c>
      <c r="W143" t="str">
        <f t="shared" si="35"/>
        <v>LATIN AMER. &amp; CARIB</v>
      </c>
      <c r="X143" t="str">
        <f t="shared" si="35"/>
        <v>LATIN AMER. &amp; CARIB</v>
      </c>
      <c r="Y143" t="str">
        <f t="shared" si="35"/>
        <v>LATIN AMER. &amp; CARIB</v>
      </c>
      <c r="Z143" t="str">
        <f t="shared" si="35"/>
        <v>LATIN AMER. &amp; CARIB</v>
      </c>
      <c r="AA143" t="str">
        <f t="shared" si="35"/>
        <v>LATIN AMER. &amp; CARIB</v>
      </c>
      <c r="AB143" t="str">
        <f t="shared" si="36"/>
        <v>LATIN AMER. &amp; CARIB</v>
      </c>
      <c r="AC143" t="str">
        <f t="shared" si="36"/>
        <v>LATIN AMER. &amp; CARIB</v>
      </c>
      <c r="AD143" t="str">
        <f t="shared" si="36"/>
        <v>LATIN AMER. &amp; CARIB</v>
      </c>
      <c r="AE143" t="str">
        <f t="shared" si="36"/>
        <v>LATIN AMER. &amp; CARIB</v>
      </c>
      <c r="AF143" t="str">
        <f t="shared" si="36"/>
        <v>LATIN AMER. &amp; CARIB</v>
      </c>
      <c r="AG143" t="str">
        <f t="shared" si="36"/>
        <v>LATIN AMER. &amp; CARIB</v>
      </c>
      <c r="AH143" t="str">
        <f t="shared" si="36"/>
        <v>LATIN AMER. &amp; CARIB</v>
      </c>
      <c r="AI143" t="str">
        <f t="shared" si="36"/>
        <v>LATIN AMER. &amp; CARIB</v>
      </c>
      <c r="AJ143" t="str">
        <f t="shared" si="36"/>
        <v>LATIN AMER. &amp; CARIB</v>
      </c>
      <c r="AK143" t="str">
        <f t="shared" si="36"/>
        <v>LATIN AMER. &amp; CARIB</v>
      </c>
      <c r="AL143" t="str">
        <f t="shared" si="36"/>
        <v>LATIN AMER. &amp; CARIB</v>
      </c>
      <c r="AM143" t="str">
        <f t="shared" si="36"/>
        <v>LATIN AMER. &amp; CARIB</v>
      </c>
      <c r="AN143" t="str">
        <f t="shared" si="36"/>
        <v>LATIN AMER. &amp; CARIB</v>
      </c>
      <c r="AO143" t="str">
        <f t="shared" si="36"/>
        <v>LATIN AMER. &amp; CARIB</v>
      </c>
      <c r="AP143" t="str">
        <f t="shared" si="36"/>
        <v>LATIN AMER. &amp; CARIB</v>
      </c>
      <c r="AQ143" t="str">
        <f t="shared" si="36"/>
        <v>LATIN AMER. &amp; CARIB</v>
      </c>
      <c r="AR143" t="str">
        <f t="shared" si="36"/>
        <v>LATIN AMER. &amp; CARIB</v>
      </c>
      <c r="AS143" t="str">
        <f t="shared" si="36"/>
        <v>LATIN AMER. &amp; CARIB</v>
      </c>
      <c r="AT143" t="str">
        <f t="shared" si="36"/>
        <v>LATIN AMER. &amp; CARIB</v>
      </c>
      <c r="AU143" t="str">
        <f t="shared" si="36"/>
        <v>LATIN AMER. &amp; CARIB</v>
      </c>
      <c r="AV143" t="str">
        <f t="shared" si="36"/>
        <v>LATIN AMER. &amp; CARIB</v>
      </c>
      <c r="AW143" t="str">
        <f t="shared" si="36"/>
        <v>LATIN AMER. &amp; CARIB</v>
      </c>
      <c r="AX143" t="str">
        <f t="shared" si="36"/>
        <v>LATIN AMER. &amp; CARIB</v>
      </c>
      <c r="AY143" t="str">
        <f t="shared" si="36"/>
        <v>LATIN AMER. &amp; CARIB</v>
      </c>
      <c r="AZ143" t="str">
        <f t="shared" si="36"/>
        <v>LATIN AMER. &amp; CARIB</v>
      </c>
      <c r="BA143" t="str">
        <f t="shared" si="36"/>
        <v>LATIN AMER. &amp; CARIB</v>
      </c>
      <c r="BB143" t="s">
        <v>675</v>
      </c>
    </row>
    <row r="144" spans="1:54" ht="14.5" x14ac:dyDescent="0.35">
      <c r="A144" s="13" t="s">
        <v>521</v>
      </c>
      <c r="B144" s="17" t="s">
        <v>374</v>
      </c>
      <c r="C144" t="str">
        <f t="shared" si="32"/>
        <v>Morocco</v>
      </c>
      <c r="D144" s="33" t="s">
        <v>196</v>
      </c>
      <c r="E144" s="33" t="s">
        <v>672</v>
      </c>
      <c r="F144" t="str">
        <f t="shared" si="33"/>
        <v xml:space="preserve">NORTHERN AFRICA                   </v>
      </c>
      <c r="G144" t="str">
        <f t="shared" si="34"/>
        <v xml:space="preserve">NORTHERN AFRICA                  </v>
      </c>
      <c r="H144" t="str">
        <f t="shared" si="35"/>
        <v xml:space="preserve">NORTHERN AFRICA                 </v>
      </c>
      <c r="I144" t="str">
        <f t="shared" si="35"/>
        <v xml:space="preserve">NORTHERN AFRICA                </v>
      </c>
      <c r="J144" t="str">
        <f t="shared" si="35"/>
        <v xml:space="preserve">NORTHERN AFRICA               </v>
      </c>
      <c r="K144" t="str">
        <f t="shared" si="35"/>
        <v xml:space="preserve">NORTHERN AFRICA              </v>
      </c>
      <c r="L144" t="str">
        <f t="shared" si="35"/>
        <v xml:space="preserve">NORTHERN AFRICA             </v>
      </c>
      <c r="M144" t="str">
        <f t="shared" si="35"/>
        <v xml:space="preserve">NORTHERN AFRICA            </v>
      </c>
      <c r="N144" t="str">
        <f t="shared" si="35"/>
        <v xml:space="preserve">NORTHERN AFRICA           </v>
      </c>
      <c r="O144" t="str">
        <f t="shared" si="35"/>
        <v xml:space="preserve">NORTHERN AFRICA          </v>
      </c>
      <c r="P144" t="str">
        <f t="shared" si="35"/>
        <v xml:space="preserve">NORTHERN AFRICA         </v>
      </c>
      <c r="Q144" t="str">
        <f t="shared" si="35"/>
        <v xml:space="preserve">NORTHERN AFRICA        </v>
      </c>
      <c r="R144" t="str">
        <f t="shared" si="35"/>
        <v xml:space="preserve">NORTHERN AFRICA       </v>
      </c>
      <c r="S144" t="str">
        <f t="shared" si="35"/>
        <v xml:space="preserve">NORTHERN AFRICA      </v>
      </c>
      <c r="T144" t="str">
        <f t="shared" si="35"/>
        <v xml:space="preserve">NORTHERN AFRICA     </v>
      </c>
      <c r="U144" t="str">
        <f t="shared" si="35"/>
        <v xml:space="preserve">NORTHERN AFRICA    </v>
      </c>
      <c r="V144" t="str">
        <f t="shared" si="35"/>
        <v xml:space="preserve">NORTHERN AFRICA   </v>
      </c>
      <c r="W144" t="str">
        <f t="shared" si="35"/>
        <v xml:space="preserve">NORTHERN AFRICA  </v>
      </c>
      <c r="X144" t="str">
        <f t="shared" si="35"/>
        <v xml:space="preserve">NORTHERN AFRICA </v>
      </c>
      <c r="Y144" t="str">
        <f t="shared" si="35"/>
        <v>NORTHERN AFRICA</v>
      </c>
      <c r="Z144" t="str">
        <f t="shared" si="35"/>
        <v>NORTHERN AFRICA</v>
      </c>
      <c r="AA144" t="str">
        <f t="shared" si="35"/>
        <v>NORTHERN AFRICA</v>
      </c>
      <c r="AB144" t="str">
        <f t="shared" si="36"/>
        <v>NORTHERN AFRICA</v>
      </c>
      <c r="AC144" t="str">
        <f t="shared" si="36"/>
        <v>NORTHERN AFRICA</v>
      </c>
      <c r="AD144" t="str">
        <f t="shared" si="36"/>
        <v>NORTHERN AFRICA</v>
      </c>
      <c r="AE144" t="str">
        <f t="shared" si="36"/>
        <v>NORTHERN AFRICA</v>
      </c>
      <c r="AF144" t="str">
        <f t="shared" si="36"/>
        <v>NORTHERN AFRICA</v>
      </c>
      <c r="AG144" t="str">
        <f t="shared" si="36"/>
        <v>NORTHERN AFRICA</v>
      </c>
      <c r="AH144" t="str">
        <f t="shared" si="36"/>
        <v>NORTHERN AFRICA</v>
      </c>
      <c r="AI144" t="str">
        <f t="shared" si="36"/>
        <v>NORTHERN AFRICA</v>
      </c>
      <c r="AJ144" t="str">
        <f t="shared" si="36"/>
        <v>NORTHERN AFRICA</v>
      </c>
      <c r="AK144" t="str">
        <f t="shared" si="36"/>
        <v>NORTHERN AFRICA</v>
      </c>
      <c r="AL144" t="str">
        <f t="shared" si="36"/>
        <v>NORTHERN AFRICA</v>
      </c>
      <c r="AM144" t="str">
        <f t="shared" si="36"/>
        <v>NORTHERN AFRICA</v>
      </c>
      <c r="AN144" t="str">
        <f t="shared" si="36"/>
        <v>NORTHERN AFRICA</v>
      </c>
      <c r="AO144" t="str">
        <f t="shared" si="36"/>
        <v>NORTHERN AFRICA</v>
      </c>
      <c r="AP144" t="str">
        <f t="shared" si="36"/>
        <v>NORTHERN AFRICA</v>
      </c>
      <c r="AQ144" t="str">
        <f t="shared" si="36"/>
        <v>NORTHERN AFRICA</v>
      </c>
      <c r="AR144" t="str">
        <f t="shared" si="36"/>
        <v>NORTHERN AFRICA</v>
      </c>
      <c r="AS144" t="str">
        <f t="shared" si="36"/>
        <v>NORTHERN AFRICA</v>
      </c>
      <c r="AT144" t="str">
        <f t="shared" si="36"/>
        <v>NORTHERN AFRICA</v>
      </c>
      <c r="AU144" t="str">
        <f t="shared" si="36"/>
        <v>NORTHERN AFRICA</v>
      </c>
      <c r="AV144" t="str">
        <f t="shared" si="36"/>
        <v>NORTHERN AFRICA</v>
      </c>
      <c r="AW144" t="str">
        <f t="shared" si="36"/>
        <v>NORTHERN AFRICA</v>
      </c>
      <c r="AX144" t="str">
        <f t="shared" si="36"/>
        <v>NORTHERN AFRICA</v>
      </c>
      <c r="AY144" t="str">
        <f t="shared" si="36"/>
        <v>NORTHERN AFRICA</v>
      </c>
      <c r="AZ144" t="str">
        <f t="shared" si="36"/>
        <v>NORTHERN AFRICA</v>
      </c>
      <c r="BA144" t="str">
        <f t="shared" si="36"/>
        <v>NORTHERN AFRICA</v>
      </c>
      <c r="BB144" t="s">
        <v>672</v>
      </c>
    </row>
    <row r="145" spans="1:54" ht="14.5" x14ac:dyDescent="0.35">
      <c r="A145" s="13" t="s">
        <v>522</v>
      </c>
      <c r="B145" s="17" t="s">
        <v>380</v>
      </c>
      <c r="C145" t="str">
        <f t="shared" si="32"/>
        <v>Mozambique</v>
      </c>
      <c r="D145" s="33" t="s">
        <v>197</v>
      </c>
      <c r="E145" s="33" t="s">
        <v>674</v>
      </c>
      <c r="F145" t="str">
        <f t="shared" si="33"/>
        <v xml:space="preserve">SUB-SAHARAN AFRICA                </v>
      </c>
      <c r="G145" t="str">
        <f t="shared" si="34"/>
        <v xml:space="preserve">SUB-SAHARAN AFRICA               </v>
      </c>
      <c r="H145" t="str">
        <f t="shared" si="35"/>
        <v xml:space="preserve">SUB-SAHARAN AFRICA              </v>
      </c>
      <c r="I145" t="str">
        <f t="shared" si="35"/>
        <v xml:space="preserve">SUB-SAHARAN AFRICA             </v>
      </c>
      <c r="J145" t="str">
        <f t="shared" si="35"/>
        <v xml:space="preserve">SUB-SAHARAN AFRICA            </v>
      </c>
      <c r="K145" t="str">
        <f t="shared" si="35"/>
        <v xml:space="preserve">SUB-SAHARAN AFRICA           </v>
      </c>
      <c r="L145" t="str">
        <f t="shared" si="35"/>
        <v xml:space="preserve">SUB-SAHARAN AFRICA          </v>
      </c>
      <c r="M145" t="str">
        <f t="shared" si="35"/>
        <v xml:space="preserve">SUB-SAHARAN AFRICA         </v>
      </c>
      <c r="N145" t="str">
        <f t="shared" si="35"/>
        <v xml:space="preserve">SUB-SAHARAN AFRICA        </v>
      </c>
      <c r="O145" t="str">
        <f t="shared" si="35"/>
        <v xml:space="preserve">SUB-SAHARAN AFRICA       </v>
      </c>
      <c r="P145" t="str">
        <f t="shared" si="35"/>
        <v xml:space="preserve">SUB-SAHARAN AFRICA      </v>
      </c>
      <c r="Q145" t="str">
        <f t="shared" si="35"/>
        <v xml:space="preserve">SUB-SAHARAN AFRICA     </v>
      </c>
      <c r="R145" t="str">
        <f t="shared" si="35"/>
        <v xml:space="preserve">SUB-SAHARAN AFRICA    </v>
      </c>
      <c r="S145" t="str">
        <f t="shared" si="35"/>
        <v xml:space="preserve">SUB-SAHARAN AFRICA   </v>
      </c>
      <c r="T145" t="str">
        <f t="shared" si="35"/>
        <v xml:space="preserve">SUB-SAHARAN AFRICA  </v>
      </c>
      <c r="U145" t="str">
        <f t="shared" si="35"/>
        <v xml:space="preserve">SUB-SAHARAN AFRICA </v>
      </c>
      <c r="V145" t="str">
        <f t="shared" si="35"/>
        <v>SUB-SAHARAN AFRICA</v>
      </c>
      <c r="W145" t="str">
        <f t="shared" si="35"/>
        <v>SUB-SAHARAN AFRICA</v>
      </c>
      <c r="X145" t="str">
        <f t="shared" si="35"/>
        <v>SUB-SAHARAN AFRICA</v>
      </c>
      <c r="Y145" t="str">
        <f t="shared" si="35"/>
        <v>SUB-SAHARAN AFRICA</v>
      </c>
      <c r="Z145" t="str">
        <f t="shared" si="35"/>
        <v>SUB-SAHARAN AFRICA</v>
      </c>
      <c r="AA145" t="str">
        <f t="shared" si="35"/>
        <v>SUB-SAHARAN AFRICA</v>
      </c>
      <c r="AB145" t="str">
        <f t="shared" si="36"/>
        <v>SUB-SAHARAN AFRICA</v>
      </c>
      <c r="AC145" t="str">
        <f t="shared" si="36"/>
        <v>SUB-SAHARAN AFRICA</v>
      </c>
      <c r="AD145" t="str">
        <f t="shared" si="36"/>
        <v>SUB-SAHARAN AFRICA</v>
      </c>
      <c r="AE145" t="str">
        <f t="shared" si="36"/>
        <v>SUB-SAHARAN AFRICA</v>
      </c>
      <c r="AF145" t="str">
        <f t="shared" si="36"/>
        <v>SUB-SAHARAN AFRICA</v>
      </c>
      <c r="AG145" t="str">
        <f t="shared" si="36"/>
        <v>SUB-SAHARAN AFRICA</v>
      </c>
      <c r="AH145" t="str">
        <f t="shared" si="36"/>
        <v>SUB-SAHARAN AFRICA</v>
      </c>
      <c r="AI145" t="str">
        <f t="shared" si="36"/>
        <v>SUB-SAHARAN AFRICA</v>
      </c>
      <c r="AJ145" t="str">
        <f t="shared" si="36"/>
        <v>SUB-SAHARAN AFRICA</v>
      </c>
      <c r="AK145" t="str">
        <f t="shared" si="36"/>
        <v>SUB-SAHARAN AFRICA</v>
      </c>
      <c r="AL145" t="str">
        <f t="shared" si="36"/>
        <v>SUB-SAHARAN AFRICA</v>
      </c>
      <c r="AM145" t="str">
        <f t="shared" si="36"/>
        <v>SUB-SAHARAN AFRICA</v>
      </c>
      <c r="AN145" t="str">
        <f t="shared" si="36"/>
        <v>SUB-SAHARAN AFRICA</v>
      </c>
      <c r="AO145" t="str">
        <f t="shared" si="36"/>
        <v>SUB-SAHARAN AFRICA</v>
      </c>
      <c r="AP145" t="str">
        <f t="shared" si="36"/>
        <v>SUB-SAHARAN AFRICA</v>
      </c>
      <c r="AQ145" t="str">
        <f t="shared" si="36"/>
        <v>SUB-SAHARAN AFRICA</v>
      </c>
      <c r="AR145" t="str">
        <f t="shared" si="36"/>
        <v>SUB-SAHARAN AFRICA</v>
      </c>
      <c r="AS145" t="str">
        <f t="shared" si="36"/>
        <v>SUB-SAHARAN AFRICA</v>
      </c>
      <c r="AT145" t="str">
        <f t="shared" si="36"/>
        <v>SUB-SAHARAN AFRICA</v>
      </c>
      <c r="AU145" t="str">
        <f t="shared" si="36"/>
        <v>SUB-SAHARAN AFRICA</v>
      </c>
      <c r="AV145" t="str">
        <f t="shared" si="36"/>
        <v>SUB-SAHARAN AFRICA</v>
      </c>
      <c r="AW145" t="str">
        <f t="shared" si="36"/>
        <v>SUB-SAHARAN AFRICA</v>
      </c>
      <c r="AX145" t="str">
        <f t="shared" si="36"/>
        <v>SUB-SAHARAN AFRICA</v>
      </c>
      <c r="AY145" t="str">
        <f t="shared" si="36"/>
        <v>SUB-SAHARAN AFRICA</v>
      </c>
      <c r="AZ145" t="str">
        <f t="shared" si="36"/>
        <v>SUB-SAHARAN AFRICA</v>
      </c>
      <c r="BA145" t="str">
        <f t="shared" si="36"/>
        <v>SUB-SAHARAN AFRICA</v>
      </c>
      <c r="BB145" t="s">
        <v>674</v>
      </c>
    </row>
    <row r="146" spans="1:54" ht="14.5" x14ac:dyDescent="0.35">
      <c r="A146" s="13" t="s">
        <v>523</v>
      </c>
      <c r="B146" s="17" t="s">
        <v>380</v>
      </c>
      <c r="C146" t="str">
        <f t="shared" si="32"/>
        <v>Namibia</v>
      </c>
      <c r="D146" s="33" t="s">
        <v>199</v>
      </c>
      <c r="E146" s="33" t="s">
        <v>674</v>
      </c>
      <c r="F146" t="str">
        <f t="shared" si="33"/>
        <v xml:space="preserve">SUB-SAHARAN AFRICA                </v>
      </c>
      <c r="G146" t="str">
        <f t="shared" si="34"/>
        <v xml:space="preserve">SUB-SAHARAN AFRICA               </v>
      </c>
      <c r="H146" t="str">
        <f t="shared" si="35"/>
        <v xml:space="preserve">SUB-SAHARAN AFRICA              </v>
      </c>
      <c r="I146" t="str">
        <f t="shared" si="35"/>
        <v xml:space="preserve">SUB-SAHARAN AFRICA             </v>
      </c>
      <c r="J146" t="str">
        <f t="shared" si="35"/>
        <v xml:space="preserve">SUB-SAHARAN AFRICA            </v>
      </c>
      <c r="K146" t="str">
        <f t="shared" si="35"/>
        <v xml:space="preserve">SUB-SAHARAN AFRICA           </v>
      </c>
      <c r="L146" t="str">
        <f t="shared" si="35"/>
        <v xml:space="preserve">SUB-SAHARAN AFRICA          </v>
      </c>
      <c r="M146" t="str">
        <f t="shared" ref="H146:AA158" si="37">IF(RIGHT(L146,1)=" ",LEFT(L146,LEN(L146)-1),L146)</f>
        <v xml:space="preserve">SUB-SAHARAN AFRICA         </v>
      </c>
      <c r="N146" t="str">
        <f t="shared" si="37"/>
        <v xml:space="preserve">SUB-SAHARAN AFRICA        </v>
      </c>
      <c r="O146" t="str">
        <f t="shared" si="37"/>
        <v xml:space="preserve">SUB-SAHARAN AFRICA       </v>
      </c>
      <c r="P146" t="str">
        <f t="shared" si="37"/>
        <v xml:space="preserve">SUB-SAHARAN AFRICA      </v>
      </c>
      <c r="Q146" t="str">
        <f t="shared" si="37"/>
        <v xml:space="preserve">SUB-SAHARAN AFRICA     </v>
      </c>
      <c r="R146" t="str">
        <f t="shared" si="37"/>
        <v xml:space="preserve">SUB-SAHARAN AFRICA    </v>
      </c>
      <c r="S146" t="str">
        <f t="shared" si="37"/>
        <v xml:space="preserve">SUB-SAHARAN AFRICA   </v>
      </c>
      <c r="T146" t="str">
        <f t="shared" si="37"/>
        <v xml:space="preserve">SUB-SAHARAN AFRICA  </v>
      </c>
      <c r="U146" t="str">
        <f t="shared" si="37"/>
        <v xml:space="preserve">SUB-SAHARAN AFRICA </v>
      </c>
      <c r="V146" t="str">
        <f t="shared" si="37"/>
        <v>SUB-SAHARAN AFRICA</v>
      </c>
      <c r="W146" t="str">
        <f t="shared" si="37"/>
        <v>SUB-SAHARAN AFRICA</v>
      </c>
      <c r="X146" t="str">
        <f t="shared" si="37"/>
        <v>SUB-SAHARAN AFRICA</v>
      </c>
      <c r="Y146" t="str">
        <f t="shared" si="37"/>
        <v>SUB-SAHARAN AFRICA</v>
      </c>
      <c r="Z146" t="str">
        <f t="shared" si="37"/>
        <v>SUB-SAHARAN AFRICA</v>
      </c>
      <c r="AA146" t="str">
        <f t="shared" si="37"/>
        <v>SUB-SAHARAN AFRICA</v>
      </c>
      <c r="AB146" t="str">
        <f t="shared" si="36"/>
        <v>SUB-SAHARAN AFRICA</v>
      </c>
      <c r="AC146" t="str">
        <f t="shared" si="36"/>
        <v>SUB-SAHARAN AFRICA</v>
      </c>
      <c r="AD146" t="str">
        <f t="shared" si="36"/>
        <v>SUB-SAHARAN AFRICA</v>
      </c>
      <c r="AE146" t="str">
        <f t="shared" si="36"/>
        <v>SUB-SAHARAN AFRICA</v>
      </c>
      <c r="AF146" t="str">
        <f t="shared" si="36"/>
        <v>SUB-SAHARAN AFRICA</v>
      </c>
      <c r="AG146" t="str">
        <f t="shared" si="36"/>
        <v>SUB-SAHARAN AFRICA</v>
      </c>
      <c r="AH146" t="str">
        <f t="shared" si="36"/>
        <v>SUB-SAHARAN AFRICA</v>
      </c>
      <c r="AI146" t="str">
        <f t="shared" si="36"/>
        <v>SUB-SAHARAN AFRICA</v>
      </c>
      <c r="AJ146" t="str">
        <f t="shared" si="36"/>
        <v>SUB-SAHARAN AFRICA</v>
      </c>
      <c r="AK146" t="str">
        <f t="shared" si="36"/>
        <v>SUB-SAHARAN AFRICA</v>
      </c>
      <c r="AL146" t="str">
        <f t="shared" si="36"/>
        <v>SUB-SAHARAN AFRICA</v>
      </c>
      <c r="AM146" t="str">
        <f t="shared" si="36"/>
        <v>SUB-SAHARAN AFRICA</v>
      </c>
      <c r="AN146" t="str">
        <f t="shared" ref="AB146:BA156" si="38">IF(RIGHT(AM146,1)=" ",LEFT(AM146,LEN(AM146)-1),AM146)</f>
        <v>SUB-SAHARAN AFRICA</v>
      </c>
      <c r="AO146" t="str">
        <f t="shared" si="38"/>
        <v>SUB-SAHARAN AFRICA</v>
      </c>
      <c r="AP146" t="str">
        <f t="shared" si="38"/>
        <v>SUB-SAHARAN AFRICA</v>
      </c>
      <c r="AQ146" t="str">
        <f t="shared" si="38"/>
        <v>SUB-SAHARAN AFRICA</v>
      </c>
      <c r="AR146" t="str">
        <f t="shared" si="38"/>
        <v>SUB-SAHARAN AFRICA</v>
      </c>
      <c r="AS146" t="str">
        <f t="shared" si="38"/>
        <v>SUB-SAHARAN AFRICA</v>
      </c>
      <c r="AT146" t="str">
        <f t="shared" si="38"/>
        <v>SUB-SAHARAN AFRICA</v>
      </c>
      <c r="AU146" t="str">
        <f t="shared" si="38"/>
        <v>SUB-SAHARAN AFRICA</v>
      </c>
      <c r="AV146" t="str">
        <f t="shared" si="38"/>
        <v>SUB-SAHARAN AFRICA</v>
      </c>
      <c r="AW146" t="str">
        <f t="shared" si="38"/>
        <v>SUB-SAHARAN AFRICA</v>
      </c>
      <c r="AX146" t="str">
        <f t="shared" si="38"/>
        <v>SUB-SAHARAN AFRICA</v>
      </c>
      <c r="AY146" t="str">
        <f t="shared" si="38"/>
        <v>SUB-SAHARAN AFRICA</v>
      </c>
      <c r="AZ146" t="str">
        <f t="shared" si="38"/>
        <v>SUB-SAHARAN AFRICA</v>
      </c>
      <c r="BA146" t="str">
        <f t="shared" si="38"/>
        <v>SUB-SAHARAN AFRICA</v>
      </c>
      <c r="BB146" t="s">
        <v>674</v>
      </c>
    </row>
    <row r="147" spans="1:54" ht="14.5" x14ac:dyDescent="0.35">
      <c r="A147" s="13" t="s">
        <v>524</v>
      </c>
      <c r="B147" s="17" t="s">
        <v>376</v>
      </c>
      <c r="C147" t="str">
        <f t="shared" si="32"/>
        <v>Nauru</v>
      </c>
      <c r="D147" s="33" t="s">
        <v>200</v>
      </c>
      <c r="E147" s="33" t="s">
        <v>678</v>
      </c>
      <c r="F147" t="str">
        <f t="shared" si="33"/>
        <v xml:space="preserve">OCEANIA                           </v>
      </c>
      <c r="G147" t="str">
        <f t="shared" si="34"/>
        <v xml:space="preserve">OCEANIA                          </v>
      </c>
      <c r="H147" t="str">
        <f t="shared" si="37"/>
        <v xml:space="preserve">OCEANIA                         </v>
      </c>
      <c r="I147" t="str">
        <f t="shared" si="37"/>
        <v xml:space="preserve">OCEANIA                        </v>
      </c>
      <c r="J147" t="str">
        <f t="shared" si="37"/>
        <v xml:space="preserve">OCEANIA                       </v>
      </c>
      <c r="K147" t="str">
        <f t="shared" si="37"/>
        <v xml:space="preserve">OCEANIA                      </v>
      </c>
      <c r="L147" t="str">
        <f t="shared" si="37"/>
        <v xml:space="preserve">OCEANIA                     </v>
      </c>
      <c r="M147" t="str">
        <f t="shared" si="37"/>
        <v xml:space="preserve">OCEANIA                    </v>
      </c>
      <c r="N147" t="str">
        <f t="shared" si="37"/>
        <v xml:space="preserve">OCEANIA                   </v>
      </c>
      <c r="O147" t="str">
        <f t="shared" si="37"/>
        <v xml:space="preserve">OCEANIA                  </v>
      </c>
      <c r="P147" t="str">
        <f t="shared" si="37"/>
        <v xml:space="preserve">OCEANIA                 </v>
      </c>
      <c r="Q147" t="str">
        <f t="shared" si="37"/>
        <v xml:space="preserve">OCEANIA                </v>
      </c>
      <c r="R147" t="str">
        <f t="shared" si="37"/>
        <v xml:space="preserve">OCEANIA               </v>
      </c>
      <c r="S147" t="str">
        <f t="shared" si="37"/>
        <v xml:space="preserve">OCEANIA              </v>
      </c>
      <c r="T147" t="str">
        <f t="shared" si="37"/>
        <v xml:space="preserve">OCEANIA             </v>
      </c>
      <c r="U147" t="str">
        <f t="shared" si="37"/>
        <v xml:space="preserve">OCEANIA            </v>
      </c>
      <c r="V147" t="str">
        <f t="shared" si="37"/>
        <v xml:space="preserve">OCEANIA           </v>
      </c>
      <c r="W147" t="str">
        <f t="shared" si="37"/>
        <v xml:space="preserve">OCEANIA          </v>
      </c>
      <c r="X147" t="str">
        <f t="shared" si="37"/>
        <v xml:space="preserve">OCEANIA         </v>
      </c>
      <c r="Y147" t="str">
        <f t="shared" si="37"/>
        <v xml:space="preserve">OCEANIA        </v>
      </c>
      <c r="Z147" t="str">
        <f t="shared" si="37"/>
        <v xml:space="preserve">OCEANIA       </v>
      </c>
      <c r="AA147" t="str">
        <f t="shared" si="37"/>
        <v xml:space="preserve">OCEANIA      </v>
      </c>
      <c r="AB147" t="str">
        <f t="shared" si="38"/>
        <v xml:space="preserve">OCEANIA     </v>
      </c>
      <c r="AC147" t="str">
        <f t="shared" si="38"/>
        <v xml:space="preserve">OCEANIA    </v>
      </c>
      <c r="AD147" t="str">
        <f t="shared" si="38"/>
        <v xml:space="preserve">OCEANIA   </v>
      </c>
      <c r="AE147" t="str">
        <f t="shared" si="38"/>
        <v xml:space="preserve">OCEANIA  </v>
      </c>
      <c r="AF147" t="str">
        <f t="shared" si="38"/>
        <v xml:space="preserve">OCEANIA </v>
      </c>
      <c r="AG147" t="str">
        <f t="shared" si="38"/>
        <v>OCEANIA</v>
      </c>
      <c r="AH147" t="str">
        <f t="shared" si="38"/>
        <v>OCEANIA</v>
      </c>
      <c r="AI147" t="str">
        <f t="shared" si="38"/>
        <v>OCEANIA</v>
      </c>
      <c r="AJ147" t="str">
        <f t="shared" si="38"/>
        <v>OCEANIA</v>
      </c>
      <c r="AK147" t="str">
        <f t="shared" si="38"/>
        <v>OCEANIA</v>
      </c>
      <c r="AL147" t="str">
        <f t="shared" si="38"/>
        <v>OCEANIA</v>
      </c>
      <c r="AM147" t="str">
        <f t="shared" si="38"/>
        <v>OCEANIA</v>
      </c>
      <c r="AN147" t="str">
        <f t="shared" si="38"/>
        <v>OCEANIA</v>
      </c>
      <c r="AO147" t="str">
        <f t="shared" si="38"/>
        <v>OCEANIA</v>
      </c>
      <c r="AP147" t="str">
        <f t="shared" si="38"/>
        <v>OCEANIA</v>
      </c>
      <c r="AQ147" t="str">
        <f t="shared" si="38"/>
        <v>OCEANIA</v>
      </c>
      <c r="AR147" t="str">
        <f t="shared" si="38"/>
        <v>OCEANIA</v>
      </c>
      <c r="AS147" t="str">
        <f t="shared" si="38"/>
        <v>OCEANIA</v>
      </c>
      <c r="AT147" t="str">
        <f t="shared" si="38"/>
        <v>OCEANIA</v>
      </c>
      <c r="AU147" t="str">
        <f t="shared" si="38"/>
        <v>OCEANIA</v>
      </c>
      <c r="AV147" t="str">
        <f t="shared" si="38"/>
        <v>OCEANIA</v>
      </c>
      <c r="AW147" t="str">
        <f t="shared" si="38"/>
        <v>OCEANIA</v>
      </c>
      <c r="AX147" t="str">
        <f t="shared" si="38"/>
        <v>OCEANIA</v>
      </c>
      <c r="AY147" t="str">
        <f t="shared" si="38"/>
        <v>OCEANIA</v>
      </c>
      <c r="AZ147" t="str">
        <f t="shared" si="38"/>
        <v>OCEANIA</v>
      </c>
      <c r="BA147" t="str">
        <f t="shared" si="38"/>
        <v>OCEANIA</v>
      </c>
      <c r="BB147" t="s">
        <v>678</v>
      </c>
    </row>
    <row r="148" spans="1:54" ht="14.5" x14ac:dyDescent="0.35">
      <c r="A148" s="13" t="s">
        <v>525</v>
      </c>
      <c r="B148" s="17" t="s">
        <v>370</v>
      </c>
      <c r="C148" t="str">
        <f t="shared" si="32"/>
        <v>Nepal</v>
      </c>
      <c r="D148" s="33" t="s">
        <v>201</v>
      </c>
      <c r="E148" s="33" t="s">
        <v>670</v>
      </c>
      <c r="F148" t="str">
        <f t="shared" si="33"/>
        <v xml:space="preserve">ASIA (EX. NEAR EAST)        </v>
      </c>
      <c r="G148" t="str">
        <f t="shared" si="34"/>
        <v xml:space="preserve">ASIA (EX. NEAR EAST)       </v>
      </c>
      <c r="H148" t="str">
        <f t="shared" si="37"/>
        <v xml:space="preserve">ASIA (EX. NEAR EAST)      </v>
      </c>
      <c r="I148" t="str">
        <f t="shared" si="37"/>
        <v xml:space="preserve">ASIA (EX. NEAR EAST)     </v>
      </c>
      <c r="J148" t="str">
        <f t="shared" si="37"/>
        <v xml:space="preserve">ASIA (EX. NEAR EAST)    </v>
      </c>
      <c r="K148" t="str">
        <f t="shared" si="37"/>
        <v xml:space="preserve">ASIA (EX. NEAR EAST)   </v>
      </c>
      <c r="L148" t="str">
        <f t="shared" si="37"/>
        <v xml:space="preserve">ASIA (EX. NEAR EAST)  </v>
      </c>
      <c r="M148" t="str">
        <f t="shared" si="37"/>
        <v xml:space="preserve">ASIA (EX. NEAR EAST) </v>
      </c>
      <c r="N148" t="str">
        <f t="shared" si="37"/>
        <v>ASIA (EX. NEAR EAST)</v>
      </c>
      <c r="O148" t="str">
        <f t="shared" si="37"/>
        <v>ASIA (EX. NEAR EAST)</v>
      </c>
      <c r="P148" t="str">
        <f t="shared" si="37"/>
        <v>ASIA (EX. NEAR EAST)</v>
      </c>
      <c r="Q148" t="str">
        <f t="shared" si="37"/>
        <v>ASIA (EX. NEAR EAST)</v>
      </c>
      <c r="R148" t="str">
        <f t="shared" si="37"/>
        <v>ASIA (EX. NEAR EAST)</v>
      </c>
      <c r="S148" t="str">
        <f t="shared" si="37"/>
        <v>ASIA (EX. NEAR EAST)</v>
      </c>
      <c r="T148" t="str">
        <f t="shared" si="37"/>
        <v>ASIA (EX. NEAR EAST)</v>
      </c>
      <c r="U148" t="str">
        <f t="shared" si="37"/>
        <v>ASIA (EX. NEAR EAST)</v>
      </c>
      <c r="V148" t="str">
        <f t="shared" si="37"/>
        <v>ASIA (EX. NEAR EAST)</v>
      </c>
      <c r="W148" t="str">
        <f t="shared" si="37"/>
        <v>ASIA (EX. NEAR EAST)</v>
      </c>
      <c r="X148" t="str">
        <f t="shared" si="37"/>
        <v>ASIA (EX. NEAR EAST)</v>
      </c>
      <c r="Y148" t="str">
        <f t="shared" si="37"/>
        <v>ASIA (EX. NEAR EAST)</v>
      </c>
      <c r="Z148" t="str">
        <f t="shared" si="37"/>
        <v>ASIA (EX. NEAR EAST)</v>
      </c>
      <c r="AA148" t="str">
        <f t="shared" si="37"/>
        <v>ASIA (EX. NEAR EAST)</v>
      </c>
      <c r="AB148" t="str">
        <f t="shared" si="38"/>
        <v>ASIA (EX. NEAR EAST)</v>
      </c>
      <c r="AC148" t="str">
        <f t="shared" si="38"/>
        <v>ASIA (EX. NEAR EAST)</v>
      </c>
      <c r="AD148" t="str">
        <f t="shared" si="38"/>
        <v>ASIA (EX. NEAR EAST)</v>
      </c>
      <c r="AE148" t="str">
        <f t="shared" si="38"/>
        <v>ASIA (EX. NEAR EAST)</v>
      </c>
      <c r="AF148" t="str">
        <f t="shared" si="38"/>
        <v>ASIA (EX. NEAR EAST)</v>
      </c>
      <c r="AG148" t="str">
        <f t="shared" si="38"/>
        <v>ASIA (EX. NEAR EAST)</v>
      </c>
      <c r="AH148" t="str">
        <f t="shared" si="38"/>
        <v>ASIA (EX. NEAR EAST)</v>
      </c>
      <c r="AI148" t="str">
        <f t="shared" si="38"/>
        <v>ASIA (EX. NEAR EAST)</v>
      </c>
      <c r="AJ148" t="str">
        <f t="shared" si="38"/>
        <v>ASIA (EX. NEAR EAST)</v>
      </c>
      <c r="AK148" t="str">
        <f t="shared" si="38"/>
        <v>ASIA (EX. NEAR EAST)</v>
      </c>
      <c r="AL148" t="str">
        <f t="shared" si="38"/>
        <v>ASIA (EX. NEAR EAST)</v>
      </c>
      <c r="AM148" t="str">
        <f t="shared" si="38"/>
        <v>ASIA (EX. NEAR EAST)</v>
      </c>
      <c r="AN148" t="str">
        <f t="shared" si="38"/>
        <v>ASIA (EX. NEAR EAST)</v>
      </c>
      <c r="AO148" t="str">
        <f t="shared" si="38"/>
        <v>ASIA (EX. NEAR EAST)</v>
      </c>
      <c r="AP148" t="str">
        <f t="shared" si="38"/>
        <v>ASIA (EX. NEAR EAST)</v>
      </c>
      <c r="AQ148" t="str">
        <f t="shared" si="38"/>
        <v>ASIA (EX. NEAR EAST)</v>
      </c>
      <c r="AR148" t="str">
        <f t="shared" si="38"/>
        <v>ASIA (EX. NEAR EAST)</v>
      </c>
      <c r="AS148" t="str">
        <f t="shared" si="38"/>
        <v>ASIA (EX. NEAR EAST)</v>
      </c>
      <c r="AT148" t="str">
        <f t="shared" si="38"/>
        <v>ASIA (EX. NEAR EAST)</v>
      </c>
      <c r="AU148" t="str">
        <f t="shared" si="38"/>
        <v>ASIA (EX. NEAR EAST)</v>
      </c>
      <c r="AV148" t="str">
        <f t="shared" si="38"/>
        <v>ASIA (EX. NEAR EAST)</v>
      </c>
      <c r="AW148" t="str">
        <f t="shared" si="38"/>
        <v>ASIA (EX. NEAR EAST)</v>
      </c>
      <c r="AX148" t="str">
        <f t="shared" si="38"/>
        <v>ASIA (EX. NEAR EAST)</v>
      </c>
      <c r="AY148" t="str">
        <f t="shared" si="38"/>
        <v>ASIA (EX. NEAR EAST)</v>
      </c>
      <c r="AZ148" t="str">
        <f t="shared" si="38"/>
        <v>ASIA (EX. NEAR EAST)</v>
      </c>
      <c r="BA148" t="str">
        <f t="shared" si="38"/>
        <v>ASIA (EX. NEAR EAST)</v>
      </c>
      <c r="BB148" t="s">
        <v>670</v>
      </c>
    </row>
    <row r="149" spans="1:54" ht="14.5" x14ac:dyDescent="0.35">
      <c r="A149" s="13" t="s">
        <v>526</v>
      </c>
      <c r="B149" s="17" t="s">
        <v>378</v>
      </c>
      <c r="C149" t="str">
        <f t="shared" si="32"/>
        <v>Netherlands</v>
      </c>
      <c r="D149" s="33" t="s">
        <v>202</v>
      </c>
      <c r="E149" s="33" t="s">
        <v>673</v>
      </c>
      <c r="F149" t="str">
        <f t="shared" si="33"/>
        <v xml:space="preserve">WESTERN EUROPE                    </v>
      </c>
      <c r="G149" t="str">
        <f t="shared" si="34"/>
        <v xml:space="preserve">WESTERN EUROPE                   </v>
      </c>
      <c r="H149" t="str">
        <f t="shared" si="37"/>
        <v xml:space="preserve">WESTERN EUROPE                  </v>
      </c>
      <c r="I149" t="str">
        <f t="shared" si="37"/>
        <v xml:space="preserve">WESTERN EUROPE                 </v>
      </c>
      <c r="J149" t="str">
        <f t="shared" si="37"/>
        <v xml:space="preserve">WESTERN EUROPE                </v>
      </c>
      <c r="K149" t="str">
        <f t="shared" si="37"/>
        <v xml:space="preserve">WESTERN EUROPE               </v>
      </c>
      <c r="L149" t="str">
        <f t="shared" si="37"/>
        <v xml:space="preserve">WESTERN EUROPE              </v>
      </c>
      <c r="M149" t="str">
        <f t="shared" si="37"/>
        <v xml:space="preserve">WESTERN EUROPE             </v>
      </c>
      <c r="N149" t="str">
        <f t="shared" si="37"/>
        <v xml:space="preserve">WESTERN EUROPE            </v>
      </c>
      <c r="O149" t="str">
        <f t="shared" si="37"/>
        <v xml:space="preserve">WESTERN EUROPE           </v>
      </c>
      <c r="P149" t="str">
        <f t="shared" si="37"/>
        <v xml:space="preserve">WESTERN EUROPE          </v>
      </c>
      <c r="Q149" t="str">
        <f t="shared" si="37"/>
        <v xml:space="preserve">WESTERN EUROPE         </v>
      </c>
      <c r="R149" t="str">
        <f t="shared" si="37"/>
        <v xml:space="preserve">WESTERN EUROPE        </v>
      </c>
      <c r="S149" t="str">
        <f t="shared" si="37"/>
        <v xml:space="preserve">WESTERN EUROPE       </v>
      </c>
      <c r="T149" t="str">
        <f t="shared" si="37"/>
        <v xml:space="preserve">WESTERN EUROPE      </v>
      </c>
      <c r="U149" t="str">
        <f t="shared" si="37"/>
        <v xml:space="preserve">WESTERN EUROPE     </v>
      </c>
      <c r="V149" t="str">
        <f t="shared" si="37"/>
        <v xml:space="preserve">WESTERN EUROPE    </v>
      </c>
      <c r="W149" t="str">
        <f t="shared" si="37"/>
        <v xml:space="preserve">WESTERN EUROPE   </v>
      </c>
      <c r="X149" t="str">
        <f t="shared" si="37"/>
        <v xml:space="preserve">WESTERN EUROPE  </v>
      </c>
      <c r="Y149" t="str">
        <f t="shared" si="37"/>
        <v xml:space="preserve">WESTERN EUROPE </v>
      </c>
      <c r="Z149" t="str">
        <f t="shared" si="37"/>
        <v>WESTERN EUROPE</v>
      </c>
      <c r="AA149" t="str">
        <f t="shared" si="37"/>
        <v>WESTERN EUROPE</v>
      </c>
      <c r="AB149" t="str">
        <f t="shared" si="38"/>
        <v>WESTERN EUROPE</v>
      </c>
      <c r="AC149" t="str">
        <f t="shared" si="38"/>
        <v>WESTERN EUROPE</v>
      </c>
      <c r="AD149" t="str">
        <f t="shared" si="38"/>
        <v>WESTERN EUROPE</v>
      </c>
      <c r="AE149" t="str">
        <f t="shared" si="38"/>
        <v>WESTERN EUROPE</v>
      </c>
      <c r="AF149" t="str">
        <f t="shared" si="38"/>
        <v>WESTERN EUROPE</v>
      </c>
      <c r="AG149" t="str">
        <f t="shared" si="38"/>
        <v>WESTERN EUROPE</v>
      </c>
      <c r="AH149" t="str">
        <f t="shared" si="38"/>
        <v>WESTERN EUROPE</v>
      </c>
      <c r="AI149" t="str">
        <f t="shared" si="38"/>
        <v>WESTERN EUROPE</v>
      </c>
      <c r="AJ149" t="str">
        <f t="shared" si="38"/>
        <v>WESTERN EUROPE</v>
      </c>
      <c r="AK149" t="str">
        <f t="shared" si="38"/>
        <v>WESTERN EUROPE</v>
      </c>
      <c r="AL149" t="str">
        <f t="shared" si="38"/>
        <v>WESTERN EUROPE</v>
      </c>
      <c r="AM149" t="str">
        <f t="shared" si="38"/>
        <v>WESTERN EUROPE</v>
      </c>
      <c r="AN149" t="str">
        <f t="shared" si="38"/>
        <v>WESTERN EUROPE</v>
      </c>
      <c r="AO149" t="str">
        <f t="shared" si="38"/>
        <v>WESTERN EUROPE</v>
      </c>
      <c r="AP149" t="str">
        <f t="shared" si="38"/>
        <v>WESTERN EUROPE</v>
      </c>
      <c r="AQ149" t="str">
        <f t="shared" si="38"/>
        <v>WESTERN EUROPE</v>
      </c>
      <c r="AR149" t="str">
        <f t="shared" si="38"/>
        <v>WESTERN EUROPE</v>
      </c>
      <c r="AS149" t="str">
        <f t="shared" si="38"/>
        <v>WESTERN EUROPE</v>
      </c>
      <c r="AT149" t="str">
        <f t="shared" si="38"/>
        <v>WESTERN EUROPE</v>
      </c>
      <c r="AU149" t="str">
        <f t="shared" si="38"/>
        <v>WESTERN EUROPE</v>
      </c>
      <c r="AV149" t="str">
        <f t="shared" si="38"/>
        <v>WESTERN EUROPE</v>
      </c>
      <c r="AW149" t="str">
        <f t="shared" si="38"/>
        <v>WESTERN EUROPE</v>
      </c>
      <c r="AX149" t="str">
        <f t="shared" si="38"/>
        <v>WESTERN EUROPE</v>
      </c>
      <c r="AY149" t="str">
        <f t="shared" si="38"/>
        <v>WESTERN EUROPE</v>
      </c>
      <c r="AZ149" t="str">
        <f t="shared" si="38"/>
        <v>WESTERN EUROPE</v>
      </c>
      <c r="BA149" t="str">
        <f t="shared" si="38"/>
        <v>WESTERN EUROPE</v>
      </c>
      <c r="BB149" t="s">
        <v>673</v>
      </c>
    </row>
    <row r="150" spans="1:54" ht="14.5" x14ac:dyDescent="0.35">
      <c r="A150" s="12" t="s">
        <v>527</v>
      </c>
      <c r="B150" s="17" t="s">
        <v>382</v>
      </c>
      <c r="C150" t="str">
        <f t="shared" si="32"/>
        <v>Netherlands Antilles</v>
      </c>
      <c r="D150" s="33" t="s">
        <v>203</v>
      </c>
      <c r="E150" s="33" t="s">
        <v>675</v>
      </c>
      <c r="F150" t="str">
        <f t="shared" si="33"/>
        <v xml:space="preserve">LATIN AMER. &amp; CARIB   </v>
      </c>
      <c r="G150" t="str">
        <f t="shared" si="34"/>
        <v xml:space="preserve">LATIN AMER. &amp; CARIB  </v>
      </c>
      <c r="H150" t="str">
        <f t="shared" si="37"/>
        <v xml:space="preserve">LATIN AMER. &amp; CARIB </v>
      </c>
      <c r="I150" t="str">
        <f t="shared" si="37"/>
        <v>LATIN AMER. &amp; CARIB</v>
      </c>
      <c r="J150" t="str">
        <f t="shared" si="37"/>
        <v>LATIN AMER. &amp; CARIB</v>
      </c>
      <c r="K150" t="str">
        <f t="shared" si="37"/>
        <v>LATIN AMER. &amp; CARIB</v>
      </c>
      <c r="L150" t="str">
        <f t="shared" si="37"/>
        <v>LATIN AMER. &amp; CARIB</v>
      </c>
      <c r="M150" t="str">
        <f t="shared" si="37"/>
        <v>LATIN AMER. &amp; CARIB</v>
      </c>
      <c r="N150" t="str">
        <f t="shared" si="37"/>
        <v>LATIN AMER. &amp; CARIB</v>
      </c>
      <c r="O150" t="str">
        <f t="shared" si="37"/>
        <v>LATIN AMER. &amp; CARIB</v>
      </c>
      <c r="P150" t="str">
        <f t="shared" si="37"/>
        <v>LATIN AMER. &amp; CARIB</v>
      </c>
      <c r="Q150" t="str">
        <f t="shared" si="37"/>
        <v>LATIN AMER. &amp; CARIB</v>
      </c>
      <c r="R150" t="str">
        <f t="shared" si="37"/>
        <v>LATIN AMER. &amp; CARIB</v>
      </c>
      <c r="S150" t="str">
        <f t="shared" si="37"/>
        <v>LATIN AMER. &amp; CARIB</v>
      </c>
      <c r="T150" t="str">
        <f t="shared" si="37"/>
        <v>LATIN AMER. &amp; CARIB</v>
      </c>
      <c r="U150" t="str">
        <f t="shared" si="37"/>
        <v>LATIN AMER. &amp; CARIB</v>
      </c>
      <c r="V150" t="str">
        <f t="shared" si="37"/>
        <v>LATIN AMER. &amp; CARIB</v>
      </c>
      <c r="W150" t="str">
        <f t="shared" si="37"/>
        <v>LATIN AMER. &amp; CARIB</v>
      </c>
      <c r="X150" t="str">
        <f t="shared" si="37"/>
        <v>LATIN AMER. &amp; CARIB</v>
      </c>
      <c r="Y150" t="str">
        <f t="shared" si="37"/>
        <v>LATIN AMER. &amp; CARIB</v>
      </c>
      <c r="Z150" t="str">
        <f t="shared" si="37"/>
        <v>LATIN AMER. &amp; CARIB</v>
      </c>
      <c r="AA150" t="str">
        <f t="shared" si="37"/>
        <v>LATIN AMER. &amp; CARIB</v>
      </c>
      <c r="AB150" t="str">
        <f t="shared" si="38"/>
        <v>LATIN AMER. &amp; CARIB</v>
      </c>
      <c r="AC150" t="str">
        <f t="shared" si="38"/>
        <v>LATIN AMER. &amp; CARIB</v>
      </c>
      <c r="AD150" t="str">
        <f t="shared" si="38"/>
        <v>LATIN AMER. &amp; CARIB</v>
      </c>
      <c r="AE150" t="str">
        <f t="shared" si="38"/>
        <v>LATIN AMER. &amp; CARIB</v>
      </c>
      <c r="AF150" t="str">
        <f t="shared" si="38"/>
        <v>LATIN AMER. &amp; CARIB</v>
      </c>
      <c r="AG150" t="str">
        <f t="shared" si="38"/>
        <v>LATIN AMER. &amp; CARIB</v>
      </c>
      <c r="AH150" t="str">
        <f t="shared" si="38"/>
        <v>LATIN AMER. &amp; CARIB</v>
      </c>
      <c r="AI150" t="str">
        <f t="shared" si="38"/>
        <v>LATIN AMER. &amp; CARIB</v>
      </c>
      <c r="AJ150" t="str">
        <f t="shared" si="38"/>
        <v>LATIN AMER. &amp; CARIB</v>
      </c>
      <c r="AK150" t="str">
        <f t="shared" si="38"/>
        <v>LATIN AMER. &amp; CARIB</v>
      </c>
      <c r="AL150" t="str">
        <f t="shared" si="38"/>
        <v>LATIN AMER. &amp; CARIB</v>
      </c>
      <c r="AM150" t="str">
        <f t="shared" si="38"/>
        <v>LATIN AMER. &amp; CARIB</v>
      </c>
      <c r="AN150" t="str">
        <f t="shared" si="38"/>
        <v>LATIN AMER. &amp; CARIB</v>
      </c>
      <c r="AO150" t="str">
        <f t="shared" si="38"/>
        <v>LATIN AMER. &amp; CARIB</v>
      </c>
      <c r="AP150" t="str">
        <f t="shared" si="38"/>
        <v>LATIN AMER. &amp; CARIB</v>
      </c>
      <c r="AQ150" t="str">
        <f t="shared" si="38"/>
        <v>LATIN AMER. &amp; CARIB</v>
      </c>
      <c r="AR150" t="str">
        <f t="shared" si="38"/>
        <v>LATIN AMER. &amp; CARIB</v>
      </c>
      <c r="AS150" t="str">
        <f t="shared" si="38"/>
        <v>LATIN AMER. &amp; CARIB</v>
      </c>
      <c r="AT150" t="str">
        <f t="shared" si="38"/>
        <v>LATIN AMER. &amp; CARIB</v>
      </c>
      <c r="AU150" t="str">
        <f t="shared" si="38"/>
        <v>LATIN AMER. &amp; CARIB</v>
      </c>
      <c r="AV150" t="str">
        <f t="shared" si="38"/>
        <v>LATIN AMER. &amp; CARIB</v>
      </c>
      <c r="AW150" t="str">
        <f t="shared" si="38"/>
        <v>LATIN AMER. &amp; CARIB</v>
      </c>
      <c r="AX150" t="str">
        <f t="shared" si="38"/>
        <v>LATIN AMER. &amp; CARIB</v>
      </c>
      <c r="AY150" t="str">
        <f t="shared" si="38"/>
        <v>LATIN AMER. &amp; CARIB</v>
      </c>
      <c r="AZ150" t="str">
        <f t="shared" si="38"/>
        <v>LATIN AMER. &amp; CARIB</v>
      </c>
      <c r="BA150" t="str">
        <f t="shared" si="38"/>
        <v>LATIN AMER. &amp; CARIB</v>
      </c>
      <c r="BB150" t="s">
        <v>675</v>
      </c>
    </row>
    <row r="151" spans="1:54" ht="14.5" x14ac:dyDescent="0.35">
      <c r="A151" s="13" t="s">
        <v>528</v>
      </c>
      <c r="B151" s="17" t="s">
        <v>376</v>
      </c>
      <c r="C151" t="str">
        <f t="shared" si="32"/>
        <v>New Caledonia</v>
      </c>
      <c r="D151" s="33" t="s">
        <v>204</v>
      </c>
      <c r="E151" s="33" t="s">
        <v>678</v>
      </c>
      <c r="F151" t="str">
        <f t="shared" si="33"/>
        <v xml:space="preserve">OCEANIA                           </v>
      </c>
      <c r="G151" t="str">
        <f t="shared" si="34"/>
        <v xml:space="preserve">OCEANIA                          </v>
      </c>
      <c r="H151" t="str">
        <f t="shared" si="37"/>
        <v xml:space="preserve">OCEANIA                         </v>
      </c>
      <c r="I151" t="str">
        <f t="shared" si="37"/>
        <v xml:space="preserve">OCEANIA                        </v>
      </c>
      <c r="J151" t="str">
        <f t="shared" si="37"/>
        <v xml:space="preserve">OCEANIA                       </v>
      </c>
      <c r="K151" t="str">
        <f t="shared" si="37"/>
        <v xml:space="preserve">OCEANIA                      </v>
      </c>
      <c r="L151" t="str">
        <f t="shared" si="37"/>
        <v xml:space="preserve">OCEANIA                     </v>
      </c>
      <c r="M151" t="str">
        <f t="shared" si="37"/>
        <v xml:space="preserve">OCEANIA                    </v>
      </c>
      <c r="N151" t="str">
        <f t="shared" si="37"/>
        <v xml:space="preserve">OCEANIA                   </v>
      </c>
      <c r="O151" t="str">
        <f t="shared" si="37"/>
        <v xml:space="preserve">OCEANIA                  </v>
      </c>
      <c r="P151" t="str">
        <f t="shared" si="37"/>
        <v xml:space="preserve">OCEANIA                 </v>
      </c>
      <c r="Q151" t="str">
        <f t="shared" si="37"/>
        <v xml:space="preserve">OCEANIA                </v>
      </c>
      <c r="R151" t="str">
        <f t="shared" si="37"/>
        <v xml:space="preserve">OCEANIA               </v>
      </c>
      <c r="S151" t="str">
        <f t="shared" si="37"/>
        <v xml:space="preserve">OCEANIA              </v>
      </c>
      <c r="T151" t="str">
        <f t="shared" si="37"/>
        <v xml:space="preserve">OCEANIA             </v>
      </c>
      <c r="U151" t="str">
        <f t="shared" si="37"/>
        <v xml:space="preserve">OCEANIA            </v>
      </c>
      <c r="V151" t="str">
        <f t="shared" si="37"/>
        <v xml:space="preserve">OCEANIA           </v>
      </c>
      <c r="W151" t="str">
        <f t="shared" si="37"/>
        <v xml:space="preserve">OCEANIA          </v>
      </c>
      <c r="X151" t="str">
        <f t="shared" si="37"/>
        <v xml:space="preserve">OCEANIA         </v>
      </c>
      <c r="Y151" t="str">
        <f t="shared" si="37"/>
        <v xml:space="preserve">OCEANIA        </v>
      </c>
      <c r="Z151" t="str">
        <f t="shared" si="37"/>
        <v xml:space="preserve">OCEANIA       </v>
      </c>
      <c r="AA151" t="str">
        <f t="shared" si="37"/>
        <v xml:space="preserve">OCEANIA      </v>
      </c>
      <c r="AB151" t="str">
        <f t="shared" si="38"/>
        <v xml:space="preserve">OCEANIA     </v>
      </c>
      <c r="AC151" t="str">
        <f t="shared" si="38"/>
        <v xml:space="preserve">OCEANIA    </v>
      </c>
      <c r="AD151" t="str">
        <f t="shared" si="38"/>
        <v xml:space="preserve">OCEANIA   </v>
      </c>
      <c r="AE151" t="str">
        <f t="shared" si="38"/>
        <v xml:space="preserve">OCEANIA  </v>
      </c>
      <c r="AF151" t="str">
        <f t="shared" si="38"/>
        <v xml:space="preserve">OCEANIA </v>
      </c>
      <c r="AG151" t="str">
        <f t="shared" si="38"/>
        <v>OCEANIA</v>
      </c>
      <c r="AH151" t="str">
        <f t="shared" si="38"/>
        <v>OCEANIA</v>
      </c>
      <c r="AI151" t="str">
        <f t="shared" si="38"/>
        <v>OCEANIA</v>
      </c>
      <c r="AJ151" t="str">
        <f t="shared" si="38"/>
        <v>OCEANIA</v>
      </c>
      <c r="AK151" t="str">
        <f t="shared" si="38"/>
        <v>OCEANIA</v>
      </c>
      <c r="AL151" t="str">
        <f t="shared" si="38"/>
        <v>OCEANIA</v>
      </c>
      <c r="AM151" t="str">
        <f t="shared" si="38"/>
        <v>OCEANIA</v>
      </c>
      <c r="AN151" t="str">
        <f t="shared" si="38"/>
        <v>OCEANIA</v>
      </c>
      <c r="AO151" t="str">
        <f t="shared" si="38"/>
        <v>OCEANIA</v>
      </c>
      <c r="AP151" t="str">
        <f t="shared" si="38"/>
        <v>OCEANIA</v>
      </c>
      <c r="AQ151" t="str">
        <f t="shared" si="38"/>
        <v>OCEANIA</v>
      </c>
      <c r="AR151" t="str">
        <f t="shared" si="38"/>
        <v>OCEANIA</v>
      </c>
      <c r="AS151" t="str">
        <f t="shared" si="38"/>
        <v>OCEANIA</v>
      </c>
      <c r="AT151" t="str">
        <f t="shared" si="38"/>
        <v>OCEANIA</v>
      </c>
      <c r="AU151" t="str">
        <f t="shared" si="38"/>
        <v>OCEANIA</v>
      </c>
      <c r="AV151" t="str">
        <f t="shared" si="38"/>
        <v>OCEANIA</v>
      </c>
      <c r="AW151" t="str">
        <f t="shared" si="38"/>
        <v>OCEANIA</v>
      </c>
      <c r="AX151" t="str">
        <f t="shared" si="38"/>
        <v>OCEANIA</v>
      </c>
      <c r="AY151" t="str">
        <f t="shared" si="38"/>
        <v>OCEANIA</v>
      </c>
      <c r="AZ151" t="str">
        <f t="shared" si="38"/>
        <v>OCEANIA</v>
      </c>
      <c r="BA151" t="str">
        <f t="shared" si="38"/>
        <v>OCEANIA</v>
      </c>
      <c r="BB151" t="s">
        <v>678</v>
      </c>
    </row>
    <row r="152" spans="1:54" ht="14.5" x14ac:dyDescent="0.35">
      <c r="A152" s="13" t="s">
        <v>529</v>
      </c>
      <c r="B152" s="17" t="s">
        <v>376</v>
      </c>
      <c r="C152" t="str">
        <f t="shared" si="32"/>
        <v>New Zealand</v>
      </c>
      <c r="D152" s="33" t="s">
        <v>205</v>
      </c>
      <c r="E152" s="33" t="s">
        <v>678</v>
      </c>
      <c r="F152" t="str">
        <f t="shared" si="33"/>
        <v xml:space="preserve">OCEANIA                           </v>
      </c>
      <c r="G152" t="str">
        <f t="shared" si="34"/>
        <v xml:space="preserve">OCEANIA                          </v>
      </c>
      <c r="H152" t="str">
        <f t="shared" si="37"/>
        <v xml:space="preserve">OCEANIA                         </v>
      </c>
      <c r="I152" t="str">
        <f t="shared" si="37"/>
        <v xml:space="preserve">OCEANIA                        </v>
      </c>
      <c r="J152" t="str">
        <f t="shared" si="37"/>
        <v xml:space="preserve">OCEANIA                       </v>
      </c>
      <c r="K152" t="str">
        <f t="shared" si="37"/>
        <v xml:space="preserve">OCEANIA                      </v>
      </c>
      <c r="L152" t="str">
        <f t="shared" si="37"/>
        <v xml:space="preserve">OCEANIA                     </v>
      </c>
      <c r="M152" t="str">
        <f t="shared" si="37"/>
        <v xml:space="preserve">OCEANIA                    </v>
      </c>
      <c r="N152" t="str">
        <f t="shared" si="37"/>
        <v xml:space="preserve">OCEANIA                   </v>
      </c>
      <c r="O152" t="str">
        <f t="shared" si="37"/>
        <v xml:space="preserve">OCEANIA                  </v>
      </c>
      <c r="P152" t="str">
        <f t="shared" si="37"/>
        <v xml:space="preserve">OCEANIA                 </v>
      </c>
      <c r="Q152" t="str">
        <f t="shared" si="37"/>
        <v xml:space="preserve">OCEANIA                </v>
      </c>
      <c r="R152" t="str">
        <f t="shared" si="37"/>
        <v xml:space="preserve">OCEANIA               </v>
      </c>
      <c r="S152" t="str">
        <f t="shared" si="37"/>
        <v xml:space="preserve">OCEANIA              </v>
      </c>
      <c r="T152" t="str">
        <f t="shared" si="37"/>
        <v xml:space="preserve">OCEANIA             </v>
      </c>
      <c r="U152" t="str">
        <f t="shared" si="37"/>
        <v xml:space="preserve">OCEANIA            </v>
      </c>
      <c r="V152" t="str">
        <f t="shared" si="37"/>
        <v xml:space="preserve">OCEANIA           </v>
      </c>
      <c r="W152" t="str">
        <f t="shared" si="37"/>
        <v xml:space="preserve">OCEANIA          </v>
      </c>
      <c r="X152" t="str">
        <f t="shared" si="37"/>
        <v xml:space="preserve">OCEANIA         </v>
      </c>
      <c r="Y152" t="str">
        <f t="shared" si="37"/>
        <v xml:space="preserve">OCEANIA        </v>
      </c>
      <c r="Z152" t="str">
        <f t="shared" si="37"/>
        <v xml:space="preserve">OCEANIA       </v>
      </c>
      <c r="AA152" t="str">
        <f t="shared" si="37"/>
        <v xml:space="preserve">OCEANIA      </v>
      </c>
      <c r="AB152" t="str">
        <f t="shared" si="38"/>
        <v xml:space="preserve">OCEANIA     </v>
      </c>
      <c r="AC152" t="str">
        <f t="shared" si="38"/>
        <v xml:space="preserve">OCEANIA    </v>
      </c>
      <c r="AD152" t="str">
        <f t="shared" si="38"/>
        <v xml:space="preserve">OCEANIA   </v>
      </c>
      <c r="AE152" t="str">
        <f t="shared" si="38"/>
        <v xml:space="preserve">OCEANIA  </v>
      </c>
      <c r="AF152" t="str">
        <f t="shared" si="38"/>
        <v xml:space="preserve">OCEANIA </v>
      </c>
      <c r="AG152" t="str">
        <f t="shared" si="38"/>
        <v>OCEANIA</v>
      </c>
      <c r="AH152" t="str">
        <f t="shared" si="38"/>
        <v>OCEANIA</v>
      </c>
      <c r="AI152" t="str">
        <f t="shared" si="38"/>
        <v>OCEANIA</v>
      </c>
      <c r="AJ152" t="str">
        <f t="shared" si="38"/>
        <v>OCEANIA</v>
      </c>
      <c r="AK152" t="str">
        <f t="shared" si="38"/>
        <v>OCEANIA</v>
      </c>
      <c r="AL152" t="str">
        <f t="shared" si="38"/>
        <v>OCEANIA</v>
      </c>
      <c r="AM152" t="str">
        <f t="shared" si="38"/>
        <v>OCEANIA</v>
      </c>
      <c r="AN152" t="str">
        <f t="shared" si="38"/>
        <v>OCEANIA</v>
      </c>
      <c r="AO152" t="str">
        <f t="shared" si="38"/>
        <v>OCEANIA</v>
      </c>
      <c r="AP152" t="str">
        <f t="shared" si="38"/>
        <v>OCEANIA</v>
      </c>
      <c r="AQ152" t="str">
        <f t="shared" si="38"/>
        <v>OCEANIA</v>
      </c>
      <c r="AR152" t="str">
        <f t="shared" si="38"/>
        <v>OCEANIA</v>
      </c>
      <c r="AS152" t="str">
        <f t="shared" si="38"/>
        <v>OCEANIA</v>
      </c>
      <c r="AT152" t="str">
        <f t="shared" si="38"/>
        <v>OCEANIA</v>
      </c>
      <c r="AU152" t="str">
        <f t="shared" si="38"/>
        <v>OCEANIA</v>
      </c>
      <c r="AV152" t="str">
        <f t="shared" si="38"/>
        <v>OCEANIA</v>
      </c>
      <c r="AW152" t="str">
        <f t="shared" si="38"/>
        <v>OCEANIA</v>
      </c>
      <c r="AX152" t="str">
        <f t="shared" si="38"/>
        <v>OCEANIA</v>
      </c>
      <c r="AY152" t="str">
        <f t="shared" si="38"/>
        <v>OCEANIA</v>
      </c>
      <c r="AZ152" t="str">
        <f t="shared" si="38"/>
        <v>OCEANIA</v>
      </c>
      <c r="BA152" t="str">
        <f t="shared" si="38"/>
        <v>OCEANIA</v>
      </c>
      <c r="BB152" t="s">
        <v>678</v>
      </c>
    </row>
    <row r="153" spans="1:54" ht="14.5" x14ac:dyDescent="0.35">
      <c r="A153" s="13" t="s">
        <v>530</v>
      </c>
      <c r="B153" s="17" t="s">
        <v>382</v>
      </c>
      <c r="C153" t="str">
        <f t="shared" si="32"/>
        <v>Nicaragua</v>
      </c>
      <c r="D153" s="33" t="s">
        <v>206</v>
      </c>
      <c r="E153" s="33" t="s">
        <v>675</v>
      </c>
      <c r="F153" t="str">
        <f t="shared" si="33"/>
        <v xml:space="preserve">LATIN AMER. &amp; CARIB   </v>
      </c>
      <c r="G153" t="str">
        <f t="shared" si="34"/>
        <v xml:space="preserve">LATIN AMER. &amp; CARIB  </v>
      </c>
      <c r="H153" t="str">
        <f t="shared" si="37"/>
        <v xml:space="preserve">LATIN AMER. &amp; CARIB </v>
      </c>
      <c r="I153" t="str">
        <f t="shared" si="37"/>
        <v>LATIN AMER. &amp; CARIB</v>
      </c>
      <c r="J153" t="str">
        <f t="shared" si="37"/>
        <v>LATIN AMER. &amp; CARIB</v>
      </c>
      <c r="K153" t="str">
        <f t="shared" si="37"/>
        <v>LATIN AMER. &amp; CARIB</v>
      </c>
      <c r="L153" t="str">
        <f t="shared" si="37"/>
        <v>LATIN AMER. &amp; CARIB</v>
      </c>
      <c r="M153" t="str">
        <f t="shared" si="37"/>
        <v>LATIN AMER. &amp; CARIB</v>
      </c>
      <c r="N153" t="str">
        <f t="shared" si="37"/>
        <v>LATIN AMER. &amp; CARIB</v>
      </c>
      <c r="O153" t="str">
        <f t="shared" si="37"/>
        <v>LATIN AMER. &amp; CARIB</v>
      </c>
      <c r="P153" t="str">
        <f t="shared" si="37"/>
        <v>LATIN AMER. &amp; CARIB</v>
      </c>
      <c r="Q153" t="str">
        <f t="shared" si="37"/>
        <v>LATIN AMER. &amp; CARIB</v>
      </c>
      <c r="R153" t="str">
        <f t="shared" si="37"/>
        <v>LATIN AMER. &amp; CARIB</v>
      </c>
      <c r="S153" t="str">
        <f t="shared" si="37"/>
        <v>LATIN AMER. &amp; CARIB</v>
      </c>
      <c r="T153" t="str">
        <f t="shared" si="37"/>
        <v>LATIN AMER. &amp; CARIB</v>
      </c>
      <c r="U153" t="str">
        <f t="shared" si="37"/>
        <v>LATIN AMER. &amp; CARIB</v>
      </c>
      <c r="V153" t="str">
        <f t="shared" si="37"/>
        <v>LATIN AMER. &amp; CARIB</v>
      </c>
      <c r="W153" t="str">
        <f t="shared" si="37"/>
        <v>LATIN AMER. &amp; CARIB</v>
      </c>
      <c r="X153" t="str">
        <f t="shared" si="37"/>
        <v>LATIN AMER. &amp; CARIB</v>
      </c>
      <c r="Y153" t="str">
        <f t="shared" si="37"/>
        <v>LATIN AMER. &amp; CARIB</v>
      </c>
      <c r="Z153" t="str">
        <f t="shared" si="37"/>
        <v>LATIN AMER. &amp; CARIB</v>
      </c>
      <c r="AA153" t="str">
        <f t="shared" si="37"/>
        <v>LATIN AMER. &amp; CARIB</v>
      </c>
      <c r="AB153" t="str">
        <f t="shared" si="38"/>
        <v>LATIN AMER. &amp; CARIB</v>
      </c>
      <c r="AC153" t="str">
        <f t="shared" si="38"/>
        <v>LATIN AMER. &amp; CARIB</v>
      </c>
      <c r="AD153" t="str">
        <f t="shared" si="38"/>
        <v>LATIN AMER. &amp; CARIB</v>
      </c>
      <c r="AE153" t="str">
        <f t="shared" si="38"/>
        <v>LATIN AMER. &amp; CARIB</v>
      </c>
      <c r="AF153" t="str">
        <f t="shared" si="38"/>
        <v>LATIN AMER. &amp; CARIB</v>
      </c>
      <c r="AG153" t="str">
        <f t="shared" si="38"/>
        <v>LATIN AMER. &amp; CARIB</v>
      </c>
      <c r="AH153" t="str">
        <f t="shared" si="38"/>
        <v>LATIN AMER. &amp; CARIB</v>
      </c>
      <c r="AI153" t="str">
        <f t="shared" si="38"/>
        <v>LATIN AMER. &amp; CARIB</v>
      </c>
      <c r="AJ153" t="str">
        <f t="shared" si="38"/>
        <v>LATIN AMER. &amp; CARIB</v>
      </c>
      <c r="AK153" t="str">
        <f t="shared" si="38"/>
        <v>LATIN AMER. &amp; CARIB</v>
      </c>
      <c r="AL153" t="str">
        <f t="shared" si="38"/>
        <v>LATIN AMER. &amp; CARIB</v>
      </c>
      <c r="AM153" t="str">
        <f t="shared" si="38"/>
        <v>LATIN AMER. &amp; CARIB</v>
      </c>
      <c r="AN153" t="str">
        <f t="shared" si="38"/>
        <v>LATIN AMER. &amp; CARIB</v>
      </c>
      <c r="AO153" t="str">
        <f t="shared" si="38"/>
        <v>LATIN AMER. &amp; CARIB</v>
      </c>
      <c r="AP153" t="str">
        <f t="shared" si="38"/>
        <v>LATIN AMER. &amp; CARIB</v>
      </c>
      <c r="AQ153" t="str">
        <f t="shared" si="38"/>
        <v>LATIN AMER. &amp; CARIB</v>
      </c>
      <c r="AR153" t="str">
        <f t="shared" si="38"/>
        <v>LATIN AMER. &amp; CARIB</v>
      </c>
      <c r="AS153" t="str">
        <f t="shared" si="38"/>
        <v>LATIN AMER. &amp; CARIB</v>
      </c>
      <c r="AT153" t="str">
        <f t="shared" si="38"/>
        <v>LATIN AMER. &amp; CARIB</v>
      </c>
      <c r="AU153" t="str">
        <f t="shared" si="38"/>
        <v>LATIN AMER. &amp; CARIB</v>
      </c>
      <c r="AV153" t="str">
        <f t="shared" si="38"/>
        <v>LATIN AMER. &amp; CARIB</v>
      </c>
      <c r="AW153" t="str">
        <f t="shared" si="38"/>
        <v>LATIN AMER. &amp; CARIB</v>
      </c>
      <c r="AX153" t="str">
        <f t="shared" si="38"/>
        <v>LATIN AMER. &amp; CARIB</v>
      </c>
      <c r="AY153" t="str">
        <f t="shared" si="38"/>
        <v>LATIN AMER. &amp; CARIB</v>
      </c>
      <c r="AZ153" t="str">
        <f t="shared" si="38"/>
        <v>LATIN AMER. &amp; CARIB</v>
      </c>
      <c r="BA153" t="str">
        <f t="shared" si="38"/>
        <v>LATIN AMER. &amp; CARIB</v>
      </c>
      <c r="BB153" t="s">
        <v>675</v>
      </c>
    </row>
    <row r="154" spans="1:54" ht="14.5" x14ac:dyDescent="0.35">
      <c r="A154" s="13" t="s">
        <v>531</v>
      </c>
      <c r="B154" s="17" t="s">
        <v>380</v>
      </c>
      <c r="C154" t="str">
        <f t="shared" si="32"/>
        <v>Niger</v>
      </c>
      <c r="D154" s="33" t="s">
        <v>207</v>
      </c>
      <c r="E154" s="33" t="s">
        <v>674</v>
      </c>
      <c r="F154" t="str">
        <f t="shared" si="33"/>
        <v xml:space="preserve">SUB-SAHARAN AFRICA                </v>
      </c>
      <c r="G154" t="str">
        <f t="shared" si="34"/>
        <v xml:space="preserve">SUB-SAHARAN AFRICA               </v>
      </c>
      <c r="H154" t="str">
        <f t="shared" si="37"/>
        <v xml:space="preserve">SUB-SAHARAN AFRICA              </v>
      </c>
      <c r="I154" t="str">
        <f t="shared" si="37"/>
        <v xml:space="preserve">SUB-SAHARAN AFRICA             </v>
      </c>
      <c r="J154" t="str">
        <f t="shared" si="37"/>
        <v xml:space="preserve">SUB-SAHARAN AFRICA            </v>
      </c>
      <c r="K154" t="str">
        <f t="shared" si="37"/>
        <v xml:space="preserve">SUB-SAHARAN AFRICA           </v>
      </c>
      <c r="L154" t="str">
        <f t="shared" si="37"/>
        <v xml:space="preserve">SUB-SAHARAN AFRICA          </v>
      </c>
      <c r="M154" t="str">
        <f t="shared" si="37"/>
        <v xml:space="preserve">SUB-SAHARAN AFRICA         </v>
      </c>
      <c r="N154" t="str">
        <f t="shared" si="37"/>
        <v xml:space="preserve">SUB-SAHARAN AFRICA        </v>
      </c>
      <c r="O154" t="str">
        <f t="shared" si="37"/>
        <v xml:space="preserve">SUB-SAHARAN AFRICA       </v>
      </c>
      <c r="P154" t="str">
        <f t="shared" si="37"/>
        <v xml:space="preserve">SUB-SAHARAN AFRICA      </v>
      </c>
      <c r="Q154" t="str">
        <f t="shared" si="37"/>
        <v xml:space="preserve">SUB-SAHARAN AFRICA     </v>
      </c>
      <c r="R154" t="str">
        <f t="shared" si="37"/>
        <v xml:space="preserve">SUB-SAHARAN AFRICA    </v>
      </c>
      <c r="S154" t="str">
        <f t="shared" si="37"/>
        <v xml:space="preserve">SUB-SAHARAN AFRICA   </v>
      </c>
      <c r="T154" t="str">
        <f t="shared" si="37"/>
        <v xml:space="preserve">SUB-SAHARAN AFRICA  </v>
      </c>
      <c r="U154" t="str">
        <f t="shared" si="37"/>
        <v xml:space="preserve">SUB-SAHARAN AFRICA </v>
      </c>
      <c r="V154" t="str">
        <f t="shared" si="37"/>
        <v>SUB-SAHARAN AFRICA</v>
      </c>
      <c r="W154" t="str">
        <f t="shared" si="37"/>
        <v>SUB-SAHARAN AFRICA</v>
      </c>
      <c r="X154" t="str">
        <f t="shared" si="37"/>
        <v>SUB-SAHARAN AFRICA</v>
      </c>
      <c r="Y154" t="str">
        <f t="shared" si="37"/>
        <v>SUB-SAHARAN AFRICA</v>
      </c>
      <c r="Z154" t="str">
        <f t="shared" si="37"/>
        <v>SUB-SAHARAN AFRICA</v>
      </c>
      <c r="AA154" t="str">
        <f t="shared" si="37"/>
        <v>SUB-SAHARAN AFRICA</v>
      </c>
      <c r="AB154" t="str">
        <f t="shared" si="38"/>
        <v>SUB-SAHARAN AFRICA</v>
      </c>
      <c r="AC154" t="str">
        <f t="shared" si="38"/>
        <v>SUB-SAHARAN AFRICA</v>
      </c>
      <c r="AD154" t="str">
        <f t="shared" si="38"/>
        <v>SUB-SAHARAN AFRICA</v>
      </c>
      <c r="AE154" t="str">
        <f t="shared" si="38"/>
        <v>SUB-SAHARAN AFRICA</v>
      </c>
      <c r="AF154" t="str">
        <f t="shared" si="38"/>
        <v>SUB-SAHARAN AFRICA</v>
      </c>
      <c r="AG154" t="str">
        <f t="shared" si="38"/>
        <v>SUB-SAHARAN AFRICA</v>
      </c>
      <c r="AH154" t="str">
        <f t="shared" si="38"/>
        <v>SUB-SAHARAN AFRICA</v>
      </c>
      <c r="AI154" t="str">
        <f t="shared" si="38"/>
        <v>SUB-SAHARAN AFRICA</v>
      </c>
      <c r="AJ154" t="str">
        <f t="shared" si="38"/>
        <v>SUB-SAHARAN AFRICA</v>
      </c>
      <c r="AK154" t="str">
        <f t="shared" si="38"/>
        <v>SUB-SAHARAN AFRICA</v>
      </c>
      <c r="AL154" t="str">
        <f t="shared" si="38"/>
        <v>SUB-SAHARAN AFRICA</v>
      </c>
      <c r="AM154" t="str">
        <f t="shared" si="38"/>
        <v>SUB-SAHARAN AFRICA</v>
      </c>
      <c r="AN154" t="str">
        <f t="shared" si="38"/>
        <v>SUB-SAHARAN AFRICA</v>
      </c>
      <c r="AO154" t="str">
        <f t="shared" si="38"/>
        <v>SUB-SAHARAN AFRICA</v>
      </c>
      <c r="AP154" t="str">
        <f t="shared" si="38"/>
        <v>SUB-SAHARAN AFRICA</v>
      </c>
      <c r="AQ154" t="str">
        <f t="shared" si="38"/>
        <v>SUB-SAHARAN AFRICA</v>
      </c>
      <c r="AR154" t="str">
        <f t="shared" si="38"/>
        <v>SUB-SAHARAN AFRICA</v>
      </c>
      <c r="AS154" t="str">
        <f t="shared" si="38"/>
        <v>SUB-SAHARAN AFRICA</v>
      </c>
      <c r="AT154" t="str">
        <f t="shared" si="38"/>
        <v>SUB-SAHARAN AFRICA</v>
      </c>
      <c r="AU154" t="str">
        <f t="shared" si="38"/>
        <v>SUB-SAHARAN AFRICA</v>
      </c>
      <c r="AV154" t="str">
        <f t="shared" si="38"/>
        <v>SUB-SAHARAN AFRICA</v>
      </c>
      <c r="AW154" t="str">
        <f t="shared" si="38"/>
        <v>SUB-SAHARAN AFRICA</v>
      </c>
      <c r="AX154" t="str">
        <f t="shared" si="38"/>
        <v>SUB-SAHARAN AFRICA</v>
      </c>
      <c r="AY154" t="str">
        <f t="shared" si="38"/>
        <v>SUB-SAHARAN AFRICA</v>
      </c>
      <c r="AZ154" t="str">
        <f t="shared" si="38"/>
        <v>SUB-SAHARAN AFRICA</v>
      </c>
      <c r="BA154" t="str">
        <f t="shared" si="38"/>
        <v>SUB-SAHARAN AFRICA</v>
      </c>
      <c r="BB154" t="s">
        <v>674</v>
      </c>
    </row>
    <row r="155" spans="1:54" ht="14.5" x14ac:dyDescent="0.35">
      <c r="A155" s="13" t="s">
        <v>532</v>
      </c>
      <c r="B155" s="17" t="s">
        <v>380</v>
      </c>
      <c r="C155" t="str">
        <f t="shared" si="32"/>
        <v>Nigeria</v>
      </c>
      <c r="D155" s="33" t="s">
        <v>208</v>
      </c>
      <c r="E155" s="33" t="s">
        <v>674</v>
      </c>
      <c r="F155" t="str">
        <f t="shared" si="33"/>
        <v xml:space="preserve">SUB-SAHARAN AFRICA                </v>
      </c>
      <c r="G155" t="str">
        <f t="shared" si="34"/>
        <v xml:space="preserve">SUB-SAHARAN AFRICA               </v>
      </c>
      <c r="H155" t="str">
        <f t="shared" si="37"/>
        <v xml:space="preserve">SUB-SAHARAN AFRICA              </v>
      </c>
      <c r="I155" t="str">
        <f t="shared" si="37"/>
        <v xml:space="preserve">SUB-SAHARAN AFRICA             </v>
      </c>
      <c r="J155" t="str">
        <f t="shared" si="37"/>
        <v xml:space="preserve">SUB-SAHARAN AFRICA            </v>
      </c>
      <c r="K155" t="str">
        <f t="shared" si="37"/>
        <v xml:space="preserve">SUB-SAHARAN AFRICA           </v>
      </c>
      <c r="L155" t="str">
        <f t="shared" si="37"/>
        <v xml:space="preserve">SUB-SAHARAN AFRICA          </v>
      </c>
      <c r="M155" t="str">
        <f t="shared" si="37"/>
        <v xml:space="preserve">SUB-SAHARAN AFRICA         </v>
      </c>
      <c r="N155" t="str">
        <f t="shared" si="37"/>
        <v xml:space="preserve">SUB-SAHARAN AFRICA        </v>
      </c>
      <c r="O155" t="str">
        <f t="shared" si="37"/>
        <v xml:space="preserve">SUB-SAHARAN AFRICA       </v>
      </c>
      <c r="P155" t="str">
        <f t="shared" si="37"/>
        <v xml:space="preserve">SUB-SAHARAN AFRICA      </v>
      </c>
      <c r="Q155" t="str">
        <f t="shared" si="37"/>
        <v xml:space="preserve">SUB-SAHARAN AFRICA     </v>
      </c>
      <c r="R155" t="str">
        <f t="shared" si="37"/>
        <v xml:space="preserve">SUB-SAHARAN AFRICA    </v>
      </c>
      <c r="S155" t="str">
        <f t="shared" si="37"/>
        <v xml:space="preserve">SUB-SAHARAN AFRICA   </v>
      </c>
      <c r="T155" t="str">
        <f t="shared" si="37"/>
        <v xml:space="preserve">SUB-SAHARAN AFRICA  </v>
      </c>
      <c r="U155" t="str">
        <f t="shared" si="37"/>
        <v xml:space="preserve">SUB-SAHARAN AFRICA </v>
      </c>
      <c r="V155" t="str">
        <f t="shared" si="37"/>
        <v>SUB-SAHARAN AFRICA</v>
      </c>
      <c r="W155" t="str">
        <f t="shared" si="37"/>
        <v>SUB-SAHARAN AFRICA</v>
      </c>
      <c r="X155" t="str">
        <f t="shared" si="37"/>
        <v>SUB-SAHARAN AFRICA</v>
      </c>
      <c r="Y155" t="str">
        <f t="shared" si="37"/>
        <v>SUB-SAHARAN AFRICA</v>
      </c>
      <c r="Z155" t="str">
        <f t="shared" si="37"/>
        <v>SUB-SAHARAN AFRICA</v>
      </c>
      <c r="AA155" t="str">
        <f t="shared" si="37"/>
        <v>SUB-SAHARAN AFRICA</v>
      </c>
      <c r="AB155" t="str">
        <f t="shared" si="38"/>
        <v>SUB-SAHARAN AFRICA</v>
      </c>
      <c r="AC155" t="str">
        <f t="shared" si="38"/>
        <v>SUB-SAHARAN AFRICA</v>
      </c>
      <c r="AD155" t="str">
        <f t="shared" si="38"/>
        <v>SUB-SAHARAN AFRICA</v>
      </c>
      <c r="AE155" t="str">
        <f t="shared" si="38"/>
        <v>SUB-SAHARAN AFRICA</v>
      </c>
      <c r="AF155" t="str">
        <f t="shared" si="38"/>
        <v>SUB-SAHARAN AFRICA</v>
      </c>
      <c r="AG155" t="str">
        <f t="shared" si="38"/>
        <v>SUB-SAHARAN AFRICA</v>
      </c>
      <c r="AH155" t="str">
        <f t="shared" si="38"/>
        <v>SUB-SAHARAN AFRICA</v>
      </c>
      <c r="AI155" t="str">
        <f t="shared" si="38"/>
        <v>SUB-SAHARAN AFRICA</v>
      </c>
      <c r="AJ155" t="str">
        <f t="shared" si="38"/>
        <v>SUB-SAHARAN AFRICA</v>
      </c>
      <c r="AK155" t="str">
        <f t="shared" si="38"/>
        <v>SUB-SAHARAN AFRICA</v>
      </c>
      <c r="AL155" t="str">
        <f t="shared" si="38"/>
        <v>SUB-SAHARAN AFRICA</v>
      </c>
      <c r="AM155" t="str">
        <f t="shared" si="38"/>
        <v>SUB-SAHARAN AFRICA</v>
      </c>
      <c r="AN155" t="str">
        <f t="shared" si="38"/>
        <v>SUB-SAHARAN AFRICA</v>
      </c>
      <c r="AO155" t="str">
        <f t="shared" si="38"/>
        <v>SUB-SAHARAN AFRICA</v>
      </c>
      <c r="AP155" t="str">
        <f t="shared" si="38"/>
        <v>SUB-SAHARAN AFRICA</v>
      </c>
      <c r="AQ155" t="str">
        <f t="shared" si="38"/>
        <v>SUB-SAHARAN AFRICA</v>
      </c>
      <c r="AR155" t="str">
        <f t="shared" si="38"/>
        <v>SUB-SAHARAN AFRICA</v>
      </c>
      <c r="AS155" t="str">
        <f t="shared" si="38"/>
        <v>SUB-SAHARAN AFRICA</v>
      </c>
      <c r="AT155" t="str">
        <f t="shared" si="38"/>
        <v>SUB-SAHARAN AFRICA</v>
      </c>
      <c r="AU155" t="str">
        <f t="shared" si="38"/>
        <v>SUB-SAHARAN AFRICA</v>
      </c>
      <c r="AV155" t="str">
        <f t="shared" si="38"/>
        <v>SUB-SAHARAN AFRICA</v>
      </c>
      <c r="AW155" t="str">
        <f t="shared" si="38"/>
        <v>SUB-SAHARAN AFRICA</v>
      </c>
      <c r="AX155" t="str">
        <f t="shared" si="38"/>
        <v>SUB-SAHARAN AFRICA</v>
      </c>
      <c r="AY155" t="str">
        <f t="shared" si="38"/>
        <v>SUB-SAHARAN AFRICA</v>
      </c>
      <c r="AZ155" t="str">
        <f t="shared" si="38"/>
        <v>SUB-SAHARAN AFRICA</v>
      </c>
      <c r="BA155" t="str">
        <f t="shared" si="38"/>
        <v>SUB-SAHARAN AFRICA</v>
      </c>
      <c r="BB155" t="s">
        <v>674</v>
      </c>
    </row>
    <row r="156" spans="1:54" ht="14.5" x14ac:dyDescent="0.35">
      <c r="A156" s="12" t="s">
        <v>533</v>
      </c>
      <c r="B156" s="17" t="s">
        <v>376</v>
      </c>
      <c r="C156" t="str">
        <f t="shared" si="32"/>
        <v>N. Mariana Islands</v>
      </c>
      <c r="D156" s="33" t="s">
        <v>655</v>
      </c>
      <c r="E156" s="33" t="s">
        <v>678</v>
      </c>
      <c r="F156" t="str">
        <f t="shared" si="33"/>
        <v xml:space="preserve">OCEANIA                           </v>
      </c>
      <c r="G156" t="str">
        <f t="shared" si="34"/>
        <v xml:space="preserve">OCEANIA                          </v>
      </c>
      <c r="H156" t="str">
        <f t="shared" si="37"/>
        <v xml:space="preserve">OCEANIA                         </v>
      </c>
      <c r="I156" t="str">
        <f t="shared" si="37"/>
        <v xml:space="preserve">OCEANIA                        </v>
      </c>
      <c r="J156" t="str">
        <f t="shared" si="37"/>
        <v xml:space="preserve">OCEANIA                       </v>
      </c>
      <c r="K156" t="str">
        <f t="shared" si="37"/>
        <v xml:space="preserve">OCEANIA                      </v>
      </c>
      <c r="L156" t="str">
        <f t="shared" si="37"/>
        <v xml:space="preserve">OCEANIA                     </v>
      </c>
      <c r="M156" t="str">
        <f t="shared" si="37"/>
        <v xml:space="preserve">OCEANIA                    </v>
      </c>
      <c r="N156" t="str">
        <f t="shared" si="37"/>
        <v xml:space="preserve">OCEANIA                   </v>
      </c>
      <c r="O156" t="str">
        <f t="shared" si="37"/>
        <v xml:space="preserve">OCEANIA                  </v>
      </c>
      <c r="P156" t="str">
        <f t="shared" si="37"/>
        <v xml:space="preserve">OCEANIA                 </v>
      </c>
      <c r="Q156" t="str">
        <f t="shared" si="37"/>
        <v xml:space="preserve">OCEANIA                </v>
      </c>
      <c r="R156" t="str">
        <f t="shared" si="37"/>
        <v xml:space="preserve">OCEANIA               </v>
      </c>
      <c r="S156" t="str">
        <f t="shared" si="37"/>
        <v xml:space="preserve">OCEANIA              </v>
      </c>
      <c r="T156" t="str">
        <f t="shared" si="37"/>
        <v xml:space="preserve">OCEANIA             </v>
      </c>
      <c r="U156" t="str">
        <f t="shared" si="37"/>
        <v xml:space="preserve">OCEANIA            </v>
      </c>
      <c r="V156" t="str">
        <f t="shared" si="37"/>
        <v xml:space="preserve">OCEANIA           </v>
      </c>
      <c r="W156" t="str">
        <f t="shared" si="37"/>
        <v xml:space="preserve">OCEANIA          </v>
      </c>
      <c r="X156" t="str">
        <f t="shared" si="37"/>
        <v xml:space="preserve">OCEANIA         </v>
      </c>
      <c r="Y156" t="str">
        <f t="shared" si="37"/>
        <v xml:space="preserve">OCEANIA        </v>
      </c>
      <c r="Z156" t="str">
        <f t="shared" si="37"/>
        <v xml:space="preserve">OCEANIA       </v>
      </c>
      <c r="AA156" t="str">
        <f t="shared" si="37"/>
        <v xml:space="preserve">OCEANIA      </v>
      </c>
      <c r="AB156" t="str">
        <f t="shared" si="38"/>
        <v xml:space="preserve">OCEANIA     </v>
      </c>
      <c r="AC156" t="str">
        <f t="shared" si="38"/>
        <v xml:space="preserve">OCEANIA    </v>
      </c>
      <c r="AD156" t="str">
        <f t="shared" si="38"/>
        <v xml:space="preserve">OCEANIA   </v>
      </c>
      <c r="AE156" t="str">
        <f t="shared" si="38"/>
        <v xml:space="preserve">OCEANIA  </v>
      </c>
      <c r="AF156" t="str">
        <f t="shared" si="38"/>
        <v xml:space="preserve">OCEANIA </v>
      </c>
      <c r="AG156" t="str">
        <f t="shared" si="38"/>
        <v>OCEANIA</v>
      </c>
      <c r="AH156" t="str">
        <f t="shared" si="38"/>
        <v>OCEANIA</v>
      </c>
      <c r="AI156" t="str">
        <f t="shared" ref="AB156:BA166" si="39">IF(RIGHT(AH156,1)=" ",LEFT(AH156,LEN(AH156)-1),AH156)</f>
        <v>OCEANIA</v>
      </c>
      <c r="AJ156" t="str">
        <f t="shared" si="39"/>
        <v>OCEANIA</v>
      </c>
      <c r="AK156" t="str">
        <f t="shared" si="39"/>
        <v>OCEANIA</v>
      </c>
      <c r="AL156" t="str">
        <f t="shared" si="39"/>
        <v>OCEANIA</v>
      </c>
      <c r="AM156" t="str">
        <f t="shared" si="39"/>
        <v>OCEANIA</v>
      </c>
      <c r="AN156" t="str">
        <f t="shared" si="39"/>
        <v>OCEANIA</v>
      </c>
      <c r="AO156" t="str">
        <f t="shared" si="39"/>
        <v>OCEANIA</v>
      </c>
      <c r="AP156" t="str">
        <f t="shared" si="39"/>
        <v>OCEANIA</v>
      </c>
      <c r="AQ156" t="str">
        <f t="shared" si="39"/>
        <v>OCEANIA</v>
      </c>
      <c r="AR156" t="str">
        <f t="shared" si="39"/>
        <v>OCEANIA</v>
      </c>
      <c r="AS156" t="str">
        <f t="shared" si="39"/>
        <v>OCEANIA</v>
      </c>
      <c r="AT156" t="str">
        <f t="shared" si="39"/>
        <v>OCEANIA</v>
      </c>
      <c r="AU156" t="str">
        <f t="shared" si="39"/>
        <v>OCEANIA</v>
      </c>
      <c r="AV156" t="str">
        <f t="shared" si="39"/>
        <v>OCEANIA</v>
      </c>
      <c r="AW156" t="str">
        <f t="shared" si="39"/>
        <v>OCEANIA</v>
      </c>
      <c r="AX156" t="str">
        <f t="shared" si="39"/>
        <v>OCEANIA</v>
      </c>
      <c r="AY156" t="str">
        <f t="shared" si="39"/>
        <v>OCEANIA</v>
      </c>
      <c r="AZ156" t="str">
        <f t="shared" si="39"/>
        <v>OCEANIA</v>
      </c>
      <c r="BA156" t="str">
        <f t="shared" si="39"/>
        <v>OCEANIA</v>
      </c>
      <c r="BB156" t="s">
        <v>678</v>
      </c>
    </row>
    <row r="157" spans="1:54" ht="14.5" x14ac:dyDescent="0.35">
      <c r="A157" s="13" t="s">
        <v>534</v>
      </c>
      <c r="B157" s="17" t="s">
        <v>378</v>
      </c>
      <c r="C157" t="str">
        <f t="shared" si="32"/>
        <v>Norway</v>
      </c>
      <c r="D157" s="33" t="s">
        <v>212</v>
      </c>
      <c r="E157" s="33" t="s">
        <v>673</v>
      </c>
      <c r="F157" t="str">
        <f t="shared" si="33"/>
        <v xml:space="preserve">WESTERN EUROPE                    </v>
      </c>
      <c r="G157" t="str">
        <f t="shared" si="34"/>
        <v xml:space="preserve">WESTERN EUROPE                   </v>
      </c>
      <c r="H157" t="str">
        <f t="shared" si="37"/>
        <v xml:space="preserve">WESTERN EUROPE                  </v>
      </c>
      <c r="I157" t="str">
        <f t="shared" si="37"/>
        <v xml:space="preserve">WESTERN EUROPE                 </v>
      </c>
      <c r="J157" t="str">
        <f t="shared" si="37"/>
        <v xml:space="preserve">WESTERN EUROPE                </v>
      </c>
      <c r="K157" t="str">
        <f t="shared" si="37"/>
        <v xml:space="preserve">WESTERN EUROPE               </v>
      </c>
      <c r="L157" t="str">
        <f t="shared" si="37"/>
        <v xml:space="preserve">WESTERN EUROPE              </v>
      </c>
      <c r="M157" t="str">
        <f t="shared" si="37"/>
        <v xml:space="preserve">WESTERN EUROPE             </v>
      </c>
      <c r="N157" t="str">
        <f t="shared" si="37"/>
        <v xml:space="preserve">WESTERN EUROPE            </v>
      </c>
      <c r="O157" t="str">
        <f t="shared" si="37"/>
        <v xml:space="preserve">WESTERN EUROPE           </v>
      </c>
      <c r="P157" t="str">
        <f t="shared" si="37"/>
        <v xml:space="preserve">WESTERN EUROPE          </v>
      </c>
      <c r="Q157" t="str">
        <f t="shared" si="37"/>
        <v xml:space="preserve">WESTERN EUROPE         </v>
      </c>
      <c r="R157" t="str">
        <f t="shared" si="37"/>
        <v xml:space="preserve">WESTERN EUROPE        </v>
      </c>
      <c r="S157" t="str">
        <f t="shared" si="37"/>
        <v xml:space="preserve">WESTERN EUROPE       </v>
      </c>
      <c r="T157" t="str">
        <f t="shared" si="37"/>
        <v xml:space="preserve">WESTERN EUROPE      </v>
      </c>
      <c r="U157" t="str">
        <f t="shared" si="37"/>
        <v xml:space="preserve">WESTERN EUROPE     </v>
      </c>
      <c r="V157" t="str">
        <f t="shared" si="37"/>
        <v xml:space="preserve">WESTERN EUROPE    </v>
      </c>
      <c r="W157" t="str">
        <f t="shared" si="37"/>
        <v xml:space="preserve">WESTERN EUROPE   </v>
      </c>
      <c r="X157" t="str">
        <f t="shared" si="37"/>
        <v xml:space="preserve">WESTERN EUROPE  </v>
      </c>
      <c r="Y157" t="str">
        <f t="shared" si="37"/>
        <v xml:space="preserve">WESTERN EUROPE </v>
      </c>
      <c r="Z157" t="str">
        <f t="shared" si="37"/>
        <v>WESTERN EUROPE</v>
      </c>
      <c r="AA157" t="str">
        <f t="shared" si="37"/>
        <v>WESTERN EUROPE</v>
      </c>
      <c r="AB157" t="str">
        <f t="shared" si="39"/>
        <v>WESTERN EUROPE</v>
      </c>
      <c r="AC157" t="str">
        <f t="shared" si="39"/>
        <v>WESTERN EUROPE</v>
      </c>
      <c r="AD157" t="str">
        <f t="shared" si="39"/>
        <v>WESTERN EUROPE</v>
      </c>
      <c r="AE157" t="str">
        <f t="shared" si="39"/>
        <v>WESTERN EUROPE</v>
      </c>
      <c r="AF157" t="str">
        <f t="shared" si="39"/>
        <v>WESTERN EUROPE</v>
      </c>
      <c r="AG157" t="str">
        <f t="shared" si="39"/>
        <v>WESTERN EUROPE</v>
      </c>
      <c r="AH157" t="str">
        <f t="shared" si="39"/>
        <v>WESTERN EUROPE</v>
      </c>
      <c r="AI157" t="str">
        <f t="shared" si="39"/>
        <v>WESTERN EUROPE</v>
      </c>
      <c r="AJ157" t="str">
        <f t="shared" si="39"/>
        <v>WESTERN EUROPE</v>
      </c>
      <c r="AK157" t="str">
        <f t="shared" si="39"/>
        <v>WESTERN EUROPE</v>
      </c>
      <c r="AL157" t="str">
        <f t="shared" si="39"/>
        <v>WESTERN EUROPE</v>
      </c>
      <c r="AM157" t="str">
        <f t="shared" si="39"/>
        <v>WESTERN EUROPE</v>
      </c>
      <c r="AN157" t="str">
        <f t="shared" si="39"/>
        <v>WESTERN EUROPE</v>
      </c>
      <c r="AO157" t="str">
        <f t="shared" si="39"/>
        <v>WESTERN EUROPE</v>
      </c>
      <c r="AP157" t="str">
        <f t="shared" si="39"/>
        <v>WESTERN EUROPE</v>
      </c>
      <c r="AQ157" t="str">
        <f t="shared" si="39"/>
        <v>WESTERN EUROPE</v>
      </c>
      <c r="AR157" t="str">
        <f t="shared" si="39"/>
        <v>WESTERN EUROPE</v>
      </c>
      <c r="AS157" t="str">
        <f t="shared" si="39"/>
        <v>WESTERN EUROPE</v>
      </c>
      <c r="AT157" t="str">
        <f t="shared" si="39"/>
        <v>WESTERN EUROPE</v>
      </c>
      <c r="AU157" t="str">
        <f t="shared" si="39"/>
        <v>WESTERN EUROPE</v>
      </c>
      <c r="AV157" t="str">
        <f t="shared" si="39"/>
        <v>WESTERN EUROPE</v>
      </c>
      <c r="AW157" t="str">
        <f t="shared" si="39"/>
        <v>WESTERN EUROPE</v>
      </c>
      <c r="AX157" t="str">
        <f t="shared" si="39"/>
        <v>WESTERN EUROPE</v>
      </c>
      <c r="AY157" t="str">
        <f t="shared" si="39"/>
        <v>WESTERN EUROPE</v>
      </c>
      <c r="AZ157" t="str">
        <f t="shared" si="39"/>
        <v>WESTERN EUROPE</v>
      </c>
      <c r="BA157" t="str">
        <f t="shared" si="39"/>
        <v>WESTERN EUROPE</v>
      </c>
      <c r="BB157" t="s">
        <v>673</v>
      </c>
    </row>
    <row r="158" spans="1:54" ht="14.5" x14ac:dyDescent="0.35">
      <c r="A158" s="13" t="s">
        <v>535</v>
      </c>
      <c r="B158" s="17" t="s">
        <v>393</v>
      </c>
      <c r="C158" t="str">
        <f t="shared" si="32"/>
        <v>Oman</v>
      </c>
      <c r="D158" s="33" t="s">
        <v>213</v>
      </c>
      <c r="E158" s="33" t="s">
        <v>679</v>
      </c>
      <c r="F158" t="str">
        <f t="shared" si="33"/>
        <v xml:space="preserve">NEAR EAST                         </v>
      </c>
      <c r="G158" t="str">
        <f t="shared" si="34"/>
        <v xml:space="preserve">NEAR EAST                        </v>
      </c>
      <c r="H158" t="str">
        <f t="shared" si="37"/>
        <v xml:space="preserve">NEAR EAST                       </v>
      </c>
      <c r="I158" t="str">
        <f t="shared" si="37"/>
        <v xml:space="preserve">NEAR EAST                      </v>
      </c>
      <c r="J158" t="str">
        <f t="shared" si="37"/>
        <v xml:space="preserve">NEAR EAST                     </v>
      </c>
      <c r="K158" t="str">
        <f t="shared" si="37"/>
        <v xml:space="preserve">NEAR EAST                    </v>
      </c>
      <c r="L158" t="str">
        <f t="shared" si="37"/>
        <v xml:space="preserve">NEAR EAST                   </v>
      </c>
      <c r="M158" t="str">
        <f t="shared" si="37"/>
        <v xml:space="preserve">NEAR EAST                  </v>
      </c>
      <c r="N158" t="str">
        <f t="shared" si="37"/>
        <v xml:space="preserve">NEAR EAST                 </v>
      </c>
      <c r="O158" t="str">
        <f t="shared" si="37"/>
        <v xml:space="preserve">NEAR EAST                </v>
      </c>
      <c r="P158" t="str">
        <f t="shared" si="37"/>
        <v xml:space="preserve">NEAR EAST               </v>
      </c>
      <c r="Q158" t="str">
        <f t="shared" si="37"/>
        <v xml:space="preserve">NEAR EAST              </v>
      </c>
      <c r="R158" t="str">
        <f t="shared" si="37"/>
        <v xml:space="preserve">NEAR EAST             </v>
      </c>
      <c r="S158" t="str">
        <f t="shared" si="37"/>
        <v xml:space="preserve">NEAR EAST            </v>
      </c>
      <c r="T158" t="str">
        <f t="shared" si="37"/>
        <v xml:space="preserve">NEAR EAST           </v>
      </c>
      <c r="U158" t="str">
        <f t="shared" si="37"/>
        <v xml:space="preserve">NEAR EAST          </v>
      </c>
      <c r="V158" t="str">
        <f t="shared" si="37"/>
        <v xml:space="preserve">NEAR EAST         </v>
      </c>
      <c r="W158" t="str">
        <f t="shared" si="37"/>
        <v xml:space="preserve">NEAR EAST        </v>
      </c>
      <c r="X158" t="str">
        <f t="shared" si="37"/>
        <v xml:space="preserve">NEAR EAST       </v>
      </c>
      <c r="Y158" t="str">
        <f t="shared" si="37"/>
        <v xml:space="preserve">NEAR EAST      </v>
      </c>
      <c r="Z158" t="str">
        <f t="shared" si="37"/>
        <v xml:space="preserve">NEAR EAST     </v>
      </c>
      <c r="AA158" t="str">
        <f t="shared" si="37"/>
        <v xml:space="preserve">NEAR EAST    </v>
      </c>
      <c r="AB158" t="str">
        <f t="shared" si="39"/>
        <v xml:space="preserve">NEAR EAST   </v>
      </c>
      <c r="AC158" t="str">
        <f t="shared" si="39"/>
        <v xml:space="preserve">NEAR EAST  </v>
      </c>
      <c r="AD158" t="str">
        <f t="shared" si="39"/>
        <v xml:space="preserve">NEAR EAST </v>
      </c>
      <c r="AE158" t="str">
        <f t="shared" si="39"/>
        <v>NEAR EAST</v>
      </c>
      <c r="AF158" t="str">
        <f t="shared" si="39"/>
        <v>NEAR EAST</v>
      </c>
      <c r="AG158" t="str">
        <f t="shared" si="39"/>
        <v>NEAR EAST</v>
      </c>
      <c r="AH158" t="str">
        <f t="shared" si="39"/>
        <v>NEAR EAST</v>
      </c>
      <c r="AI158" t="str">
        <f t="shared" si="39"/>
        <v>NEAR EAST</v>
      </c>
      <c r="AJ158" t="str">
        <f t="shared" si="39"/>
        <v>NEAR EAST</v>
      </c>
      <c r="AK158" t="str">
        <f t="shared" si="39"/>
        <v>NEAR EAST</v>
      </c>
      <c r="AL158" t="str">
        <f t="shared" si="39"/>
        <v>NEAR EAST</v>
      </c>
      <c r="AM158" t="str">
        <f t="shared" si="39"/>
        <v>NEAR EAST</v>
      </c>
      <c r="AN158" t="str">
        <f t="shared" si="39"/>
        <v>NEAR EAST</v>
      </c>
      <c r="AO158" t="str">
        <f t="shared" si="39"/>
        <v>NEAR EAST</v>
      </c>
      <c r="AP158" t="str">
        <f t="shared" si="39"/>
        <v>NEAR EAST</v>
      </c>
      <c r="AQ158" t="str">
        <f t="shared" si="39"/>
        <v>NEAR EAST</v>
      </c>
      <c r="AR158" t="str">
        <f t="shared" si="39"/>
        <v>NEAR EAST</v>
      </c>
      <c r="AS158" t="str">
        <f t="shared" si="39"/>
        <v>NEAR EAST</v>
      </c>
      <c r="AT158" t="str">
        <f t="shared" si="39"/>
        <v>NEAR EAST</v>
      </c>
      <c r="AU158" t="str">
        <f t="shared" si="39"/>
        <v>NEAR EAST</v>
      </c>
      <c r="AV158" t="str">
        <f t="shared" si="39"/>
        <v>NEAR EAST</v>
      </c>
      <c r="AW158" t="str">
        <f t="shared" si="39"/>
        <v>NEAR EAST</v>
      </c>
      <c r="AX158" t="str">
        <f t="shared" si="39"/>
        <v>NEAR EAST</v>
      </c>
      <c r="AY158" t="str">
        <f t="shared" si="39"/>
        <v>NEAR EAST</v>
      </c>
      <c r="AZ158" t="str">
        <f t="shared" si="39"/>
        <v>NEAR EAST</v>
      </c>
      <c r="BA158" t="str">
        <f t="shared" si="39"/>
        <v>NEAR EAST</v>
      </c>
      <c r="BB158" t="s">
        <v>679</v>
      </c>
    </row>
    <row r="159" spans="1:54" ht="14.5" x14ac:dyDescent="0.35">
      <c r="A159" s="13" t="s">
        <v>536</v>
      </c>
      <c r="B159" s="17" t="s">
        <v>370</v>
      </c>
      <c r="C159" t="str">
        <f t="shared" si="32"/>
        <v>Pakistan</v>
      </c>
      <c r="D159" s="33" t="s">
        <v>214</v>
      </c>
      <c r="E159" s="33" t="s">
        <v>670</v>
      </c>
      <c r="F159" t="str">
        <f t="shared" si="33"/>
        <v xml:space="preserve">ASIA (EX. NEAR EAST)        </v>
      </c>
      <c r="G159" t="str">
        <f t="shared" si="34"/>
        <v xml:space="preserve">ASIA (EX. NEAR EAST)       </v>
      </c>
      <c r="H159" t="str">
        <f t="shared" ref="H159:AA171" si="40">IF(RIGHT(G159,1)=" ",LEFT(G159,LEN(G159)-1),G159)</f>
        <v xml:space="preserve">ASIA (EX. NEAR EAST)      </v>
      </c>
      <c r="I159" t="str">
        <f t="shared" si="40"/>
        <v xml:space="preserve">ASIA (EX. NEAR EAST)     </v>
      </c>
      <c r="J159" t="str">
        <f t="shared" si="40"/>
        <v xml:space="preserve">ASIA (EX. NEAR EAST)    </v>
      </c>
      <c r="K159" t="str">
        <f t="shared" si="40"/>
        <v xml:space="preserve">ASIA (EX. NEAR EAST)   </v>
      </c>
      <c r="L159" t="str">
        <f t="shared" si="40"/>
        <v xml:space="preserve">ASIA (EX. NEAR EAST)  </v>
      </c>
      <c r="M159" t="str">
        <f t="shared" si="40"/>
        <v xml:space="preserve">ASIA (EX. NEAR EAST) </v>
      </c>
      <c r="N159" t="str">
        <f t="shared" si="40"/>
        <v>ASIA (EX. NEAR EAST)</v>
      </c>
      <c r="O159" t="str">
        <f t="shared" si="40"/>
        <v>ASIA (EX. NEAR EAST)</v>
      </c>
      <c r="P159" t="str">
        <f t="shared" si="40"/>
        <v>ASIA (EX. NEAR EAST)</v>
      </c>
      <c r="Q159" t="str">
        <f t="shared" si="40"/>
        <v>ASIA (EX. NEAR EAST)</v>
      </c>
      <c r="R159" t="str">
        <f t="shared" si="40"/>
        <v>ASIA (EX. NEAR EAST)</v>
      </c>
      <c r="S159" t="str">
        <f t="shared" si="40"/>
        <v>ASIA (EX. NEAR EAST)</v>
      </c>
      <c r="T159" t="str">
        <f t="shared" si="40"/>
        <v>ASIA (EX. NEAR EAST)</v>
      </c>
      <c r="U159" t="str">
        <f t="shared" si="40"/>
        <v>ASIA (EX. NEAR EAST)</v>
      </c>
      <c r="V159" t="str">
        <f t="shared" si="40"/>
        <v>ASIA (EX. NEAR EAST)</v>
      </c>
      <c r="W159" t="str">
        <f t="shared" si="40"/>
        <v>ASIA (EX. NEAR EAST)</v>
      </c>
      <c r="X159" t="str">
        <f t="shared" si="40"/>
        <v>ASIA (EX. NEAR EAST)</v>
      </c>
      <c r="Y159" t="str">
        <f t="shared" si="40"/>
        <v>ASIA (EX. NEAR EAST)</v>
      </c>
      <c r="Z159" t="str">
        <f t="shared" si="40"/>
        <v>ASIA (EX. NEAR EAST)</v>
      </c>
      <c r="AA159" t="str">
        <f t="shared" si="40"/>
        <v>ASIA (EX. NEAR EAST)</v>
      </c>
      <c r="AB159" t="str">
        <f t="shared" si="39"/>
        <v>ASIA (EX. NEAR EAST)</v>
      </c>
      <c r="AC159" t="str">
        <f t="shared" si="39"/>
        <v>ASIA (EX. NEAR EAST)</v>
      </c>
      <c r="AD159" t="str">
        <f t="shared" si="39"/>
        <v>ASIA (EX. NEAR EAST)</v>
      </c>
      <c r="AE159" t="str">
        <f t="shared" si="39"/>
        <v>ASIA (EX. NEAR EAST)</v>
      </c>
      <c r="AF159" t="str">
        <f t="shared" si="39"/>
        <v>ASIA (EX. NEAR EAST)</v>
      </c>
      <c r="AG159" t="str">
        <f t="shared" si="39"/>
        <v>ASIA (EX. NEAR EAST)</v>
      </c>
      <c r="AH159" t="str">
        <f t="shared" si="39"/>
        <v>ASIA (EX. NEAR EAST)</v>
      </c>
      <c r="AI159" t="str">
        <f t="shared" si="39"/>
        <v>ASIA (EX. NEAR EAST)</v>
      </c>
      <c r="AJ159" t="str">
        <f t="shared" si="39"/>
        <v>ASIA (EX. NEAR EAST)</v>
      </c>
      <c r="AK159" t="str">
        <f t="shared" si="39"/>
        <v>ASIA (EX. NEAR EAST)</v>
      </c>
      <c r="AL159" t="str">
        <f t="shared" si="39"/>
        <v>ASIA (EX. NEAR EAST)</v>
      </c>
      <c r="AM159" t="str">
        <f t="shared" si="39"/>
        <v>ASIA (EX. NEAR EAST)</v>
      </c>
      <c r="AN159" t="str">
        <f t="shared" si="39"/>
        <v>ASIA (EX. NEAR EAST)</v>
      </c>
      <c r="AO159" t="str">
        <f t="shared" si="39"/>
        <v>ASIA (EX. NEAR EAST)</v>
      </c>
      <c r="AP159" t="str">
        <f t="shared" si="39"/>
        <v>ASIA (EX. NEAR EAST)</v>
      </c>
      <c r="AQ159" t="str">
        <f t="shared" si="39"/>
        <v>ASIA (EX. NEAR EAST)</v>
      </c>
      <c r="AR159" t="str">
        <f t="shared" si="39"/>
        <v>ASIA (EX. NEAR EAST)</v>
      </c>
      <c r="AS159" t="str">
        <f t="shared" si="39"/>
        <v>ASIA (EX. NEAR EAST)</v>
      </c>
      <c r="AT159" t="str">
        <f t="shared" si="39"/>
        <v>ASIA (EX. NEAR EAST)</v>
      </c>
      <c r="AU159" t="str">
        <f t="shared" si="39"/>
        <v>ASIA (EX. NEAR EAST)</v>
      </c>
      <c r="AV159" t="str">
        <f t="shared" si="39"/>
        <v>ASIA (EX. NEAR EAST)</v>
      </c>
      <c r="AW159" t="str">
        <f t="shared" si="39"/>
        <v>ASIA (EX. NEAR EAST)</v>
      </c>
      <c r="AX159" t="str">
        <f t="shared" si="39"/>
        <v>ASIA (EX. NEAR EAST)</v>
      </c>
      <c r="AY159" t="str">
        <f t="shared" si="39"/>
        <v>ASIA (EX. NEAR EAST)</v>
      </c>
      <c r="AZ159" t="str">
        <f t="shared" si="39"/>
        <v>ASIA (EX. NEAR EAST)</v>
      </c>
      <c r="BA159" t="str">
        <f t="shared" si="39"/>
        <v>ASIA (EX. NEAR EAST)</v>
      </c>
      <c r="BB159" t="s">
        <v>670</v>
      </c>
    </row>
    <row r="160" spans="1:54" ht="14.5" x14ac:dyDescent="0.35">
      <c r="A160" s="13" t="s">
        <v>537</v>
      </c>
      <c r="B160" s="17" t="s">
        <v>376</v>
      </c>
      <c r="C160" t="str">
        <f t="shared" si="32"/>
        <v>Palau</v>
      </c>
      <c r="D160" s="33" t="s">
        <v>215</v>
      </c>
      <c r="E160" s="33" t="s">
        <v>678</v>
      </c>
      <c r="F160" t="str">
        <f t="shared" si="33"/>
        <v xml:space="preserve">OCEANIA                           </v>
      </c>
      <c r="G160" t="str">
        <f t="shared" si="34"/>
        <v xml:space="preserve">OCEANIA                          </v>
      </c>
      <c r="H160" t="str">
        <f t="shared" si="40"/>
        <v xml:space="preserve">OCEANIA                         </v>
      </c>
      <c r="I160" t="str">
        <f t="shared" si="40"/>
        <v xml:space="preserve">OCEANIA                        </v>
      </c>
      <c r="J160" t="str">
        <f t="shared" si="40"/>
        <v xml:space="preserve">OCEANIA                       </v>
      </c>
      <c r="K160" t="str">
        <f t="shared" si="40"/>
        <v xml:space="preserve">OCEANIA                      </v>
      </c>
      <c r="L160" t="str">
        <f t="shared" si="40"/>
        <v xml:space="preserve">OCEANIA                     </v>
      </c>
      <c r="M160" t="str">
        <f t="shared" si="40"/>
        <v xml:space="preserve">OCEANIA                    </v>
      </c>
      <c r="N160" t="str">
        <f t="shared" si="40"/>
        <v xml:space="preserve">OCEANIA                   </v>
      </c>
      <c r="O160" t="str">
        <f t="shared" si="40"/>
        <v xml:space="preserve">OCEANIA                  </v>
      </c>
      <c r="P160" t="str">
        <f t="shared" si="40"/>
        <v xml:space="preserve">OCEANIA                 </v>
      </c>
      <c r="Q160" t="str">
        <f t="shared" si="40"/>
        <v xml:space="preserve">OCEANIA                </v>
      </c>
      <c r="R160" t="str">
        <f t="shared" si="40"/>
        <v xml:space="preserve">OCEANIA               </v>
      </c>
      <c r="S160" t="str">
        <f t="shared" si="40"/>
        <v xml:space="preserve">OCEANIA              </v>
      </c>
      <c r="T160" t="str">
        <f t="shared" si="40"/>
        <v xml:space="preserve">OCEANIA             </v>
      </c>
      <c r="U160" t="str">
        <f t="shared" si="40"/>
        <v xml:space="preserve">OCEANIA            </v>
      </c>
      <c r="V160" t="str">
        <f t="shared" si="40"/>
        <v xml:space="preserve">OCEANIA           </v>
      </c>
      <c r="W160" t="str">
        <f t="shared" si="40"/>
        <v xml:space="preserve">OCEANIA          </v>
      </c>
      <c r="X160" t="str">
        <f t="shared" si="40"/>
        <v xml:space="preserve">OCEANIA         </v>
      </c>
      <c r="Y160" t="str">
        <f t="shared" si="40"/>
        <v xml:space="preserve">OCEANIA        </v>
      </c>
      <c r="Z160" t="str">
        <f t="shared" si="40"/>
        <v xml:space="preserve">OCEANIA       </v>
      </c>
      <c r="AA160" t="str">
        <f t="shared" si="40"/>
        <v xml:space="preserve">OCEANIA      </v>
      </c>
      <c r="AB160" t="str">
        <f t="shared" si="39"/>
        <v xml:space="preserve">OCEANIA     </v>
      </c>
      <c r="AC160" t="str">
        <f t="shared" si="39"/>
        <v xml:space="preserve">OCEANIA    </v>
      </c>
      <c r="AD160" t="str">
        <f t="shared" si="39"/>
        <v xml:space="preserve">OCEANIA   </v>
      </c>
      <c r="AE160" t="str">
        <f t="shared" si="39"/>
        <v xml:space="preserve">OCEANIA  </v>
      </c>
      <c r="AF160" t="str">
        <f t="shared" si="39"/>
        <v xml:space="preserve">OCEANIA </v>
      </c>
      <c r="AG160" t="str">
        <f t="shared" si="39"/>
        <v>OCEANIA</v>
      </c>
      <c r="AH160" t="str">
        <f t="shared" si="39"/>
        <v>OCEANIA</v>
      </c>
      <c r="AI160" t="str">
        <f t="shared" si="39"/>
        <v>OCEANIA</v>
      </c>
      <c r="AJ160" t="str">
        <f t="shared" si="39"/>
        <v>OCEANIA</v>
      </c>
      <c r="AK160" t="str">
        <f t="shared" si="39"/>
        <v>OCEANIA</v>
      </c>
      <c r="AL160" t="str">
        <f t="shared" si="39"/>
        <v>OCEANIA</v>
      </c>
      <c r="AM160" t="str">
        <f t="shared" si="39"/>
        <v>OCEANIA</v>
      </c>
      <c r="AN160" t="str">
        <f t="shared" si="39"/>
        <v>OCEANIA</v>
      </c>
      <c r="AO160" t="str">
        <f t="shared" si="39"/>
        <v>OCEANIA</v>
      </c>
      <c r="AP160" t="str">
        <f t="shared" si="39"/>
        <v>OCEANIA</v>
      </c>
      <c r="AQ160" t="str">
        <f t="shared" si="39"/>
        <v>OCEANIA</v>
      </c>
      <c r="AR160" t="str">
        <f t="shared" si="39"/>
        <v>OCEANIA</v>
      </c>
      <c r="AS160" t="str">
        <f t="shared" si="39"/>
        <v>OCEANIA</v>
      </c>
      <c r="AT160" t="str">
        <f t="shared" si="39"/>
        <v>OCEANIA</v>
      </c>
      <c r="AU160" t="str">
        <f t="shared" si="39"/>
        <v>OCEANIA</v>
      </c>
      <c r="AV160" t="str">
        <f t="shared" si="39"/>
        <v>OCEANIA</v>
      </c>
      <c r="AW160" t="str">
        <f t="shared" si="39"/>
        <v>OCEANIA</v>
      </c>
      <c r="AX160" t="str">
        <f t="shared" si="39"/>
        <v>OCEANIA</v>
      </c>
      <c r="AY160" t="str">
        <f t="shared" si="39"/>
        <v>OCEANIA</v>
      </c>
      <c r="AZ160" t="str">
        <f t="shared" si="39"/>
        <v>OCEANIA</v>
      </c>
      <c r="BA160" t="str">
        <f t="shared" si="39"/>
        <v>OCEANIA</v>
      </c>
      <c r="BB160" t="s">
        <v>678</v>
      </c>
    </row>
    <row r="161" spans="1:54" ht="14.5" x14ac:dyDescent="0.35">
      <c r="A161" s="13" t="s">
        <v>538</v>
      </c>
      <c r="B161" s="17" t="s">
        <v>382</v>
      </c>
      <c r="C161" t="str">
        <f t="shared" si="32"/>
        <v>Panama</v>
      </c>
      <c r="D161" s="33" t="s">
        <v>217</v>
      </c>
      <c r="E161" s="33" t="s">
        <v>675</v>
      </c>
      <c r="F161" t="str">
        <f t="shared" si="33"/>
        <v xml:space="preserve">LATIN AMER. &amp; CARIB   </v>
      </c>
      <c r="G161" t="str">
        <f t="shared" si="34"/>
        <v xml:space="preserve">LATIN AMER. &amp; CARIB  </v>
      </c>
      <c r="H161" t="str">
        <f t="shared" si="40"/>
        <v xml:space="preserve">LATIN AMER. &amp; CARIB </v>
      </c>
      <c r="I161" t="str">
        <f t="shared" si="40"/>
        <v>LATIN AMER. &amp; CARIB</v>
      </c>
      <c r="J161" t="str">
        <f t="shared" si="40"/>
        <v>LATIN AMER. &amp; CARIB</v>
      </c>
      <c r="K161" t="str">
        <f t="shared" si="40"/>
        <v>LATIN AMER. &amp; CARIB</v>
      </c>
      <c r="L161" t="str">
        <f t="shared" si="40"/>
        <v>LATIN AMER. &amp; CARIB</v>
      </c>
      <c r="M161" t="str">
        <f t="shared" si="40"/>
        <v>LATIN AMER. &amp; CARIB</v>
      </c>
      <c r="N161" t="str">
        <f t="shared" si="40"/>
        <v>LATIN AMER. &amp; CARIB</v>
      </c>
      <c r="O161" t="str">
        <f t="shared" si="40"/>
        <v>LATIN AMER. &amp; CARIB</v>
      </c>
      <c r="P161" t="str">
        <f t="shared" si="40"/>
        <v>LATIN AMER. &amp; CARIB</v>
      </c>
      <c r="Q161" t="str">
        <f t="shared" si="40"/>
        <v>LATIN AMER. &amp; CARIB</v>
      </c>
      <c r="R161" t="str">
        <f t="shared" si="40"/>
        <v>LATIN AMER. &amp; CARIB</v>
      </c>
      <c r="S161" t="str">
        <f t="shared" si="40"/>
        <v>LATIN AMER. &amp; CARIB</v>
      </c>
      <c r="T161" t="str">
        <f t="shared" si="40"/>
        <v>LATIN AMER. &amp; CARIB</v>
      </c>
      <c r="U161" t="str">
        <f t="shared" si="40"/>
        <v>LATIN AMER. &amp; CARIB</v>
      </c>
      <c r="V161" t="str">
        <f t="shared" si="40"/>
        <v>LATIN AMER. &amp; CARIB</v>
      </c>
      <c r="W161" t="str">
        <f t="shared" si="40"/>
        <v>LATIN AMER. &amp; CARIB</v>
      </c>
      <c r="X161" t="str">
        <f t="shared" si="40"/>
        <v>LATIN AMER. &amp; CARIB</v>
      </c>
      <c r="Y161" t="str">
        <f t="shared" si="40"/>
        <v>LATIN AMER. &amp; CARIB</v>
      </c>
      <c r="Z161" t="str">
        <f t="shared" si="40"/>
        <v>LATIN AMER. &amp; CARIB</v>
      </c>
      <c r="AA161" t="str">
        <f t="shared" si="40"/>
        <v>LATIN AMER. &amp; CARIB</v>
      </c>
      <c r="AB161" t="str">
        <f t="shared" si="39"/>
        <v>LATIN AMER. &amp; CARIB</v>
      </c>
      <c r="AC161" t="str">
        <f t="shared" si="39"/>
        <v>LATIN AMER. &amp; CARIB</v>
      </c>
      <c r="AD161" t="str">
        <f t="shared" si="39"/>
        <v>LATIN AMER. &amp; CARIB</v>
      </c>
      <c r="AE161" t="str">
        <f t="shared" si="39"/>
        <v>LATIN AMER. &amp; CARIB</v>
      </c>
      <c r="AF161" t="str">
        <f t="shared" si="39"/>
        <v>LATIN AMER. &amp; CARIB</v>
      </c>
      <c r="AG161" t="str">
        <f t="shared" si="39"/>
        <v>LATIN AMER. &amp; CARIB</v>
      </c>
      <c r="AH161" t="str">
        <f t="shared" si="39"/>
        <v>LATIN AMER. &amp; CARIB</v>
      </c>
      <c r="AI161" t="str">
        <f t="shared" si="39"/>
        <v>LATIN AMER. &amp; CARIB</v>
      </c>
      <c r="AJ161" t="str">
        <f t="shared" si="39"/>
        <v>LATIN AMER. &amp; CARIB</v>
      </c>
      <c r="AK161" t="str">
        <f t="shared" si="39"/>
        <v>LATIN AMER. &amp; CARIB</v>
      </c>
      <c r="AL161" t="str">
        <f t="shared" si="39"/>
        <v>LATIN AMER. &amp; CARIB</v>
      </c>
      <c r="AM161" t="str">
        <f t="shared" si="39"/>
        <v>LATIN AMER. &amp; CARIB</v>
      </c>
      <c r="AN161" t="str">
        <f t="shared" si="39"/>
        <v>LATIN AMER. &amp; CARIB</v>
      </c>
      <c r="AO161" t="str">
        <f t="shared" si="39"/>
        <v>LATIN AMER. &amp; CARIB</v>
      </c>
      <c r="AP161" t="str">
        <f t="shared" si="39"/>
        <v>LATIN AMER. &amp; CARIB</v>
      </c>
      <c r="AQ161" t="str">
        <f t="shared" si="39"/>
        <v>LATIN AMER. &amp; CARIB</v>
      </c>
      <c r="AR161" t="str">
        <f t="shared" si="39"/>
        <v>LATIN AMER. &amp; CARIB</v>
      </c>
      <c r="AS161" t="str">
        <f t="shared" si="39"/>
        <v>LATIN AMER. &amp; CARIB</v>
      </c>
      <c r="AT161" t="str">
        <f t="shared" si="39"/>
        <v>LATIN AMER. &amp; CARIB</v>
      </c>
      <c r="AU161" t="str">
        <f t="shared" si="39"/>
        <v>LATIN AMER. &amp; CARIB</v>
      </c>
      <c r="AV161" t="str">
        <f t="shared" si="39"/>
        <v>LATIN AMER. &amp; CARIB</v>
      </c>
      <c r="AW161" t="str">
        <f t="shared" si="39"/>
        <v>LATIN AMER. &amp; CARIB</v>
      </c>
      <c r="AX161" t="str">
        <f t="shared" si="39"/>
        <v>LATIN AMER. &amp; CARIB</v>
      </c>
      <c r="AY161" t="str">
        <f t="shared" si="39"/>
        <v>LATIN AMER. &amp; CARIB</v>
      </c>
      <c r="AZ161" t="str">
        <f t="shared" si="39"/>
        <v>LATIN AMER. &amp; CARIB</v>
      </c>
      <c r="BA161" t="str">
        <f t="shared" si="39"/>
        <v>LATIN AMER. &amp; CARIB</v>
      </c>
      <c r="BB161" t="s">
        <v>675</v>
      </c>
    </row>
    <row r="162" spans="1:54" ht="14.5" x14ac:dyDescent="0.35">
      <c r="A162" s="13" t="s">
        <v>539</v>
      </c>
      <c r="B162" s="17" t="s">
        <v>376</v>
      </c>
      <c r="C162" t="str">
        <f t="shared" si="32"/>
        <v>Papua New Guinea</v>
      </c>
      <c r="D162" s="33" t="s">
        <v>218</v>
      </c>
      <c r="E162" s="33" t="s">
        <v>678</v>
      </c>
      <c r="F162" t="str">
        <f t="shared" si="33"/>
        <v xml:space="preserve">OCEANIA                           </v>
      </c>
      <c r="G162" t="str">
        <f t="shared" si="34"/>
        <v xml:space="preserve">OCEANIA                          </v>
      </c>
      <c r="H162" t="str">
        <f t="shared" si="40"/>
        <v xml:space="preserve">OCEANIA                         </v>
      </c>
      <c r="I162" t="str">
        <f t="shared" si="40"/>
        <v xml:space="preserve">OCEANIA                        </v>
      </c>
      <c r="J162" t="str">
        <f t="shared" si="40"/>
        <v xml:space="preserve">OCEANIA                       </v>
      </c>
      <c r="K162" t="str">
        <f t="shared" si="40"/>
        <v xml:space="preserve">OCEANIA                      </v>
      </c>
      <c r="L162" t="str">
        <f t="shared" si="40"/>
        <v xml:space="preserve">OCEANIA                     </v>
      </c>
      <c r="M162" t="str">
        <f t="shared" si="40"/>
        <v xml:space="preserve">OCEANIA                    </v>
      </c>
      <c r="N162" t="str">
        <f t="shared" si="40"/>
        <v xml:space="preserve">OCEANIA                   </v>
      </c>
      <c r="O162" t="str">
        <f t="shared" si="40"/>
        <v xml:space="preserve">OCEANIA                  </v>
      </c>
      <c r="P162" t="str">
        <f t="shared" si="40"/>
        <v xml:space="preserve">OCEANIA                 </v>
      </c>
      <c r="Q162" t="str">
        <f t="shared" si="40"/>
        <v xml:space="preserve">OCEANIA                </v>
      </c>
      <c r="R162" t="str">
        <f t="shared" si="40"/>
        <v xml:space="preserve">OCEANIA               </v>
      </c>
      <c r="S162" t="str">
        <f t="shared" si="40"/>
        <v xml:space="preserve">OCEANIA              </v>
      </c>
      <c r="T162" t="str">
        <f t="shared" si="40"/>
        <v xml:space="preserve">OCEANIA             </v>
      </c>
      <c r="U162" t="str">
        <f t="shared" si="40"/>
        <v xml:space="preserve">OCEANIA            </v>
      </c>
      <c r="V162" t="str">
        <f t="shared" si="40"/>
        <v xml:space="preserve">OCEANIA           </v>
      </c>
      <c r="W162" t="str">
        <f t="shared" si="40"/>
        <v xml:space="preserve">OCEANIA          </v>
      </c>
      <c r="X162" t="str">
        <f t="shared" si="40"/>
        <v xml:space="preserve">OCEANIA         </v>
      </c>
      <c r="Y162" t="str">
        <f t="shared" si="40"/>
        <v xml:space="preserve">OCEANIA        </v>
      </c>
      <c r="Z162" t="str">
        <f t="shared" si="40"/>
        <v xml:space="preserve">OCEANIA       </v>
      </c>
      <c r="AA162" t="str">
        <f t="shared" si="40"/>
        <v xml:space="preserve">OCEANIA      </v>
      </c>
      <c r="AB162" t="str">
        <f t="shared" si="39"/>
        <v xml:space="preserve">OCEANIA     </v>
      </c>
      <c r="AC162" t="str">
        <f t="shared" si="39"/>
        <v xml:space="preserve">OCEANIA    </v>
      </c>
      <c r="AD162" t="str">
        <f t="shared" si="39"/>
        <v xml:space="preserve">OCEANIA   </v>
      </c>
      <c r="AE162" t="str">
        <f t="shared" si="39"/>
        <v xml:space="preserve">OCEANIA  </v>
      </c>
      <c r="AF162" t="str">
        <f t="shared" si="39"/>
        <v xml:space="preserve">OCEANIA </v>
      </c>
      <c r="AG162" t="str">
        <f t="shared" si="39"/>
        <v>OCEANIA</v>
      </c>
      <c r="AH162" t="str">
        <f t="shared" si="39"/>
        <v>OCEANIA</v>
      </c>
      <c r="AI162" t="str">
        <f t="shared" si="39"/>
        <v>OCEANIA</v>
      </c>
      <c r="AJ162" t="str">
        <f t="shared" si="39"/>
        <v>OCEANIA</v>
      </c>
      <c r="AK162" t="str">
        <f t="shared" si="39"/>
        <v>OCEANIA</v>
      </c>
      <c r="AL162" t="str">
        <f t="shared" si="39"/>
        <v>OCEANIA</v>
      </c>
      <c r="AM162" t="str">
        <f t="shared" si="39"/>
        <v>OCEANIA</v>
      </c>
      <c r="AN162" t="str">
        <f t="shared" si="39"/>
        <v>OCEANIA</v>
      </c>
      <c r="AO162" t="str">
        <f t="shared" si="39"/>
        <v>OCEANIA</v>
      </c>
      <c r="AP162" t="str">
        <f t="shared" si="39"/>
        <v>OCEANIA</v>
      </c>
      <c r="AQ162" t="str">
        <f t="shared" si="39"/>
        <v>OCEANIA</v>
      </c>
      <c r="AR162" t="str">
        <f t="shared" si="39"/>
        <v>OCEANIA</v>
      </c>
      <c r="AS162" t="str">
        <f t="shared" si="39"/>
        <v>OCEANIA</v>
      </c>
      <c r="AT162" t="str">
        <f t="shared" si="39"/>
        <v>OCEANIA</v>
      </c>
      <c r="AU162" t="str">
        <f t="shared" si="39"/>
        <v>OCEANIA</v>
      </c>
      <c r="AV162" t="str">
        <f t="shared" si="39"/>
        <v>OCEANIA</v>
      </c>
      <c r="AW162" t="str">
        <f t="shared" si="39"/>
        <v>OCEANIA</v>
      </c>
      <c r="AX162" t="str">
        <f t="shared" si="39"/>
        <v>OCEANIA</v>
      </c>
      <c r="AY162" t="str">
        <f t="shared" si="39"/>
        <v>OCEANIA</v>
      </c>
      <c r="AZ162" t="str">
        <f t="shared" si="39"/>
        <v>OCEANIA</v>
      </c>
      <c r="BA162" t="str">
        <f t="shared" si="39"/>
        <v>OCEANIA</v>
      </c>
      <c r="BB162" t="s">
        <v>678</v>
      </c>
    </row>
    <row r="163" spans="1:54" ht="14.5" x14ac:dyDescent="0.35">
      <c r="A163" s="13" t="s">
        <v>540</v>
      </c>
      <c r="B163" s="17" t="s">
        <v>382</v>
      </c>
      <c r="C163" t="str">
        <f t="shared" si="32"/>
        <v>Paraguay</v>
      </c>
      <c r="D163" s="33" t="s">
        <v>219</v>
      </c>
      <c r="E163" s="33" t="s">
        <v>675</v>
      </c>
      <c r="F163" t="str">
        <f t="shared" si="33"/>
        <v xml:space="preserve">LATIN AMER. &amp; CARIB   </v>
      </c>
      <c r="G163" t="str">
        <f t="shared" si="34"/>
        <v xml:space="preserve">LATIN AMER. &amp; CARIB  </v>
      </c>
      <c r="H163" t="str">
        <f t="shared" si="40"/>
        <v xml:space="preserve">LATIN AMER. &amp; CARIB </v>
      </c>
      <c r="I163" t="str">
        <f t="shared" si="40"/>
        <v>LATIN AMER. &amp; CARIB</v>
      </c>
      <c r="J163" t="str">
        <f t="shared" si="40"/>
        <v>LATIN AMER. &amp; CARIB</v>
      </c>
      <c r="K163" t="str">
        <f t="shared" si="40"/>
        <v>LATIN AMER. &amp; CARIB</v>
      </c>
      <c r="L163" t="str">
        <f t="shared" si="40"/>
        <v>LATIN AMER. &amp; CARIB</v>
      </c>
      <c r="M163" t="str">
        <f t="shared" si="40"/>
        <v>LATIN AMER. &amp; CARIB</v>
      </c>
      <c r="N163" t="str">
        <f t="shared" si="40"/>
        <v>LATIN AMER. &amp; CARIB</v>
      </c>
      <c r="O163" t="str">
        <f t="shared" si="40"/>
        <v>LATIN AMER. &amp; CARIB</v>
      </c>
      <c r="P163" t="str">
        <f t="shared" si="40"/>
        <v>LATIN AMER. &amp; CARIB</v>
      </c>
      <c r="Q163" t="str">
        <f t="shared" si="40"/>
        <v>LATIN AMER. &amp; CARIB</v>
      </c>
      <c r="R163" t="str">
        <f t="shared" si="40"/>
        <v>LATIN AMER. &amp; CARIB</v>
      </c>
      <c r="S163" t="str">
        <f t="shared" si="40"/>
        <v>LATIN AMER. &amp; CARIB</v>
      </c>
      <c r="T163" t="str">
        <f t="shared" si="40"/>
        <v>LATIN AMER. &amp; CARIB</v>
      </c>
      <c r="U163" t="str">
        <f t="shared" si="40"/>
        <v>LATIN AMER. &amp; CARIB</v>
      </c>
      <c r="V163" t="str">
        <f t="shared" si="40"/>
        <v>LATIN AMER. &amp; CARIB</v>
      </c>
      <c r="W163" t="str">
        <f t="shared" si="40"/>
        <v>LATIN AMER. &amp; CARIB</v>
      </c>
      <c r="X163" t="str">
        <f t="shared" si="40"/>
        <v>LATIN AMER. &amp; CARIB</v>
      </c>
      <c r="Y163" t="str">
        <f t="shared" si="40"/>
        <v>LATIN AMER. &amp; CARIB</v>
      </c>
      <c r="Z163" t="str">
        <f t="shared" si="40"/>
        <v>LATIN AMER. &amp; CARIB</v>
      </c>
      <c r="AA163" t="str">
        <f t="shared" si="40"/>
        <v>LATIN AMER. &amp; CARIB</v>
      </c>
      <c r="AB163" t="str">
        <f t="shared" si="39"/>
        <v>LATIN AMER. &amp; CARIB</v>
      </c>
      <c r="AC163" t="str">
        <f t="shared" si="39"/>
        <v>LATIN AMER. &amp; CARIB</v>
      </c>
      <c r="AD163" t="str">
        <f t="shared" si="39"/>
        <v>LATIN AMER. &amp; CARIB</v>
      </c>
      <c r="AE163" t="str">
        <f t="shared" si="39"/>
        <v>LATIN AMER. &amp; CARIB</v>
      </c>
      <c r="AF163" t="str">
        <f t="shared" si="39"/>
        <v>LATIN AMER. &amp; CARIB</v>
      </c>
      <c r="AG163" t="str">
        <f t="shared" si="39"/>
        <v>LATIN AMER. &amp; CARIB</v>
      </c>
      <c r="AH163" t="str">
        <f t="shared" si="39"/>
        <v>LATIN AMER. &amp; CARIB</v>
      </c>
      <c r="AI163" t="str">
        <f t="shared" si="39"/>
        <v>LATIN AMER. &amp; CARIB</v>
      </c>
      <c r="AJ163" t="str">
        <f t="shared" si="39"/>
        <v>LATIN AMER. &amp; CARIB</v>
      </c>
      <c r="AK163" t="str">
        <f t="shared" si="39"/>
        <v>LATIN AMER. &amp; CARIB</v>
      </c>
      <c r="AL163" t="str">
        <f t="shared" si="39"/>
        <v>LATIN AMER. &amp; CARIB</v>
      </c>
      <c r="AM163" t="str">
        <f t="shared" si="39"/>
        <v>LATIN AMER. &amp; CARIB</v>
      </c>
      <c r="AN163" t="str">
        <f t="shared" si="39"/>
        <v>LATIN AMER. &amp; CARIB</v>
      </c>
      <c r="AO163" t="str">
        <f t="shared" si="39"/>
        <v>LATIN AMER. &amp; CARIB</v>
      </c>
      <c r="AP163" t="str">
        <f t="shared" si="39"/>
        <v>LATIN AMER. &amp; CARIB</v>
      </c>
      <c r="AQ163" t="str">
        <f t="shared" si="39"/>
        <v>LATIN AMER. &amp; CARIB</v>
      </c>
      <c r="AR163" t="str">
        <f t="shared" si="39"/>
        <v>LATIN AMER. &amp; CARIB</v>
      </c>
      <c r="AS163" t="str">
        <f t="shared" si="39"/>
        <v>LATIN AMER. &amp; CARIB</v>
      </c>
      <c r="AT163" t="str">
        <f t="shared" si="39"/>
        <v>LATIN AMER. &amp; CARIB</v>
      </c>
      <c r="AU163" t="str">
        <f t="shared" si="39"/>
        <v>LATIN AMER. &amp; CARIB</v>
      </c>
      <c r="AV163" t="str">
        <f t="shared" si="39"/>
        <v>LATIN AMER. &amp; CARIB</v>
      </c>
      <c r="AW163" t="str">
        <f t="shared" si="39"/>
        <v>LATIN AMER. &amp; CARIB</v>
      </c>
      <c r="AX163" t="str">
        <f t="shared" si="39"/>
        <v>LATIN AMER. &amp; CARIB</v>
      </c>
      <c r="AY163" t="str">
        <f t="shared" si="39"/>
        <v>LATIN AMER. &amp; CARIB</v>
      </c>
      <c r="AZ163" t="str">
        <f t="shared" si="39"/>
        <v>LATIN AMER. &amp; CARIB</v>
      </c>
      <c r="BA163" t="str">
        <f t="shared" si="39"/>
        <v>LATIN AMER. &amp; CARIB</v>
      </c>
      <c r="BB163" t="s">
        <v>675</v>
      </c>
    </row>
    <row r="164" spans="1:54" ht="14.5" x14ac:dyDescent="0.35">
      <c r="A164" s="13" t="s">
        <v>541</v>
      </c>
      <c r="B164" s="17" t="s">
        <v>382</v>
      </c>
      <c r="C164" t="str">
        <f t="shared" si="32"/>
        <v>Peru</v>
      </c>
      <c r="D164" s="33" t="s">
        <v>220</v>
      </c>
      <c r="E164" s="33" t="s">
        <v>675</v>
      </c>
      <c r="F164" t="str">
        <f t="shared" si="33"/>
        <v xml:space="preserve">LATIN AMER. &amp; CARIB   </v>
      </c>
      <c r="G164" t="str">
        <f t="shared" si="34"/>
        <v xml:space="preserve">LATIN AMER. &amp; CARIB  </v>
      </c>
      <c r="H164" t="str">
        <f t="shared" si="40"/>
        <v xml:space="preserve">LATIN AMER. &amp; CARIB </v>
      </c>
      <c r="I164" t="str">
        <f t="shared" si="40"/>
        <v>LATIN AMER. &amp; CARIB</v>
      </c>
      <c r="J164" t="str">
        <f t="shared" si="40"/>
        <v>LATIN AMER. &amp; CARIB</v>
      </c>
      <c r="K164" t="str">
        <f t="shared" si="40"/>
        <v>LATIN AMER. &amp; CARIB</v>
      </c>
      <c r="L164" t="str">
        <f t="shared" si="40"/>
        <v>LATIN AMER. &amp; CARIB</v>
      </c>
      <c r="M164" t="str">
        <f t="shared" si="40"/>
        <v>LATIN AMER. &amp; CARIB</v>
      </c>
      <c r="N164" t="str">
        <f t="shared" si="40"/>
        <v>LATIN AMER. &amp; CARIB</v>
      </c>
      <c r="O164" t="str">
        <f t="shared" si="40"/>
        <v>LATIN AMER. &amp; CARIB</v>
      </c>
      <c r="P164" t="str">
        <f t="shared" si="40"/>
        <v>LATIN AMER. &amp; CARIB</v>
      </c>
      <c r="Q164" t="str">
        <f t="shared" si="40"/>
        <v>LATIN AMER. &amp; CARIB</v>
      </c>
      <c r="R164" t="str">
        <f t="shared" si="40"/>
        <v>LATIN AMER. &amp; CARIB</v>
      </c>
      <c r="S164" t="str">
        <f t="shared" si="40"/>
        <v>LATIN AMER. &amp; CARIB</v>
      </c>
      <c r="T164" t="str">
        <f t="shared" si="40"/>
        <v>LATIN AMER. &amp; CARIB</v>
      </c>
      <c r="U164" t="str">
        <f t="shared" si="40"/>
        <v>LATIN AMER. &amp; CARIB</v>
      </c>
      <c r="V164" t="str">
        <f t="shared" si="40"/>
        <v>LATIN AMER. &amp; CARIB</v>
      </c>
      <c r="W164" t="str">
        <f t="shared" si="40"/>
        <v>LATIN AMER. &amp; CARIB</v>
      </c>
      <c r="X164" t="str">
        <f t="shared" si="40"/>
        <v>LATIN AMER. &amp; CARIB</v>
      </c>
      <c r="Y164" t="str">
        <f t="shared" si="40"/>
        <v>LATIN AMER. &amp; CARIB</v>
      </c>
      <c r="Z164" t="str">
        <f t="shared" si="40"/>
        <v>LATIN AMER. &amp; CARIB</v>
      </c>
      <c r="AA164" t="str">
        <f t="shared" si="40"/>
        <v>LATIN AMER. &amp; CARIB</v>
      </c>
      <c r="AB164" t="str">
        <f t="shared" si="39"/>
        <v>LATIN AMER. &amp; CARIB</v>
      </c>
      <c r="AC164" t="str">
        <f t="shared" si="39"/>
        <v>LATIN AMER. &amp; CARIB</v>
      </c>
      <c r="AD164" t="str">
        <f t="shared" si="39"/>
        <v>LATIN AMER. &amp; CARIB</v>
      </c>
      <c r="AE164" t="str">
        <f t="shared" si="39"/>
        <v>LATIN AMER. &amp; CARIB</v>
      </c>
      <c r="AF164" t="str">
        <f t="shared" si="39"/>
        <v>LATIN AMER. &amp; CARIB</v>
      </c>
      <c r="AG164" t="str">
        <f t="shared" si="39"/>
        <v>LATIN AMER. &amp; CARIB</v>
      </c>
      <c r="AH164" t="str">
        <f t="shared" si="39"/>
        <v>LATIN AMER. &amp; CARIB</v>
      </c>
      <c r="AI164" t="str">
        <f t="shared" si="39"/>
        <v>LATIN AMER. &amp; CARIB</v>
      </c>
      <c r="AJ164" t="str">
        <f t="shared" si="39"/>
        <v>LATIN AMER. &amp; CARIB</v>
      </c>
      <c r="AK164" t="str">
        <f t="shared" si="39"/>
        <v>LATIN AMER. &amp; CARIB</v>
      </c>
      <c r="AL164" t="str">
        <f t="shared" si="39"/>
        <v>LATIN AMER. &amp; CARIB</v>
      </c>
      <c r="AM164" t="str">
        <f t="shared" si="39"/>
        <v>LATIN AMER. &amp; CARIB</v>
      </c>
      <c r="AN164" t="str">
        <f t="shared" si="39"/>
        <v>LATIN AMER. &amp; CARIB</v>
      </c>
      <c r="AO164" t="str">
        <f t="shared" si="39"/>
        <v>LATIN AMER. &amp; CARIB</v>
      </c>
      <c r="AP164" t="str">
        <f t="shared" si="39"/>
        <v>LATIN AMER. &amp; CARIB</v>
      </c>
      <c r="AQ164" t="str">
        <f t="shared" si="39"/>
        <v>LATIN AMER. &amp; CARIB</v>
      </c>
      <c r="AR164" t="str">
        <f t="shared" si="39"/>
        <v>LATIN AMER. &amp; CARIB</v>
      </c>
      <c r="AS164" t="str">
        <f t="shared" si="39"/>
        <v>LATIN AMER. &amp; CARIB</v>
      </c>
      <c r="AT164" t="str">
        <f t="shared" si="39"/>
        <v>LATIN AMER. &amp; CARIB</v>
      </c>
      <c r="AU164" t="str">
        <f t="shared" si="39"/>
        <v>LATIN AMER. &amp; CARIB</v>
      </c>
      <c r="AV164" t="str">
        <f t="shared" si="39"/>
        <v>LATIN AMER. &amp; CARIB</v>
      </c>
      <c r="AW164" t="str">
        <f t="shared" si="39"/>
        <v>LATIN AMER. &amp; CARIB</v>
      </c>
      <c r="AX164" t="str">
        <f t="shared" si="39"/>
        <v>LATIN AMER. &amp; CARIB</v>
      </c>
      <c r="AY164" t="str">
        <f t="shared" si="39"/>
        <v>LATIN AMER. &amp; CARIB</v>
      </c>
      <c r="AZ164" t="str">
        <f t="shared" si="39"/>
        <v>LATIN AMER. &amp; CARIB</v>
      </c>
      <c r="BA164" t="str">
        <f t="shared" si="39"/>
        <v>LATIN AMER. &amp; CARIB</v>
      </c>
      <c r="BB164" t="s">
        <v>675</v>
      </c>
    </row>
    <row r="165" spans="1:54" ht="14.5" x14ac:dyDescent="0.35">
      <c r="A165" s="13" t="s">
        <v>542</v>
      </c>
      <c r="B165" s="17" t="s">
        <v>370</v>
      </c>
      <c r="C165" t="str">
        <f t="shared" si="32"/>
        <v>Philippines</v>
      </c>
      <c r="D165" s="33" t="s">
        <v>221</v>
      </c>
      <c r="E165" s="33" t="s">
        <v>670</v>
      </c>
      <c r="F165" t="str">
        <f t="shared" si="33"/>
        <v xml:space="preserve">ASIA (EX. NEAR EAST)        </v>
      </c>
      <c r="G165" t="str">
        <f t="shared" si="34"/>
        <v xml:space="preserve">ASIA (EX. NEAR EAST)       </v>
      </c>
      <c r="H165" t="str">
        <f t="shared" si="40"/>
        <v xml:space="preserve">ASIA (EX. NEAR EAST)      </v>
      </c>
      <c r="I165" t="str">
        <f t="shared" si="40"/>
        <v xml:space="preserve">ASIA (EX. NEAR EAST)     </v>
      </c>
      <c r="J165" t="str">
        <f t="shared" si="40"/>
        <v xml:space="preserve">ASIA (EX. NEAR EAST)    </v>
      </c>
      <c r="K165" t="str">
        <f t="shared" si="40"/>
        <v xml:space="preserve">ASIA (EX. NEAR EAST)   </v>
      </c>
      <c r="L165" t="str">
        <f t="shared" si="40"/>
        <v xml:space="preserve">ASIA (EX. NEAR EAST)  </v>
      </c>
      <c r="M165" t="str">
        <f t="shared" si="40"/>
        <v xml:space="preserve">ASIA (EX. NEAR EAST) </v>
      </c>
      <c r="N165" t="str">
        <f t="shared" si="40"/>
        <v>ASIA (EX. NEAR EAST)</v>
      </c>
      <c r="O165" t="str">
        <f t="shared" si="40"/>
        <v>ASIA (EX. NEAR EAST)</v>
      </c>
      <c r="P165" t="str">
        <f t="shared" si="40"/>
        <v>ASIA (EX. NEAR EAST)</v>
      </c>
      <c r="Q165" t="str">
        <f t="shared" si="40"/>
        <v>ASIA (EX. NEAR EAST)</v>
      </c>
      <c r="R165" t="str">
        <f t="shared" si="40"/>
        <v>ASIA (EX. NEAR EAST)</v>
      </c>
      <c r="S165" t="str">
        <f t="shared" si="40"/>
        <v>ASIA (EX. NEAR EAST)</v>
      </c>
      <c r="T165" t="str">
        <f t="shared" si="40"/>
        <v>ASIA (EX. NEAR EAST)</v>
      </c>
      <c r="U165" t="str">
        <f t="shared" si="40"/>
        <v>ASIA (EX. NEAR EAST)</v>
      </c>
      <c r="V165" t="str">
        <f t="shared" si="40"/>
        <v>ASIA (EX. NEAR EAST)</v>
      </c>
      <c r="W165" t="str">
        <f t="shared" si="40"/>
        <v>ASIA (EX. NEAR EAST)</v>
      </c>
      <c r="X165" t="str">
        <f t="shared" si="40"/>
        <v>ASIA (EX. NEAR EAST)</v>
      </c>
      <c r="Y165" t="str">
        <f t="shared" si="40"/>
        <v>ASIA (EX. NEAR EAST)</v>
      </c>
      <c r="Z165" t="str">
        <f t="shared" si="40"/>
        <v>ASIA (EX. NEAR EAST)</v>
      </c>
      <c r="AA165" t="str">
        <f t="shared" si="40"/>
        <v>ASIA (EX. NEAR EAST)</v>
      </c>
      <c r="AB165" t="str">
        <f t="shared" si="39"/>
        <v>ASIA (EX. NEAR EAST)</v>
      </c>
      <c r="AC165" t="str">
        <f t="shared" si="39"/>
        <v>ASIA (EX. NEAR EAST)</v>
      </c>
      <c r="AD165" t="str">
        <f t="shared" si="39"/>
        <v>ASIA (EX. NEAR EAST)</v>
      </c>
      <c r="AE165" t="str">
        <f t="shared" si="39"/>
        <v>ASIA (EX. NEAR EAST)</v>
      </c>
      <c r="AF165" t="str">
        <f t="shared" si="39"/>
        <v>ASIA (EX. NEAR EAST)</v>
      </c>
      <c r="AG165" t="str">
        <f t="shared" si="39"/>
        <v>ASIA (EX. NEAR EAST)</v>
      </c>
      <c r="AH165" t="str">
        <f t="shared" si="39"/>
        <v>ASIA (EX. NEAR EAST)</v>
      </c>
      <c r="AI165" t="str">
        <f t="shared" si="39"/>
        <v>ASIA (EX. NEAR EAST)</v>
      </c>
      <c r="AJ165" t="str">
        <f t="shared" si="39"/>
        <v>ASIA (EX. NEAR EAST)</v>
      </c>
      <c r="AK165" t="str">
        <f t="shared" si="39"/>
        <v>ASIA (EX. NEAR EAST)</v>
      </c>
      <c r="AL165" t="str">
        <f t="shared" si="39"/>
        <v>ASIA (EX. NEAR EAST)</v>
      </c>
      <c r="AM165" t="str">
        <f t="shared" si="39"/>
        <v>ASIA (EX. NEAR EAST)</v>
      </c>
      <c r="AN165" t="str">
        <f t="shared" si="39"/>
        <v>ASIA (EX. NEAR EAST)</v>
      </c>
      <c r="AO165" t="str">
        <f t="shared" si="39"/>
        <v>ASIA (EX. NEAR EAST)</v>
      </c>
      <c r="AP165" t="str">
        <f t="shared" si="39"/>
        <v>ASIA (EX. NEAR EAST)</v>
      </c>
      <c r="AQ165" t="str">
        <f t="shared" si="39"/>
        <v>ASIA (EX. NEAR EAST)</v>
      </c>
      <c r="AR165" t="str">
        <f t="shared" si="39"/>
        <v>ASIA (EX. NEAR EAST)</v>
      </c>
      <c r="AS165" t="str">
        <f t="shared" si="39"/>
        <v>ASIA (EX. NEAR EAST)</v>
      </c>
      <c r="AT165" t="str">
        <f t="shared" si="39"/>
        <v>ASIA (EX. NEAR EAST)</v>
      </c>
      <c r="AU165" t="str">
        <f t="shared" si="39"/>
        <v>ASIA (EX. NEAR EAST)</v>
      </c>
      <c r="AV165" t="str">
        <f t="shared" si="39"/>
        <v>ASIA (EX. NEAR EAST)</v>
      </c>
      <c r="AW165" t="str">
        <f t="shared" si="39"/>
        <v>ASIA (EX. NEAR EAST)</v>
      </c>
      <c r="AX165" t="str">
        <f t="shared" si="39"/>
        <v>ASIA (EX. NEAR EAST)</v>
      </c>
      <c r="AY165" t="str">
        <f t="shared" si="39"/>
        <v>ASIA (EX. NEAR EAST)</v>
      </c>
      <c r="AZ165" t="str">
        <f t="shared" si="39"/>
        <v>ASIA (EX. NEAR EAST)</v>
      </c>
      <c r="BA165" t="str">
        <f t="shared" si="39"/>
        <v>ASIA (EX. NEAR EAST)</v>
      </c>
      <c r="BB165" t="s">
        <v>670</v>
      </c>
    </row>
    <row r="166" spans="1:54" ht="14.5" x14ac:dyDescent="0.35">
      <c r="A166" s="13" t="s">
        <v>543</v>
      </c>
      <c r="B166" s="17" t="s">
        <v>372</v>
      </c>
      <c r="C166" t="str">
        <f t="shared" si="32"/>
        <v>Poland</v>
      </c>
      <c r="D166" s="33" t="s">
        <v>223</v>
      </c>
      <c r="E166" s="33" t="s">
        <v>671</v>
      </c>
      <c r="F166" t="str">
        <f t="shared" si="33"/>
        <v xml:space="preserve">EASTERN EUROPE                    </v>
      </c>
      <c r="G166" t="str">
        <f t="shared" si="34"/>
        <v xml:space="preserve">EASTERN EUROPE                   </v>
      </c>
      <c r="H166" t="str">
        <f t="shared" si="40"/>
        <v xml:space="preserve">EASTERN EUROPE                  </v>
      </c>
      <c r="I166" t="str">
        <f t="shared" si="40"/>
        <v xml:space="preserve">EASTERN EUROPE                 </v>
      </c>
      <c r="J166" t="str">
        <f t="shared" si="40"/>
        <v xml:space="preserve">EASTERN EUROPE                </v>
      </c>
      <c r="K166" t="str">
        <f t="shared" si="40"/>
        <v xml:space="preserve">EASTERN EUROPE               </v>
      </c>
      <c r="L166" t="str">
        <f t="shared" si="40"/>
        <v xml:space="preserve">EASTERN EUROPE              </v>
      </c>
      <c r="M166" t="str">
        <f t="shared" si="40"/>
        <v xml:space="preserve">EASTERN EUROPE             </v>
      </c>
      <c r="N166" t="str">
        <f t="shared" si="40"/>
        <v xml:space="preserve">EASTERN EUROPE            </v>
      </c>
      <c r="O166" t="str">
        <f t="shared" si="40"/>
        <v xml:space="preserve">EASTERN EUROPE           </v>
      </c>
      <c r="P166" t="str">
        <f t="shared" si="40"/>
        <v xml:space="preserve">EASTERN EUROPE          </v>
      </c>
      <c r="Q166" t="str">
        <f t="shared" si="40"/>
        <v xml:space="preserve">EASTERN EUROPE         </v>
      </c>
      <c r="R166" t="str">
        <f t="shared" si="40"/>
        <v xml:space="preserve">EASTERN EUROPE        </v>
      </c>
      <c r="S166" t="str">
        <f t="shared" si="40"/>
        <v xml:space="preserve">EASTERN EUROPE       </v>
      </c>
      <c r="T166" t="str">
        <f t="shared" si="40"/>
        <v xml:space="preserve">EASTERN EUROPE      </v>
      </c>
      <c r="U166" t="str">
        <f t="shared" si="40"/>
        <v xml:space="preserve">EASTERN EUROPE     </v>
      </c>
      <c r="V166" t="str">
        <f t="shared" si="40"/>
        <v xml:space="preserve">EASTERN EUROPE    </v>
      </c>
      <c r="W166" t="str">
        <f t="shared" si="40"/>
        <v xml:space="preserve">EASTERN EUROPE   </v>
      </c>
      <c r="X166" t="str">
        <f t="shared" si="40"/>
        <v xml:space="preserve">EASTERN EUROPE  </v>
      </c>
      <c r="Y166" t="str">
        <f t="shared" si="40"/>
        <v xml:space="preserve">EASTERN EUROPE </v>
      </c>
      <c r="Z166" t="str">
        <f t="shared" si="40"/>
        <v>EASTERN EUROPE</v>
      </c>
      <c r="AA166" t="str">
        <f t="shared" si="40"/>
        <v>EASTERN EUROPE</v>
      </c>
      <c r="AB166" t="str">
        <f t="shared" si="39"/>
        <v>EASTERN EUROPE</v>
      </c>
      <c r="AC166" t="str">
        <f t="shared" si="39"/>
        <v>EASTERN EUROPE</v>
      </c>
      <c r="AD166" t="str">
        <f t="shared" ref="AB166:BA175" si="41">IF(RIGHT(AC166,1)=" ",LEFT(AC166,LEN(AC166)-1),AC166)</f>
        <v>EASTERN EUROPE</v>
      </c>
      <c r="AE166" t="str">
        <f t="shared" si="41"/>
        <v>EASTERN EUROPE</v>
      </c>
      <c r="AF166" t="str">
        <f t="shared" si="41"/>
        <v>EASTERN EUROPE</v>
      </c>
      <c r="AG166" t="str">
        <f t="shared" si="41"/>
        <v>EASTERN EUROPE</v>
      </c>
      <c r="AH166" t="str">
        <f t="shared" si="41"/>
        <v>EASTERN EUROPE</v>
      </c>
      <c r="AI166" t="str">
        <f t="shared" si="41"/>
        <v>EASTERN EUROPE</v>
      </c>
      <c r="AJ166" t="str">
        <f t="shared" si="41"/>
        <v>EASTERN EUROPE</v>
      </c>
      <c r="AK166" t="str">
        <f t="shared" si="41"/>
        <v>EASTERN EUROPE</v>
      </c>
      <c r="AL166" t="str">
        <f t="shared" si="41"/>
        <v>EASTERN EUROPE</v>
      </c>
      <c r="AM166" t="str">
        <f t="shared" si="41"/>
        <v>EASTERN EUROPE</v>
      </c>
      <c r="AN166" t="str">
        <f t="shared" si="41"/>
        <v>EASTERN EUROPE</v>
      </c>
      <c r="AO166" t="str">
        <f t="shared" si="41"/>
        <v>EASTERN EUROPE</v>
      </c>
      <c r="AP166" t="str">
        <f t="shared" si="41"/>
        <v>EASTERN EUROPE</v>
      </c>
      <c r="AQ166" t="str">
        <f t="shared" si="41"/>
        <v>EASTERN EUROPE</v>
      </c>
      <c r="AR166" t="str">
        <f t="shared" si="41"/>
        <v>EASTERN EUROPE</v>
      </c>
      <c r="AS166" t="str">
        <f t="shared" si="41"/>
        <v>EASTERN EUROPE</v>
      </c>
      <c r="AT166" t="str">
        <f t="shared" si="41"/>
        <v>EASTERN EUROPE</v>
      </c>
      <c r="AU166" t="str">
        <f t="shared" si="41"/>
        <v>EASTERN EUROPE</v>
      </c>
      <c r="AV166" t="str">
        <f t="shared" si="41"/>
        <v>EASTERN EUROPE</v>
      </c>
      <c r="AW166" t="str">
        <f t="shared" si="41"/>
        <v>EASTERN EUROPE</v>
      </c>
      <c r="AX166" t="str">
        <f t="shared" si="41"/>
        <v>EASTERN EUROPE</v>
      </c>
      <c r="AY166" t="str">
        <f t="shared" si="41"/>
        <v>EASTERN EUROPE</v>
      </c>
      <c r="AZ166" t="str">
        <f t="shared" si="41"/>
        <v>EASTERN EUROPE</v>
      </c>
      <c r="BA166" t="str">
        <f t="shared" si="41"/>
        <v>EASTERN EUROPE</v>
      </c>
      <c r="BB166" t="s">
        <v>671</v>
      </c>
    </row>
    <row r="167" spans="1:54" ht="14.5" x14ac:dyDescent="0.35">
      <c r="A167" s="13" t="s">
        <v>544</v>
      </c>
      <c r="B167" s="17" t="s">
        <v>378</v>
      </c>
      <c r="C167" t="str">
        <f t="shared" si="32"/>
        <v>Portugal</v>
      </c>
      <c r="D167" s="33" t="s">
        <v>224</v>
      </c>
      <c r="E167" s="33" t="s">
        <v>673</v>
      </c>
      <c r="F167" t="str">
        <f t="shared" si="33"/>
        <v xml:space="preserve">WESTERN EUROPE                    </v>
      </c>
      <c r="G167" t="str">
        <f t="shared" si="34"/>
        <v xml:space="preserve">WESTERN EUROPE                   </v>
      </c>
      <c r="H167" t="str">
        <f t="shared" si="40"/>
        <v xml:space="preserve">WESTERN EUROPE                  </v>
      </c>
      <c r="I167" t="str">
        <f t="shared" si="40"/>
        <v xml:space="preserve">WESTERN EUROPE                 </v>
      </c>
      <c r="J167" t="str">
        <f t="shared" si="40"/>
        <v xml:space="preserve">WESTERN EUROPE                </v>
      </c>
      <c r="K167" t="str">
        <f t="shared" si="40"/>
        <v xml:space="preserve">WESTERN EUROPE               </v>
      </c>
      <c r="L167" t="str">
        <f t="shared" si="40"/>
        <v xml:space="preserve">WESTERN EUROPE              </v>
      </c>
      <c r="M167" t="str">
        <f t="shared" si="40"/>
        <v xml:space="preserve">WESTERN EUROPE             </v>
      </c>
      <c r="N167" t="str">
        <f t="shared" si="40"/>
        <v xml:space="preserve">WESTERN EUROPE            </v>
      </c>
      <c r="O167" t="str">
        <f t="shared" si="40"/>
        <v xml:space="preserve">WESTERN EUROPE           </v>
      </c>
      <c r="P167" t="str">
        <f t="shared" si="40"/>
        <v xml:space="preserve">WESTERN EUROPE          </v>
      </c>
      <c r="Q167" t="str">
        <f t="shared" si="40"/>
        <v xml:space="preserve">WESTERN EUROPE         </v>
      </c>
      <c r="R167" t="str">
        <f t="shared" si="40"/>
        <v xml:space="preserve">WESTERN EUROPE        </v>
      </c>
      <c r="S167" t="str">
        <f t="shared" si="40"/>
        <v xml:space="preserve">WESTERN EUROPE       </v>
      </c>
      <c r="T167" t="str">
        <f t="shared" si="40"/>
        <v xml:space="preserve">WESTERN EUROPE      </v>
      </c>
      <c r="U167" t="str">
        <f t="shared" si="40"/>
        <v xml:space="preserve">WESTERN EUROPE     </v>
      </c>
      <c r="V167" t="str">
        <f t="shared" si="40"/>
        <v xml:space="preserve">WESTERN EUROPE    </v>
      </c>
      <c r="W167" t="str">
        <f t="shared" si="40"/>
        <v xml:space="preserve">WESTERN EUROPE   </v>
      </c>
      <c r="X167" t="str">
        <f t="shared" si="40"/>
        <v xml:space="preserve">WESTERN EUROPE  </v>
      </c>
      <c r="Y167" t="str">
        <f t="shared" si="40"/>
        <v xml:space="preserve">WESTERN EUROPE </v>
      </c>
      <c r="Z167" t="str">
        <f t="shared" si="40"/>
        <v>WESTERN EUROPE</v>
      </c>
      <c r="AA167" t="str">
        <f t="shared" si="40"/>
        <v>WESTERN EUROPE</v>
      </c>
      <c r="AB167" t="str">
        <f t="shared" si="41"/>
        <v>WESTERN EUROPE</v>
      </c>
      <c r="AC167" t="str">
        <f t="shared" si="41"/>
        <v>WESTERN EUROPE</v>
      </c>
      <c r="AD167" t="str">
        <f t="shared" si="41"/>
        <v>WESTERN EUROPE</v>
      </c>
      <c r="AE167" t="str">
        <f t="shared" si="41"/>
        <v>WESTERN EUROPE</v>
      </c>
      <c r="AF167" t="str">
        <f t="shared" si="41"/>
        <v>WESTERN EUROPE</v>
      </c>
      <c r="AG167" t="str">
        <f t="shared" si="41"/>
        <v>WESTERN EUROPE</v>
      </c>
      <c r="AH167" t="str">
        <f t="shared" si="41"/>
        <v>WESTERN EUROPE</v>
      </c>
      <c r="AI167" t="str">
        <f t="shared" si="41"/>
        <v>WESTERN EUROPE</v>
      </c>
      <c r="AJ167" t="str">
        <f t="shared" si="41"/>
        <v>WESTERN EUROPE</v>
      </c>
      <c r="AK167" t="str">
        <f t="shared" si="41"/>
        <v>WESTERN EUROPE</v>
      </c>
      <c r="AL167" t="str">
        <f t="shared" si="41"/>
        <v>WESTERN EUROPE</v>
      </c>
      <c r="AM167" t="str">
        <f t="shared" si="41"/>
        <v>WESTERN EUROPE</v>
      </c>
      <c r="AN167" t="str">
        <f t="shared" si="41"/>
        <v>WESTERN EUROPE</v>
      </c>
      <c r="AO167" t="str">
        <f t="shared" si="41"/>
        <v>WESTERN EUROPE</v>
      </c>
      <c r="AP167" t="str">
        <f t="shared" si="41"/>
        <v>WESTERN EUROPE</v>
      </c>
      <c r="AQ167" t="str">
        <f t="shared" si="41"/>
        <v>WESTERN EUROPE</v>
      </c>
      <c r="AR167" t="str">
        <f t="shared" si="41"/>
        <v>WESTERN EUROPE</v>
      </c>
      <c r="AS167" t="str">
        <f t="shared" si="41"/>
        <v>WESTERN EUROPE</v>
      </c>
      <c r="AT167" t="str">
        <f t="shared" si="41"/>
        <v>WESTERN EUROPE</v>
      </c>
      <c r="AU167" t="str">
        <f t="shared" si="41"/>
        <v>WESTERN EUROPE</v>
      </c>
      <c r="AV167" t="str">
        <f t="shared" si="41"/>
        <v>WESTERN EUROPE</v>
      </c>
      <c r="AW167" t="str">
        <f t="shared" si="41"/>
        <v>WESTERN EUROPE</v>
      </c>
      <c r="AX167" t="str">
        <f t="shared" si="41"/>
        <v>WESTERN EUROPE</v>
      </c>
      <c r="AY167" t="str">
        <f t="shared" si="41"/>
        <v>WESTERN EUROPE</v>
      </c>
      <c r="AZ167" t="str">
        <f t="shared" si="41"/>
        <v>WESTERN EUROPE</v>
      </c>
      <c r="BA167" t="str">
        <f t="shared" si="41"/>
        <v>WESTERN EUROPE</v>
      </c>
      <c r="BB167" t="s">
        <v>673</v>
      </c>
    </row>
    <row r="168" spans="1:54" ht="14.5" x14ac:dyDescent="0.35">
      <c r="A168" s="13" t="s">
        <v>545</v>
      </c>
      <c r="B168" s="17" t="s">
        <v>382</v>
      </c>
      <c r="C168" t="str">
        <f t="shared" si="32"/>
        <v>Puerto Rico</v>
      </c>
      <c r="D168" s="33" t="s">
        <v>225</v>
      </c>
      <c r="E168" s="33" t="s">
        <v>675</v>
      </c>
      <c r="F168" t="str">
        <f t="shared" si="33"/>
        <v xml:space="preserve">LATIN AMER. &amp; CARIB   </v>
      </c>
      <c r="G168" t="str">
        <f t="shared" si="34"/>
        <v xml:space="preserve">LATIN AMER. &amp; CARIB  </v>
      </c>
      <c r="H168" t="str">
        <f t="shared" si="40"/>
        <v xml:space="preserve">LATIN AMER. &amp; CARIB </v>
      </c>
      <c r="I168" t="str">
        <f t="shared" si="40"/>
        <v>LATIN AMER. &amp; CARIB</v>
      </c>
      <c r="J168" t="str">
        <f t="shared" si="40"/>
        <v>LATIN AMER. &amp; CARIB</v>
      </c>
      <c r="K168" t="str">
        <f t="shared" si="40"/>
        <v>LATIN AMER. &amp; CARIB</v>
      </c>
      <c r="L168" t="str">
        <f t="shared" si="40"/>
        <v>LATIN AMER. &amp; CARIB</v>
      </c>
      <c r="M168" t="str">
        <f t="shared" si="40"/>
        <v>LATIN AMER. &amp; CARIB</v>
      </c>
      <c r="N168" t="str">
        <f t="shared" si="40"/>
        <v>LATIN AMER. &amp; CARIB</v>
      </c>
      <c r="O168" t="str">
        <f t="shared" si="40"/>
        <v>LATIN AMER. &amp; CARIB</v>
      </c>
      <c r="P168" t="str">
        <f t="shared" si="40"/>
        <v>LATIN AMER. &amp; CARIB</v>
      </c>
      <c r="Q168" t="str">
        <f t="shared" si="40"/>
        <v>LATIN AMER. &amp; CARIB</v>
      </c>
      <c r="R168" t="str">
        <f t="shared" si="40"/>
        <v>LATIN AMER. &amp; CARIB</v>
      </c>
      <c r="S168" t="str">
        <f t="shared" si="40"/>
        <v>LATIN AMER. &amp; CARIB</v>
      </c>
      <c r="T168" t="str">
        <f t="shared" si="40"/>
        <v>LATIN AMER. &amp; CARIB</v>
      </c>
      <c r="U168" t="str">
        <f t="shared" si="40"/>
        <v>LATIN AMER. &amp; CARIB</v>
      </c>
      <c r="V168" t="str">
        <f t="shared" si="40"/>
        <v>LATIN AMER. &amp; CARIB</v>
      </c>
      <c r="W168" t="str">
        <f t="shared" si="40"/>
        <v>LATIN AMER. &amp; CARIB</v>
      </c>
      <c r="X168" t="str">
        <f t="shared" si="40"/>
        <v>LATIN AMER. &amp; CARIB</v>
      </c>
      <c r="Y168" t="str">
        <f t="shared" si="40"/>
        <v>LATIN AMER. &amp; CARIB</v>
      </c>
      <c r="Z168" t="str">
        <f t="shared" si="40"/>
        <v>LATIN AMER. &amp; CARIB</v>
      </c>
      <c r="AA168" t="str">
        <f t="shared" si="40"/>
        <v>LATIN AMER. &amp; CARIB</v>
      </c>
      <c r="AB168" t="str">
        <f t="shared" si="41"/>
        <v>LATIN AMER. &amp; CARIB</v>
      </c>
      <c r="AC168" t="str">
        <f t="shared" si="41"/>
        <v>LATIN AMER. &amp; CARIB</v>
      </c>
      <c r="AD168" t="str">
        <f t="shared" si="41"/>
        <v>LATIN AMER. &amp; CARIB</v>
      </c>
      <c r="AE168" t="str">
        <f t="shared" si="41"/>
        <v>LATIN AMER. &amp; CARIB</v>
      </c>
      <c r="AF168" t="str">
        <f t="shared" si="41"/>
        <v>LATIN AMER. &amp; CARIB</v>
      </c>
      <c r="AG168" t="str">
        <f t="shared" si="41"/>
        <v>LATIN AMER. &amp; CARIB</v>
      </c>
      <c r="AH168" t="str">
        <f t="shared" si="41"/>
        <v>LATIN AMER. &amp; CARIB</v>
      </c>
      <c r="AI168" t="str">
        <f t="shared" si="41"/>
        <v>LATIN AMER. &amp; CARIB</v>
      </c>
      <c r="AJ168" t="str">
        <f t="shared" si="41"/>
        <v>LATIN AMER. &amp; CARIB</v>
      </c>
      <c r="AK168" t="str">
        <f t="shared" si="41"/>
        <v>LATIN AMER. &amp; CARIB</v>
      </c>
      <c r="AL168" t="str">
        <f t="shared" si="41"/>
        <v>LATIN AMER. &amp; CARIB</v>
      </c>
      <c r="AM168" t="str">
        <f t="shared" si="41"/>
        <v>LATIN AMER. &amp; CARIB</v>
      </c>
      <c r="AN168" t="str">
        <f t="shared" si="41"/>
        <v>LATIN AMER. &amp; CARIB</v>
      </c>
      <c r="AO168" t="str">
        <f t="shared" si="41"/>
        <v>LATIN AMER. &amp; CARIB</v>
      </c>
      <c r="AP168" t="str">
        <f t="shared" si="41"/>
        <v>LATIN AMER. &amp; CARIB</v>
      </c>
      <c r="AQ168" t="str">
        <f t="shared" si="41"/>
        <v>LATIN AMER. &amp; CARIB</v>
      </c>
      <c r="AR168" t="str">
        <f t="shared" si="41"/>
        <v>LATIN AMER. &amp; CARIB</v>
      </c>
      <c r="AS168" t="str">
        <f t="shared" si="41"/>
        <v>LATIN AMER. &amp; CARIB</v>
      </c>
      <c r="AT168" t="str">
        <f t="shared" si="41"/>
        <v>LATIN AMER. &amp; CARIB</v>
      </c>
      <c r="AU168" t="str">
        <f t="shared" si="41"/>
        <v>LATIN AMER. &amp; CARIB</v>
      </c>
      <c r="AV168" t="str">
        <f t="shared" si="41"/>
        <v>LATIN AMER. &amp; CARIB</v>
      </c>
      <c r="AW168" t="str">
        <f t="shared" si="41"/>
        <v>LATIN AMER. &amp; CARIB</v>
      </c>
      <c r="AX168" t="str">
        <f t="shared" si="41"/>
        <v>LATIN AMER. &amp; CARIB</v>
      </c>
      <c r="AY168" t="str">
        <f t="shared" si="41"/>
        <v>LATIN AMER. &amp; CARIB</v>
      </c>
      <c r="AZ168" t="str">
        <f t="shared" si="41"/>
        <v>LATIN AMER. &amp; CARIB</v>
      </c>
      <c r="BA168" t="str">
        <f t="shared" si="41"/>
        <v>LATIN AMER. &amp; CARIB</v>
      </c>
      <c r="BB168" t="s">
        <v>675</v>
      </c>
    </row>
    <row r="169" spans="1:54" ht="14.5" x14ac:dyDescent="0.35">
      <c r="A169" s="13" t="s">
        <v>546</v>
      </c>
      <c r="B169" s="17" t="s">
        <v>393</v>
      </c>
      <c r="C169" t="str">
        <f t="shared" si="32"/>
        <v>Qatar</v>
      </c>
      <c r="D169" s="33" t="s">
        <v>226</v>
      </c>
      <c r="E169" s="33" t="s">
        <v>679</v>
      </c>
      <c r="F169" t="str">
        <f t="shared" si="33"/>
        <v xml:space="preserve">NEAR EAST                         </v>
      </c>
      <c r="G169" t="str">
        <f t="shared" si="34"/>
        <v xml:space="preserve">NEAR EAST                        </v>
      </c>
      <c r="H169" t="str">
        <f t="shared" si="40"/>
        <v xml:space="preserve">NEAR EAST                       </v>
      </c>
      <c r="I169" t="str">
        <f t="shared" si="40"/>
        <v xml:space="preserve">NEAR EAST                      </v>
      </c>
      <c r="J169" t="str">
        <f t="shared" si="40"/>
        <v xml:space="preserve">NEAR EAST                     </v>
      </c>
      <c r="K169" t="str">
        <f t="shared" si="40"/>
        <v xml:space="preserve">NEAR EAST                    </v>
      </c>
      <c r="L169" t="str">
        <f t="shared" si="40"/>
        <v xml:space="preserve">NEAR EAST                   </v>
      </c>
      <c r="M169" t="str">
        <f t="shared" si="40"/>
        <v xml:space="preserve">NEAR EAST                  </v>
      </c>
      <c r="N169" t="str">
        <f t="shared" si="40"/>
        <v xml:space="preserve">NEAR EAST                 </v>
      </c>
      <c r="O169" t="str">
        <f t="shared" si="40"/>
        <v xml:space="preserve">NEAR EAST                </v>
      </c>
      <c r="P169" t="str">
        <f t="shared" si="40"/>
        <v xml:space="preserve">NEAR EAST               </v>
      </c>
      <c r="Q169" t="str">
        <f t="shared" si="40"/>
        <v xml:space="preserve">NEAR EAST              </v>
      </c>
      <c r="R169" t="str">
        <f t="shared" si="40"/>
        <v xml:space="preserve">NEAR EAST             </v>
      </c>
      <c r="S169" t="str">
        <f t="shared" si="40"/>
        <v xml:space="preserve">NEAR EAST            </v>
      </c>
      <c r="T169" t="str">
        <f t="shared" si="40"/>
        <v xml:space="preserve">NEAR EAST           </v>
      </c>
      <c r="U169" t="str">
        <f t="shared" si="40"/>
        <v xml:space="preserve">NEAR EAST          </v>
      </c>
      <c r="V169" t="str">
        <f t="shared" si="40"/>
        <v xml:space="preserve">NEAR EAST         </v>
      </c>
      <c r="W169" t="str">
        <f t="shared" si="40"/>
        <v xml:space="preserve">NEAR EAST        </v>
      </c>
      <c r="X169" t="str">
        <f t="shared" si="40"/>
        <v xml:space="preserve">NEAR EAST       </v>
      </c>
      <c r="Y169" t="str">
        <f t="shared" si="40"/>
        <v xml:space="preserve">NEAR EAST      </v>
      </c>
      <c r="Z169" t="str">
        <f t="shared" si="40"/>
        <v xml:space="preserve">NEAR EAST     </v>
      </c>
      <c r="AA169" t="str">
        <f t="shared" si="40"/>
        <v xml:space="preserve">NEAR EAST    </v>
      </c>
      <c r="AB169" t="str">
        <f t="shared" si="41"/>
        <v xml:space="preserve">NEAR EAST   </v>
      </c>
      <c r="AC169" t="str">
        <f t="shared" si="41"/>
        <v xml:space="preserve">NEAR EAST  </v>
      </c>
      <c r="AD169" t="str">
        <f t="shared" si="41"/>
        <v xml:space="preserve">NEAR EAST </v>
      </c>
      <c r="AE169" t="str">
        <f t="shared" si="41"/>
        <v>NEAR EAST</v>
      </c>
      <c r="AF169" t="str">
        <f t="shared" si="41"/>
        <v>NEAR EAST</v>
      </c>
      <c r="AG169" t="str">
        <f t="shared" si="41"/>
        <v>NEAR EAST</v>
      </c>
      <c r="AH169" t="str">
        <f t="shared" si="41"/>
        <v>NEAR EAST</v>
      </c>
      <c r="AI169" t="str">
        <f t="shared" si="41"/>
        <v>NEAR EAST</v>
      </c>
      <c r="AJ169" t="str">
        <f t="shared" si="41"/>
        <v>NEAR EAST</v>
      </c>
      <c r="AK169" t="str">
        <f t="shared" si="41"/>
        <v>NEAR EAST</v>
      </c>
      <c r="AL169" t="str">
        <f t="shared" si="41"/>
        <v>NEAR EAST</v>
      </c>
      <c r="AM169" t="str">
        <f t="shared" si="41"/>
        <v>NEAR EAST</v>
      </c>
      <c r="AN169" t="str">
        <f t="shared" si="41"/>
        <v>NEAR EAST</v>
      </c>
      <c r="AO169" t="str">
        <f t="shared" si="41"/>
        <v>NEAR EAST</v>
      </c>
      <c r="AP169" t="str">
        <f t="shared" si="41"/>
        <v>NEAR EAST</v>
      </c>
      <c r="AQ169" t="str">
        <f t="shared" si="41"/>
        <v>NEAR EAST</v>
      </c>
      <c r="AR169" t="str">
        <f t="shared" si="41"/>
        <v>NEAR EAST</v>
      </c>
      <c r="AS169" t="str">
        <f t="shared" si="41"/>
        <v>NEAR EAST</v>
      </c>
      <c r="AT169" t="str">
        <f t="shared" si="41"/>
        <v>NEAR EAST</v>
      </c>
      <c r="AU169" t="str">
        <f t="shared" si="41"/>
        <v>NEAR EAST</v>
      </c>
      <c r="AV169" t="str">
        <f t="shared" si="41"/>
        <v>NEAR EAST</v>
      </c>
      <c r="AW169" t="str">
        <f t="shared" si="41"/>
        <v>NEAR EAST</v>
      </c>
      <c r="AX169" t="str">
        <f t="shared" si="41"/>
        <v>NEAR EAST</v>
      </c>
      <c r="AY169" t="str">
        <f t="shared" si="41"/>
        <v>NEAR EAST</v>
      </c>
      <c r="AZ169" t="str">
        <f t="shared" si="41"/>
        <v>NEAR EAST</v>
      </c>
      <c r="BA169" t="str">
        <f t="shared" si="41"/>
        <v>NEAR EAST</v>
      </c>
      <c r="BB169" t="s">
        <v>679</v>
      </c>
    </row>
    <row r="170" spans="1:54" ht="14.5" x14ac:dyDescent="0.35">
      <c r="A170" s="13" t="s">
        <v>547</v>
      </c>
      <c r="B170" s="17" t="s">
        <v>380</v>
      </c>
      <c r="C170" t="str">
        <f t="shared" si="32"/>
        <v>Reunion</v>
      </c>
      <c r="D170" s="33" t="s">
        <v>656</v>
      </c>
      <c r="E170" s="33" t="s">
        <v>674</v>
      </c>
      <c r="F170" t="str">
        <f t="shared" si="33"/>
        <v xml:space="preserve">SUB-SAHARAN AFRICA                </v>
      </c>
      <c r="G170" t="str">
        <f t="shared" si="34"/>
        <v xml:space="preserve">SUB-SAHARAN AFRICA               </v>
      </c>
      <c r="H170" t="str">
        <f t="shared" si="40"/>
        <v xml:space="preserve">SUB-SAHARAN AFRICA              </v>
      </c>
      <c r="I170" t="str">
        <f t="shared" si="40"/>
        <v xml:space="preserve">SUB-SAHARAN AFRICA             </v>
      </c>
      <c r="J170" t="str">
        <f t="shared" si="40"/>
        <v xml:space="preserve">SUB-SAHARAN AFRICA            </v>
      </c>
      <c r="K170" t="str">
        <f t="shared" si="40"/>
        <v xml:space="preserve">SUB-SAHARAN AFRICA           </v>
      </c>
      <c r="L170" t="str">
        <f t="shared" si="40"/>
        <v xml:space="preserve">SUB-SAHARAN AFRICA          </v>
      </c>
      <c r="M170" t="str">
        <f t="shared" si="40"/>
        <v xml:space="preserve">SUB-SAHARAN AFRICA         </v>
      </c>
      <c r="N170" t="str">
        <f t="shared" si="40"/>
        <v xml:space="preserve">SUB-SAHARAN AFRICA        </v>
      </c>
      <c r="O170" t="str">
        <f t="shared" si="40"/>
        <v xml:space="preserve">SUB-SAHARAN AFRICA       </v>
      </c>
      <c r="P170" t="str">
        <f t="shared" si="40"/>
        <v xml:space="preserve">SUB-SAHARAN AFRICA      </v>
      </c>
      <c r="Q170" t="str">
        <f t="shared" si="40"/>
        <v xml:space="preserve">SUB-SAHARAN AFRICA     </v>
      </c>
      <c r="R170" t="str">
        <f t="shared" si="40"/>
        <v xml:space="preserve">SUB-SAHARAN AFRICA    </v>
      </c>
      <c r="S170" t="str">
        <f t="shared" si="40"/>
        <v xml:space="preserve">SUB-SAHARAN AFRICA   </v>
      </c>
      <c r="T170" t="str">
        <f t="shared" si="40"/>
        <v xml:space="preserve">SUB-SAHARAN AFRICA  </v>
      </c>
      <c r="U170" t="str">
        <f t="shared" si="40"/>
        <v xml:space="preserve">SUB-SAHARAN AFRICA </v>
      </c>
      <c r="V170" t="str">
        <f t="shared" si="40"/>
        <v>SUB-SAHARAN AFRICA</v>
      </c>
      <c r="W170" t="str">
        <f t="shared" si="40"/>
        <v>SUB-SAHARAN AFRICA</v>
      </c>
      <c r="X170" t="str">
        <f t="shared" si="40"/>
        <v>SUB-SAHARAN AFRICA</v>
      </c>
      <c r="Y170" t="str">
        <f t="shared" si="40"/>
        <v>SUB-SAHARAN AFRICA</v>
      </c>
      <c r="Z170" t="str">
        <f t="shared" si="40"/>
        <v>SUB-SAHARAN AFRICA</v>
      </c>
      <c r="AA170" t="str">
        <f t="shared" si="40"/>
        <v>SUB-SAHARAN AFRICA</v>
      </c>
      <c r="AB170" t="str">
        <f t="shared" si="41"/>
        <v>SUB-SAHARAN AFRICA</v>
      </c>
      <c r="AC170" t="str">
        <f t="shared" si="41"/>
        <v>SUB-SAHARAN AFRICA</v>
      </c>
      <c r="AD170" t="str">
        <f t="shared" si="41"/>
        <v>SUB-SAHARAN AFRICA</v>
      </c>
      <c r="AE170" t="str">
        <f t="shared" si="41"/>
        <v>SUB-SAHARAN AFRICA</v>
      </c>
      <c r="AF170" t="str">
        <f t="shared" si="41"/>
        <v>SUB-SAHARAN AFRICA</v>
      </c>
      <c r="AG170" t="str">
        <f t="shared" si="41"/>
        <v>SUB-SAHARAN AFRICA</v>
      </c>
      <c r="AH170" t="str">
        <f t="shared" si="41"/>
        <v>SUB-SAHARAN AFRICA</v>
      </c>
      <c r="AI170" t="str">
        <f t="shared" si="41"/>
        <v>SUB-SAHARAN AFRICA</v>
      </c>
      <c r="AJ170" t="str">
        <f t="shared" si="41"/>
        <v>SUB-SAHARAN AFRICA</v>
      </c>
      <c r="AK170" t="str">
        <f t="shared" si="41"/>
        <v>SUB-SAHARAN AFRICA</v>
      </c>
      <c r="AL170" t="str">
        <f t="shared" si="41"/>
        <v>SUB-SAHARAN AFRICA</v>
      </c>
      <c r="AM170" t="str">
        <f t="shared" si="41"/>
        <v>SUB-SAHARAN AFRICA</v>
      </c>
      <c r="AN170" t="str">
        <f t="shared" si="41"/>
        <v>SUB-SAHARAN AFRICA</v>
      </c>
      <c r="AO170" t="str">
        <f t="shared" si="41"/>
        <v>SUB-SAHARAN AFRICA</v>
      </c>
      <c r="AP170" t="str">
        <f t="shared" si="41"/>
        <v>SUB-SAHARAN AFRICA</v>
      </c>
      <c r="AQ170" t="str">
        <f t="shared" si="41"/>
        <v>SUB-SAHARAN AFRICA</v>
      </c>
      <c r="AR170" t="str">
        <f t="shared" si="41"/>
        <v>SUB-SAHARAN AFRICA</v>
      </c>
      <c r="AS170" t="str">
        <f t="shared" si="41"/>
        <v>SUB-SAHARAN AFRICA</v>
      </c>
      <c r="AT170" t="str">
        <f t="shared" si="41"/>
        <v>SUB-SAHARAN AFRICA</v>
      </c>
      <c r="AU170" t="str">
        <f t="shared" si="41"/>
        <v>SUB-SAHARAN AFRICA</v>
      </c>
      <c r="AV170" t="str">
        <f t="shared" si="41"/>
        <v>SUB-SAHARAN AFRICA</v>
      </c>
      <c r="AW170" t="str">
        <f t="shared" si="41"/>
        <v>SUB-SAHARAN AFRICA</v>
      </c>
      <c r="AX170" t="str">
        <f t="shared" si="41"/>
        <v>SUB-SAHARAN AFRICA</v>
      </c>
      <c r="AY170" t="str">
        <f t="shared" si="41"/>
        <v>SUB-SAHARAN AFRICA</v>
      </c>
      <c r="AZ170" t="str">
        <f t="shared" si="41"/>
        <v>SUB-SAHARAN AFRICA</v>
      </c>
      <c r="BA170" t="str">
        <f t="shared" si="41"/>
        <v>SUB-SAHARAN AFRICA</v>
      </c>
      <c r="BB170" t="s">
        <v>674</v>
      </c>
    </row>
    <row r="171" spans="1:54" ht="14.5" x14ac:dyDescent="0.35">
      <c r="A171" s="13" t="s">
        <v>548</v>
      </c>
      <c r="B171" s="17" t="s">
        <v>372</v>
      </c>
      <c r="C171" t="str">
        <f t="shared" si="32"/>
        <v>Romania</v>
      </c>
      <c r="D171" s="33" t="s">
        <v>230</v>
      </c>
      <c r="E171" s="33" t="s">
        <v>671</v>
      </c>
      <c r="F171" t="str">
        <f t="shared" si="33"/>
        <v xml:space="preserve">EASTERN EUROPE                    </v>
      </c>
      <c r="G171" t="str">
        <f t="shared" si="34"/>
        <v xml:space="preserve">EASTERN EUROPE                   </v>
      </c>
      <c r="H171" t="str">
        <f t="shared" si="40"/>
        <v xml:space="preserve">EASTERN EUROPE                  </v>
      </c>
      <c r="I171" t="str">
        <f t="shared" si="40"/>
        <v xml:space="preserve">EASTERN EUROPE                 </v>
      </c>
      <c r="J171" t="str">
        <f t="shared" si="40"/>
        <v xml:space="preserve">EASTERN EUROPE                </v>
      </c>
      <c r="K171" t="str">
        <f t="shared" si="40"/>
        <v xml:space="preserve">EASTERN EUROPE               </v>
      </c>
      <c r="L171" t="str">
        <f t="shared" si="40"/>
        <v xml:space="preserve">EASTERN EUROPE              </v>
      </c>
      <c r="M171" t="str">
        <f t="shared" si="40"/>
        <v xml:space="preserve">EASTERN EUROPE             </v>
      </c>
      <c r="N171" t="str">
        <f t="shared" si="40"/>
        <v xml:space="preserve">EASTERN EUROPE            </v>
      </c>
      <c r="O171" t="str">
        <f t="shared" si="40"/>
        <v xml:space="preserve">EASTERN EUROPE           </v>
      </c>
      <c r="P171" t="str">
        <f t="shared" si="40"/>
        <v xml:space="preserve">EASTERN EUROPE          </v>
      </c>
      <c r="Q171" t="str">
        <f t="shared" si="40"/>
        <v xml:space="preserve">EASTERN EUROPE         </v>
      </c>
      <c r="R171" t="str">
        <f t="shared" si="40"/>
        <v xml:space="preserve">EASTERN EUROPE        </v>
      </c>
      <c r="S171" t="str">
        <f t="shared" si="40"/>
        <v xml:space="preserve">EASTERN EUROPE       </v>
      </c>
      <c r="T171" t="str">
        <f t="shared" si="40"/>
        <v xml:space="preserve">EASTERN EUROPE      </v>
      </c>
      <c r="U171" t="str">
        <f t="shared" si="40"/>
        <v xml:space="preserve">EASTERN EUROPE     </v>
      </c>
      <c r="V171" t="str">
        <f t="shared" si="40"/>
        <v xml:space="preserve">EASTERN EUROPE    </v>
      </c>
      <c r="W171" t="str">
        <f t="shared" ref="H171:AA184" si="42">IF(RIGHT(V171,1)=" ",LEFT(V171,LEN(V171)-1),V171)</f>
        <v xml:space="preserve">EASTERN EUROPE   </v>
      </c>
      <c r="X171" t="str">
        <f t="shared" si="42"/>
        <v xml:space="preserve">EASTERN EUROPE  </v>
      </c>
      <c r="Y171" t="str">
        <f t="shared" si="42"/>
        <v xml:space="preserve">EASTERN EUROPE </v>
      </c>
      <c r="Z171" t="str">
        <f t="shared" si="42"/>
        <v>EASTERN EUROPE</v>
      </c>
      <c r="AA171" t="str">
        <f t="shared" si="42"/>
        <v>EASTERN EUROPE</v>
      </c>
      <c r="AB171" t="str">
        <f t="shared" si="41"/>
        <v>EASTERN EUROPE</v>
      </c>
      <c r="AC171" t="str">
        <f t="shared" si="41"/>
        <v>EASTERN EUROPE</v>
      </c>
      <c r="AD171" t="str">
        <f t="shared" si="41"/>
        <v>EASTERN EUROPE</v>
      </c>
      <c r="AE171" t="str">
        <f t="shared" si="41"/>
        <v>EASTERN EUROPE</v>
      </c>
      <c r="AF171" t="str">
        <f t="shared" si="41"/>
        <v>EASTERN EUROPE</v>
      </c>
      <c r="AG171" t="str">
        <f t="shared" si="41"/>
        <v>EASTERN EUROPE</v>
      </c>
      <c r="AH171" t="str">
        <f t="shared" si="41"/>
        <v>EASTERN EUROPE</v>
      </c>
      <c r="AI171" t="str">
        <f t="shared" si="41"/>
        <v>EASTERN EUROPE</v>
      </c>
      <c r="AJ171" t="str">
        <f t="shared" si="41"/>
        <v>EASTERN EUROPE</v>
      </c>
      <c r="AK171" t="str">
        <f t="shared" si="41"/>
        <v>EASTERN EUROPE</v>
      </c>
      <c r="AL171" t="str">
        <f t="shared" si="41"/>
        <v>EASTERN EUROPE</v>
      </c>
      <c r="AM171" t="str">
        <f t="shared" si="41"/>
        <v>EASTERN EUROPE</v>
      </c>
      <c r="AN171" t="str">
        <f t="shared" si="41"/>
        <v>EASTERN EUROPE</v>
      </c>
      <c r="AO171" t="str">
        <f t="shared" si="41"/>
        <v>EASTERN EUROPE</v>
      </c>
      <c r="AP171" t="str">
        <f t="shared" si="41"/>
        <v>EASTERN EUROPE</v>
      </c>
      <c r="AQ171" t="str">
        <f t="shared" si="41"/>
        <v>EASTERN EUROPE</v>
      </c>
      <c r="AR171" t="str">
        <f t="shared" si="41"/>
        <v>EASTERN EUROPE</v>
      </c>
      <c r="AS171" t="str">
        <f t="shared" si="41"/>
        <v>EASTERN EUROPE</v>
      </c>
      <c r="AT171" t="str">
        <f t="shared" si="41"/>
        <v>EASTERN EUROPE</v>
      </c>
      <c r="AU171" t="str">
        <f t="shared" si="41"/>
        <v>EASTERN EUROPE</v>
      </c>
      <c r="AV171" t="str">
        <f t="shared" si="41"/>
        <v>EASTERN EUROPE</v>
      </c>
      <c r="AW171" t="str">
        <f t="shared" si="41"/>
        <v>EASTERN EUROPE</v>
      </c>
      <c r="AX171" t="str">
        <f t="shared" si="41"/>
        <v>EASTERN EUROPE</v>
      </c>
      <c r="AY171" t="str">
        <f t="shared" si="41"/>
        <v>EASTERN EUROPE</v>
      </c>
      <c r="AZ171" t="str">
        <f t="shared" si="41"/>
        <v>EASTERN EUROPE</v>
      </c>
      <c r="BA171" t="str">
        <f t="shared" si="41"/>
        <v>EASTERN EUROPE</v>
      </c>
      <c r="BB171" t="s">
        <v>671</v>
      </c>
    </row>
    <row r="172" spans="1:54" ht="14.5" x14ac:dyDescent="0.35">
      <c r="A172" s="13" t="s">
        <v>549</v>
      </c>
      <c r="B172" s="17" t="s">
        <v>386</v>
      </c>
      <c r="C172" t="str">
        <f t="shared" si="32"/>
        <v>Russia</v>
      </c>
      <c r="D172" s="33" t="s">
        <v>657</v>
      </c>
      <c r="E172" s="33" t="s">
        <v>676</v>
      </c>
      <c r="F172" t="str">
        <f t="shared" si="33"/>
        <v>C.W. OF IND. STATES</v>
      </c>
      <c r="G172" t="str">
        <f t="shared" si="34"/>
        <v>C.W. OF IND. STATES</v>
      </c>
      <c r="H172" t="str">
        <f t="shared" si="42"/>
        <v>C.W. OF IND. STATES</v>
      </c>
      <c r="I172" t="str">
        <f t="shared" si="42"/>
        <v>C.W. OF IND. STATES</v>
      </c>
      <c r="J172" t="str">
        <f t="shared" si="42"/>
        <v>C.W. OF IND. STATES</v>
      </c>
      <c r="K172" t="str">
        <f t="shared" si="42"/>
        <v>C.W. OF IND. STATES</v>
      </c>
      <c r="L172" t="str">
        <f t="shared" si="42"/>
        <v>C.W. OF IND. STATES</v>
      </c>
      <c r="M172" t="str">
        <f t="shared" si="42"/>
        <v>C.W. OF IND. STATES</v>
      </c>
      <c r="N172" t="str">
        <f t="shared" si="42"/>
        <v>C.W. OF IND. STATES</v>
      </c>
      <c r="O172" t="str">
        <f t="shared" si="42"/>
        <v>C.W. OF IND. STATES</v>
      </c>
      <c r="P172" t="str">
        <f t="shared" si="42"/>
        <v>C.W. OF IND. STATES</v>
      </c>
      <c r="Q172" t="str">
        <f t="shared" si="42"/>
        <v>C.W. OF IND. STATES</v>
      </c>
      <c r="R172" t="str">
        <f t="shared" si="42"/>
        <v>C.W. OF IND. STATES</v>
      </c>
      <c r="S172" t="str">
        <f t="shared" si="42"/>
        <v>C.W. OF IND. STATES</v>
      </c>
      <c r="T172" t="str">
        <f t="shared" si="42"/>
        <v>C.W. OF IND. STATES</v>
      </c>
      <c r="U172" t="str">
        <f t="shared" si="42"/>
        <v>C.W. OF IND. STATES</v>
      </c>
      <c r="V172" t="str">
        <f t="shared" si="42"/>
        <v>C.W. OF IND. STATES</v>
      </c>
      <c r="W172" t="str">
        <f t="shared" si="42"/>
        <v>C.W. OF IND. STATES</v>
      </c>
      <c r="X172" t="str">
        <f t="shared" si="42"/>
        <v>C.W. OF IND. STATES</v>
      </c>
      <c r="Y172" t="str">
        <f t="shared" si="42"/>
        <v>C.W. OF IND. STATES</v>
      </c>
      <c r="Z172" t="str">
        <f t="shared" si="42"/>
        <v>C.W. OF IND. STATES</v>
      </c>
      <c r="AA172" t="str">
        <f t="shared" si="42"/>
        <v>C.W. OF IND. STATES</v>
      </c>
      <c r="AB172" t="str">
        <f t="shared" si="41"/>
        <v>C.W. OF IND. STATES</v>
      </c>
      <c r="AC172" t="str">
        <f t="shared" si="41"/>
        <v>C.W. OF IND. STATES</v>
      </c>
      <c r="AD172" t="str">
        <f t="shared" si="41"/>
        <v>C.W. OF IND. STATES</v>
      </c>
      <c r="AE172" t="str">
        <f t="shared" si="41"/>
        <v>C.W. OF IND. STATES</v>
      </c>
      <c r="AF172" t="str">
        <f t="shared" si="41"/>
        <v>C.W. OF IND. STATES</v>
      </c>
      <c r="AG172" t="str">
        <f t="shared" si="41"/>
        <v>C.W. OF IND. STATES</v>
      </c>
      <c r="AH172" t="str">
        <f t="shared" si="41"/>
        <v>C.W. OF IND. STATES</v>
      </c>
      <c r="AI172" t="str">
        <f t="shared" si="41"/>
        <v>C.W. OF IND. STATES</v>
      </c>
      <c r="AJ172" t="str">
        <f t="shared" si="41"/>
        <v>C.W. OF IND. STATES</v>
      </c>
      <c r="AK172" t="str">
        <f t="shared" si="41"/>
        <v>C.W. OF IND. STATES</v>
      </c>
      <c r="AL172" t="str">
        <f t="shared" si="41"/>
        <v>C.W. OF IND. STATES</v>
      </c>
      <c r="AM172" t="str">
        <f t="shared" si="41"/>
        <v>C.W. OF IND. STATES</v>
      </c>
      <c r="AN172" t="str">
        <f t="shared" si="41"/>
        <v>C.W. OF IND. STATES</v>
      </c>
      <c r="AO172" t="str">
        <f t="shared" si="41"/>
        <v>C.W. OF IND. STATES</v>
      </c>
      <c r="AP172" t="str">
        <f t="shared" si="41"/>
        <v>C.W. OF IND. STATES</v>
      </c>
      <c r="AQ172" t="str">
        <f t="shared" si="41"/>
        <v>C.W. OF IND. STATES</v>
      </c>
      <c r="AR172" t="str">
        <f t="shared" si="41"/>
        <v>C.W. OF IND. STATES</v>
      </c>
      <c r="AS172" t="str">
        <f t="shared" si="41"/>
        <v>C.W. OF IND. STATES</v>
      </c>
      <c r="AT172" t="str">
        <f t="shared" si="41"/>
        <v>C.W. OF IND. STATES</v>
      </c>
      <c r="AU172" t="str">
        <f t="shared" si="41"/>
        <v>C.W. OF IND. STATES</v>
      </c>
      <c r="AV172" t="str">
        <f t="shared" si="41"/>
        <v>C.W. OF IND. STATES</v>
      </c>
      <c r="AW172" t="str">
        <f t="shared" si="41"/>
        <v>C.W. OF IND. STATES</v>
      </c>
      <c r="AX172" t="str">
        <f t="shared" si="41"/>
        <v>C.W. OF IND. STATES</v>
      </c>
      <c r="AY172" t="str">
        <f t="shared" si="41"/>
        <v>C.W. OF IND. STATES</v>
      </c>
      <c r="AZ172" t="str">
        <f t="shared" si="41"/>
        <v>C.W. OF IND. STATES</v>
      </c>
      <c r="BA172" t="str">
        <f t="shared" si="41"/>
        <v>C.W. OF IND. STATES</v>
      </c>
      <c r="BB172" t="s">
        <v>676</v>
      </c>
    </row>
    <row r="173" spans="1:54" ht="14.5" x14ac:dyDescent="0.35">
      <c r="A173" s="13" t="s">
        <v>550</v>
      </c>
      <c r="B173" s="17" t="s">
        <v>380</v>
      </c>
      <c r="C173" t="str">
        <f t="shared" si="32"/>
        <v>Rwanda</v>
      </c>
      <c r="D173" s="33" t="s">
        <v>232</v>
      </c>
      <c r="E173" s="33" t="s">
        <v>674</v>
      </c>
      <c r="F173" t="str">
        <f t="shared" si="33"/>
        <v xml:space="preserve">SUB-SAHARAN AFRICA                </v>
      </c>
      <c r="G173" t="str">
        <f t="shared" si="34"/>
        <v xml:space="preserve">SUB-SAHARAN AFRICA               </v>
      </c>
      <c r="H173" t="str">
        <f t="shared" si="42"/>
        <v xml:space="preserve">SUB-SAHARAN AFRICA              </v>
      </c>
      <c r="I173" t="str">
        <f t="shared" si="42"/>
        <v xml:space="preserve">SUB-SAHARAN AFRICA             </v>
      </c>
      <c r="J173" t="str">
        <f t="shared" si="42"/>
        <v xml:space="preserve">SUB-SAHARAN AFRICA            </v>
      </c>
      <c r="K173" t="str">
        <f t="shared" si="42"/>
        <v xml:space="preserve">SUB-SAHARAN AFRICA           </v>
      </c>
      <c r="L173" t="str">
        <f t="shared" si="42"/>
        <v xml:space="preserve">SUB-SAHARAN AFRICA          </v>
      </c>
      <c r="M173" t="str">
        <f t="shared" si="42"/>
        <v xml:space="preserve">SUB-SAHARAN AFRICA         </v>
      </c>
      <c r="N173" t="str">
        <f t="shared" si="42"/>
        <v xml:space="preserve">SUB-SAHARAN AFRICA        </v>
      </c>
      <c r="O173" t="str">
        <f t="shared" si="42"/>
        <v xml:space="preserve">SUB-SAHARAN AFRICA       </v>
      </c>
      <c r="P173" t="str">
        <f t="shared" si="42"/>
        <v xml:space="preserve">SUB-SAHARAN AFRICA      </v>
      </c>
      <c r="Q173" t="str">
        <f t="shared" si="42"/>
        <v xml:space="preserve">SUB-SAHARAN AFRICA     </v>
      </c>
      <c r="R173" t="str">
        <f t="shared" si="42"/>
        <v xml:space="preserve">SUB-SAHARAN AFRICA    </v>
      </c>
      <c r="S173" t="str">
        <f t="shared" si="42"/>
        <v xml:space="preserve">SUB-SAHARAN AFRICA   </v>
      </c>
      <c r="T173" t="str">
        <f t="shared" si="42"/>
        <v xml:space="preserve">SUB-SAHARAN AFRICA  </v>
      </c>
      <c r="U173" t="str">
        <f t="shared" si="42"/>
        <v xml:space="preserve">SUB-SAHARAN AFRICA </v>
      </c>
      <c r="V173" t="str">
        <f t="shared" si="42"/>
        <v>SUB-SAHARAN AFRICA</v>
      </c>
      <c r="W173" t="str">
        <f t="shared" si="42"/>
        <v>SUB-SAHARAN AFRICA</v>
      </c>
      <c r="X173" t="str">
        <f t="shared" si="42"/>
        <v>SUB-SAHARAN AFRICA</v>
      </c>
      <c r="Y173" t="str">
        <f t="shared" si="42"/>
        <v>SUB-SAHARAN AFRICA</v>
      </c>
      <c r="Z173" t="str">
        <f t="shared" si="42"/>
        <v>SUB-SAHARAN AFRICA</v>
      </c>
      <c r="AA173" t="str">
        <f t="shared" si="42"/>
        <v>SUB-SAHARAN AFRICA</v>
      </c>
      <c r="AB173" t="str">
        <f t="shared" si="41"/>
        <v>SUB-SAHARAN AFRICA</v>
      </c>
      <c r="AC173" t="str">
        <f t="shared" si="41"/>
        <v>SUB-SAHARAN AFRICA</v>
      </c>
      <c r="AD173" t="str">
        <f t="shared" si="41"/>
        <v>SUB-SAHARAN AFRICA</v>
      </c>
      <c r="AE173" t="str">
        <f t="shared" si="41"/>
        <v>SUB-SAHARAN AFRICA</v>
      </c>
      <c r="AF173" t="str">
        <f t="shared" si="41"/>
        <v>SUB-SAHARAN AFRICA</v>
      </c>
      <c r="AG173" t="str">
        <f t="shared" si="41"/>
        <v>SUB-SAHARAN AFRICA</v>
      </c>
      <c r="AH173" t="str">
        <f t="shared" si="41"/>
        <v>SUB-SAHARAN AFRICA</v>
      </c>
      <c r="AI173" t="str">
        <f t="shared" si="41"/>
        <v>SUB-SAHARAN AFRICA</v>
      </c>
      <c r="AJ173" t="str">
        <f t="shared" si="41"/>
        <v>SUB-SAHARAN AFRICA</v>
      </c>
      <c r="AK173" t="str">
        <f t="shared" si="41"/>
        <v>SUB-SAHARAN AFRICA</v>
      </c>
      <c r="AL173" t="str">
        <f t="shared" si="41"/>
        <v>SUB-SAHARAN AFRICA</v>
      </c>
      <c r="AM173" t="str">
        <f t="shared" si="41"/>
        <v>SUB-SAHARAN AFRICA</v>
      </c>
      <c r="AN173" t="str">
        <f t="shared" si="41"/>
        <v>SUB-SAHARAN AFRICA</v>
      </c>
      <c r="AO173" t="str">
        <f t="shared" si="41"/>
        <v>SUB-SAHARAN AFRICA</v>
      </c>
      <c r="AP173" t="str">
        <f t="shared" si="41"/>
        <v>SUB-SAHARAN AFRICA</v>
      </c>
      <c r="AQ173" t="str">
        <f t="shared" si="41"/>
        <v>SUB-SAHARAN AFRICA</v>
      </c>
      <c r="AR173" t="str">
        <f t="shared" si="41"/>
        <v>SUB-SAHARAN AFRICA</v>
      </c>
      <c r="AS173" t="str">
        <f t="shared" si="41"/>
        <v>SUB-SAHARAN AFRICA</v>
      </c>
      <c r="AT173" t="str">
        <f t="shared" si="41"/>
        <v>SUB-SAHARAN AFRICA</v>
      </c>
      <c r="AU173" t="str">
        <f t="shared" si="41"/>
        <v>SUB-SAHARAN AFRICA</v>
      </c>
      <c r="AV173" t="str">
        <f t="shared" si="41"/>
        <v>SUB-SAHARAN AFRICA</v>
      </c>
      <c r="AW173" t="str">
        <f t="shared" si="41"/>
        <v>SUB-SAHARAN AFRICA</v>
      </c>
      <c r="AX173" t="str">
        <f t="shared" si="41"/>
        <v>SUB-SAHARAN AFRICA</v>
      </c>
      <c r="AY173" t="str">
        <f t="shared" si="41"/>
        <v>SUB-SAHARAN AFRICA</v>
      </c>
      <c r="AZ173" t="str">
        <f t="shared" si="41"/>
        <v>SUB-SAHARAN AFRICA</v>
      </c>
      <c r="BA173" t="str">
        <f t="shared" si="41"/>
        <v>SUB-SAHARAN AFRICA</v>
      </c>
      <c r="BB173" t="s">
        <v>674</v>
      </c>
    </row>
    <row r="174" spans="1:54" ht="14.5" x14ac:dyDescent="0.35">
      <c r="A174" s="13" t="s">
        <v>551</v>
      </c>
      <c r="B174" s="17" t="s">
        <v>380</v>
      </c>
      <c r="C174" t="str">
        <f t="shared" si="32"/>
        <v>Saint Helena</v>
      </c>
      <c r="D174" s="33" t="s">
        <v>233</v>
      </c>
      <c r="E174" s="33" t="s">
        <v>674</v>
      </c>
      <c r="F174" t="str">
        <f t="shared" si="33"/>
        <v xml:space="preserve">SUB-SAHARAN AFRICA                </v>
      </c>
      <c r="G174" t="str">
        <f t="shared" si="34"/>
        <v xml:space="preserve">SUB-SAHARAN AFRICA               </v>
      </c>
      <c r="H174" t="str">
        <f t="shared" si="42"/>
        <v xml:space="preserve">SUB-SAHARAN AFRICA              </v>
      </c>
      <c r="I174" t="str">
        <f t="shared" si="42"/>
        <v xml:space="preserve">SUB-SAHARAN AFRICA             </v>
      </c>
      <c r="J174" t="str">
        <f t="shared" si="42"/>
        <v xml:space="preserve">SUB-SAHARAN AFRICA            </v>
      </c>
      <c r="K174" t="str">
        <f t="shared" si="42"/>
        <v xml:space="preserve">SUB-SAHARAN AFRICA           </v>
      </c>
      <c r="L174" t="str">
        <f t="shared" si="42"/>
        <v xml:space="preserve">SUB-SAHARAN AFRICA          </v>
      </c>
      <c r="M174" t="str">
        <f t="shared" si="42"/>
        <v xml:space="preserve">SUB-SAHARAN AFRICA         </v>
      </c>
      <c r="N174" t="str">
        <f t="shared" si="42"/>
        <v xml:space="preserve">SUB-SAHARAN AFRICA        </v>
      </c>
      <c r="O174" t="str">
        <f t="shared" si="42"/>
        <v xml:space="preserve">SUB-SAHARAN AFRICA       </v>
      </c>
      <c r="P174" t="str">
        <f t="shared" si="42"/>
        <v xml:space="preserve">SUB-SAHARAN AFRICA      </v>
      </c>
      <c r="Q174" t="str">
        <f t="shared" si="42"/>
        <v xml:space="preserve">SUB-SAHARAN AFRICA     </v>
      </c>
      <c r="R174" t="str">
        <f t="shared" si="42"/>
        <v xml:space="preserve">SUB-SAHARAN AFRICA    </v>
      </c>
      <c r="S174" t="str">
        <f t="shared" si="42"/>
        <v xml:space="preserve">SUB-SAHARAN AFRICA   </v>
      </c>
      <c r="T174" t="str">
        <f t="shared" si="42"/>
        <v xml:space="preserve">SUB-SAHARAN AFRICA  </v>
      </c>
      <c r="U174" t="str">
        <f t="shared" si="42"/>
        <v xml:space="preserve">SUB-SAHARAN AFRICA </v>
      </c>
      <c r="V174" t="str">
        <f t="shared" si="42"/>
        <v>SUB-SAHARAN AFRICA</v>
      </c>
      <c r="W174" t="str">
        <f t="shared" si="42"/>
        <v>SUB-SAHARAN AFRICA</v>
      </c>
      <c r="X174" t="str">
        <f t="shared" si="42"/>
        <v>SUB-SAHARAN AFRICA</v>
      </c>
      <c r="Y174" t="str">
        <f t="shared" si="42"/>
        <v>SUB-SAHARAN AFRICA</v>
      </c>
      <c r="Z174" t="str">
        <f t="shared" si="42"/>
        <v>SUB-SAHARAN AFRICA</v>
      </c>
      <c r="AA174" t="str">
        <f t="shared" si="42"/>
        <v>SUB-SAHARAN AFRICA</v>
      </c>
      <c r="AB174" t="str">
        <f t="shared" si="41"/>
        <v>SUB-SAHARAN AFRICA</v>
      </c>
      <c r="AC174" t="str">
        <f t="shared" si="41"/>
        <v>SUB-SAHARAN AFRICA</v>
      </c>
      <c r="AD174" t="str">
        <f t="shared" si="41"/>
        <v>SUB-SAHARAN AFRICA</v>
      </c>
      <c r="AE174" t="str">
        <f t="shared" si="41"/>
        <v>SUB-SAHARAN AFRICA</v>
      </c>
      <c r="AF174" t="str">
        <f t="shared" si="41"/>
        <v>SUB-SAHARAN AFRICA</v>
      </c>
      <c r="AG174" t="str">
        <f t="shared" si="41"/>
        <v>SUB-SAHARAN AFRICA</v>
      </c>
      <c r="AH174" t="str">
        <f t="shared" si="41"/>
        <v>SUB-SAHARAN AFRICA</v>
      </c>
      <c r="AI174" t="str">
        <f t="shared" si="41"/>
        <v>SUB-SAHARAN AFRICA</v>
      </c>
      <c r="AJ174" t="str">
        <f t="shared" si="41"/>
        <v>SUB-SAHARAN AFRICA</v>
      </c>
      <c r="AK174" t="str">
        <f t="shared" si="41"/>
        <v>SUB-SAHARAN AFRICA</v>
      </c>
      <c r="AL174" t="str">
        <f t="shared" si="41"/>
        <v>SUB-SAHARAN AFRICA</v>
      </c>
      <c r="AM174" t="str">
        <f t="shared" si="41"/>
        <v>SUB-SAHARAN AFRICA</v>
      </c>
      <c r="AN174" t="str">
        <f t="shared" si="41"/>
        <v>SUB-SAHARAN AFRICA</v>
      </c>
      <c r="AO174" t="str">
        <f t="shared" si="41"/>
        <v>SUB-SAHARAN AFRICA</v>
      </c>
      <c r="AP174" t="str">
        <f t="shared" si="41"/>
        <v>SUB-SAHARAN AFRICA</v>
      </c>
      <c r="AQ174" t="str">
        <f t="shared" si="41"/>
        <v>SUB-SAHARAN AFRICA</v>
      </c>
      <c r="AR174" t="str">
        <f t="shared" si="41"/>
        <v>SUB-SAHARAN AFRICA</v>
      </c>
      <c r="AS174" t="str">
        <f t="shared" si="41"/>
        <v>SUB-SAHARAN AFRICA</v>
      </c>
      <c r="AT174" t="str">
        <f t="shared" si="41"/>
        <v>SUB-SAHARAN AFRICA</v>
      </c>
      <c r="AU174" t="str">
        <f t="shared" si="41"/>
        <v>SUB-SAHARAN AFRICA</v>
      </c>
      <c r="AV174" t="str">
        <f t="shared" si="41"/>
        <v>SUB-SAHARAN AFRICA</v>
      </c>
      <c r="AW174" t="str">
        <f t="shared" si="41"/>
        <v>SUB-SAHARAN AFRICA</v>
      </c>
      <c r="AX174" t="str">
        <f t="shared" si="41"/>
        <v>SUB-SAHARAN AFRICA</v>
      </c>
      <c r="AY174" t="str">
        <f t="shared" si="41"/>
        <v>SUB-SAHARAN AFRICA</v>
      </c>
      <c r="AZ174" t="str">
        <f t="shared" si="41"/>
        <v>SUB-SAHARAN AFRICA</v>
      </c>
      <c r="BA174" t="str">
        <f t="shared" si="41"/>
        <v>SUB-SAHARAN AFRICA</v>
      </c>
      <c r="BB174" t="s">
        <v>674</v>
      </c>
    </row>
    <row r="175" spans="1:54" ht="14.5" x14ac:dyDescent="0.35">
      <c r="A175" s="12" t="s">
        <v>552</v>
      </c>
      <c r="B175" s="17" t="s">
        <v>382</v>
      </c>
      <c r="C175" t="str">
        <f t="shared" si="32"/>
        <v>Saint Kitts &amp; Nevis</v>
      </c>
      <c r="D175" s="33" t="s">
        <v>658</v>
      </c>
      <c r="E175" s="33" t="s">
        <v>675</v>
      </c>
      <c r="F175" t="str">
        <f t="shared" si="33"/>
        <v xml:space="preserve">LATIN AMER. &amp; CARIB   </v>
      </c>
      <c r="G175" t="str">
        <f t="shared" si="34"/>
        <v xml:space="preserve">LATIN AMER. &amp; CARIB  </v>
      </c>
      <c r="H175" t="str">
        <f t="shared" si="42"/>
        <v xml:space="preserve">LATIN AMER. &amp; CARIB </v>
      </c>
      <c r="I175" t="str">
        <f t="shared" si="42"/>
        <v>LATIN AMER. &amp; CARIB</v>
      </c>
      <c r="J175" t="str">
        <f t="shared" si="42"/>
        <v>LATIN AMER. &amp; CARIB</v>
      </c>
      <c r="K175" t="str">
        <f t="shared" si="42"/>
        <v>LATIN AMER. &amp; CARIB</v>
      </c>
      <c r="L175" t="str">
        <f t="shared" si="42"/>
        <v>LATIN AMER. &amp; CARIB</v>
      </c>
      <c r="M175" t="str">
        <f t="shared" si="42"/>
        <v>LATIN AMER. &amp; CARIB</v>
      </c>
      <c r="N175" t="str">
        <f t="shared" si="42"/>
        <v>LATIN AMER. &amp; CARIB</v>
      </c>
      <c r="O175" t="str">
        <f t="shared" si="42"/>
        <v>LATIN AMER. &amp; CARIB</v>
      </c>
      <c r="P175" t="str">
        <f t="shared" si="42"/>
        <v>LATIN AMER. &amp; CARIB</v>
      </c>
      <c r="Q175" t="str">
        <f t="shared" si="42"/>
        <v>LATIN AMER. &amp; CARIB</v>
      </c>
      <c r="R175" t="str">
        <f t="shared" si="42"/>
        <v>LATIN AMER. &amp; CARIB</v>
      </c>
      <c r="S175" t="str">
        <f t="shared" si="42"/>
        <v>LATIN AMER. &amp; CARIB</v>
      </c>
      <c r="T175" t="str">
        <f t="shared" si="42"/>
        <v>LATIN AMER. &amp; CARIB</v>
      </c>
      <c r="U175" t="str">
        <f t="shared" si="42"/>
        <v>LATIN AMER. &amp; CARIB</v>
      </c>
      <c r="V175" t="str">
        <f t="shared" si="42"/>
        <v>LATIN AMER. &amp; CARIB</v>
      </c>
      <c r="W175" t="str">
        <f t="shared" si="42"/>
        <v>LATIN AMER. &amp; CARIB</v>
      </c>
      <c r="X175" t="str">
        <f t="shared" si="42"/>
        <v>LATIN AMER. &amp; CARIB</v>
      </c>
      <c r="Y175" t="str">
        <f t="shared" si="42"/>
        <v>LATIN AMER. &amp; CARIB</v>
      </c>
      <c r="Z175" t="str">
        <f t="shared" si="42"/>
        <v>LATIN AMER. &amp; CARIB</v>
      </c>
      <c r="AA175" t="str">
        <f t="shared" si="42"/>
        <v>LATIN AMER. &amp; CARIB</v>
      </c>
      <c r="AB175" t="str">
        <f t="shared" si="41"/>
        <v>LATIN AMER. &amp; CARIB</v>
      </c>
      <c r="AC175" t="str">
        <f t="shared" si="41"/>
        <v>LATIN AMER. &amp; CARIB</v>
      </c>
      <c r="AD175" t="str">
        <f t="shared" si="41"/>
        <v>LATIN AMER. &amp; CARIB</v>
      </c>
      <c r="AE175" t="str">
        <f t="shared" si="41"/>
        <v>LATIN AMER. &amp; CARIB</v>
      </c>
      <c r="AF175" t="str">
        <f t="shared" si="41"/>
        <v>LATIN AMER. &amp; CARIB</v>
      </c>
      <c r="AG175" t="str">
        <f t="shared" si="41"/>
        <v>LATIN AMER. &amp; CARIB</v>
      </c>
      <c r="AH175" t="str">
        <f t="shared" si="41"/>
        <v>LATIN AMER. &amp; CARIB</v>
      </c>
      <c r="AI175" t="str">
        <f t="shared" si="41"/>
        <v>LATIN AMER. &amp; CARIB</v>
      </c>
      <c r="AJ175" t="str">
        <f t="shared" si="41"/>
        <v>LATIN AMER. &amp; CARIB</v>
      </c>
      <c r="AK175" t="str">
        <f t="shared" si="41"/>
        <v>LATIN AMER. &amp; CARIB</v>
      </c>
      <c r="AL175" t="str">
        <f t="shared" si="41"/>
        <v>LATIN AMER. &amp; CARIB</v>
      </c>
      <c r="AM175" t="str">
        <f t="shared" si="41"/>
        <v>LATIN AMER. &amp; CARIB</v>
      </c>
      <c r="AN175" t="str">
        <f t="shared" si="41"/>
        <v>LATIN AMER. &amp; CARIB</v>
      </c>
      <c r="AO175" t="str">
        <f t="shared" si="41"/>
        <v>LATIN AMER. &amp; CARIB</v>
      </c>
      <c r="AP175" t="str">
        <f t="shared" si="41"/>
        <v>LATIN AMER. &amp; CARIB</v>
      </c>
      <c r="AQ175" t="str">
        <f t="shared" si="41"/>
        <v>LATIN AMER. &amp; CARIB</v>
      </c>
      <c r="AR175" t="str">
        <f t="shared" si="41"/>
        <v>LATIN AMER. &amp; CARIB</v>
      </c>
      <c r="AS175" t="str">
        <f t="shared" si="41"/>
        <v>LATIN AMER. &amp; CARIB</v>
      </c>
      <c r="AT175" t="str">
        <f t="shared" si="41"/>
        <v>LATIN AMER. &amp; CARIB</v>
      </c>
      <c r="AU175" t="str">
        <f t="shared" si="41"/>
        <v>LATIN AMER. &amp; CARIB</v>
      </c>
      <c r="AV175" t="str">
        <f t="shared" si="41"/>
        <v>LATIN AMER. &amp; CARIB</v>
      </c>
      <c r="AW175" t="str">
        <f t="shared" si="41"/>
        <v>LATIN AMER. &amp; CARIB</v>
      </c>
      <c r="AX175" t="str">
        <f t="shared" si="41"/>
        <v>LATIN AMER. &amp; CARIB</v>
      </c>
      <c r="AY175" t="str">
        <f t="shared" ref="AB175:BA185" si="43">IF(RIGHT(AX175,1)=" ",LEFT(AX175,LEN(AX175)-1),AX175)</f>
        <v>LATIN AMER. &amp; CARIB</v>
      </c>
      <c r="AZ175" t="str">
        <f t="shared" si="43"/>
        <v>LATIN AMER. &amp; CARIB</v>
      </c>
      <c r="BA175" t="str">
        <f t="shared" si="43"/>
        <v>LATIN AMER. &amp; CARIB</v>
      </c>
      <c r="BB175" t="s">
        <v>675</v>
      </c>
    </row>
    <row r="176" spans="1:54" ht="14.5" x14ac:dyDescent="0.35">
      <c r="A176" s="13" t="s">
        <v>553</v>
      </c>
      <c r="B176" s="17" t="s">
        <v>382</v>
      </c>
      <c r="C176" t="str">
        <f t="shared" si="32"/>
        <v>Saint Lucia</v>
      </c>
      <c r="D176" s="33" t="s">
        <v>235</v>
      </c>
      <c r="E176" s="33" t="s">
        <v>675</v>
      </c>
      <c r="F176" t="str">
        <f t="shared" si="33"/>
        <v xml:space="preserve">LATIN AMER. &amp; CARIB   </v>
      </c>
      <c r="G176" t="str">
        <f t="shared" si="34"/>
        <v xml:space="preserve">LATIN AMER. &amp; CARIB  </v>
      </c>
      <c r="H176" t="str">
        <f t="shared" si="42"/>
        <v xml:space="preserve">LATIN AMER. &amp; CARIB </v>
      </c>
      <c r="I176" t="str">
        <f t="shared" si="42"/>
        <v>LATIN AMER. &amp; CARIB</v>
      </c>
      <c r="J176" t="str">
        <f t="shared" si="42"/>
        <v>LATIN AMER. &amp; CARIB</v>
      </c>
      <c r="K176" t="str">
        <f t="shared" si="42"/>
        <v>LATIN AMER. &amp; CARIB</v>
      </c>
      <c r="L176" t="str">
        <f t="shared" si="42"/>
        <v>LATIN AMER. &amp; CARIB</v>
      </c>
      <c r="M176" t="str">
        <f t="shared" si="42"/>
        <v>LATIN AMER. &amp; CARIB</v>
      </c>
      <c r="N176" t="str">
        <f t="shared" si="42"/>
        <v>LATIN AMER. &amp; CARIB</v>
      </c>
      <c r="O176" t="str">
        <f t="shared" si="42"/>
        <v>LATIN AMER. &amp; CARIB</v>
      </c>
      <c r="P176" t="str">
        <f t="shared" si="42"/>
        <v>LATIN AMER. &amp; CARIB</v>
      </c>
      <c r="Q176" t="str">
        <f t="shared" si="42"/>
        <v>LATIN AMER. &amp; CARIB</v>
      </c>
      <c r="R176" t="str">
        <f t="shared" si="42"/>
        <v>LATIN AMER. &amp; CARIB</v>
      </c>
      <c r="S176" t="str">
        <f t="shared" si="42"/>
        <v>LATIN AMER. &amp; CARIB</v>
      </c>
      <c r="T176" t="str">
        <f t="shared" si="42"/>
        <v>LATIN AMER. &amp; CARIB</v>
      </c>
      <c r="U176" t="str">
        <f t="shared" si="42"/>
        <v>LATIN AMER. &amp; CARIB</v>
      </c>
      <c r="V176" t="str">
        <f t="shared" si="42"/>
        <v>LATIN AMER. &amp; CARIB</v>
      </c>
      <c r="W176" t="str">
        <f t="shared" si="42"/>
        <v>LATIN AMER. &amp; CARIB</v>
      </c>
      <c r="X176" t="str">
        <f t="shared" si="42"/>
        <v>LATIN AMER. &amp; CARIB</v>
      </c>
      <c r="Y176" t="str">
        <f t="shared" si="42"/>
        <v>LATIN AMER. &amp; CARIB</v>
      </c>
      <c r="Z176" t="str">
        <f t="shared" si="42"/>
        <v>LATIN AMER. &amp; CARIB</v>
      </c>
      <c r="AA176" t="str">
        <f t="shared" si="42"/>
        <v>LATIN AMER. &amp; CARIB</v>
      </c>
      <c r="AB176" t="str">
        <f t="shared" si="43"/>
        <v>LATIN AMER. &amp; CARIB</v>
      </c>
      <c r="AC176" t="str">
        <f t="shared" si="43"/>
        <v>LATIN AMER. &amp; CARIB</v>
      </c>
      <c r="AD176" t="str">
        <f t="shared" si="43"/>
        <v>LATIN AMER. &amp; CARIB</v>
      </c>
      <c r="AE176" t="str">
        <f t="shared" si="43"/>
        <v>LATIN AMER. &amp; CARIB</v>
      </c>
      <c r="AF176" t="str">
        <f t="shared" si="43"/>
        <v>LATIN AMER. &amp; CARIB</v>
      </c>
      <c r="AG176" t="str">
        <f t="shared" si="43"/>
        <v>LATIN AMER. &amp; CARIB</v>
      </c>
      <c r="AH176" t="str">
        <f t="shared" si="43"/>
        <v>LATIN AMER. &amp; CARIB</v>
      </c>
      <c r="AI176" t="str">
        <f t="shared" si="43"/>
        <v>LATIN AMER. &amp; CARIB</v>
      </c>
      <c r="AJ176" t="str">
        <f t="shared" si="43"/>
        <v>LATIN AMER. &amp; CARIB</v>
      </c>
      <c r="AK176" t="str">
        <f t="shared" si="43"/>
        <v>LATIN AMER. &amp; CARIB</v>
      </c>
      <c r="AL176" t="str">
        <f t="shared" si="43"/>
        <v>LATIN AMER. &amp; CARIB</v>
      </c>
      <c r="AM176" t="str">
        <f t="shared" si="43"/>
        <v>LATIN AMER. &amp; CARIB</v>
      </c>
      <c r="AN176" t="str">
        <f t="shared" si="43"/>
        <v>LATIN AMER. &amp; CARIB</v>
      </c>
      <c r="AO176" t="str">
        <f t="shared" si="43"/>
        <v>LATIN AMER. &amp; CARIB</v>
      </c>
      <c r="AP176" t="str">
        <f t="shared" si="43"/>
        <v>LATIN AMER. &amp; CARIB</v>
      </c>
      <c r="AQ176" t="str">
        <f t="shared" si="43"/>
        <v>LATIN AMER. &amp; CARIB</v>
      </c>
      <c r="AR176" t="str">
        <f t="shared" si="43"/>
        <v>LATIN AMER. &amp; CARIB</v>
      </c>
      <c r="AS176" t="str">
        <f t="shared" si="43"/>
        <v>LATIN AMER. &amp; CARIB</v>
      </c>
      <c r="AT176" t="str">
        <f t="shared" si="43"/>
        <v>LATIN AMER. &amp; CARIB</v>
      </c>
      <c r="AU176" t="str">
        <f t="shared" si="43"/>
        <v>LATIN AMER. &amp; CARIB</v>
      </c>
      <c r="AV176" t="str">
        <f t="shared" si="43"/>
        <v>LATIN AMER. &amp; CARIB</v>
      </c>
      <c r="AW176" t="str">
        <f t="shared" si="43"/>
        <v>LATIN AMER. &amp; CARIB</v>
      </c>
      <c r="AX176" t="str">
        <f t="shared" si="43"/>
        <v>LATIN AMER. &amp; CARIB</v>
      </c>
      <c r="AY176" t="str">
        <f t="shared" si="43"/>
        <v>LATIN AMER. &amp; CARIB</v>
      </c>
      <c r="AZ176" t="str">
        <f t="shared" si="43"/>
        <v>LATIN AMER. &amp; CARIB</v>
      </c>
      <c r="BA176" t="str">
        <f t="shared" si="43"/>
        <v>LATIN AMER. &amp; CARIB</v>
      </c>
      <c r="BB176" t="s">
        <v>675</v>
      </c>
    </row>
    <row r="177" spans="1:54" ht="14.5" x14ac:dyDescent="0.35">
      <c r="A177" s="12" t="s">
        <v>554</v>
      </c>
      <c r="B177" s="17" t="s">
        <v>401</v>
      </c>
      <c r="C177" t="str">
        <f t="shared" si="32"/>
        <v>St Pierre &amp; Miquelon</v>
      </c>
      <c r="D177" s="33" t="s">
        <v>659</v>
      </c>
      <c r="E177" s="33" t="s">
        <v>677</v>
      </c>
      <c r="F177" t="str">
        <f t="shared" si="33"/>
        <v xml:space="preserve">NORTHERN AMERICA                  </v>
      </c>
      <c r="G177" t="str">
        <f t="shared" si="34"/>
        <v xml:space="preserve">NORTHERN AMERICA                 </v>
      </c>
      <c r="H177" t="str">
        <f t="shared" si="42"/>
        <v xml:space="preserve">NORTHERN AMERICA                </v>
      </c>
      <c r="I177" t="str">
        <f t="shared" si="42"/>
        <v xml:space="preserve">NORTHERN AMERICA               </v>
      </c>
      <c r="J177" t="str">
        <f t="shared" si="42"/>
        <v xml:space="preserve">NORTHERN AMERICA              </v>
      </c>
      <c r="K177" t="str">
        <f t="shared" si="42"/>
        <v xml:space="preserve">NORTHERN AMERICA             </v>
      </c>
      <c r="L177" t="str">
        <f t="shared" si="42"/>
        <v xml:space="preserve">NORTHERN AMERICA            </v>
      </c>
      <c r="M177" t="str">
        <f t="shared" si="42"/>
        <v xml:space="preserve">NORTHERN AMERICA           </v>
      </c>
      <c r="N177" t="str">
        <f t="shared" si="42"/>
        <v xml:space="preserve">NORTHERN AMERICA          </v>
      </c>
      <c r="O177" t="str">
        <f t="shared" si="42"/>
        <v xml:space="preserve">NORTHERN AMERICA         </v>
      </c>
      <c r="P177" t="str">
        <f t="shared" si="42"/>
        <v xml:space="preserve">NORTHERN AMERICA        </v>
      </c>
      <c r="Q177" t="str">
        <f t="shared" si="42"/>
        <v xml:space="preserve">NORTHERN AMERICA       </v>
      </c>
      <c r="R177" t="str">
        <f t="shared" si="42"/>
        <v xml:space="preserve">NORTHERN AMERICA      </v>
      </c>
      <c r="S177" t="str">
        <f t="shared" si="42"/>
        <v xml:space="preserve">NORTHERN AMERICA     </v>
      </c>
      <c r="T177" t="str">
        <f t="shared" si="42"/>
        <v xml:space="preserve">NORTHERN AMERICA    </v>
      </c>
      <c r="U177" t="str">
        <f t="shared" si="42"/>
        <v xml:space="preserve">NORTHERN AMERICA   </v>
      </c>
      <c r="V177" t="str">
        <f t="shared" si="42"/>
        <v xml:space="preserve">NORTHERN AMERICA  </v>
      </c>
      <c r="W177" t="str">
        <f t="shared" si="42"/>
        <v xml:space="preserve">NORTHERN AMERICA </v>
      </c>
      <c r="X177" t="str">
        <f t="shared" si="42"/>
        <v>NORTHERN AMERICA</v>
      </c>
      <c r="Y177" t="str">
        <f t="shared" si="42"/>
        <v>NORTHERN AMERICA</v>
      </c>
      <c r="Z177" t="str">
        <f t="shared" si="42"/>
        <v>NORTHERN AMERICA</v>
      </c>
      <c r="AA177" t="str">
        <f t="shared" si="42"/>
        <v>NORTHERN AMERICA</v>
      </c>
      <c r="AB177" t="str">
        <f t="shared" si="43"/>
        <v>NORTHERN AMERICA</v>
      </c>
      <c r="AC177" t="str">
        <f t="shared" si="43"/>
        <v>NORTHERN AMERICA</v>
      </c>
      <c r="AD177" t="str">
        <f t="shared" si="43"/>
        <v>NORTHERN AMERICA</v>
      </c>
      <c r="AE177" t="str">
        <f t="shared" si="43"/>
        <v>NORTHERN AMERICA</v>
      </c>
      <c r="AF177" t="str">
        <f t="shared" si="43"/>
        <v>NORTHERN AMERICA</v>
      </c>
      <c r="AG177" t="str">
        <f t="shared" si="43"/>
        <v>NORTHERN AMERICA</v>
      </c>
      <c r="AH177" t="str">
        <f t="shared" si="43"/>
        <v>NORTHERN AMERICA</v>
      </c>
      <c r="AI177" t="str">
        <f t="shared" si="43"/>
        <v>NORTHERN AMERICA</v>
      </c>
      <c r="AJ177" t="str">
        <f t="shared" si="43"/>
        <v>NORTHERN AMERICA</v>
      </c>
      <c r="AK177" t="str">
        <f t="shared" si="43"/>
        <v>NORTHERN AMERICA</v>
      </c>
      <c r="AL177" t="str">
        <f t="shared" si="43"/>
        <v>NORTHERN AMERICA</v>
      </c>
      <c r="AM177" t="str">
        <f t="shared" si="43"/>
        <v>NORTHERN AMERICA</v>
      </c>
      <c r="AN177" t="str">
        <f t="shared" si="43"/>
        <v>NORTHERN AMERICA</v>
      </c>
      <c r="AO177" t="str">
        <f t="shared" si="43"/>
        <v>NORTHERN AMERICA</v>
      </c>
      <c r="AP177" t="str">
        <f t="shared" si="43"/>
        <v>NORTHERN AMERICA</v>
      </c>
      <c r="AQ177" t="str">
        <f t="shared" si="43"/>
        <v>NORTHERN AMERICA</v>
      </c>
      <c r="AR177" t="str">
        <f t="shared" si="43"/>
        <v>NORTHERN AMERICA</v>
      </c>
      <c r="AS177" t="str">
        <f t="shared" si="43"/>
        <v>NORTHERN AMERICA</v>
      </c>
      <c r="AT177" t="str">
        <f t="shared" si="43"/>
        <v>NORTHERN AMERICA</v>
      </c>
      <c r="AU177" t="str">
        <f t="shared" si="43"/>
        <v>NORTHERN AMERICA</v>
      </c>
      <c r="AV177" t="str">
        <f t="shared" si="43"/>
        <v>NORTHERN AMERICA</v>
      </c>
      <c r="AW177" t="str">
        <f t="shared" si="43"/>
        <v>NORTHERN AMERICA</v>
      </c>
      <c r="AX177" t="str">
        <f t="shared" si="43"/>
        <v>NORTHERN AMERICA</v>
      </c>
      <c r="AY177" t="str">
        <f t="shared" si="43"/>
        <v>NORTHERN AMERICA</v>
      </c>
      <c r="AZ177" t="str">
        <f t="shared" si="43"/>
        <v>NORTHERN AMERICA</v>
      </c>
      <c r="BA177" t="str">
        <f t="shared" si="43"/>
        <v>NORTHERN AMERICA</v>
      </c>
      <c r="BB177" t="s">
        <v>677</v>
      </c>
    </row>
    <row r="178" spans="1:54" ht="14.5" x14ac:dyDescent="0.35">
      <c r="A178" s="13" t="s">
        <v>555</v>
      </c>
      <c r="B178" s="17" t="s">
        <v>382</v>
      </c>
      <c r="C178" t="str">
        <f t="shared" si="32"/>
        <v>Saint Vincent and the Grenadines</v>
      </c>
      <c r="D178" s="33" t="s">
        <v>237</v>
      </c>
      <c r="E178" s="33" t="s">
        <v>675</v>
      </c>
      <c r="F178" t="str">
        <f t="shared" si="33"/>
        <v xml:space="preserve">LATIN AMER. &amp; CARIB   </v>
      </c>
      <c r="G178" t="str">
        <f t="shared" si="34"/>
        <v xml:space="preserve">LATIN AMER. &amp; CARIB  </v>
      </c>
      <c r="H178" t="str">
        <f t="shared" si="42"/>
        <v xml:space="preserve">LATIN AMER. &amp; CARIB </v>
      </c>
      <c r="I178" t="str">
        <f t="shared" si="42"/>
        <v>LATIN AMER. &amp; CARIB</v>
      </c>
      <c r="J178" t="str">
        <f t="shared" si="42"/>
        <v>LATIN AMER. &amp; CARIB</v>
      </c>
      <c r="K178" t="str">
        <f t="shared" si="42"/>
        <v>LATIN AMER. &amp; CARIB</v>
      </c>
      <c r="L178" t="str">
        <f t="shared" si="42"/>
        <v>LATIN AMER. &amp; CARIB</v>
      </c>
      <c r="M178" t="str">
        <f t="shared" si="42"/>
        <v>LATIN AMER. &amp; CARIB</v>
      </c>
      <c r="N178" t="str">
        <f t="shared" si="42"/>
        <v>LATIN AMER. &amp; CARIB</v>
      </c>
      <c r="O178" t="str">
        <f t="shared" si="42"/>
        <v>LATIN AMER. &amp; CARIB</v>
      </c>
      <c r="P178" t="str">
        <f t="shared" si="42"/>
        <v>LATIN AMER. &amp; CARIB</v>
      </c>
      <c r="Q178" t="str">
        <f t="shared" si="42"/>
        <v>LATIN AMER. &amp; CARIB</v>
      </c>
      <c r="R178" t="str">
        <f t="shared" si="42"/>
        <v>LATIN AMER. &amp; CARIB</v>
      </c>
      <c r="S178" t="str">
        <f t="shared" si="42"/>
        <v>LATIN AMER. &amp; CARIB</v>
      </c>
      <c r="T178" t="str">
        <f t="shared" si="42"/>
        <v>LATIN AMER. &amp; CARIB</v>
      </c>
      <c r="U178" t="str">
        <f t="shared" si="42"/>
        <v>LATIN AMER. &amp; CARIB</v>
      </c>
      <c r="V178" t="str">
        <f t="shared" si="42"/>
        <v>LATIN AMER. &amp; CARIB</v>
      </c>
      <c r="W178" t="str">
        <f t="shared" si="42"/>
        <v>LATIN AMER. &amp; CARIB</v>
      </c>
      <c r="X178" t="str">
        <f t="shared" si="42"/>
        <v>LATIN AMER. &amp; CARIB</v>
      </c>
      <c r="Y178" t="str">
        <f t="shared" si="42"/>
        <v>LATIN AMER. &amp; CARIB</v>
      </c>
      <c r="Z178" t="str">
        <f t="shared" si="42"/>
        <v>LATIN AMER. &amp; CARIB</v>
      </c>
      <c r="AA178" t="str">
        <f t="shared" si="42"/>
        <v>LATIN AMER. &amp; CARIB</v>
      </c>
      <c r="AB178" t="str">
        <f t="shared" si="43"/>
        <v>LATIN AMER. &amp; CARIB</v>
      </c>
      <c r="AC178" t="str">
        <f t="shared" si="43"/>
        <v>LATIN AMER. &amp; CARIB</v>
      </c>
      <c r="AD178" t="str">
        <f t="shared" si="43"/>
        <v>LATIN AMER. &amp; CARIB</v>
      </c>
      <c r="AE178" t="str">
        <f t="shared" si="43"/>
        <v>LATIN AMER. &amp; CARIB</v>
      </c>
      <c r="AF178" t="str">
        <f t="shared" si="43"/>
        <v>LATIN AMER. &amp; CARIB</v>
      </c>
      <c r="AG178" t="str">
        <f t="shared" si="43"/>
        <v>LATIN AMER. &amp; CARIB</v>
      </c>
      <c r="AH178" t="str">
        <f t="shared" si="43"/>
        <v>LATIN AMER. &amp; CARIB</v>
      </c>
      <c r="AI178" t="str">
        <f t="shared" si="43"/>
        <v>LATIN AMER. &amp; CARIB</v>
      </c>
      <c r="AJ178" t="str">
        <f t="shared" si="43"/>
        <v>LATIN AMER. &amp; CARIB</v>
      </c>
      <c r="AK178" t="str">
        <f t="shared" si="43"/>
        <v>LATIN AMER. &amp; CARIB</v>
      </c>
      <c r="AL178" t="str">
        <f t="shared" si="43"/>
        <v>LATIN AMER. &amp; CARIB</v>
      </c>
      <c r="AM178" t="str">
        <f t="shared" si="43"/>
        <v>LATIN AMER. &amp; CARIB</v>
      </c>
      <c r="AN178" t="str">
        <f t="shared" si="43"/>
        <v>LATIN AMER. &amp; CARIB</v>
      </c>
      <c r="AO178" t="str">
        <f t="shared" si="43"/>
        <v>LATIN AMER. &amp; CARIB</v>
      </c>
      <c r="AP178" t="str">
        <f t="shared" si="43"/>
        <v>LATIN AMER. &amp; CARIB</v>
      </c>
      <c r="AQ178" t="str">
        <f t="shared" si="43"/>
        <v>LATIN AMER. &amp; CARIB</v>
      </c>
      <c r="AR178" t="str">
        <f t="shared" si="43"/>
        <v>LATIN AMER. &amp; CARIB</v>
      </c>
      <c r="AS178" t="str">
        <f t="shared" si="43"/>
        <v>LATIN AMER. &amp; CARIB</v>
      </c>
      <c r="AT178" t="str">
        <f t="shared" si="43"/>
        <v>LATIN AMER. &amp; CARIB</v>
      </c>
      <c r="AU178" t="str">
        <f t="shared" si="43"/>
        <v>LATIN AMER. &amp; CARIB</v>
      </c>
      <c r="AV178" t="str">
        <f t="shared" si="43"/>
        <v>LATIN AMER. &amp; CARIB</v>
      </c>
      <c r="AW178" t="str">
        <f t="shared" si="43"/>
        <v>LATIN AMER. &amp; CARIB</v>
      </c>
      <c r="AX178" t="str">
        <f t="shared" si="43"/>
        <v>LATIN AMER. &amp; CARIB</v>
      </c>
      <c r="AY178" t="str">
        <f t="shared" si="43"/>
        <v>LATIN AMER. &amp; CARIB</v>
      </c>
      <c r="AZ178" t="str">
        <f t="shared" si="43"/>
        <v>LATIN AMER. &amp; CARIB</v>
      </c>
      <c r="BA178" t="str">
        <f t="shared" si="43"/>
        <v>LATIN AMER. &amp; CARIB</v>
      </c>
      <c r="BB178" t="s">
        <v>675</v>
      </c>
    </row>
    <row r="179" spans="1:54" ht="14.5" x14ac:dyDescent="0.35">
      <c r="A179" s="13" t="s">
        <v>556</v>
      </c>
      <c r="B179" s="17" t="s">
        <v>376</v>
      </c>
      <c r="C179" t="str">
        <f t="shared" si="32"/>
        <v>Samoa</v>
      </c>
      <c r="D179" s="33" t="s">
        <v>240</v>
      </c>
      <c r="E179" s="33" t="s">
        <v>678</v>
      </c>
      <c r="F179" t="str">
        <f t="shared" si="33"/>
        <v xml:space="preserve">OCEANIA                           </v>
      </c>
      <c r="G179" t="str">
        <f t="shared" si="34"/>
        <v xml:space="preserve">OCEANIA                          </v>
      </c>
      <c r="H179" t="str">
        <f t="shared" si="42"/>
        <v xml:space="preserve">OCEANIA                         </v>
      </c>
      <c r="I179" t="str">
        <f t="shared" si="42"/>
        <v xml:space="preserve">OCEANIA                        </v>
      </c>
      <c r="J179" t="str">
        <f t="shared" si="42"/>
        <v xml:space="preserve">OCEANIA                       </v>
      </c>
      <c r="K179" t="str">
        <f t="shared" si="42"/>
        <v xml:space="preserve">OCEANIA                      </v>
      </c>
      <c r="L179" t="str">
        <f t="shared" si="42"/>
        <v xml:space="preserve">OCEANIA                     </v>
      </c>
      <c r="M179" t="str">
        <f t="shared" si="42"/>
        <v xml:space="preserve">OCEANIA                    </v>
      </c>
      <c r="N179" t="str">
        <f t="shared" si="42"/>
        <v xml:space="preserve">OCEANIA                   </v>
      </c>
      <c r="O179" t="str">
        <f t="shared" si="42"/>
        <v xml:space="preserve">OCEANIA                  </v>
      </c>
      <c r="P179" t="str">
        <f t="shared" si="42"/>
        <v xml:space="preserve">OCEANIA                 </v>
      </c>
      <c r="Q179" t="str">
        <f t="shared" si="42"/>
        <v xml:space="preserve">OCEANIA                </v>
      </c>
      <c r="R179" t="str">
        <f t="shared" si="42"/>
        <v xml:space="preserve">OCEANIA               </v>
      </c>
      <c r="S179" t="str">
        <f t="shared" si="42"/>
        <v xml:space="preserve">OCEANIA              </v>
      </c>
      <c r="T179" t="str">
        <f t="shared" si="42"/>
        <v xml:space="preserve">OCEANIA             </v>
      </c>
      <c r="U179" t="str">
        <f t="shared" si="42"/>
        <v xml:space="preserve">OCEANIA            </v>
      </c>
      <c r="V179" t="str">
        <f t="shared" si="42"/>
        <v xml:space="preserve">OCEANIA           </v>
      </c>
      <c r="W179" t="str">
        <f t="shared" si="42"/>
        <v xml:space="preserve">OCEANIA          </v>
      </c>
      <c r="X179" t="str">
        <f t="shared" si="42"/>
        <v xml:space="preserve">OCEANIA         </v>
      </c>
      <c r="Y179" t="str">
        <f t="shared" si="42"/>
        <v xml:space="preserve">OCEANIA        </v>
      </c>
      <c r="Z179" t="str">
        <f t="shared" si="42"/>
        <v xml:space="preserve">OCEANIA       </v>
      </c>
      <c r="AA179" t="str">
        <f t="shared" si="42"/>
        <v xml:space="preserve">OCEANIA      </v>
      </c>
      <c r="AB179" t="str">
        <f t="shared" si="43"/>
        <v xml:space="preserve">OCEANIA     </v>
      </c>
      <c r="AC179" t="str">
        <f t="shared" si="43"/>
        <v xml:space="preserve">OCEANIA    </v>
      </c>
      <c r="AD179" t="str">
        <f t="shared" si="43"/>
        <v xml:space="preserve">OCEANIA   </v>
      </c>
      <c r="AE179" t="str">
        <f t="shared" si="43"/>
        <v xml:space="preserve">OCEANIA  </v>
      </c>
      <c r="AF179" t="str">
        <f t="shared" si="43"/>
        <v xml:space="preserve">OCEANIA </v>
      </c>
      <c r="AG179" t="str">
        <f t="shared" si="43"/>
        <v>OCEANIA</v>
      </c>
      <c r="AH179" t="str">
        <f t="shared" si="43"/>
        <v>OCEANIA</v>
      </c>
      <c r="AI179" t="str">
        <f t="shared" si="43"/>
        <v>OCEANIA</v>
      </c>
      <c r="AJ179" t="str">
        <f t="shared" si="43"/>
        <v>OCEANIA</v>
      </c>
      <c r="AK179" t="str">
        <f t="shared" si="43"/>
        <v>OCEANIA</v>
      </c>
      <c r="AL179" t="str">
        <f t="shared" si="43"/>
        <v>OCEANIA</v>
      </c>
      <c r="AM179" t="str">
        <f t="shared" si="43"/>
        <v>OCEANIA</v>
      </c>
      <c r="AN179" t="str">
        <f t="shared" si="43"/>
        <v>OCEANIA</v>
      </c>
      <c r="AO179" t="str">
        <f t="shared" si="43"/>
        <v>OCEANIA</v>
      </c>
      <c r="AP179" t="str">
        <f t="shared" si="43"/>
        <v>OCEANIA</v>
      </c>
      <c r="AQ179" t="str">
        <f t="shared" si="43"/>
        <v>OCEANIA</v>
      </c>
      <c r="AR179" t="str">
        <f t="shared" si="43"/>
        <v>OCEANIA</v>
      </c>
      <c r="AS179" t="str">
        <f t="shared" si="43"/>
        <v>OCEANIA</v>
      </c>
      <c r="AT179" t="str">
        <f t="shared" si="43"/>
        <v>OCEANIA</v>
      </c>
      <c r="AU179" t="str">
        <f t="shared" si="43"/>
        <v>OCEANIA</v>
      </c>
      <c r="AV179" t="str">
        <f t="shared" si="43"/>
        <v>OCEANIA</v>
      </c>
      <c r="AW179" t="str">
        <f t="shared" si="43"/>
        <v>OCEANIA</v>
      </c>
      <c r="AX179" t="str">
        <f t="shared" si="43"/>
        <v>OCEANIA</v>
      </c>
      <c r="AY179" t="str">
        <f t="shared" si="43"/>
        <v>OCEANIA</v>
      </c>
      <c r="AZ179" t="str">
        <f t="shared" si="43"/>
        <v>OCEANIA</v>
      </c>
      <c r="BA179" t="str">
        <f t="shared" si="43"/>
        <v>OCEANIA</v>
      </c>
      <c r="BB179" t="s">
        <v>678</v>
      </c>
    </row>
    <row r="180" spans="1:54" ht="14.5" x14ac:dyDescent="0.35">
      <c r="A180" s="13" t="s">
        <v>557</v>
      </c>
      <c r="B180" s="17" t="s">
        <v>378</v>
      </c>
      <c r="C180" t="str">
        <f t="shared" si="32"/>
        <v>San Marino</v>
      </c>
      <c r="D180" s="33" t="s">
        <v>241</v>
      </c>
      <c r="E180" s="33" t="s">
        <v>673</v>
      </c>
      <c r="F180" t="str">
        <f t="shared" si="33"/>
        <v xml:space="preserve">WESTERN EUROPE                    </v>
      </c>
      <c r="G180" t="str">
        <f t="shared" si="34"/>
        <v xml:space="preserve">WESTERN EUROPE                   </v>
      </c>
      <c r="H180" t="str">
        <f t="shared" si="42"/>
        <v xml:space="preserve">WESTERN EUROPE                  </v>
      </c>
      <c r="I180" t="str">
        <f t="shared" si="42"/>
        <v xml:space="preserve">WESTERN EUROPE                 </v>
      </c>
      <c r="J180" t="str">
        <f t="shared" si="42"/>
        <v xml:space="preserve">WESTERN EUROPE                </v>
      </c>
      <c r="K180" t="str">
        <f t="shared" si="42"/>
        <v xml:space="preserve">WESTERN EUROPE               </v>
      </c>
      <c r="L180" t="str">
        <f t="shared" si="42"/>
        <v xml:space="preserve">WESTERN EUROPE              </v>
      </c>
      <c r="M180" t="str">
        <f t="shared" si="42"/>
        <v xml:space="preserve">WESTERN EUROPE             </v>
      </c>
      <c r="N180" t="str">
        <f t="shared" si="42"/>
        <v xml:space="preserve">WESTERN EUROPE            </v>
      </c>
      <c r="O180" t="str">
        <f t="shared" si="42"/>
        <v xml:space="preserve">WESTERN EUROPE           </v>
      </c>
      <c r="P180" t="str">
        <f t="shared" si="42"/>
        <v xml:space="preserve">WESTERN EUROPE          </v>
      </c>
      <c r="Q180" t="str">
        <f t="shared" si="42"/>
        <v xml:space="preserve">WESTERN EUROPE         </v>
      </c>
      <c r="R180" t="str">
        <f t="shared" si="42"/>
        <v xml:space="preserve">WESTERN EUROPE        </v>
      </c>
      <c r="S180" t="str">
        <f t="shared" si="42"/>
        <v xml:space="preserve">WESTERN EUROPE       </v>
      </c>
      <c r="T180" t="str">
        <f t="shared" si="42"/>
        <v xml:space="preserve">WESTERN EUROPE      </v>
      </c>
      <c r="U180" t="str">
        <f t="shared" si="42"/>
        <v xml:space="preserve">WESTERN EUROPE     </v>
      </c>
      <c r="V180" t="str">
        <f t="shared" si="42"/>
        <v xml:space="preserve">WESTERN EUROPE    </v>
      </c>
      <c r="W180" t="str">
        <f t="shared" si="42"/>
        <v xml:space="preserve">WESTERN EUROPE   </v>
      </c>
      <c r="X180" t="str">
        <f t="shared" si="42"/>
        <v xml:space="preserve">WESTERN EUROPE  </v>
      </c>
      <c r="Y180" t="str">
        <f t="shared" si="42"/>
        <v xml:space="preserve">WESTERN EUROPE </v>
      </c>
      <c r="Z180" t="str">
        <f t="shared" si="42"/>
        <v>WESTERN EUROPE</v>
      </c>
      <c r="AA180" t="str">
        <f t="shared" si="42"/>
        <v>WESTERN EUROPE</v>
      </c>
      <c r="AB180" t="str">
        <f t="shared" si="43"/>
        <v>WESTERN EUROPE</v>
      </c>
      <c r="AC180" t="str">
        <f t="shared" si="43"/>
        <v>WESTERN EUROPE</v>
      </c>
      <c r="AD180" t="str">
        <f t="shared" si="43"/>
        <v>WESTERN EUROPE</v>
      </c>
      <c r="AE180" t="str">
        <f t="shared" si="43"/>
        <v>WESTERN EUROPE</v>
      </c>
      <c r="AF180" t="str">
        <f t="shared" si="43"/>
        <v>WESTERN EUROPE</v>
      </c>
      <c r="AG180" t="str">
        <f t="shared" si="43"/>
        <v>WESTERN EUROPE</v>
      </c>
      <c r="AH180" t="str">
        <f t="shared" si="43"/>
        <v>WESTERN EUROPE</v>
      </c>
      <c r="AI180" t="str">
        <f t="shared" si="43"/>
        <v>WESTERN EUROPE</v>
      </c>
      <c r="AJ180" t="str">
        <f t="shared" si="43"/>
        <v>WESTERN EUROPE</v>
      </c>
      <c r="AK180" t="str">
        <f t="shared" si="43"/>
        <v>WESTERN EUROPE</v>
      </c>
      <c r="AL180" t="str">
        <f t="shared" si="43"/>
        <v>WESTERN EUROPE</v>
      </c>
      <c r="AM180" t="str">
        <f t="shared" si="43"/>
        <v>WESTERN EUROPE</v>
      </c>
      <c r="AN180" t="str">
        <f t="shared" si="43"/>
        <v>WESTERN EUROPE</v>
      </c>
      <c r="AO180" t="str">
        <f t="shared" si="43"/>
        <v>WESTERN EUROPE</v>
      </c>
      <c r="AP180" t="str">
        <f t="shared" si="43"/>
        <v>WESTERN EUROPE</v>
      </c>
      <c r="AQ180" t="str">
        <f t="shared" si="43"/>
        <v>WESTERN EUROPE</v>
      </c>
      <c r="AR180" t="str">
        <f t="shared" si="43"/>
        <v>WESTERN EUROPE</v>
      </c>
      <c r="AS180" t="str">
        <f t="shared" si="43"/>
        <v>WESTERN EUROPE</v>
      </c>
      <c r="AT180" t="str">
        <f t="shared" si="43"/>
        <v>WESTERN EUROPE</v>
      </c>
      <c r="AU180" t="str">
        <f t="shared" si="43"/>
        <v>WESTERN EUROPE</v>
      </c>
      <c r="AV180" t="str">
        <f t="shared" si="43"/>
        <v>WESTERN EUROPE</v>
      </c>
      <c r="AW180" t="str">
        <f t="shared" si="43"/>
        <v>WESTERN EUROPE</v>
      </c>
      <c r="AX180" t="str">
        <f t="shared" si="43"/>
        <v>WESTERN EUROPE</v>
      </c>
      <c r="AY180" t="str">
        <f t="shared" si="43"/>
        <v>WESTERN EUROPE</v>
      </c>
      <c r="AZ180" t="str">
        <f t="shared" si="43"/>
        <v>WESTERN EUROPE</v>
      </c>
      <c r="BA180" t="str">
        <f t="shared" si="43"/>
        <v>WESTERN EUROPE</v>
      </c>
      <c r="BB180" t="s">
        <v>673</v>
      </c>
    </row>
    <row r="181" spans="1:54" ht="14.5" x14ac:dyDescent="0.35">
      <c r="A181" s="12" t="s">
        <v>558</v>
      </c>
      <c r="B181" s="17" t="s">
        <v>380</v>
      </c>
      <c r="C181" t="str">
        <f t="shared" si="32"/>
        <v>Sao Tome &amp; Principe</v>
      </c>
      <c r="D181" s="33" t="s">
        <v>660</v>
      </c>
      <c r="E181" s="33" t="s">
        <v>674</v>
      </c>
      <c r="F181" t="str">
        <f t="shared" si="33"/>
        <v xml:space="preserve">SUB-SAHARAN AFRICA                </v>
      </c>
      <c r="G181" t="str">
        <f t="shared" si="34"/>
        <v xml:space="preserve">SUB-SAHARAN AFRICA               </v>
      </c>
      <c r="H181" t="str">
        <f t="shared" si="42"/>
        <v xml:space="preserve">SUB-SAHARAN AFRICA              </v>
      </c>
      <c r="I181" t="str">
        <f t="shared" si="42"/>
        <v xml:space="preserve">SUB-SAHARAN AFRICA             </v>
      </c>
      <c r="J181" t="str">
        <f t="shared" si="42"/>
        <v xml:space="preserve">SUB-SAHARAN AFRICA            </v>
      </c>
      <c r="K181" t="str">
        <f t="shared" si="42"/>
        <v xml:space="preserve">SUB-SAHARAN AFRICA           </v>
      </c>
      <c r="L181" t="str">
        <f t="shared" si="42"/>
        <v xml:space="preserve">SUB-SAHARAN AFRICA          </v>
      </c>
      <c r="M181" t="str">
        <f t="shared" si="42"/>
        <v xml:space="preserve">SUB-SAHARAN AFRICA         </v>
      </c>
      <c r="N181" t="str">
        <f t="shared" si="42"/>
        <v xml:space="preserve">SUB-SAHARAN AFRICA        </v>
      </c>
      <c r="O181" t="str">
        <f t="shared" si="42"/>
        <v xml:space="preserve">SUB-SAHARAN AFRICA       </v>
      </c>
      <c r="P181" t="str">
        <f t="shared" si="42"/>
        <v xml:space="preserve">SUB-SAHARAN AFRICA      </v>
      </c>
      <c r="Q181" t="str">
        <f t="shared" si="42"/>
        <v xml:space="preserve">SUB-SAHARAN AFRICA     </v>
      </c>
      <c r="R181" t="str">
        <f t="shared" si="42"/>
        <v xml:space="preserve">SUB-SAHARAN AFRICA    </v>
      </c>
      <c r="S181" t="str">
        <f t="shared" si="42"/>
        <v xml:space="preserve">SUB-SAHARAN AFRICA   </v>
      </c>
      <c r="T181" t="str">
        <f t="shared" si="42"/>
        <v xml:space="preserve">SUB-SAHARAN AFRICA  </v>
      </c>
      <c r="U181" t="str">
        <f t="shared" si="42"/>
        <v xml:space="preserve">SUB-SAHARAN AFRICA </v>
      </c>
      <c r="V181" t="str">
        <f t="shared" si="42"/>
        <v>SUB-SAHARAN AFRICA</v>
      </c>
      <c r="W181" t="str">
        <f t="shared" si="42"/>
        <v>SUB-SAHARAN AFRICA</v>
      </c>
      <c r="X181" t="str">
        <f t="shared" si="42"/>
        <v>SUB-SAHARAN AFRICA</v>
      </c>
      <c r="Y181" t="str">
        <f t="shared" si="42"/>
        <v>SUB-SAHARAN AFRICA</v>
      </c>
      <c r="Z181" t="str">
        <f t="shared" si="42"/>
        <v>SUB-SAHARAN AFRICA</v>
      </c>
      <c r="AA181" t="str">
        <f t="shared" si="42"/>
        <v>SUB-SAHARAN AFRICA</v>
      </c>
      <c r="AB181" t="str">
        <f t="shared" si="43"/>
        <v>SUB-SAHARAN AFRICA</v>
      </c>
      <c r="AC181" t="str">
        <f t="shared" si="43"/>
        <v>SUB-SAHARAN AFRICA</v>
      </c>
      <c r="AD181" t="str">
        <f t="shared" si="43"/>
        <v>SUB-SAHARAN AFRICA</v>
      </c>
      <c r="AE181" t="str">
        <f t="shared" si="43"/>
        <v>SUB-SAHARAN AFRICA</v>
      </c>
      <c r="AF181" t="str">
        <f t="shared" si="43"/>
        <v>SUB-SAHARAN AFRICA</v>
      </c>
      <c r="AG181" t="str">
        <f t="shared" si="43"/>
        <v>SUB-SAHARAN AFRICA</v>
      </c>
      <c r="AH181" t="str">
        <f t="shared" si="43"/>
        <v>SUB-SAHARAN AFRICA</v>
      </c>
      <c r="AI181" t="str">
        <f t="shared" si="43"/>
        <v>SUB-SAHARAN AFRICA</v>
      </c>
      <c r="AJ181" t="str">
        <f t="shared" si="43"/>
        <v>SUB-SAHARAN AFRICA</v>
      </c>
      <c r="AK181" t="str">
        <f t="shared" si="43"/>
        <v>SUB-SAHARAN AFRICA</v>
      </c>
      <c r="AL181" t="str">
        <f t="shared" si="43"/>
        <v>SUB-SAHARAN AFRICA</v>
      </c>
      <c r="AM181" t="str">
        <f t="shared" si="43"/>
        <v>SUB-SAHARAN AFRICA</v>
      </c>
      <c r="AN181" t="str">
        <f t="shared" si="43"/>
        <v>SUB-SAHARAN AFRICA</v>
      </c>
      <c r="AO181" t="str">
        <f t="shared" si="43"/>
        <v>SUB-SAHARAN AFRICA</v>
      </c>
      <c r="AP181" t="str">
        <f t="shared" si="43"/>
        <v>SUB-SAHARAN AFRICA</v>
      </c>
      <c r="AQ181" t="str">
        <f t="shared" si="43"/>
        <v>SUB-SAHARAN AFRICA</v>
      </c>
      <c r="AR181" t="str">
        <f t="shared" si="43"/>
        <v>SUB-SAHARAN AFRICA</v>
      </c>
      <c r="AS181" t="str">
        <f t="shared" si="43"/>
        <v>SUB-SAHARAN AFRICA</v>
      </c>
      <c r="AT181" t="str">
        <f t="shared" si="43"/>
        <v>SUB-SAHARAN AFRICA</v>
      </c>
      <c r="AU181" t="str">
        <f t="shared" si="43"/>
        <v>SUB-SAHARAN AFRICA</v>
      </c>
      <c r="AV181" t="str">
        <f t="shared" si="43"/>
        <v>SUB-SAHARAN AFRICA</v>
      </c>
      <c r="AW181" t="str">
        <f t="shared" si="43"/>
        <v>SUB-SAHARAN AFRICA</v>
      </c>
      <c r="AX181" t="str">
        <f t="shared" si="43"/>
        <v>SUB-SAHARAN AFRICA</v>
      </c>
      <c r="AY181" t="str">
        <f t="shared" si="43"/>
        <v>SUB-SAHARAN AFRICA</v>
      </c>
      <c r="AZ181" t="str">
        <f t="shared" si="43"/>
        <v>SUB-SAHARAN AFRICA</v>
      </c>
      <c r="BA181" t="str">
        <f t="shared" si="43"/>
        <v>SUB-SAHARAN AFRICA</v>
      </c>
      <c r="BB181" t="s">
        <v>674</v>
      </c>
    </row>
    <row r="182" spans="1:54" ht="14.5" x14ac:dyDescent="0.35">
      <c r="A182" s="13" t="s">
        <v>559</v>
      </c>
      <c r="B182" s="17" t="s">
        <v>393</v>
      </c>
      <c r="C182" t="str">
        <f t="shared" si="32"/>
        <v>Saudi Arabia</v>
      </c>
      <c r="D182" s="33" t="s">
        <v>243</v>
      </c>
      <c r="E182" s="33" t="s">
        <v>679</v>
      </c>
      <c r="F182" t="str">
        <f t="shared" si="33"/>
        <v xml:space="preserve">NEAR EAST                         </v>
      </c>
      <c r="G182" t="str">
        <f t="shared" si="34"/>
        <v xml:space="preserve">NEAR EAST                        </v>
      </c>
      <c r="H182" t="str">
        <f t="shared" si="42"/>
        <v xml:space="preserve">NEAR EAST                       </v>
      </c>
      <c r="I182" t="str">
        <f t="shared" si="42"/>
        <v xml:space="preserve">NEAR EAST                      </v>
      </c>
      <c r="J182" t="str">
        <f t="shared" si="42"/>
        <v xml:space="preserve">NEAR EAST                     </v>
      </c>
      <c r="K182" t="str">
        <f t="shared" si="42"/>
        <v xml:space="preserve">NEAR EAST                    </v>
      </c>
      <c r="L182" t="str">
        <f t="shared" si="42"/>
        <v xml:space="preserve">NEAR EAST                   </v>
      </c>
      <c r="M182" t="str">
        <f t="shared" si="42"/>
        <v xml:space="preserve">NEAR EAST                  </v>
      </c>
      <c r="N182" t="str">
        <f t="shared" si="42"/>
        <v xml:space="preserve">NEAR EAST                 </v>
      </c>
      <c r="O182" t="str">
        <f t="shared" si="42"/>
        <v xml:space="preserve">NEAR EAST                </v>
      </c>
      <c r="P182" t="str">
        <f t="shared" si="42"/>
        <v xml:space="preserve">NEAR EAST               </v>
      </c>
      <c r="Q182" t="str">
        <f t="shared" si="42"/>
        <v xml:space="preserve">NEAR EAST              </v>
      </c>
      <c r="R182" t="str">
        <f t="shared" si="42"/>
        <v xml:space="preserve">NEAR EAST             </v>
      </c>
      <c r="S182" t="str">
        <f t="shared" si="42"/>
        <v xml:space="preserve">NEAR EAST            </v>
      </c>
      <c r="T182" t="str">
        <f t="shared" si="42"/>
        <v xml:space="preserve">NEAR EAST           </v>
      </c>
      <c r="U182" t="str">
        <f t="shared" si="42"/>
        <v xml:space="preserve">NEAR EAST          </v>
      </c>
      <c r="V182" t="str">
        <f t="shared" si="42"/>
        <v xml:space="preserve">NEAR EAST         </v>
      </c>
      <c r="W182" t="str">
        <f t="shared" si="42"/>
        <v xml:space="preserve">NEAR EAST        </v>
      </c>
      <c r="X182" t="str">
        <f t="shared" si="42"/>
        <v xml:space="preserve">NEAR EAST       </v>
      </c>
      <c r="Y182" t="str">
        <f t="shared" si="42"/>
        <v xml:space="preserve">NEAR EAST      </v>
      </c>
      <c r="Z182" t="str">
        <f t="shared" si="42"/>
        <v xml:space="preserve">NEAR EAST     </v>
      </c>
      <c r="AA182" t="str">
        <f t="shared" si="42"/>
        <v xml:space="preserve">NEAR EAST    </v>
      </c>
      <c r="AB182" t="str">
        <f t="shared" si="43"/>
        <v xml:space="preserve">NEAR EAST   </v>
      </c>
      <c r="AC182" t="str">
        <f t="shared" si="43"/>
        <v xml:space="preserve">NEAR EAST  </v>
      </c>
      <c r="AD182" t="str">
        <f t="shared" si="43"/>
        <v xml:space="preserve">NEAR EAST </v>
      </c>
      <c r="AE182" t="str">
        <f t="shared" si="43"/>
        <v>NEAR EAST</v>
      </c>
      <c r="AF182" t="str">
        <f t="shared" si="43"/>
        <v>NEAR EAST</v>
      </c>
      <c r="AG182" t="str">
        <f t="shared" si="43"/>
        <v>NEAR EAST</v>
      </c>
      <c r="AH182" t="str">
        <f t="shared" si="43"/>
        <v>NEAR EAST</v>
      </c>
      <c r="AI182" t="str">
        <f t="shared" si="43"/>
        <v>NEAR EAST</v>
      </c>
      <c r="AJ182" t="str">
        <f t="shared" si="43"/>
        <v>NEAR EAST</v>
      </c>
      <c r="AK182" t="str">
        <f t="shared" si="43"/>
        <v>NEAR EAST</v>
      </c>
      <c r="AL182" t="str">
        <f t="shared" si="43"/>
        <v>NEAR EAST</v>
      </c>
      <c r="AM182" t="str">
        <f t="shared" si="43"/>
        <v>NEAR EAST</v>
      </c>
      <c r="AN182" t="str">
        <f t="shared" si="43"/>
        <v>NEAR EAST</v>
      </c>
      <c r="AO182" t="str">
        <f t="shared" si="43"/>
        <v>NEAR EAST</v>
      </c>
      <c r="AP182" t="str">
        <f t="shared" si="43"/>
        <v>NEAR EAST</v>
      </c>
      <c r="AQ182" t="str">
        <f t="shared" si="43"/>
        <v>NEAR EAST</v>
      </c>
      <c r="AR182" t="str">
        <f t="shared" si="43"/>
        <v>NEAR EAST</v>
      </c>
      <c r="AS182" t="str">
        <f t="shared" si="43"/>
        <v>NEAR EAST</v>
      </c>
      <c r="AT182" t="str">
        <f t="shared" si="43"/>
        <v>NEAR EAST</v>
      </c>
      <c r="AU182" t="str">
        <f t="shared" si="43"/>
        <v>NEAR EAST</v>
      </c>
      <c r="AV182" t="str">
        <f t="shared" si="43"/>
        <v>NEAR EAST</v>
      </c>
      <c r="AW182" t="str">
        <f t="shared" si="43"/>
        <v>NEAR EAST</v>
      </c>
      <c r="AX182" t="str">
        <f t="shared" si="43"/>
        <v>NEAR EAST</v>
      </c>
      <c r="AY182" t="str">
        <f t="shared" si="43"/>
        <v>NEAR EAST</v>
      </c>
      <c r="AZ182" t="str">
        <f t="shared" si="43"/>
        <v>NEAR EAST</v>
      </c>
      <c r="BA182" t="str">
        <f t="shared" si="43"/>
        <v>NEAR EAST</v>
      </c>
      <c r="BB182" t="s">
        <v>679</v>
      </c>
    </row>
    <row r="183" spans="1:54" ht="14.5" x14ac:dyDescent="0.35">
      <c r="A183" s="13" t="s">
        <v>560</v>
      </c>
      <c r="B183" s="17" t="s">
        <v>380</v>
      </c>
      <c r="C183" t="str">
        <f t="shared" si="32"/>
        <v>Senegal</v>
      </c>
      <c r="D183" s="33" t="s">
        <v>244</v>
      </c>
      <c r="E183" s="33" t="s">
        <v>674</v>
      </c>
      <c r="F183" t="str">
        <f t="shared" si="33"/>
        <v xml:space="preserve">SUB-SAHARAN AFRICA                </v>
      </c>
      <c r="G183" t="str">
        <f t="shared" si="34"/>
        <v xml:space="preserve">SUB-SAHARAN AFRICA               </v>
      </c>
      <c r="H183" t="str">
        <f t="shared" si="42"/>
        <v xml:space="preserve">SUB-SAHARAN AFRICA              </v>
      </c>
      <c r="I183" t="str">
        <f t="shared" si="42"/>
        <v xml:space="preserve">SUB-SAHARAN AFRICA             </v>
      </c>
      <c r="J183" t="str">
        <f t="shared" si="42"/>
        <v xml:space="preserve">SUB-SAHARAN AFRICA            </v>
      </c>
      <c r="K183" t="str">
        <f t="shared" si="42"/>
        <v xml:space="preserve">SUB-SAHARAN AFRICA           </v>
      </c>
      <c r="L183" t="str">
        <f t="shared" si="42"/>
        <v xml:space="preserve">SUB-SAHARAN AFRICA          </v>
      </c>
      <c r="M183" t="str">
        <f t="shared" si="42"/>
        <v xml:space="preserve">SUB-SAHARAN AFRICA         </v>
      </c>
      <c r="N183" t="str">
        <f t="shared" si="42"/>
        <v xml:space="preserve">SUB-SAHARAN AFRICA        </v>
      </c>
      <c r="O183" t="str">
        <f t="shared" si="42"/>
        <v xml:space="preserve">SUB-SAHARAN AFRICA       </v>
      </c>
      <c r="P183" t="str">
        <f t="shared" si="42"/>
        <v xml:space="preserve">SUB-SAHARAN AFRICA      </v>
      </c>
      <c r="Q183" t="str">
        <f t="shared" si="42"/>
        <v xml:space="preserve">SUB-SAHARAN AFRICA     </v>
      </c>
      <c r="R183" t="str">
        <f t="shared" si="42"/>
        <v xml:space="preserve">SUB-SAHARAN AFRICA    </v>
      </c>
      <c r="S183" t="str">
        <f t="shared" si="42"/>
        <v xml:space="preserve">SUB-SAHARAN AFRICA   </v>
      </c>
      <c r="T183" t="str">
        <f t="shared" si="42"/>
        <v xml:space="preserve">SUB-SAHARAN AFRICA  </v>
      </c>
      <c r="U183" t="str">
        <f t="shared" si="42"/>
        <v xml:space="preserve">SUB-SAHARAN AFRICA </v>
      </c>
      <c r="V183" t="str">
        <f t="shared" si="42"/>
        <v>SUB-SAHARAN AFRICA</v>
      </c>
      <c r="W183" t="str">
        <f t="shared" si="42"/>
        <v>SUB-SAHARAN AFRICA</v>
      </c>
      <c r="X183" t="str">
        <f t="shared" si="42"/>
        <v>SUB-SAHARAN AFRICA</v>
      </c>
      <c r="Y183" t="str">
        <f t="shared" si="42"/>
        <v>SUB-SAHARAN AFRICA</v>
      </c>
      <c r="Z183" t="str">
        <f t="shared" si="42"/>
        <v>SUB-SAHARAN AFRICA</v>
      </c>
      <c r="AA183" t="str">
        <f t="shared" si="42"/>
        <v>SUB-SAHARAN AFRICA</v>
      </c>
      <c r="AB183" t="str">
        <f t="shared" si="43"/>
        <v>SUB-SAHARAN AFRICA</v>
      </c>
      <c r="AC183" t="str">
        <f t="shared" si="43"/>
        <v>SUB-SAHARAN AFRICA</v>
      </c>
      <c r="AD183" t="str">
        <f t="shared" si="43"/>
        <v>SUB-SAHARAN AFRICA</v>
      </c>
      <c r="AE183" t="str">
        <f t="shared" si="43"/>
        <v>SUB-SAHARAN AFRICA</v>
      </c>
      <c r="AF183" t="str">
        <f t="shared" si="43"/>
        <v>SUB-SAHARAN AFRICA</v>
      </c>
      <c r="AG183" t="str">
        <f t="shared" si="43"/>
        <v>SUB-SAHARAN AFRICA</v>
      </c>
      <c r="AH183" t="str">
        <f t="shared" si="43"/>
        <v>SUB-SAHARAN AFRICA</v>
      </c>
      <c r="AI183" t="str">
        <f t="shared" si="43"/>
        <v>SUB-SAHARAN AFRICA</v>
      </c>
      <c r="AJ183" t="str">
        <f t="shared" si="43"/>
        <v>SUB-SAHARAN AFRICA</v>
      </c>
      <c r="AK183" t="str">
        <f t="shared" si="43"/>
        <v>SUB-SAHARAN AFRICA</v>
      </c>
      <c r="AL183" t="str">
        <f t="shared" si="43"/>
        <v>SUB-SAHARAN AFRICA</v>
      </c>
      <c r="AM183" t="str">
        <f t="shared" si="43"/>
        <v>SUB-SAHARAN AFRICA</v>
      </c>
      <c r="AN183" t="str">
        <f t="shared" si="43"/>
        <v>SUB-SAHARAN AFRICA</v>
      </c>
      <c r="AO183" t="str">
        <f t="shared" si="43"/>
        <v>SUB-SAHARAN AFRICA</v>
      </c>
      <c r="AP183" t="str">
        <f t="shared" si="43"/>
        <v>SUB-SAHARAN AFRICA</v>
      </c>
      <c r="AQ183" t="str">
        <f t="shared" si="43"/>
        <v>SUB-SAHARAN AFRICA</v>
      </c>
      <c r="AR183" t="str">
        <f t="shared" si="43"/>
        <v>SUB-SAHARAN AFRICA</v>
      </c>
      <c r="AS183" t="str">
        <f t="shared" si="43"/>
        <v>SUB-SAHARAN AFRICA</v>
      </c>
      <c r="AT183" t="str">
        <f t="shared" si="43"/>
        <v>SUB-SAHARAN AFRICA</v>
      </c>
      <c r="AU183" t="str">
        <f t="shared" si="43"/>
        <v>SUB-SAHARAN AFRICA</v>
      </c>
      <c r="AV183" t="str">
        <f t="shared" si="43"/>
        <v>SUB-SAHARAN AFRICA</v>
      </c>
      <c r="AW183" t="str">
        <f t="shared" si="43"/>
        <v>SUB-SAHARAN AFRICA</v>
      </c>
      <c r="AX183" t="str">
        <f t="shared" si="43"/>
        <v>SUB-SAHARAN AFRICA</v>
      </c>
      <c r="AY183" t="str">
        <f t="shared" si="43"/>
        <v>SUB-SAHARAN AFRICA</v>
      </c>
      <c r="AZ183" t="str">
        <f t="shared" si="43"/>
        <v>SUB-SAHARAN AFRICA</v>
      </c>
      <c r="BA183" t="str">
        <f t="shared" si="43"/>
        <v>SUB-SAHARAN AFRICA</v>
      </c>
      <c r="BB183" t="s">
        <v>674</v>
      </c>
    </row>
    <row r="184" spans="1:54" ht="14.5" x14ac:dyDescent="0.35">
      <c r="A184" s="13" t="s">
        <v>561</v>
      </c>
      <c r="B184" s="17" t="s">
        <v>372</v>
      </c>
      <c r="C184" t="str">
        <f t="shared" si="32"/>
        <v>Serbia</v>
      </c>
      <c r="D184" s="33" t="s">
        <v>245</v>
      </c>
      <c r="E184" s="33" t="s">
        <v>671</v>
      </c>
      <c r="F184" t="str">
        <f t="shared" si="33"/>
        <v xml:space="preserve">EASTERN EUROPE                    </v>
      </c>
      <c r="G184" t="str">
        <f t="shared" si="34"/>
        <v xml:space="preserve">EASTERN EUROPE                   </v>
      </c>
      <c r="H184" t="str">
        <f t="shared" si="42"/>
        <v xml:space="preserve">EASTERN EUROPE                  </v>
      </c>
      <c r="I184" t="str">
        <f t="shared" si="42"/>
        <v xml:space="preserve">EASTERN EUROPE                 </v>
      </c>
      <c r="J184" t="str">
        <f t="shared" si="42"/>
        <v xml:space="preserve">EASTERN EUROPE                </v>
      </c>
      <c r="K184" t="str">
        <f t="shared" si="42"/>
        <v xml:space="preserve">EASTERN EUROPE               </v>
      </c>
      <c r="L184" t="str">
        <f t="shared" si="42"/>
        <v xml:space="preserve">EASTERN EUROPE              </v>
      </c>
      <c r="M184" t="str">
        <f t="shared" si="42"/>
        <v xml:space="preserve">EASTERN EUROPE             </v>
      </c>
      <c r="N184" t="str">
        <f t="shared" si="42"/>
        <v xml:space="preserve">EASTERN EUROPE            </v>
      </c>
      <c r="O184" t="str">
        <f t="shared" si="42"/>
        <v xml:space="preserve">EASTERN EUROPE           </v>
      </c>
      <c r="P184" t="str">
        <f t="shared" si="42"/>
        <v xml:space="preserve">EASTERN EUROPE          </v>
      </c>
      <c r="Q184" t="str">
        <f t="shared" si="42"/>
        <v xml:space="preserve">EASTERN EUROPE         </v>
      </c>
      <c r="R184" t="str">
        <f t="shared" ref="H184:AA197" si="44">IF(RIGHT(Q184,1)=" ",LEFT(Q184,LEN(Q184)-1),Q184)</f>
        <v xml:space="preserve">EASTERN EUROPE        </v>
      </c>
      <c r="S184" t="str">
        <f t="shared" si="44"/>
        <v xml:space="preserve">EASTERN EUROPE       </v>
      </c>
      <c r="T184" t="str">
        <f t="shared" si="44"/>
        <v xml:space="preserve">EASTERN EUROPE      </v>
      </c>
      <c r="U184" t="str">
        <f t="shared" si="44"/>
        <v xml:space="preserve">EASTERN EUROPE     </v>
      </c>
      <c r="V184" t="str">
        <f t="shared" si="44"/>
        <v xml:space="preserve">EASTERN EUROPE    </v>
      </c>
      <c r="W184" t="str">
        <f t="shared" si="44"/>
        <v xml:space="preserve">EASTERN EUROPE   </v>
      </c>
      <c r="X184" t="str">
        <f t="shared" si="44"/>
        <v xml:space="preserve">EASTERN EUROPE  </v>
      </c>
      <c r="Y184" t="str">
        <f t="shared" si="44"/>
        <v xml:space="preserve">EASTERN EUROPE </v>
      </c>
      <c r="Z184" t="str">
        <f t="shared" si="44"/>
        <v>EASTERN EUROPE</v>
      </c>
      <c r="AA184" t="str">
        <f t="shared" si="44"/>
        <v>EASTERN EUROPE</v>
      </c>
      <c r="AB184" t="str">
        <f t="shared" si="43"/>
        <v>EASTERN EUROPE</v>
      </c>
      <c r="AC184" t="str">
        <f t="shared" si="43"/>
        <v>EASTERN EUROPE</v>
      </c>
      <c r="AD184" t="str">
        <f t="shared" si="43"/>
        <v>EASTERN EUROPE</v>
      </c>
      <c r="AE184" t="str">
        <f t="shared" si="43"/>
        <v>EASTERN EUROPE</v>
      </c>
      <c r="AF184" t="str">
        <f t="shared" si="43"/>
        <v>EASTERN EUROPE</v>
      </c>
      <c r="AG184" t="str">
        <f t="shared" si="43"/>
        <v>EASTERN EUROPE</v>
      </c>
      <c r="AH184" t="str">
        <f t="shared" si="43"/>
        <v>EASTERN EUROPE</v>
      </c>
      <c r="AI184" t="str">
        <f t="shared" si="43"/>
        <v>EASTERN EUROPE</v>
      </c>
      <c r="AJ184" t="str">
        <f t="shared" si="43"/>
        <v>EASTERN EUROPE</v>
      </c>
      <c r="AK184" t="str">
        <f t="shared" si="43"/>
        <v>EASTERN EUROPE</v>
      </c>
      <c r="AL184" t="str">
        <f t="shared" si="43"/>
        <v>EASTERN EUROPE</v>
      </c>
      <c r="AM184" t="str">
        <f t="shared" si="43"/>
        <v>EASTERN EUROPE</v>
      </c>
      <c r="AN184" t="str">
        <f t="shared" si="43"/>
        <v>EASTERN EUROPE</v>
      </c>
      <c r="AO184" t="str">
        <f t="shared" si="43"/>
        <v>EASTERN EUROPE</v>
      </c>
      <c r="AP184" t="str">
        <f t="shared" si="43"/>
        <v>EASTERN EUROPE</v>
      </c>
      <c r="AQ184" t="str">
        <f t="shared" si="43"/>
        <v>EASTERN EUROPE</v>
      </c>
      <c r="AR184" t="str">
        <f t="shared" si="43"/>
        <v>EASTERN EUROPE</v>
      </c>
      <c r="AS184" t="str">
        <f t="shared" si="43"/>
        <v>EASTERN EUROPE</v>
      </c>
      <c r="AT184" t="str">
        <f t="shared" si="43"/>
        <v>EASTERN EUROPE</v>
      </c>
      <c r="AU184" t="str">
        <f t="shared" si="43"/>
        <v>EASTERN EUROPE</v>
      </c>
      <c r="AV184" t="str">
        <f t="shared" si="43"/>
        <v>EASTERN EUROPE</v>
      </c>
      <c r="AW184" t="str">
        <f t="shared" si="43"/>
        <v>EASTERN EUROPE</v>
      </c>
      <c r="AX184" t="str">
        <f t="shared" si="43"/>
        <v>EASTERN EUROPE</v>
      </c>
      <c r="AY184" t="str">
        <f t="shared" si="43"/>
        <v>EASTERN EUROPE</v>
      </c>
      <c r="AZ184" t="str">
        <f t="shared" si="43"/>
        <v>EASTERN EUROPE</v>
      </c>
      <c r="BA184" t="str">
        <f t="shared" si="43"/>
        <v>EASTERN EUROPE</v>
      </c>
      <c r="BB184" t="s">
        <v>671</v>
      </c>
    </row>
    <row r="185" spans="1:54" ht="14.5" x14ac:dyDescent="0.35">
      <c r="A185" s="13" t="s">
        <v>562</v>
      </c>
      <c r="B185" s="17" t="s">
        <v>380</v>
      </c>
      <c r="C185" t="str">
        <f t="shared" si="32"/>
        <v>Seychelles</v>
      </c>
      <c r="D185" s="33" t="s">
        <v>246</v>
      </c>
      <c r="E185" s="33" t="s">
        <v>674</v>
      </c>
      <c r="F185" t="str">
        <f t="shared" si="33"/>
        <v xml:space="preserve">SUB-SAHARAN AFRICA                </v>
      </c>
      <c r="G185" t="str">
        <f t="shared" si="34"/>
        <v xml:space="preserve">SUB-SAHARAN AFRICA               </v>
      </c>
      <c r="H185" t="str">
        <f t="shared" si="44"/>
        <v xml:space="preserve">SUB-SAHARAN AFRICA              </v>
      </c>
      <c r="I185" t="str">
        <f t="shared" si="44"/>
        <v xml:space="preserve">SUB-SAHARAN AFRICA             </v>
      </c>
      <c r="J185" t="str">
        <f t="shared" si="44"/>
        <v xml:space="preserve">SUB-SAHARAN AFRICA            </v>
      </c>
      <c r="K185" t="str">
        <f t="shared" si="44"/>
        <v xml:space="preserve">SUB-SAHARAN AFRICA           </v>
      </c>
      <c r="L185" t="str">
        <f t="shared" si="44"/>
        <v xml:space="preserve">SUB-SAHARAN AFRICA          </v>
      </c>
      <c r="M185" t="str">
        <f t="shared" si="44"/>
        <v xml:space="preserve">SUB-SAHARAN AFRICA         </v>
      </c>
      <c r="N185" t="str">
        <f t="shared" si="44"/>
        <v xml:space="preserve">SUB-SAHARAN AFRICA        </v>
      </c>
      <c r="O185" t="str">
        <f t="shared" si="44"/>
        <v xml:space="preserve">SUB-SAHARAN AFRICA       </v>
      </c>
      <c r="P185" t="str">
        <f t="shared" si="44"/>
        <v xml:space="preserve">SUB-SAHARAN AFRICA      </v>
      </c>
      <c r="Q185" t="str">
        <f t="shared" si="44"/>
        <v xml:space="preserve">SUB-SAHARAN AFRICA     </v>
      </c>
      <c r="R185" t="str">
        <f t="shared" si="44"/>
        <v xml:space="preserve">SUB-SAHARAN AFRICA    </v>
      </c>
      <c r="S185" t="str">
        <f t="shared" si="44"/>
        <v xml:space="preserve">SUB-SAHARAN AFRICA   </v>
      </c>
      <c r="T185" t="str">
        <f t="shared" si="44"/>
        <v xml:space="preserve">SUB-SAHARAN AFRICA  </v>
      </c>
      <c r="U185" t="str">
        <f t="shared" si="44"/>
        <v xml:space="preserve">SUB-SAHARAN AFRICA </v>
      </c>
      <c r="V185" t="str">
        <f t="shared" si="44"/>
        <v>SUB-SAHARAN AFRICA</v>
      </c>
      <c r="W185" t="str">
        <f t="shared" si="44"/>
        <v>SUB-SAHARAN AFRICA</v>
      </c>
      <c r="X185" t="str">
        <f t="shared" si="44"/>
        <v>SUB-SAHARAN AFRICA</v>
      </c>
      <c r="Y185" t="str">
        <f t="shared" si="44"/>
        <v>SUB-SAHARAN AFRICA</v>
      </c>
      <c r="Z185" t="str">
        <f t="shared" si="44"/>
        <v>SUB-SAHARAN AFRICA</v>
      </c>
      <c r="AA185" t="str">
        <f t="shared" si="44"/>
        <v>SUB-SAHARAN AFRICA</v>
      </c>
      <c r="AB185" t="str">
        <f t="shared" si="43"/>
        <v>SUB-SAHARAN AFRICA</v>
      </c>
      <c r="AC185" t="str">
        <f t="shared" si="43"/>
        <v>SUB-SAHARAN AFRICA</v>
      </c>
      <c r="AD185" t="str">
        <f t="shared" si="43"/>
        <v>SUB-SAHARAN AFRICA</v>
      </c>
      <c r="AE185" t="str">
        <f t="shared" si="43"/>
        <v>SUB-SAHARAN AFRICA</v>
      </c>
      <c r="AF185" t="str">
        <f t="shared" si="43"/>
        <v>SUB-SAHARAN AFRICA</v>
      </c>
      <c r="AG185" t="str">
        <f t="shared" si="43"/>
        <v>SUB-SAHARAN AFRICA</v>
      </c>
      <c r="AH185" t="str">
        <f t="shared" si="43"/>
        <v>SUB-SAHARAN AFRICA</v>
      </c>
      <c r="AI185" t="str">
        <f t="shared" si="43"/>
        <v>SUB-SAHARAN AFRICA</v>
      </c>
      <c r="AJ185" t="str">
        <f t="shared" si="43"/>
        <v>SUB-SAHARAN AFRICA</v>
      </c>
      <c r="AK185" t="str">
        <f t="shared" si="43"/>
        <v>SUB-SAHARAN AFRICA</v>
      </c>
      <c r="AL185" t="str">
        <f t="shared" si="43"/>
        <v>SUB-SAHARAN AFRICA</v>
      </c>
      <c r="AM185" t="str">
        <f t="shared" si="43"/>
        <v>SUB-SAHARAN AFRICA</v>
      </c>
      <c r="AN185" t="str">
        <f t="shared" si="43"/>
        <v>SUB-SAHARAN AFRICA</v>
      </c>
      <c r="AO185" t="str">
        <f t="shared" si="43"/>
        <v>SUB-SAHARAN AFRICA</v>
      </c>
      <c r="AP185" t="str">
        <f t="shared" si="43"/>
        <v>SUB-SAHARAN AFRICA</v>
      </c>
      <c r="AQ185" t="str">
        <f t="shared" si="43"/>
        <v>SUB-SAHARAN AFRICA</v>
      </c>
      <c r="AR185" t="str">
        <f t="shared" si="43"/>
        <v>SUB-SAHARAN AFRICA</v>
      </c>
      <c r="AS185" t="str">
        <f t="shared" si="43"/>
        <v>SUB-SAHARAN AFRICA</v>
      </c>
      <c r="AT185" t="str">
        <f t="shared" ref="AB185:BA195" si="45">IF(RIGHT(AS185,1)=" ",LEFT(AS185,LEN(AS185)-1),AS185)</f>
        <v>SUB-SAHARAN AFRICA</v>
      </c>
      <c r="AU185" t="str">
        <f t="shared" si="45"/>
        <v>SUB-SAHARAN AFRICA</v>
      </c>
      <c r="AV185" t="str">
        <f t="shared" si="45"/>
        <v>SUB-SAHARAN AFRICA</v>
      </c>
      <c r="AW185" t="str">
        <f t="shared" si="45"/>
        <v>SUB-SAHARAN AFRICA</v>
      </c>
      <c r="AX185" t="str">
        <f t="shared" si="45"/>
        <v>SUB-SAHARAN AFRICA</v>
      </c>
      <c r="AY185" t="str">
        <f t="shared" si="45"/>
        <v>SUB-SAHARAN AFRICA</v>
      </c>
      <c r="AZ185" t="str">
        <f t="shared" si="45"/>
        <v>SUB-SAHARAN AFRICA</v>
      </c>
      <c r="BA185" t="str">
        <f t="shared" si="45"/>
        <v>SUB-SAHARAN AFRICA</v>
      </c>
      <c r="BB185" t="s">
        <v>674</v>
      </c>
    </row>
    <row r="186" spans="1:54" ht="14.5" x14ac:dyDescent="0.35">
      <c r="A186" s="13" t="s">
        <v>563</v>
      </c>
      <c r="B186" s="17" t="s">
        <v>380</v>
      </c>
      <c r="C186" t="str">
        <f t="shared" si="32"/>
        <v>Sierra Leone</v>
      </c>
      <c r="D186" s="33" t="s">
        <v>247</v>
      </c>
      <c r="E186" s="33" t="s">
        <v>674</v>
      </c>
      <c r="F186" t="str">
        <f t="shared" si="33"/>
        <v xml:space="preserve">SUB-SAHARAN AFRICA                </v>
      </c>
      <c r="G186" t="str">
        <f t="shared" si="34"/>
        <v xml:space="preserve">SUB-SAHARAN AFRICA               </v>
      </c>
      <c r="H186" t="str">
        <f t="shared" si="44"/>
        <v xml:space="preserve">SUB-SAHARAN AFRICA              </v>
      </c>
      <c r="I186" t="str">
        <f t="shared" si="44"/>
        <v xml:space="preserve">SUB-SAHARAN AFRICA             </v>
      </c>
      <c r="J186" t="str">
        <f t="shared" si="44"/>
        <v xml:space="preserve">SUB-SAHARAN AFRICA            </v>
      </c>
      <c r="K186" t="str">
        <f t="shared" si="44"/>
        <v xml:space="preserve">SUB-SAHARAN AFRICA           </v>
      </c>
      <c r="L186" t="str">
        <f t="shared" si="44"/>
        <v xml:space="preserve">SUB-SAHARAN AFRICA          </v>
      </c>
      <c r="M186" t="str">
        <f t="shared" si="44"/>
        <v xml:space="preserve">SUB-SAHARAN AFRICA         </v>
      </c>
      <c r="N186" t="str">
        <f t="shared" si="44"/>
        <v xml:space="preserve">SUB-SAHARAN AFRICA        </v>
      </c>
      <c r="O186" t="str">
        <f t="shared" si="44"/>
        <v xml:space="preserve">SUB-SAHARAN AFRICA       </v>
      </c>
      <c r="P186" t="str">
        <f t="shared" si="44"/>
        <v xml:space="preserve">SUB-SAHARAN AFRICA      </v>
      </c>
      <c r="Q186" t="str">
        <f t="shared" si="44"/>
        <v xml:space="preserve">SUB-SAHARAN AFRICA     </v>
      </c>
      <c r="R186" t="str">
        <f t="shared" si="44"/>
        <v xml:space="preserve">SUB-SAHARAN AFRICA    </v>
      </c>
      <c r="S186" t="str">
        <f t="shared" si="44"/>
        <v xml:space="preserve">SUB-SAHARAN AFRICA   </v>
      </c>
      <c r="T186" t="str">
        <f t="shared" si="44"/>
        <v xml:space="preserve">SUB-SAHARAN AFRICA  </v>
      </c>
      <c r="U186" t="str">
        <f t="shared" si="44"/>
        <v xml:space="preserve">SUB-SAHARAN AFRICA </v>
      </c>
      <c r="V186" t="str">
        <f t="shared" si="44"/>
        <v>SUB-SAHARAN AFRICA</v>
      </c>
      <c r="W186" t="str">
        <f t="shared" si="44"/>
        <v>SUB-SAHARAN AFRICA</v>
      </c>
      <c r="X186" t="str">
        <f t="shared" si="44"/>
        <v>SUB-SAHARAN AFRICA</v>
      </c>
      <c r="Y186" t="str">
        <f t="shared" si="44"/>
        <v>SUB-SAHARAN AFRICA</v>
      </c>
      <c r="Z186" t="str">
        <f t="shared" si="44"/>
        <v>SUB-SAHARAN AFRICA</v>
      </c>
      <c r="AA186" t="str">
        <f t="shared" si="44"/>
        <v>SUB-SAHARAN AFRICA</v>
      </c>
      <c r="AB186" t="str">
        <f t="shared" si="45"/>
        <v>SUB-SAHARAN AFRICA</v>
      </c>
      <c r="AC186" t="str">
        <f t="shared" si="45"/>
        <v>SUB-SAHARAN AFRICA</v>
      </c>
      <c r="AD186" t="str">
        <f t="shared" si="45"/>
        <v>SUB-SAHARAN AFRICA</v>
      </c>
      <c r="AE186" t="str">
        <f t="shared" si="45"/>
        <v>SUB-SAHARAN AFRICA</v>
      </c>
      <c r="AF186" t="str">
        <f t="shared" si="45"/>
        <v>SUB-SAHARAN AFRICA</v>
      </c>
      <c r="AG186" t="str">
        <f t="shared" si="45"/>
        <v>SUB-SAHARAN AFRICA</v>
      </c>
      <c r="AH186" t="str">
        <f t="shared" si="45"/>
        <v>SUB-SAHARAN AFRICA</v>
      </c>
      <c r="AI186" t="str">
        <f t="shared" si="45"/>
        <v>SUB-SAHARAN AFRICA</v>
      </c>
      <c r="AJ186" t="str">
        <f t="shared" si="45"/>
        <v>SUB-SAHARAN AFRICA</v>
      </c>
      <c r="AK186" t="str">
        <f t="shared" si="45"/>
        <v>SUB-SAHARAN AFRICA</v>
      </c>
      <c r="AL186" t="str">
        <f t="shared" si="45"/>
        <v>SUB-SAHARAN AFRICA</v>
      </c>
      <c r="AM186" t="str">
        <f t="shared" si="45"/>
        <v>SUB-SAHARAN AFRICA</v>
      </c>
      <c r="AN186" t="str">
        <f t="shared" si="45"/>
        <v>SUB-SAHARAN AFRICA</v>
      </c>
      <c r="AO186" t="str">
        <f t="shared" si="45"/>
        <v>SUB-SAHARAN AFRICA</v>
      </c>
      <c r="AP186" t="str">
        <f t="shared" si="45"/>
        <v>SUB-SAHARAN AFRICA</v>
      </c>
      <c r="AQ186" t="str">
        <f t="shared" si="45"/>
        <v>SUB-SAHARAN AFRICA</v>
      </c>
      <c r="AR186" t="str">
        <f t="shared" si="45"/>
        <v>SUB-SAHARAN AFRICA</v>
      </c>
      <c r="AS186" t="str">
        <f t="shared" si="45"/>
        <v>SUB-SAHARAN AFRICA</v>
      </c>
      <c r="AT186" t="str">
        <f t="shared" si="45"/>
        <v>SUB-SAHARAN AFRICA</v>
      </c>
      <c r="AU186" t="str">
        <f t="shared" si="45"/>
        <v>SUB-SAHARAN AFRICA</v>
      </c>
      <c r="AV186" t="str">
        <f t="shared" si="45"/>
        <v>SUB-SAHARAN AFRICA</v>
      </c>
      <c r="AW186" t="str">
        <f t="shared" si="45"/>
        <v>SUB-SAHARAN AFRICA</v>
      </c>
      <c r="AX186" t="str">
        <f t="shared" si="45"/>
        <v>SUB-SAHARAN AFRICA</v>
      </c>
      <c r="AY186" t="str">
        <f t="shared" si="45"/>
        <v>SUB-SAHARAN AFRICA</v>
      </c>
      <c r="AZ186" t="str">
        <f t="shared" si="45"/>
        <v>SUB-SAHARAN AFRICA</v>
      </c>
      <c r="BA186" t="str">
        <f t="shared" si="45"/>
        <v>SUB-SAHARAN AFRICA</v>
      </c>
      <c r="BB186" t="s">
        <v>674</v>
      </c>
    </row>
    <row r="187" spans="1:54" ht="14.5" x14ac:dyDescent="0.35">
      <c r="A187" s="13" t="s">
        <v>564</v>
      </c>
      <c r="B187" s="17" t="s">
        <v>370</v>
      </c>
      <c r="C187" t="str">
        <f t="shared" si="32"/>
        <v>Singapore</v>
      </c>
      <c r="D187" s="33" t="s">
        <v>248</v>
      </c>
      <c r="E187" s="33" t="s">
        <v>670</v>
      </c>
      <c r="F187" t="str">
        <f t="shared" si="33"/>
        <v xml:space="preserve">ASIA (EX. NEAR EAST)        </v>
      </c>
      <c r="G187" t="str">
        <f t="shared" si="34"/>
        <v xml:space="preserve">ASIA (EX. NEAR EAST)       </v>
      </c>
      <c r="H187" t="str">
        <f t="shared" si="44"/>
        <v xml:space="preserve">ASIA (EX. NEAR EAST)      </v>
      </c>
      <c r="I187" t="str">
        <f t="shared" si="44"/>
        <v xml:space="preserve">ASIA (EX. NEAR EAST)     </v>
      </c>
      <c r="J187" t="str">
        <f t="shared" si="44"/>
        <v xml:space="preserve">ASIA (EX. NEAR EAST)    </v>
      </c>
      <c r="K187" t="str">
        <f t="shared" si="44"/>
        <v xml:space="preserve">ASIA (EX. NEAR EAST)   </v>
      </c>
      <c r="L187" t="str">
        <f t="shared" si="44"/>
        <v xml:space="preserve">ASIA (EX. NEAR EAST)  </v>
      </c>
      <c r="M187" t="str">
        <f t="shared" si="44"/>
        <v xml:space="preserve">ASIA (EX. NEAR EAST) </v>
      </c>
      <c r="N187" t="str">
        <f t="shared" si="44"/>
        <v>ASIA (EX. NEAR EAST)</v>
      </c>
      <c r="O187" t="str">
        <f t="shared" si="44"/>
        <v>ASIA (EX. NEAR EAST)</v>
      </c>
      <c r="P187" t="str">
        <f t="shared" si="44"/>
        <v>ASIA (EX. NEAR EAST)</v>
      </c>
      <c r="Q187" t="str">
        <f t="shared" si="44"/>
        <v>ASIA (EX. NEAR EAST)</v>
      </c>
      <c r="R187" t="str">
        <f t="shared" si="44"/>
        <v>ASIA (EX. NEAR EAST)</v>
      </c>
      <c r="S187" t="str">
        <f t="shared" si="44"/>
        <v>ASIA (EX. NEAR EAST)</v>
      </c>
      <c r="T187" t="str">
        <f t="shared" si="44"/>
        <v>ASIA (EX. NEAR EAST)</v>
      </c>
      <c r="U187" t="str">
        <f t="shared" si="44"/>
        <v>ASIA (EX. NEAR EAST)</v>
      </c>
      <c r="V187" t="str">
        <f t="shared" si="44"/>
        <v>ASIA (EX. NEAR EAST)</v>
      </c>
      <c r="W187" t="str">
        <f t="shared" si="44"/>
        <v>ASIA (EX. NEAR EAST)</v>
      </c>
      <c r="X187" t="str">
        <f t="shared" si="44"/>
        <v>ASIA (EX. NEAR EAST)</v>
      </c>
      <c r="Y187" t="str">
        <f t="shared" si="44"/>
        <v>ASIA (EX. NEAR EAST)</v>
      </c>
      <c r="Z187" t="str">
        <f t="shared" si="44"/>
        <v>ASIA (EX. NEAR EAST)</v>
      </c>
      <c r="AA187" t="str">
        <f t="shared" si="44"/>
        <v>ASIA (EX. NEAR EAST)</v>
      </c>
      <c r="AB187" t="str">
        <f t="shared" si="45"/>
        <v>ASIA (EX. NEAR EAST)</v>
      </c>
      <c r="AC187" t="str">
        <f t="shared" si="45"/>
        <v>ASIA (EX. NEAR EAST)</v>
      </c>
      <c r="AD187" t="str">
        <f t="shared" si="45"/>
        <v>ASIA (EX. NEAR EAST)</v>
      </c>
      <c r="AE187" t="str">
        <f t="shared" si="45"/>
        <v>ASIA (EX. NEAR EAST)</v>
      </c>
      <c r="AF187" t="str">
        <f t="shared" si="45"/>
        <v>ASIA (EX. NEAR EAST)</v>
      </c>
      <c r="AG187" t="str">
        <f t="shared" si="45"/>
        <v>ASIA (EX. NEAR EAST)</v>
      </c>
      <c r="AH187" t="str">
        <f t="shared" si="45"/>
        <v>ASIA (EX. NEAR EAST)</v>
      </c>
      <c r="AI187" t="str">
        <f t="shared" si="45"/>
        <v>ASIA (EX. NEAR EAST)</v>
      </c>
      <c r="AJ187" t="str">
        <f t="shared" si="45"/>
        <v>ASIA (EX. NEAR EAST)</v>
      </c>
      <c r="AK187" t="str">
        <f t="shared" si="45"/>
        <v>ASIA (EX. NEAR EAST)</v>
      </c>
      <c r="AL187" t="str">
        <f t="shared" si="45"/>
        <v>ASIA (EX. NEAR EAST)</v>
      </c>
      <c r="AM187" t="str">
        <f t="shared" si="45"/>
        <v>ASIA (EX. NEAR EAST)</v>
      </c>
      <c r="AN187" t="str">
        <f t="shared" si="45"/>
        <v>ASIA (EX. NEAR EAST)</v>
      </c>
      <c r="AO187" t="str">
        <f t="shared" si="45"/>
        <v>ASIA (EX. NEAR EAST)</v>
      </c>
      <c r="AP187" t="str">
        <f t="shared" si="45"/>
        <v>ASIA (EX. NEAR EAST)</v>
      </c>
      <c r="AQ187" t="str">
        <f t="shared" si="45"/>
        <v>ASIA (EX. NEAR EAST)</v>
      </c>
      <c r="AR187" t="str">
        <f t="shared" si="45"/>
        <v>ASIA (EX. NEAR EAST)</v>
      </c>
      <c r="AS187" t="str">
        <f t="shared" si="45"/>
        <v>ASIA (EX. NEAR EAST)</v>
      </c>
      <c r="AT187" t="str">
        <f t="shared" si="45"/>
        <v>ASIA (EX. NEAR EAST)</v>
      </c>
      <c r="AU187" t="str">
        <f t="shared" si="45"/>
        <v>ASIA (EX. NEAR EAST)</v>
      </c>
      <c r="AV187" t="str">
        <f t="shared" si="45"/>
        <v>ASIA (EX. NEAR EAST)</v>
      </c>
      <c r="AW187" t="str">
        <f t="shared" si="45"/>
        <v>ASIA (EX. NEAR EAST)</v>
      </c>
      <c r="AX187" t="str">
        <f t="shared" si="45"/>
        <v>ASIA (EX. NEAR EAST)</v>
      </c>
      <c r="AY187" t="str">
        <f t="shared" si="45"/>
        <v>ASIA (EX. NEAR EAST)</v>
      </c>
      <c r="AZ187" t="str">
        <f t="shared" si="45"/>
        <v>ASIA (EX. NEAR EAST)</v>
      </c>
      <c r="BA187" t="str">
        <f t="shared" si="45"/>
        <v>ASIA (EX. NEAR EAST)</v>
      </c>
      <c r="BB187" t="s">
        <v>670</v>
      </c>
    </row>
    <row r="188" spans="1:54" ht="14.5" x14ac:dyDescent="0.35">
      <c r="A188" s="13" t="s">
        <v>565</v>
      </c>
      <c r="B188" s="17" t="s">
        <v>372</v>
      </c>
      <c r="C188" t="str">
        <f t="shared" si="32"/>
        <v>Slovakia</v>
      </c>
      <c r="D188" s="33" t="s">
        <v>250</v>
      </c>
      <c r="E188" s="33" t="s">
        <v>671</v>
      </c>
      <c r="F188" t="str">
        <f t="shared" si="33"/>
        <v xml:space="preserve">EASTERN EUROPE                    </v>
      </c>
      <c r="G188" t="str">
        <f t="shared" si="34"/>
        <v xml:space="preserve">EASTERN EUROPE                   </v>
      </c>
      <c r="H188" t="str">
        <f t="shared" si="44"/>
        <v xml:space="preserve">EASTERN EUROPE                  </v>
      </c>
      <c r="I188" t="str">
        <f t="shared" si="44"/>
        <v xml:space="preserve">EASTERN EUROPE                 </v>
      </c>
      <c r="J188" t="str">
        <f t="shared" si="44"/>
        <v xml:space="preserve">EASTERN EUROPE                </v>
      </c>
      <c r="K188" t="str">
        <f t="shared" si="44"/>
        <v xml:space="preserve">EASTERN EUROPE               </v>
      </c>
      <c r="L188" t="str">
        <f t="shared" si="44"/>
        <v xml:space="preserve">EASTERN EUROPE              </v>
      </c>
      <c r="M188" t="str">
        <f t="shared" si="44"/>
        <v xml:space="preserve">EASTERN EUROPE             </v>
      </c>
      <c r="N188" t="str">
        <f t="shared" si="44"/>
        <v xml:space="preserve">EASTERN EUROPE            </v>
      </c>
      <c r="O188" t="str">
        <f t="shared" si="44"/>
        <v xml:space="preserve">EASTERN EUROPE           </v>
      </c>
      <c r="P188" t="str">
        <f t="shared" si="44"/>
        <v xml:space="preserve">EASTERN EUROPE          </v>
      </c>
      <c r="Q188" t="str">
        <f t="shared" si="44"/>
        <v xml:space="preserve">EASTERN EUROPE         </v>
      </c>
      <c r="R188" t="str">
        <f t="shared" si="44"/>
        <v xml:space="preserve">EASTERN EUROPE        </v>
      </c>
      <c r="S188" t="str">
        <f t="shared" si="44"/>
        <v xml:space="preserve">EASTERN EUROPE       </v>
      </c>
      <c r="T188" t="str">
        <f t="shared" si="44"/>
        <v xml:space="preserve">EASTERN EUROPE      </v>
      </c>
      <c r="U188" t="str">
        <f t="shared" si="44"/>
        <v xml:space="preserve">EASTERN EUROPE     </v>
      </c>
      <c r="V188" t="str">
        <f t="shared" si="44"/>
        <v xml:space="preserve">EASTERN EUROPE    </v>
      </c>
      <c r="W188" t="str">
        <f t="shared" si="44"/>
        <v xml:space="preserve">EASTERN EUROPE   </v>
      </c>
      <c r="X188" t="str">
        <f t="shared" si="44"/>
        <v xml:space="preserve">EASTERN EUROPE  </v>
      </c>
      <c r="Y188" t="str">
        <f t="shared" si="44"/>
        <v xml:space="preserve">EASTERN EUROPE </v>
      </c>
      <c r="Z188" t="str">
        <f t="shared" si="44"/>
        <v>EASTERN EUROPE</v>
      </c>
      <c r="AA188" t="str">
        <f t="shared" si="44"/>
        <v>EASTERN EUROPE</v>
      </c>
      <c r="AB188" t="str">
        <f t="shared" si="45"/>
        <v>EASTERN EUROPE</v>
      </c>
      <c r="AC188" t="str">
        <f t="shared" si="45"/>
        <v>EASTERN EUROPE</v>
      </c>
      <c r="AD188" t="str">
        <f t="shared" si="45"/>
        <v>EASTERN EUROPE</v>
      </c>
      <c r="AE188" t="str">
        <f t="shared" si="45"/>
        <v>EASTERN EUROPE</v>
      </c>
      <c r="AF188" t="str">
        <f t="shared" si="45"/>
        <v>EASTERN EUROPE</v>
      </c>
      <c r="AG188" t="str">
        <f t="shared" si="45"/>
        <v>EASTERN EUROPE</v>
      </c>
      <c r="AH188" t="str">
        <f t="shared" si="45"/>
        <v>EASTERN EUROPE</v>
      </c>
      <c r="AI188" t="str">
        <f t="shared" si="45"/>
        <v>EASTERN EUROPE</v>
      </c>
      <c r="AJ188" t="str">
        <f t="shared" si="45"/>
        <v>EASTERN EUROPE</v>
      </c>
      <c r="AK188" t="str">
        <f t="shared" si="45"/>
        <v>EASTERN EUROPE</v>
      </c>
      <c r="AL188" t="str">
        <f t="shared" si="45"/>
        <v>EASTERN EUROPE</v>
      </c>
      <c r="AM188" t="str">
        <f t="shared" si="45"/>
        <v>EASTERN EUROPE</v>
      </c>
      <c r="AN188" t="str">
        <f t="shared" si="45"/>
        <v>EASTERN EUROPE</v>
      </c>
      <c r="AO188" t="str">
        <f t="shared" si="45"/>
        <v>EASTERN EUROPE</v>
      </c>
      <c r="AP188" t="str">
        <f t="shared" si="45"/>
        <v>EASTERN EUROPE</v>
      </c>
      <c r="AQ188" t="str">
        <f t="shared" si="45"/>
        <v>EASTERN EUROPE</v>
      </c>
      <c r="AR188" t="str">
        <f t="shared" si="45"/>
        <v>EASTERN EUROPE</v>
      </c>
      <c r="AS188" t="str">
        <f t="shared" si="45"/>
        <v>EASTERN EUROPE</v>
      </c>
      <c r="AT188" t="str">
        <f t="shared" si="45"/>
        <v>EASTERN EUROPE</v>
      </c>
      <c r="AU188" t="str">
        <f t="shared" si="45"/>
        <v>EASTERN EUROPE</v>
      </c>
      <c r="AV188" t="str">
        <f t="shared" si="45"/>
        <v>EASTERN EUROPE</v>
      </c>
      <c r="AW188" t="str">
        <f t="shared" si="45"/>
        <v>EASTERN EUROPE</v>
      </c>
      <c r="AX188" t="str">
        <f t="shared" si="45"/>
        <v>EASTERN EUROPE</v>
      </c>
      <c r="AY188" t="str">
        <f t="shared" si="45"/>
        <v>EASTERN EUROPE</v>
      </c>
      <c r="AZ188" t="str">
        <f t="shared" si="45"/>
        <v>EASTERN EUROPE</v>
      </c>
      <c r="BA188" t="str">
        <f t="shared" si="45"/>
        <v>EASTERN EUROPE</v>
      </c>
      <c r="BB188" t="s">
        <v>671</v>
      </c>
    </row>
    <row r="189" spans="1:54" ht="14.5" x14ac:dyDescent="0.35">
      <c r="A189" s="13" t="s">
        <v>566</v>
      </c>
      <c r="B189" s="17" t="s">
        <v>372</v>
      </c>
      <c r="C189" t="str">
        <f t="shared" si="32"/>
        <v>Slovenia</v>
      </c>
      <c r="D189" s="33" t="s">
        <v>251</v>
      </c>
      <c r="E189" s="33" t="s">
        <v>671</v>
      </c>
      <c r="F189" t="str">
        <f t="shared" si="33"/>
        <v xml:space="preserve">EASTERN EUROPE                    </v>
      </c>
      <c r="G189" t="str">
        <f t="shared" si="34"/>
        <v xml:space="preserve">EASTERN EUROPE                   </v>
      </c>
      <c r="H189" t="str">
        <f t="shared" si="44"/>
        <v xml:space="preserve">EASTERN EUROPE                  </v>
      </c>
      <c r="I189" t="str">
        <f t="shared" si="44"/>
        <v xml:space="preserve">EASTERN EUROPE                 </v>
      </c>
      <c r="J189" t="str">
        <f t="shared" si="44"/>
        <v xml:space="preserve">EASTERN EUROPE                </v>
      </c>
      <c r="K189" t="str">
        <f t="shared" si="44"/>
        <v xml:space="preserve">EASTERN EUROPE               </v>
      </c>
      <c r="L189" t="str">
        <f t="shared" si="44"/>
        <v xml:space="preserve">EASTERN EUROPE              </v>
      </c>
      <c r="M189" t="str">
        <f t="shared" si="44"/>
        <v xml:space="preserve">EASTERN EUROPE             </v>
      </c>
      <c r="N189" t="str">
        <f t="shared" si="44"/>
        <v xml:space="preserve">EASTERN EUROPE            </v>
      </c>
      <c r="O189" t="str">
        <f t="shared" si="44"/>
        <v xml:space="preserve">EASTERN EUROPE           </v>
      </c>
      <c r="P189" t="str">
        <f t="shared" si="44"/>
        <v xml:space="preserve">EASTERN EUROPE          </v>
      </c>
      <c r="Q189" t="str">
        <f t="shared" si="44"/>
        <v xml:space="preserve">EASTERN EUROPE         </v>
      </c>
      <c r="R189" t="str">
        <f t="shared" si="44"/>
        <v xml:space="preserve">EASTERN EUROPE        </v>
      </c>
      <c r="S189" t="str">
        <f t="shared" si="44"/>
        <v xml:space="preserve">EASTERN EUROPE       </v>
      </c>
      <c r="T189" t="str">
        <f t="shared" si="44"/>
        <v xml:space="preserve">EASTERN EUROPE      </v>
      </c>
      <c r="U189" t="str">
        <f t="shared" si="44"/>
        <v xml:space="preserve">EASTERN EUROPE     </v>
      </c>
      <c r="V189" t="str">
        <f t="shared" si="44"/>
        <v xml:space="preserve">EASTERN EUROPE    </v>
      </c>
      <c r="W189" t="str">
        <f t="shared" si="44"/>
        <v xml:space="preserve">EASTERN EUROPE   </v>
      </c>
      <c r="X189" t="str">
        <f t="shared" si="44"/>
        <v xml:space="preserve">EASTERN EUROPE  </v>
      </c>
      <c r="Y189" t="str">
        <f t="shared" si="44"/>
        <v xml:space="preserve">EASTERN EUROPE </v>
      </c>
      <c r="Z189" t="str">
        <f t="shared" si="44"/>
        <v>EASTERN EUROPE</v>
      </c>
      <c r="AA189" t="str">
        <f t="shared" si="44"/>
        <v>EASTERN EUROPE</v>
      </c>
      <c r="AB189" t="str">
        <f t="shared" si="45"/>
        <v>EASTERN EUROPE</v>
      </c>
      <c r="AC189" t="str">
        <f t="shared" si="45"/>
        <v>EASTERN EUROPE</v>
      </c>
      <c r="AD189" t="str">
        <f t="shared" si="45"/>
        <v>EASTERN EUROPE</v>
      </c>
      <c r="AE189" t="str">
        <f t="shared" si="45"/>
        <v>EASTERN EUROPE</v>
      </c>
      <c r="AF189" t="str">
        <f t="shared" si="45"/>
        <v>EASTERN EUROPE</v>
      </c>
      <c r="AG189" t="str">
        <f t="shared" si="45"/>
        <v>EASTERN EUROPE</v>
      </c>
      <c r="AH189" t="str">
        <f t="shared" si="45"/>
        <v>EASTERN EUROPE</v>
      </c>
      <c r="AI189" t="str">
        <f t="shared" si="45"/>
        <v>EASTERN EUROPE</v>
      </c>
      <c r="AJ189" t="str">
        <f t="shared" si="45"/>
        <v>EASTERN EUROPE</v>
      </c>
      <c r="AK189" t="str">
        <f t="shared" si="45"/>
        <v>EASTERN EUROPE</v>
      </c>
      <c r="AL189" t="str">
        <f t="shared" si="45"/>
        <v>EASTERN EUROPE</v>
      </c>
      <c r="AM189" t="str">
        <f t="shared" si="45"/>
        <v>EASTERN EUROPE</v>
      </c>
      <c r="AN189" t="str">
        <f t="shared" si="45"/>
        <v>EASTERN EUROPE</v>
      </c>
      <c r="AO189" t="str">
        <f t="shared" si="45"/>
        <v>EASTERN EUROPE</v>
      </c>
      <c r="AP189" t="str">
        <f t="shared" si="45"/>
        <v>EASTERN EUROPE</v>
      </c>
      <c r="AQ189" t="str">
        <f t="shared" si="45"/>
        <v>EASTERN EUROPE</v>
      </c>
      <c r="AR189" t="str">
        <f t="shared" si="45"/>
        <v>EASTERN EUROPE</v>
      </c>
      <c r="AS189" t="str">
        <f t="shared" si="45"/>
        <v>EASTERN EUROPE</v>
      </c>
      <c r="AT189" t="str">
        <f t="shared" si="45"/>
        <v>EASTERN EUROPE</v>
      </c>
      <c r="AU189" t="str">
        <f t="shared" si="45"/>
        <v>EASTERN EUROPE</v>
      </c>
      <c r="AV189" t="str">
        <f t="shared" si="45"/>
        <v>EASTERN EUROPE</v>
      </c>
      <c r="AW189" t="str">
        <f t="shared" si="45"/>
        <v>EASTERN EUROPE</v>
      </c>
      <c r="AX189" t="str">
        <f t="shared" si="45"/>
        <v>EASTERN EUROPE</v>
      </c>
      <c r="AY189" t="str">
        <f t="shared" si="45"/>
        <v>EASTERN EUROPE</v>
      </c>
      <c r="AZ189" t="str">
        <f t="shared" si="45"/>
        <v>EASTERN EUROPE</v>
      </c>
      <c r="BA189" t="str">
        <f t="shared" si="45"/>
        <v>EASTERN EUROPE</v>
      </c>
      <c r="BB189" t="s">
        <v>671</v>
      </c>
    </row>
    <row r="190" spans="1:54" ht="14.5" x14ac:dyDescent="0.35">
      <c r="A190" s="13" t="s">
        <v>567</v>
      </c>
      <c r="B190" s="17" t="s">
        <v>376</v>
      </c>
      <c r="C190" t="str">
        <f t="shared" si="32"/>
        <v>Solomon Islands</v>
      </c>
      <c r="D190" s="33" t="s">
        <v>252</v>
      </c>
      <c r="E190" s="33" t="s">
        <v>678</v>
      </c>
      <c r="F190" t="str">
        <f t="shared" si="33"/>
        <v xml:space="preserve">OCEANIA                           </v>
      </c>
      <c r="G190" t="str">
        <f t="shared" si="34"/>
        <v xml:space="preserve">OCEANIA                          </v>
      </c>
      <c r="H190" t="str">
        <f t="shared" si="44"/>
        <v xml:space="preserve">OCEANIA                         </v>
      </c>
      <c r="I190" t="str">
        <f t="shared" si="44"/>
        <v xml:space="preserve">OCEANIA                        </v>
      </c>
      <c r="J190" t="str">
        <f t="shared" si="44"/>
        <v xml:space="preserve">OCEANIA                       </v>
      </c>
      <c r="K190" t="str">
        <f t="shared" si="44"/>
        <v xml:space="preserve">OCEANIA                      </v>
      </c>
      <c r="L190" t="str">
        <f t="shared" si="44"/>
        <v xml:space="preserve">OCEANIA                     </v>
      </c>
      <c r="M190" t="str">
        <f t="shared" si="44"/>
        <v xml:space="preserve">OCEANIA                    </v>
      </c>
      <c r="N190" t="str">
        <f t="shared" si="44"/>
        <v xml:space="preserve">OCEANIA                   </v>
      </c>
      <c r="O190" t="str">
        <f t="shared" si="44"/>
        <v xml:space="preserve">OCEANIA                  </v>
      </c>
      <c r="P190" t="str">
        <f t="shared" si="44"/>
        <v xml:space="preserve">OCEANIA                 </v>
      </c>
      <c r="Q190" t="str">
        <f t="shared" si="44"/>
        <v xml:space="preserve">OCEANIA                </v>
      </c>
      <c r="R190" t="str">
        <f t="shared" si="44"/>
        <v xml:space="preserve">OCEANIA               </v>
      </c>
      <c r="S190" t="str">
        <f t="shared" si="44"/>
        <v xml:space="preserve">OCEANIA              </v>
      </c>
      <c r="T190" t="str">
        <f t="shared" si="44"/>
        <v xml:space="preserve">OCEANIA             </v>
      </c>
      <c r="U190" t="str">
        <f t="shared" si="44"/>
        <v xml:space="preserve">OCEANIA            </v>
      </c>
      <c r="V190" t="str">
        <f t="shared" si="44"/>
        <v xml:space="preserve">OCEANIA           </v>
      </c>
      <c r="W190" t="str">
        <f t="shared" si="44"/>
        <v xml:space="preserve">OCEANIA          </v>
      </c>
      <c r="X190" t="str">
        <f t="shared" si="44"/>
        <v xml:space="preserve">OCEANIA         </v>
      </c>
      <c r="Y190" t="str">
        <f t="shared" si="44"/>
        <v xml:space="preserve">OCEANIA        </v>
      </c>
      <c r="Z190" t="str">
        <f t="shared" si="44"/>
        <v xml:space="preserve">OCEANIA       </v>
      </c>
      <c r="AA190" t="str">
        <f t="shared" si="44"/>
        <v xml:space="preserve">OCEANIA      </v>
      </c>
      <c r="AB190" t="str">
        <f t="shared" si="45"/>
        <v xml:space="preserve">OCEANIA     </v>
      </c>
      <c r="AC190" t="str">
        <f t="shared" si="45"/>
        <v xml:space="preserve">OCEANIA    </v>
      </c>
      <c r="AD190" t="str">
        <f t="shared" si="45"/>
        <v xml:space="preserve">OCEANIA   </v>
      </c>
      <c r="AE190" t="str">
        <f t="shared" si="45"/>
        <v xml:space="preserve">OCEANIA  </v>
      </c>
      <c r="AF190" t="str">
        <f t="shared" si="45"/>
        <v xml:space="preserve">OCEANIA </v>
      </c>
      <c r="AG190" t="str">
        <f t="shared" si="45"/>
        <v>OCEANIA</v>
      </c>
      <c r="AH190" t="str">
        <f t="shared" si="45"/>
        <v>OCEANIA</v>
      </c>
      <c r="AI190" t="str">
        <f t="shared" si="45"/>
        <v>OCEANIA</v>
      </c>
      <c r="AJ190" t="str">
        <f t="shared" si="45"/>
        <v>OCEANIA</v>
      </c>
      <c r="AK190" t="str">
        <f t="shared" si="45"/>
        <v>OCEANIA</v>
      </c>
      <c r="AL190" t="str">
        <f t="shared" si="45"/>
        <v>OCEANIA</v>
      </c>
      <c r="AM190" t="str">
        <f t="shared" si="45"/>
        <v>OCEANIA</v>
      </c>
      <c r="AN190" t="str">
        <f t="shared" si="45"/>
        <v>OCEANIA</v>
      </c>
      <c r="AO190" t="str">
        <f t="shared" si="45"/>
        <v>OCEANIA</v>
      </c>
      <c r="AP190" t="str">
        <f t="shared" si="45"/>
        <v>OCEANIA</v>
      </c>
      <c r="AQ190" t="str">
        <f t="shared" si="45"/>
        <v>OCEANIA</v>
      </c>
      <c r="AR190" t="str">
        <f t="shared" si="45"/>
        <v>OCEANIA</v>
      </c>
      <c r="AS190" t="str">
        <f t="shared" si="45"/>
        <v>OCEANIA</v>
      </c>
      <c r="AT190" t="str">
        <f t="shared" si="45"/>
        <v>OCEANIA</v>
      </c>
      <c r="AU190" t="str">
        <f t="shared" si="45"/>
        <v>OCEANIA</v>
      </c>
      <c r="AV190" t="str">
        <f t="shared" si="45"/>
        <v>OCEANIA</v>
      </c>
      <c r="AW190" t="str">
        <f t="shared" si="45"/>
        <v>OCEANIA</v>
      </c>
      <c r="AX190" t="str">
        <f t="shared" si="45"/>
        <v>OCEANIA</v>
      </c>
      <c r="AY190" t="str">
        <f t="shared" si="45"/>
        <v>OCEANIA</v>
      </c>
      <c r="AZ190" t="str">
        <f t="shared" si="45"/>
        <v>OCEANIA</v>
      </c>
      <c r="BA190" t="str">
        <f t="shared" si="45"/>
        <v>OCEANIA</v>
      </c>
      <c r="BB190" t="s">
        <v>678</v>
      </c>
    </row>
    <row r="191" spans="1:54" ht="14.5" x14ac:dyDescent="0.35">
      <c r="A191" s="13" t="s">
        <v>568</v>
      </c>
      <c r="B191" s="17" t="s">
        <v>380</v>
      </c>
      <c r="C191" t="str">
        <f t="shared" si="32"/>
        <v>Somalia</v>
      </c>
      <c r="D191" s="33" t="s">
        <v>253</v>
      </c>
      <c r="E191" s="33" t="s">
        <v>674</v>
      </c>
      <c r="F191" t="str">
        <f t="shared" si="33"/>
        <v xml:space="preserve">SUB-SAHARAN AFRICA                </v>
      </c>
      <c r="G191" t="str">
        <f t="shared" si="34"/>
        <v xml:space="preserve">SUB-SAHARAN AFRICA               </v>
      </c>
      <c r="H191" t="str">
        <f t="shared" si="44"/>
        <v xml:space="preserve">SUB-SAHARAN AFRICA              </v>
      </c>
      <c r="I191" t="str">
        <f t="shared" si="44"/>
        <v xml:space="preserve">SUB-SAHARAN AFRICA             </v>
      </c>
      <c r="J191" t="str">
        <f t="shared" si="44"/>
        <v xml:space="preserve">SUB-SAHARAN AFRICA            </v>
      </c>
      <c r="K191" t="str">
        <f t="shared" si="44"/>
        <v xml:space="preserve">SUB-SAHARAN AFRICA           </v>
      </c>
      <c r="L191" t="str">
        <f t="shared" si="44"/>
        <v xml:space="preserve">SUB-SAHARAN AFRICA          </v>
      </c>
      <c r="M191" t="str">
        <f t="shared" si="44"/>
        <v xml:space="preserve">SUB-SAHARAN AFRICA         </v>
      </c>
      <c r="N191" t="str">
        <f t="shared" si="44"/>
        <v xml:space="preserve">SUB-SAHARAN AFRICA        </v>
      </c>
      <c r="O191" t="str">
        <f t="shared" si="44"/>
        <v xml:space="preserve">SUB-SAHARAN AFRICA       </v>
      </c>
      <c r="P191" t="str">
        <f t="shared" si="44"/>
        <v xml:space="preserve">SUB-SAHARAN AFRICA      </v>
      </c>
      <c r="Q191" t="str">
        <f t="shared" si="44"/>
        <v xml:space="preserve">SUB-SAHARAN AFRICA     </v>
      </c>
      <c r="R191" t="str">
        <f t="shared" si="44"/>
        <v xml:space="preserve">SUB-SAHARAN AFRICA    </v>
      </c>
      <c r="S191" t="str">
        <f t="shared" si="44"/>
        <v xml:space="preserve">SUB-SAHARAN AFRICA   </v>
      </c>
      <c r="T191" t="str">
        <f t="shared" si="44"/>
        <v xml:space="preserve">SUB-SAHARAN AFRICA  </v>
      </c>
      <c r="U191" t="str">
        <f t="shared" si="44"/>
        <v xml:space="preserve">SUB-SAHARAN AFRICA </v>
      </c>
      <c r="V191" t="str">
        <f t="shared" si="44"/>
        <v>SUB-SAHARAN AFRICA</v>
      </c>
      <c r="W191" t="str">
        <f t="shared" si="44"/>
        <v>SUB-SAHARAN AFRICA</v>
      </c>
      <c r="X191" t="str">
        <f t="shared" si="44"/>
        <v>SUB-SAHARAN AFRICA</v>
      </c>
      <c r="Y191" t="str">
        <f t="shared" si="44"/>
        <v>SUB-SAHARAN AFRICA</v>
      </c>
      <c r="Z191" t="str">
        <f t="shared" si="44"/>
        <v>SUB-SAHARAN AFRICA</v>
      </c>
      <c r="AA191" t="str">
        <f t="shared" si="44"/>
        <v>SUB-SAHARAN AFRICA</v>
      </c>
      <c r="AB191" t="str">
        <f t="shared" si="45"/>
        <v>SUB-SAHARAN AFRICA</v>
      </c>
      <c r="AC191" t="str">
        <f t="shared" si="45"/>
        <v>SUB-SAHARAN AFRICA</v>
      </c>
      <c r="AD191" t="str">
        <f t="shared" si="45"/>
        <v>SUB-SAHARAN AFRICA</v>
      </c>
      <c r="AE191" t="str">
        <f t="shared" si="45"/>
        <v>SUB-SAHARAN AFRICA</v>
      </c>
      <c r="AF191" t="str">
        <f t="shared" si="45"/>
        <v>SUB-SAHARAN AFRICA</v>
      </c>
      <c r="AG191" t="str">
        <f t="shared" si="45"/>
        <v>SUB-SAHARAN AFRICA</v>
      </c>
      <c r="AH191" t="str">
        <f t="shared" si="45"/>
        <v>SUB-SAHARAN AFRICA</v>
      </c>
      <c r="AI191" t="str">
        <f t="shared" si="45"/>
        <v>SUB-SAHARAN AFRICA</v>
      </c>
      <c r="AJ191" t="str">
        <f t="shared" si="45"/>
        <v>SUB-SAHARAN AFRICA</v>
      </c>
      <c r="AK191" t="str">
        <f t="shared" si="45"/>
        <v>SUB-SAHARAN AFRICA</v>
      </c>
      <c r="AL191" t="str">
        <f t="shared" si="45"/>
        <v>SUB-SAHARAN AFRICA</v>
      </c>
      <c r="AM191" t="str">
        <f t="shared" si="45"/>
        <v>SUB-SAHARAN AFRICA</v>
      </c>
      <c r="AN191" t="str">
        <f t="shared" si="45"/>
        <v>SUB-SAHARAN AFRICA</v>
      </c>
      <c r="AO191" t="str">
        <f t="shared" si="45"/>
        <v>SUB-SAHARAN AFRICA</v>
      </c>
      <c r="AP191" t="str">
        <f t="shared" si="45"/>
        <v>SUB-SAHARAN AFRICA</v>
      </c>
      <c r="AQ191" t="str">
        <f t="shared" si="45"/>
        <v>SUB-SAHARAN AFRICA</v>
      </c>
      <c r="AR191" t="str">
        <f t="shared" si="45"/>
        <v>SUB-SAHARAN AFRICA</v>
      </c>
      <c r="AS191" t="str">
        <f t="shared" si="45"/>
        <v>SUB-SAHARAN AFRICA</v>
      </c>
      <c r="AT191" t="str">
        <f t="shared" si="45"/>
        <v>SUB-SAHARAN AFRICA</v>
      </c>
      <c r="AU191" t="str">
        <f t="shared" si="45"/>
        <v>SUB-SAHARAN AFRICA</v>
      </c>
      <c r="AV191" t="str">
        <f t="shared" si="45"/>
        <v>SUB-SAHARAN AFRICA</v>
      </c>
      <c r="AW191" t="str">
        <f t="shared" si="45"/>
        <v>SUB-SAHARAN AFRICA</v>
      </c>
      <c r="AX191" t="str">
        <f t="shared" si="45"/>
        <v>SUB-SAHARAN AFRICA</v>
      </c>
      <c r="AY191" t="str">
        <f t="shared" si="45"/>
        <v>SUB-SAHARAN AFRICA</v>
      </c>
      <c r="AZ191" t="str">
        <f t="shared" si="45"/>
        <v>SUB-SAHARAN AFRICA</v>
      </c>
      <c r="BA191" t="str">
        <f t="shared" si="45"/>
        <v>SUB-SAHARAN AFRICA</v>
      </c>
      <c r="BB191" t="s">
        <v>674</v>
      </c>
    </row>
    <row r="192" spans="1:54" ht="14.5" x14ac:dyDescent="0.35">
      <c r="A192" s="13" t="s">
        <v>569</v>
      </c>
      <c r="B192" s="17" t="s">
        <v>380</v>
      </c>
      <c r="C192" t="str">
        <f t="shared" si="32"/>
        <v>South Africa</v>
      </c>
      <c r="D192" s="33" t="s">
        <v>254</v>
      </c>
      <c r="E192" s="33" t="s">
        <v>674</v>
      </c>
      <c r="F192" t="str">
        <f t="shared" si="33"/>
        <v xml:space="preserve">SUB-SAHARAN AFRICA                </v>
      </c>
      <c r="G192" t="str">
        <f t="shared" si="34"/>
        <v xml:space="preserve">SUB-SAHARAN AFRICA               </v>
      </c>
      <c r="H192" t="str">
        <f t="shared" si="44"/>
        <v xml:space="preserve">SUB-SAHARAN AFRICA              </v>
      </c>
      <c r="I192" t="str">
        <f t="shared" si="44"/>
        <v xml:space="preserve">SUB-SAHARAN AFRICA             </v>
      </c>
      <c r="J192" t="str">
        <f t="shared" si="44"/>
        <v xml:space="preserve">SUB-SAHARAN AFRICA            </v>
      </c>
      <c r="K192" t="str">
        <f t="shared" si="44"/>
        <v xml:space="preserve">SUB-SAHARAN AFRICA           </v>
      </c>
      <c r="L192" t="str">
        <f t="shared" si="44"/>
        <v xml:space="preserve">SUB-SAHARAN AFRICA          </v>
      </c>
      <c r="M192" t="str">
        <f t="shared" si="44"/>
        <v xml:space="preserve">SUB-SAHARAN AFRICA         </v>
      </c>
      <c r="N192" t="str">
        <f t="shared" si="44"/>
        <v xml:space="preserve">SUB-SAHARAN AFRICA        </v>
      </c>
      <c r="O192" t="str">
        <f t="shared" si="44"/>
        <v xml:space="preserve">SUB-SAHARAN AFRICA       </v>
      </c>
      <c r="P192" t="str">
        <f t="shared" si="44"/>
        <v xml:space="preserve">SUB-SAHARAN AFRICA      </v>
      </c>
      <c r="Q192" t="str">
        <f t="shared" si="44"/>
        <v xml:space="preserve">SUB-SAHARAN AFRICA     </v>
      </c>
      <c r="R192" t="str">
        <f t="shared" si="44"/>
        <v xml:space="preserve">SUB-SAHARAN AFRICA    </v>
      </c>
      <c r="S192" t="str">
        <f t="shared" si="44"/>
        <v xml:space="preserve">SUB-SAHARAN AFRICA   </v>
      </c>
      <c r="T192" t="str">
        <f t="shared" si="44"/>
        <v xml:space="preserve">SUB-SAHARAN AFRICA  </v>
      </c>
      <c r="U192" t="str">
        <f t="shared" si="44"/>
        <v xml:space="preserve">SUB-SAHARAN AFRICA </v>
      </c>
      <c r="V192" t="str">
        <f t="shared" si="44"/>
        <v>SUB-SAHARAN AFRICA</v>
      </c>
      <c r="W192" t="str">
        <f t="shared" si="44"/>
        <v>SUB-SAHARAN AFRICA</v>
      </c>
      <c r="X192" t="str">
        <f t="shared" si="44"/>
        <v>SUB-SAHARAN AFRICA</v>
      </c>
      <c r="Y192" t="str">
        <f t="shared" si="44"/>
        <v>SUB-SAHARAN AFRICA</v>
      </c>
      <c r="Z192" t="str">
        <f t="shared" si="44"/>
        <v>SUB-SAHARAN AFRICA</v>
      </c>
      <c r="AA192" t="str">
        <f t="shared" si="44"/>
        <v>SUB-SAHARAN AFRICA</v>
      </c>
      <c r="AB192" t="str">
        <f t="shared" si="45"/>
        <v>SUB-SAHARAN AFRICA</v>
      </c>
      <c r="AC192" t="str">
        <f t="shared" si="45"/>
        <v>SUB-SAHARAN AFRICA</v>
      </c>
      <c r="AD192" t="str">
        <f t="shared" si="45"/>
        <v>SUB-SAHARAN AFRICA</v>
      </c>
      <c r="AE192" t="str">
        <f t="shared" si="45"/>
        <v>SUB-SAHARAN AFRICA</v>
      </c>
      <c r="AF192" t="str">
        <f t="shared" si="45"/>
        <v>SUB-SAHARAN AFRICA</v>
      </c>
      <c r="AG192" t="str">
        <f t="shared" si="45"/>
        <v>SUB-SAHARAN AFRICA</v>
      </c>
      <c r="AH192" t="str">
        <f t="shared" si="45"/>
        <v>SUB-SAHARAN AFRICA</v>
      </c>
      <c r="AI192" t="str">
        <f t="shared" si="45"/>
        <v>SUB-SAHARAN AFRICA</v>
      </c>
      <c r="AJ192" t="str">
        <f t="shared" si="45"/>
        <v>SUB-SAHARAN AFRICA</v>
      </c>
      <c r="AK192" t="str">
        <f t="shared" si="45"/>
        <v>SUB-SAHARAN AFRICA</v>
      </c>
      <c r="AL192" t="str">
        <f t="shared" si="45"/>
        <v>SUB-SAHARAN AFRICA</v>
      </c>
      <c r="AM192" t="str">
        <f t="shared" si="45"/>
        <v>SUB-SAHARAN AFRICA</v>
      </c>
      <c r="AN192" t="str">
        <f t="shared" si="45"/>
        <v>SUB-SAHARAN AFRICA</v>
      </c>
      <c r="AO192" t="str">
        <f t="shared" si="45"/>
        <v>SUB-SAHARAN AFRICA</v>
      </c>
      <c r="AP192" t="str">
        <f t="shared" si="45"/>
        <v>SUB-SAHARAN AFRICA</v>
      </c>
      <c r="AQ192" t="str">
        <f t="shared" si="45"/>
        <v>SUB-SAHARAN AFRICA</v>
      </c>
      <c r="AR192" t="str">
        <f t="shared" si="45"/>
        <v>SUB-SAHARAN AFRICA</v>
      </c>
      <c r="AS192" t="str">
        <f t="shared" si="45"/>
        <v>SUB-SAHARAN AFRICA</v>
      </c>
      <c r="AT192" t="str">
        <f t="shared" si="45"/>
        <v>SUB-SAHARAN AFRICA</v>
      </c>
      <c r="AU192" t="str">
        <f t="shared" si="45"/>
        <v>SUB-SAHARAN AFRICA</v>
      </c>
      <c r="AV192" t="str">
        <f t="shared" si="45"/>
        <v>SUB-SAHARAN AFRICA</v>
      </c>
      <c r="AW192" t="str">
        <f t="shared" si="45"/>
        <v>SUB-SAHARAN AFRICA</v>
      </c>
      <c r="AX192" t="str">
        <f t="shared" si="45"/>
        <v>SUB-SAHARAN AFRICA</v>
      </c>
      <c r="AY192" t="str">
        <f t="shared" si="45"/>
        <v>SUB-SAHARAN AFRICA</v>
      </c>
      <c r="AZ192" t="str">
        <f t="shared" si="45"/>
        <v>SUB-SAHARAN AFRICA</v>
      </c>
      <c r="BA192" t="str">
        <f t="shared" si="45"/>
        <v>SUB-SAHARAN AFRICA</v>
      </c>
      <c r="BB192" t="s">
        <v>674</v>
      </c>
    </row>
    <row r="193" spans="1:54" ht="14.5" x14ac:dyDescent="0.35">
      <c r="A193" s="13" t="s">
        <v>570</v>
      </c>
      <c r="B193" s="17" t="s">
        <v>378</v>
      </c>
      <c r="C193" t="str">
        <f t="shared" si="32"/>
        <v>Spain</v>
      </c>
      <c r="D193" s="33" t="s">
        <v>256</v>
      </c>
      <c r="E193" s="33" t="s">
        <v>673</v>
      </c>
      <c r="F193" t="str">
        <f t="shared" si="33"/>
        <v xml:space="preserve">WESTERN EUROPE                    </v>
      </c>
      <c r="G193" t="str">
        <f t="shared" si="34"/>
        <v xml:space="preserve">WESTERN EUROPE                   </v>
      </c>
      <c r="H193" t="str">
        <f t="shared" si="44"/>
        <v xml:space="preserve">WESTERN EUROPE                  </v>
      </c>
      <c r="I193" t="str">
        <f t="shared" si="44"/>
        <v xml:space="preserve">WESTERN EUROPE                 </v>
      </c>
      <c r="J193" t="str">
        <f t="shared" si="44"/>
        <v xml:space="preserve">WESTERN EUROPE                </v>
      </c>
      <c r="K193" t="str">
        <f t="shared" si="44"/>
        <v xml:space="preserve">WESTERN EUROPE               </v>
      </c>
      <c r="L193" t="str">
        <f t="shared" si="44"/>
        <v xml:space="preserve">WESTERN EUROPE              </v>
      </c>
      <c r="M193" t="str">
        <f t="shared" si="44"/>
        <v xml:space="preserve">WESTERN EUROPE             </v>
      </c>
      <c r="N193" t="str">
        <f t="shared" si="44"/>
        <v xml:space="preserve">WESTERN EUROPE            </v>
      </c>
      <c r="O193" t="str">
        <f t="shared" si="44"/>
        <v xml:space="preserve">WESTERN EUROPE           </v>
      </c>
      <c r="P193" t="str">
        <f t="shared" si="44"/>
        <v xml:space="preserve">WESTERN EUROPE          </v>
      </c>
      <c r="Q193" t="str">
        <f t="shared" si="44"/>
        <v xml:space="preserve">WESTERN EUROPE         </v>
      </c>
      <c r="R193" t="str">
        <f t="shared" si="44"/>
        <v xml:space="preserve">WESTERN EUROPE        </v>
      </c>
      <c r="S193" t="str">
        <f t="shared" si="44"/>
        <v xml:space="preserve">WESTERN EUROPE       </v>
      </c>
      <c r="T193" t="str">
        <f t="shared" si="44"/>
        <v xml:space="preserve">WESTERN EUROPE      </v>
      </c>
      <c r="U193" t="str">
        <f t="shared" si="44"/>
        <v xml:space="preserve">WESTERN EUROPE     </v>
      </c>
      <c r="V193" t="str">
        <f t="shared" si="44"/>
        <v xml:space="preserve">WESTERN EUROPE    </v>
      </c>
      <c r="W193" t="str">
        <f t="shared" si="44"/>
        <v xml:space="preserve">WESTERN EUROPE   </v>
      </c>
      <c r="X193" t="str">
        <f t="shared" si="44"/>
        <v xml:space="preserve">WESTERN EUROPE  </v>
      </c>
      <c r="Y193" t="str">
        <f t="shared" si="44"/>
        <v xml:space="preserve">WESTERN EUROPE </v>
      </c>
      <c r="Z193" t="str">
        <f t="shared" si="44"/>
        <v>WESTERN EUROPE</v>
      </c>
      <c r="AA193" t="str">
        <f t="shared" si="44"/>
        <v>WESTERN EUROPE</v>
      </c>
      <c r="AB193" t="str">
        <f t="shared" si="45"/>
        <v>WESTERN EUROPE</v>
      </c>
      <c r="AC193" t="str">
        <f t="shared" si="45"/>
        <v>WESTERN EUROPE</v>
      </c>
      <c r="AD193" t="str">
        <f t="shared" si="45"/>
        <v>WESTERN EUROPE</v>
      </c>
      <c r="AE193" t="str">
        <f t="shared" si="45"/>
        <v>WESTERN EUROPE</v>
      </c>
      <c r="AF193" t="str">
        <f t="shared" si="45"/>
        <v>WESTERN EUROPE</v>
      </c>
      <c r="AG193" t="str">
        <f t="shared" si="45"/>
        <v>WESTERN EUROPE</v>
      </c>
      <c r="AH193" t="str">
        <f t="shared" si="45"/>
        <v>WESTERN EUROPE</v>
      </c>
      <c r="AI193" t="str">
        <f t="shared" si="45"/>
        <v>WESTERN EUROPE</v>
      </c>
      <c r="AJ193" t="str">
        <f t="shared" si="45"/>
        <v>WESTERN EUROPE</v>
      </c>
      <c r="AK193" t="str">
        <f t="shared" si="45"/>
        <v>WESTERN EUROPE</v>
      </c>
      <c r="AL193" t="str">
        <f t="shared" si="45"/>
        <v>WESTERN EUROPE</v>
      </c>
      <c r="AM193" t="str">
        <f t="shared" si="45"/>
        <v>WESTERN EUROPE</v>
      </c>
      <c r="AN193" t="str">
        <f t="shared" si="45"/>
        <v>WESTERN EUROPE</v>
      </c>
      <c r="AO193" t="str">
        <f t="shared" si="45"/>
        <v>WESTERN EUROPE</v>
      </c>
      <c r="AP193" t="str">
        <f t="shared" si="45"/>
        <v>WESTERN EUROPE</v>
      </c>
      <c r="AQ193" t="str">
        <f t="shared" si="45"/>
        <v>WESTERN EUROPE</v>
      </c>
      <c r="AR193" t="str">
        <f t="shared" si="45"/>
        <v>WESTERN EUROPE</v>
      </c>
      <c r="AS193" t="str">
        <f t="shared" si="45"/>
        <v>WESTERN EUROPE</v>
      </c>
      <c r="AT193" t="str">
        <f t="shared" si="45"/>
        <v>WESTERN EUROPE</v>
      </c>
      <c r="AU193" t="str">
        <f t="shared" si="45"/>
        <v>WESTERN EUROPE</v>
      </c>
      <c r="AV193" t="str">
        <f t="shared" si="45"/>
        <v>WESTERN EUROPE</v>
      </c>
      <c r="AW193" t="str">
        <f t="shared" si="45"/>
        <v>WESTERN EUROPE</v>
      </c>
      <c r="AX193" t="str">
        <f t="shared" si="45"/>
        <v>WESTERN EUROPE</v>
      </c>
      <c r="AY193" t="str">
        <f t="shared" si="45"/>
        <v>WESTERN EUROPE</v>
      </c>
      <c r="AZ193" t="str">
        <f t="shared" si="45"/>
        <v>WESTERN EUROPE</v>
      </c>
      <c r="BA193" t="str">
        <f t="shared" si="45"/>
        <v>WESTERN EUROPE</v>
      </c>
      <c r="BB193" t="s">
        <v>673</v>
      </c>
    </row>
    <row r="194" spans="1:54" ht="14.5" x14ac:dyDescent="0.35">
      <c r="A194" s="13" t="s">
        <v>571</v>
      </c>
      <c r="B194" s="17" t="s">
        <v>370</v>
      </c>
      <c r="C194" t="str">
        <f t="shared" si="32"/>
        <v>Sri Lanka</v>
      </c>
      <c r="D194" s="33" t="s">
        <v>257</v>
      </c>
      <c r="E194" s="33" t="s">
        <v>670</v>
      </c>
      <c r="F194" t="str">
        <f t="shared" si="33"/>
        <v xml:space="preserve">ASIA (EX. NEAR EAST)        </v>
      </c>
      <c r="G194" t="str">
        <f t="shared" si="34"/>
        <v xml:space="preserve">ASIA (EX. NEAR EAST)       </v>
      </c>
      <c r="H194" t="str">
        <f t="shared" si="44"/>
        <v xml:space="preserve">ASIA (EX. NEAR EAST)      </v>
      </c>
      <c r="I194" t="str">
        <f t="shared" si="44"/>
        <v xml:space="preserve">ASIA (EX. NEAR EAST)     </v>
      </c>
      <c r="J194" t="str">
        <f t="shared" si="44"/>
        <v xml:space="preserve">ASIA (EX. NEAR EAST)    </v>
      </c>
      <c r="K194" t="str">
        <f t="shared" si="44"/>
        <v xml:space="preserve">ASIA (EX. NEAR EAST)   </v>
      </c>
      <c r="L194" t="str">
        <f t="shared" si="44"/>
        <v xml:space="preserve">ASIA (EX. NEAR EAST)  </v>
      </c>
      <c r="M194" t="str">
        <f t="shared" si="44"/>
        <v xml:space="preserve">ASIA (EX. NEAR EAST) </v>
      </c>
      <c r="N194" t="str">
        <f t="shared" si="44"/>
        <v>ASIA (EX. NEAR EAST)</v>
      </c>
      <c r="O194" t="str">
        <f t="shared" si="44"/>
        <v>ASIA (EX. NEAR EAST)</v>
      </c>
      <c r="P194" t="str">
        <f t="shared" si="44"/>
        <v>ASIA (EX. NEAR EAST)</v>
      </c>
      <c r="Q194" t="str">
        <f t="shared" si="44"/>
        <v>ASIA (EX. NEAR EAST)</v>
      </c>
      <c r="R194" t="str">
        <f t="shared" si="44"/>
        <v>ASIA (EX. NEAR EAST)</v>
      </c>
      <c r="S194" t="str">
        <f t="shared" si="44"/>
        <v>ASIA (EX. NEAR EAST)</v>
      </c>
      <c r="T194" t="str">
        <f t="shared" si="44"/>
        <v>ASIA (EX. NEAR EAST)</v>
      </c>
      <c r="U194" t="str">
        <f t="shared" si="44"/>
        <v>ASIA (EX. NEAR EAST)</v>
      </c>
      <c r="V194" t="str">
        <f t="shared" si="44"/>
        <v>ASIA (EX. NEAR EAST)</v>
      </c>
      <c r="W194" t="str">
        <f t="shared" si="44"/>
        <v>ASIA (EX. NEAR EAST)</v>
      </c>
      <c r="X194" t="str">
        <f t="shared" si="44"/>
        <v>ASIA (EX. NEAR EAST)</v>
      </c>
      <c r="Y194" t="str">
        <f t="shared" si="44"/>
        <v>ASIA (EX. NEAR EAST)</v>
      </c>
      <c r="Z194" t="str">
        <f t="shared" si="44"/>
        <v>ASIA (EX. NEAR EAST)</v>
      </c>
      <c r="AA194" t="str">
        <f t="shared" si="44"/>
        <v>ASIA (EX. NEAR EAST)</v>
      </c>
      <c r="AB194" t="str">
        <f t="shared" si="45"/>
        <v>ASIA (EX. NEAR EAST)</v>
      </c>
      <c r="AC194" t="str">
        <f t="shared" si="45"/>
        <v>ASIA (EX. NEAR EAST)</v>
      </c>
      <c r="AD194" t="str">
        <f t="shared" si="45"/>
        <v>ASIA (EX. NEAR EAST)</v>
      </c>
      <c r="AE194" t="str">
        <f t="shared" si="45"/>
        <v>ASIA (EX. NEAR EAST)</v>
      </c>
      <c r="AF194" t="str">
        <f t="shared" si="45"/>
        <v>ASIA (EX. NEAR EAST)</v>
      </c>
      <c r="AG194" t="str">
        <f t="shared" si="45"/>
        <v>ASIA (EX. NEAR EAST)</v>
      </c>
      <c r="AH194" t="str">
        <f t="shared" si="45"/>
        <v>ASIA (EX. NEAR EAST)</v>
      </c>
      <c r="AI194" t="str">
        <f t="shared" si="45"/>
        <v>ASIA (EX. NEAR EAST)</v>
      </c>
      <c r="AJ194" t="str">
        <f t="shared" si="45"/>
        <v>ASIA (EX. NEAR EAST)</v>
      </c>
      <c r="AK194" t="str">
        <f t="shared" si="45"/>
        <v>ASIA (EX. NEAR EAST)</v>
      </c>
      <c r="AL194" t="str">
        <f t="shared" si="45"/>
        <v>ASIA (EX. NEAR EAST)</v>
      </c>
      <c r="AM194" t="str">
        <f t="shared" si="45"/>
        <v>ASIA (EX. NEAR EAST)</v>
      </c>
      <c r="AN194" t="str">
        <f t="shared" si="45"/>
        <v>ASIA (EX. NEAR EAST)</v>
      </c>
      <c r="AO194" t="str">
        <f t="shared" si="45"/>
        <v>ASIA (EX. NEAR EAST)</v>
      </c>
      <c r="AP194" t="str">
        <f t="shared" si="45"/>
        <v>ASIA (EX. NEAR EAST)</v>
      </c>
      <c r="AQ194" t="str">
        <f t="shared" si="45"/>
        <v>ASIA (EX. NEAR EAST)</v>
      </c>
      <c r="AR194" t="str">
        <f t="shared" si="45"/>
        <v>ASIA (EX. NEAR EAST)</v>
      </c>
      <c r="AS194" t="str">
        <f t="shared" si="45"/>
        <v>ASIA (EX. NEAR EAST)</v>
      </c>
      <c r="AT194" t="str">
        <f t="shared" si="45"/>
        <v>ASIA (EX. NEAR EAST)</v>
      </c>
      <c r="AU194" t="str">
        <f t="shared" si="45"/>
        <v>ASIA (EX. NEAR EAST)</v>
      </c>
      <c r="AV194" t="str">
        <f t="shared" si="45"/>
        <v>ASIA (EX. NEAR EAST)</v>
      </c>
      <c r="AW194" t="str">
        <f t="shared" si="45"/>
        <v>ASIA (EX. NEAR EAST)</v>
      </c>
      <c r="AX194" t="str">
        <f t="shared" si="45"/>
        <v>ASIA (EX. NEAR EAST)</v>
      </c>
      <c r="AY194" t="str">
        <f t="shared" si="45"/>
        <v>ASIA (EX. NEAR EAST)</v>
      </c>
      <c r="AZ194" t="str">
        <f t="shared" si="45"/>
        <v>ASIA (EX. NEAR EAST)</v>
      </c>
      <c r="BA194" t="str">
        <f t="shared" si="45"/>
        <v>ASIA (EX. NEAR EAST)</v>
      </c>
      <c r="BB194" t="s">
        <v>670</v>
      </c>
    </row>
    <row r="195" spans="1:54" ht="14.5" x14ac:dyDescent="0.35">
      <c r="A195" s="13" t="s">
        <v>572</v>
      </c>
      <c r="B195" s="17" t="s">
        <v>380</v>
      </c>
      <c r="C195" t="str">
        <f t="shared" si="32"/>
        <v>Sudan</v>
      </c>
      <c r="D195" s="33" t="s">
        <v>258</v>
      </c>
      <c r="E195" s="33" t="s">
        <v>674</v>
      </c>
      <c r="F195" t="str">
        <f t="shared" si="33"/>
        <v xml:space="preserve">SUB-SAHARAN AFRICA                </v>
      </c>
      <c r="G195" t="str">
        <f t="shared" si="34"/>
        <v xml:space="preserve">SUB-SAHARAN AFRICA               </v>
      </c>
      <c r="H195" t="str">
        <f t="shared" si="44"/>
        <v xml:space="preserve">SUB-SAHARAN AFRICA              </v>
      </c>
      <c r="I195" t="str">
        <f t="shared" si="44"/>
        <v xml:space="preserve">SUB-SAHARAN AFRICA             </v>
      </c>
      <c r="J195" t="str">
        <f t="shared" si="44"/>
        <v xml:space="preserve">SUB-SAHARAN AFRICA            </v>
      </c>
      <c r="K195" t="str">
        <f t="shared" si="44"/>
        <v xml:space="preserve">SUB-SAHARAN AFRICA           </v>
      </c>
      <c r="L195" t="str">
        <f t="shared" si="44"/>
        <v xml:space="preserve">SUB-SAHARAN AFRICA          </v>
      </c>
      <c r="M195" t="str">
        <f t="shared" si="44"/>
        <v xml:space="preserve">SUB-SAHARAN AFRICA         </v>
      </c>
      <c r="N195" t="str">
        <f t="shared" si="44"/>
        <v xml:space="preserve">SUB-SAHARAN AFRICA        </v>
      </c>
      <c r="O195" t="str">
        <f t="shared" si="44"/>
        <v xml:space="preserve">SUB-SAHARAN AFRICA       </v>
      </c>
      <c r="P195" t="str">
        <f t="shared" si="44"/>
        <v xml:space="preserve">SUB-SAHARAN AFRICA      </v>
      </c>
      <c r="Q195" t="str">
        <f t="shared" si="44"/>
        <v xml:space="preserve">SUB-SAHARAN AFRICA     </v>
      </c>
      <c r="R195" t="str">
        <f t="shared" si="44"/>
        <v xml:space="preserve">SUB-SAHARAN AFRICA    </v>
      </c>
      <c r="S195" t="str">
        <f t="shared" si="44"/>
        <v xml:space="preserve">SUB-SAHARAN AFRICA   </v>
      </c>
      <c r="T195" t="str">
        <f t="shared" si="44"/>
        <v xml:space="preserve">SUB-SAHARAN AFRICA  </v>
      </c>
      <c r="U195" t="str">
        <f t="shared" si="44"/>
        <v xml:space="preserve">SUB-SAHARAN AFRICA </v>
      </c>
      <c r="V195" t="str">
        <f t="shared" si="44"/>
        <v>SUB-SAHARAN AFRICA</v>
      </c>
      <c r="W195" t="str">
        <f t="shared" si="44"/>
        <v>SUB-SAHARAN AFRICA</v>
      </c>
      <c r="X195" t="str">
        <f t="shared" si="44"/>
        <v>SUB-SAHARAN AFRICA</v>
      </c>
      <c r="Y195" t="str">
        <f t="shared" si="44"/>
        <v>SUB-SAHARAN AFRICA</v>
      </c>
      <c r="Z195" t="str">
        <f t="shared" si="44"/>
        <v>SUB-SAHARAN AFRICA</v>
      </c>
      <c r="AA195" t="str">
        <f t="shared" si="44"/>
        <v>SUB-SAHARAN AFRICA</v>
      </c>
      <c r="AB195" t="str">
        <f t="shared" si="45"/>
        <v>SUB-SAHARAN AFRICA</v>
      </c>
      <c r="AC195" t="str">
        <f t="shared" si="45"/>
        <v>SUB-SAHARAN AFRICA</v>
      </c>
      <c r="AD195" t="str">
        <f t="shared" si="45"/>
        <v>SUB-SAHARAN AFRICA</v>
      </c>
      <c r="AE195" t="str">
        <f t="shared" si="45"/>
        <v>SUB-SAHARAN AFRICA</v>
      </c>
      <c r="AF195" t="str">
        <f t="shared" si="45"/>
        <v>SUB-SAHARAN AFRICA</v>
      </c>
      <c r="AG195" t="str">
        <f t="shared" si="45"/>
        <v>SUB-SAHARAN AFRICA</v>
      </c>
      <c r="AH195" t="str">
        <f t="shared" si="45"/>
        <v>SUB-SAHARAN AFRICA</v>
      </c>
      <c r="AI195" t="str">
        <f t="shared" si="45"/>
        <v>SUB-SAHARAN AFRICA</v>
      </c>
      <c r="AJ195" t="str">
        <f t="shared" si="45"/>
        <v>SUB-SAHARAN AFRICA</v>
      </c>
      <c r="AK195" t="str">
        <f t="shared" si="45"/>
        <v>SUB-SAHARAN AFRICA</v>
      </c>
      <c r="AL195" t="str">
        <f t="shared" si="45"/>
        <v>SUB-SAHARAN AFRICA</v>
      </c>
      <c r="AM195" t="str">
        <f t="shared" si="45"/>
        <v>SUB-SAHARAN AFRICA</v>
      </c>
      <c r="AN195" t="str">
        <f t="shared" si="45"/>
        <v>SUB-SAHARAN AFRICA</v>
      </c>
      <c r="AO195" t="str">
        <f t="shared" ref="AB195:BA205" si="46">IF(RIGHT(AN195,1)=" ",LEFT(AN195,LEN(AN195)-1),AN195)</f>
        <v>SUB-SAHARAN AFRICA</v>
      </c>
      <c r="AP195" t="str">
        <f t="shared" si="46"/>
        <v>SUB-SAHARAN AFRICA</v>
      </c>
      <c r="AQ195" t="str">
        <f t="shared" si="46"/>
        <v>SUB-SAHARAN AFRICA</v>
      </c>
      <c r="AR195" t="str">
        <f t="shared" si="46"/>
        <v>SUB-SAHARAN AFRICA</v>
      </c>
      <c r="AS195" t="str">
        <f t="shared" si="46"/>
        <v>SUB-SAHARAN AFRICA</v>
      </c>
      <c r="AT195" t="str">
        <f t="shared" si="46"/>
        <v>SUB-SAHARAN AFRICA</v>
      </c>
      <c r="AU195" t="str">
        <f t="shared" si="46"/>
        <v>SUB-SAHARAN AFRICA</v>
      </c>
      <c r="AV195" t="str">
        <f t="shared" si="46"/>
        <v>SUB-SAHARAN AFRICA</v>
      </c>
      <c r="AW195" t="str">
        <f t="shared" si="46"/>
        <v>SUB-SAHARAN AFRICA</v>
      </c>
      <c r="AX195" t="str">
        <f t="shared" si="46"/>
        <v>SUB-SAHARAN AFRICA</v>
      </c>
      <c r="AY195" t="str">
        <f t="shared" si="46"/>
        <v>SUB-SAHARAN AFRICA</v>
      </c>
      <c r="AZ195" t="str">
        <f t="shared" si="46"/>
        <v>SUB-SAHARAN AFRICA</v>
      </c>
      <c r="BA195" t="str">
        <f t="shared" si="46"/>
        <v>SUB-SAHARAN AFRICA</v>
      </c>
      <c r="BB195" t="s">
        <v>674</v>
      </c>
    </row>
    <row r="196" spans="1:54" ht="14.5" x14ac:dyDescent="0.35">
      <c r="A196" s="13" t="s">
        <v>573</v>
      </c>
      <c r="B196" s="17" t="s">
        <v>382</v>
      </c>
      <c r="C196" t="str">
        <f t="shared" ref="C196:C229" si="47">LEFT(A196,LEN(A196)-1)</f>
        <v>Suriname</v>
      </c>
      <c r="D196" s="33" t="s">
        <v>260</v>
      </c>
      <c r="E196" s="33" t="s">
        <v>675</v>
      </c>
      <c r="F196" t="str">
        <f t="shared" ref="F196:F229" si="48">IF(RIGHT(B196,1)=" ",LEFT(B196,LEN(B196)-1),B196)</f>
        <v xml:space="preserve">LATIN AMER. &amp; CARIB   </v>
      </c>
      <c r="G196" t="str">
        <f t="shared" ref="G196:V229" si="49">IF(RIGHT(F196,1)=" ",LEFT(F196,LEN(F196)-1),F196)</f>
        <v xml:space="preserve">LATIN AMER. &amp; CARIB  </v>
      </c>
      <c r="H196" t="str">
        <f t="shared" si="49"/>
        <v xml:space="preserve">LATIN AMER. &amp; CARIB </v>
      </c>
      <c r="I196" t="str">
        <f t="shared" si="49"/>
        <v>LATIN AMER. &amp; CARIB</v>
      </c>
      <c r="J196" t="str">
        <f t="shared" si="49"/>
        <v>LATIN AMER. &amp; CARIB</v>
      </c>
      <c r="K196" t="str">
        <f t="shared" si="49"/>
        <v>LATIN AMER. &amp; CARIB</v>
      </c>
      <c r="L196" t="str">
        <f t="shared" si="49"/>
        <v>LATIN AMER. &amp; CARIB</v>
      </c>
      <c r="M196" t="str">
        <f t="shared" si="49"/>
        <v>LATIN AMER. &amp; CARIB</v>
      </c>
      <c r="N196" t="str">
        <f t="shared" si="49"/>
        <v>LATIN AMER. &amp; CARIB</v>
      </c>
      <c r="O196" t="str">
        <f t="shared" si="49"/>
        <v>LATIN AMER. &amp; CARIB</v>
      </c>
      <c r="P196" t="str">
        <f t="shared" si="49"/>
        <v>LATIN AMER. &amp; CARIB</v>
      </c>
      <c r="Q196" t="str">
        <f t="shared" si="49"/>
        <v>LATIN AMER. &amp; CARIB</v>
      </c>
      <c r="R196" t="str">
        <f t="shared" si="49"/>
        <v>LATIN AMER. &amp; CARIB</v>
      </c>
      <c r="S196" t="str">
        <f t="shared" si="49"/>
        <v>LATIN AMER. &amp; CARIB</v>
      </c>
      <c r="T196" t="str">
        <f t="shared" si="49"/>
        <v>LATIN AMER. &amp; CARIB</v>
      </c>
      <c r="U196" t="str">
        <f t="shared" si="49"/>
        <v>LATIN AMER. &amp; CARIB</v>
      </c>
      <c r="V196" t="str">
        <f t="shared" si="49"/>
        <v>LATIN AMER. &amp; CARIB</v>
      </c>
      <c r="W196" t="str">
        <f t="shared" si="44"/>
        <v>LATIN AMER. &amp; CARIB</v>
      </c>
      <c r="X196" t="str">
        <f t="shared" si="44"/>
        <v>LATIN AMER. &amp; CARIB</v>
      </c>
      <c r="Y196" t="str">
        <f t="shared" si="44"/>
        <v>LATIN AMER. &amp; CARIB</v>
      </c>
      <c r="Z196" t="str">
        <f t="shared" si="44"/>
        <v>LATIN AMER. &amp; CARIB</v>
      </c>
      <c r="AA196" t="str">
        <f t="shared" si="44"/>
        <v>LATIN AMER. &amp; CARIB</v>
      </c>
      <c r="AB196" t="str">
        <f t="shared" si="46"/>
        <v>LATIN AMER. &amp; CARIB</v>
      </c>
      <c r="AC196" t="str">
        <f t="shared" si="46"/>
        <v>LATIN AMER. &amp; CARIB</v>
      </c>
      <c r="AD196" t="str">
        <f t="shared" si="46"/>
        <v>LATIN AMER. &amp; CARIB</v>
      </c>
      <c r="AE196" t="str">
        <f t="shared" si="46"/>
        <v>LATIN AMER. &amp; CARIB</v>
      </c>
      <c r="AF196" t="str">
        <f t="shared" si="46"/>
        <v>LATIN AMER. &amp; CARIB</v>
      </c>
      <c r="AG196" t="str">
        <f t="shared" si="46"/>
        <v>LATIN AMER. &amp; CARIB</v>
      </c>
      <c r="AH196" t="str">
        <f t="shared" si="46"/>
        <v>LATIN AMER. &amp; CARIB</v>
      </c>
      <c r="AI196" t="str">
        <f t="shared" si="46"/>
        <v>LATIN AMER. &amp; CARIB</v>
      </c>
      <c r="AJ196" t="str">
        <f t="shared" si="46"/>
        <v>LATIN AMER. &amp; CARIB</v>
      </c>
      <c r="AK196" t="str">
        <f t="shared" si="46"/>
        <v>LATIN AMER. &amp; CARIB</v>
      </c>
      <c r="AL196" t="str">
        <f t="shared" si="46"/>
        <v>LATIN AMER. &amp; CARIB</v>
      </c>
      <c r="AM196" t="str">
        <f t="shared" si="46"/>
        <v>LATIN AMER. &amp; CARIB</v>
      </c>
      <c r="AN196" t="str">
        <f t="shared" si="46"/>
        <v>LATIN AMER. &amp; CARIB</v>
      </c>
      <c r="AO196" t="str">
        <f t="shared" si="46"/>
        <v>LATIN AMER. &amp; CARIB</v>
      </c>
      <c r="AP196" t="str">
        <f t="shared" si="46"/>
        <v>LATIN AMER. &amp; CARIB</v>
      </c>
      <c r="AQ196" t="str">
        <f t="shared" si="46"/>
        <v>LATIN AMER. &amp; CARIB</v>
      </c>
      <c r="AR196" t="str">
        <f t="shared" si="46"/>
        <v>LATIN AMER. &amp; CARIB</v>
      </c>
      <c r="AS196" t="str">
        <f t="shared" si="46"/>
        <v>LATIN AMER. &amp; CARIB</v>
      </c>
      <c r="AT196" t="str">
        <f t="shared" si="46"/>
        <v>LATIN AMER. &amp; CARIB</v>
      </c>
      <c r="AU196" t="str">
        <f t="shared" si="46"/>
        <v>LATIN AMER. &amp; CARIB</v>
      </c>
      <c r="AV196" t="str">
        <f t="shared" si="46"/>
        <v>LATIN AMER. &amp; CARIB</v>
      </c>
      <c r="AW196" t="str">
        <f t="shared" si="46"/>
        <v>LATIN AMER. &amp; CARIB</v>
      </c>
      <c r="AX196" t="str">
        <f t="shared" si="46"/>
        <v>LATIN AMER. &amp; CARIB</v>
      </c>
      <c r="AY196" t="str">
        <f t="shared" si="46"/>
        <v>LATIN AMER. &amp; CARIB</v>
      </c>
      <c r="AZ196" t="str">
        <f t="shared" si="46"/>
        <v>LATIN AMER. &amp; CARIB</v>
      </c>
      <c r="BA196" t="str">
        <f t="shared" si="46"/>
        <v>LATIN AMER. &amp; CARIB</v>
      </c>
      <c r="BB196" t="s">
        <v>675</v>
      </c>
    </row>
    <row r="197" spans="1:54" ht="14.5" x14ac:dyDescent="0.35">
      <c r="A197" s="13" t="s">
        <v>574</v>
      </c>
      <c r="B197" s="17" t="s">
        <v>380</v>
      </c>
      <c r="C197" t="str">
        <f t="shared" si="47"/>
        <v>Swaziland</v>
      </c>
      <c r="D197" s="33" t="s">
        <v>262</v>
      </c>
      <c r="E197" s="33" t="s">
        <v>674</v>
      </c>
      <c r="F197" t="str">
        <f t="shared" si="48"/>
        <v xml:space="preserve">SUB-SAHARAN AFRICA                </v>
      </c>
      <c r="G197" t="str">
        <f t="shared" si="49"/>
        <v xml:space="preserve">SUB-SAHARAN AFRICA               </v>
      </c>
      <c r="H197" t="str">
        <f t="shared" si="44"/>
        <v xml:space="preserve">SUB-SAHARAN AFRICA              </v>
      </c>
      <c r="I197" t="str">
        <f t="shared" si="44"/>
        <v xml:space="preserve">SUB-SAHARAN AFRICA             </v>
      </c>
      <c r="J197" t="str">
        <f t="shared" si="44"/>
        <v xml:space="preserve">SUB-SAHARAN AFRICA            </v>
      </c>
      <c r="K197" t="str">
        <f t="shared" si="44"/>
        <v xml:space="preserve">SUB-SAHARAN AFRICA           </v>
      </c>
      <c r="L197" t="str">
        <f t="shared" si="44"/>
        <v xml:space="preserve">SUB-SAHARAN AFRICA          </v>
      </c>
      <c r="M197" t="str">
        <f t="shared" si="44"/>
        <v xml:space="preserve">SUB-SAHARAN AFRICA         </v>
      </c>
      <c r="N197" t="str">
        <f t="shared" si="44"/>
        <v xml:space="preserve">SUB-SAHARAN AFRICA        </v>
      </c>
      <c r="O197" t="str">
        <f t="shared" si="44"/>
        <v xml:space="preserve">SUB-SAHARAN AFRICA       </v>
      </c>
      <c r="P197" t="str">
        <f t="shared" si="44"/>
        <v xml:space="preserve">SUB-SAHARAN AFRICA      </v>
      </c>
      <c r="Q197" t="str">
        <f t="shared" si="44"/>
        <v xml:space="preserve">SUB-SAHARAN AFRICA     </v>
      </c>
      <c r="R197" t="str">
        <f t="shared" si="44"/>
        <v xml:space="preserve">SUB-SAHARAN AFRICA    </v>
      </c>
      <c r="S197" t="str">
        <f t="shared" si="44"/>
        <v xml:space="preserve">SUB-SAHARAN AFRICA   </v>
      </c>
      <c r="T197" t="str">
        <f t="shared" si="44"/>
        <v xml:space="preserve">SUB-SAHARAN AFRICA  </v>
      </c>
      <c r="U197" t="str">
        <f t="shared" si="44"/>
        <v xml:space="preserve">SUB-SAHARAN AFRICA </v>
      </c>
      <c r="V197" t="str">
        <f t="shared" si="44"/>
        <v>SUB-SAHARAN AFRICA</v>
      </c>
      <c r="W197" t="str">
        <f t="shared" si="44"/>
        <v>SUB-SAHARAN AFRICA</v>
      </c>
      <c r="X197" t="str">
        <f t="shared" si="44"/>
        <v>SUB-SAHARAN AFRICA</v>
      </c>
      <c r="Y197" t="str">
        <f t="shared" si="44"/>
        <v>SUB-SAHARAN AFRICA</v>
      </c>
      <c r="Z197" t="str">
        <f t="shared" si="44"/>
        <v>SUB-SAHARAN AFRICA</v>
      </c>
      <c r="AA197" t="str">
        <f t="shared" si="44"/>
        <v>SUB-SAHARAN AFRICA</v>
      </c>
      <c r="AB197" t="str">
        <f t="shared" si="46"/>
        <v>SUB-SAHARAN AFRICA</v>
      </c>
      <c r="AC197" t="str">
        <f t="shared" si="46"/>
        <v>SUB-SAHARAN AFRICA</v>
      </c>
      <c r="AD197" t="str">
        <f t="shared" si="46"/>
        <v>SUB-SAHARAN AFRICA</v>
      </c>
      <c r="AE197" t="str">
        <f t="shared" si="46"/>
        <v>SUB-SAHARAN AFRICA</v>
      </c>
      <c r="AF197" t="str">
        <f t="shared" si="46"/>
        <v>SUB-SAHARAN AFRICA</v>
      </c>
      <c r="AG197" t="str">
        <f t="shared" si="46"/>
        <v>SUB-SAHARAN AFRICA</v>
      </c>
      <c r="AH197" t="str">
        <f t="shared" si="46"/>
        <v>SUB-SAHARAN AFRICA</v>
      </c>
      <c r="AI197" t="str">
        <f t="shared" si="46"/>
        <v>SUB-SAHARAN AFRICA</v>
      </c>
      <c r="AJ197" t="str">
        <f t="shared" si="46"/>
        <v>SUB-SAHARAN AFRICA</v>
      </c>
      <c r="AK197" t="str">
        <f t="shared" si="46"/>
        <v>SUB-SAHARAN AFRICA</v>
      </c>
      <c r="AL197" t="str">
        <f t="shared" si="46"/>
        <v>SUB-SAHARAN AFRICA</v>
      </c>
      <c r="AM197" t="str">
        <f t="shared" si="46"/>
        <v>SUB-SAHARAN AFRICA</v>
      </c>
      <c r="AN197" t="str">
        <f t="shared" si="46"/>
        <v>SUB-SAHARAN AFRICA</v>
      </c>
      <c r="AO197" t="str">
        <f t="shared" si="46"/>
        <v>SUB-SAHARAN AFRICA</v>
      </c>
      <c r="AP197" t="str">
        <f t="shared" si="46"/>
        <v>SUB-SAHARAN AFRICA</v>
      </c>
      <c r="AQ197" t="str">
        <f t="shared" si="46"/>
        <v>SUB-SAHARAN AFRICA</v>
      </c>
      <c r="AR197" t="str">
        <f t="shared" si="46"/>
        <v>SUB-SAHARAN AFRICA</v>
      </c>
      <c r="AS197" t="str">
        <f t="shared" si="46"/>
        <v>SUB-SAHARAN AFRICA</v>
      </c>
      <c r="AT197" t="str">
        <f t="shared" si="46"/>
        <v>SUB-SAHARAN AFRICA</v>
      </c>
      <c r="AU197" t="str">
        <f t="shared" si="46"/>
        <v>SUB-SAHARAN AFRICA</v>
      </c>
      <c r="AV197" t="str">
        <f t="shared" si="46"/>
        <v>SUB-SAHARAN AFRICA</v>
      </c>
      <c r="AW197" t="str">
        <f t="shared" si="46"/>
        <v>SUB-SAHARAN AFRICA</v>
      </c>
      <c r="AX197" t="str">
        <f t="shared" si="46"/>
        <v>SUB-SAHARAN AFRICA</v>
      </c>
      <c r="AY197" t="str">
        <f t="shared" si="46"/>
        <v>SUB-SAHARAN AFRICA</v>
      </c>
      <c r="AZ197" t="str">
        <f t="shared" si="46"/>
        <v>SUB-SAHARAN AFRICA</v>
      </c>
      <c r="BA197" t="str">
        <f t="shared" si="46"/>
        <v>SUB-SAHARAN AFRICA</v>
      </c>
      <c r="BB197" t="s">
        <v>674</v>
      </c>
    </row>
    <row r="198" spans="1:54" ht="14.5" x14ac:dyDescent="0.35">
      <c r="A198" s="13" t="s">
        <v>575</v>
      </c>
      <c r="B198" s="17" t="s">
        <v>378</v>
      </c>
      <c r="C198" t="str">
        <f t="shared" si="47"/>
        <v>Sweden</v>
      </c>
      <c r="D198" s="33" t="s">
        <v>263</v>
      </c>
      <c r="E198" s="33" t="s">
        <v>673</v>
      </c>
      <c r="F198" t="str">
        <f t="shared" si="48"/>
        <v xml:space="preserve">WESTERN EUROPE                    </v>
      </c>
      <c r="G198" t="str">
        <f t="shared" si="49"/>
        <v xml:space="preserve">WESTERN EUROPE                   </v>
      </c>
      <c r="H198" t="str">
        <f t="shared" ref="H198:AA210" si="50">IF(RIGHT(G198,1)=" ",LEFT(G198,LEN(G198)-1),G198)</f>
        <v xml:space="preserve">WESTERN EUROPE                  </v>
      </c>
      <c r="I198" t="str">
        <f t="shared" si="50"/>
        <v xml:space="preserve">WESTERN EUROPE                 </v>
      </c>
      <c r="J198" t="str">
        <f t="shared" si="50"/>
        <v xml:space="preserve">WESTERN EUROPE                </v>
      </c>
      <c r="K198" t="str">
        <f t="shared" si="50"/>
        <v xml:space="preserve">WESTERN EUROPE               </v>
      </c>
      <c r="L198" t="str">
        <f t="shared" si="50"/>
        <v xml:space="preserve">WESTERN EUROPE              </v>
      </c>
      <c r="M198" t="str">
        <f t="shared" si="50"/>
        <v xml:space="preserve">WESTERN EUROPE             </v>
      </c>
      <c r="N198" t="str">
        <f t="shared" si="50"/>
        <v xml:space="preserve">WESTERN EUROPE            </v>
      </c>
      <c r="O198" t="str">
        <f t="shared" si="50"/>
        <v xml:space="preserve">WESTERN EUROPE           </v>
      </c>
      <c r="P198" t="str">
        <f t="shared" si="50"/>
        <v xml:space="preserve">WESTERN EUROPE          </v>
      </c>
      <c r="Q198" t="str">
        <f t="shared" si="50"/>
        <v xml:space="preserve">WESTERN EUROPE         </v>
      </c>
      <c r="R198" t="str">
        <f t="shared" si="50"/>
        <v xml:space="preserve">WESTERN EUROPE        </v>
      </c>
      <c r="S198" t="str">
        <f t="shared" si="50"/>
        <v xml:space="preserve">WESTERN EUROPE       </v>
      </c>
      <c r="T198" t="str">
        <f t="shared" si="50"/>
        <v xml:space="preserve">WESTERN EUROPE      </v>
      </c>
      <c r="U198" t="str">
        <f t="shared" si="50"/>
        <v xml:space="preserve">WESTERN EUROPE     </v>
      </c>
      <c r="V198" t="str">
        <f t="shared" si="50"/>
        <v xml:space="preserve">WESTERN EUROPE    </v>
      </c>
      <c r="W198" t="str">
        <f t="shared" si="50"/>
        <v xml:space="preserve">WESTERN EUROPE   </v>
      </c>
      <c r="X198" t="str">
        <f t="shared" si="50"/>
        <v xml:space="preserve">WESTERN EUROPE  </v>
      </c>
      <c r="Y198" t="str">
        <f t="shared" si="50"/>
        <v xml:space="preserve">WESTERN EUROPE </v>
      </c>
      <c r="Z198" t="str">
        <f t="shared" si="50"/>
        <v>WESTERN EUROPE</v>
      </c>
      <c r="AA198" t="str">
        <f t="shared" si="50"/>
        <v>WESTERN EUROPE</v>
      </c>
      <c r="AB198" t="str">
        <f t="shared" si="46"/>
        <v>WESTERN EUROPE</v>
      </c>
      <c r="AC198" t="str">
        <f t="shared" si="46"/>
        <v>WESTERN EUROPE</v>
      </c>
      <c r="AD198" t="str">
        <f t="shared" si="46"/>
        <v>WESTERN EUROPE</v>
      </c>
      <c r="AE198" t="str">
        <f t="shared" si="46"/>
        <v>WESTERN EUROPE</v>
      </c>
      <c r="AF198" t="str">
        <f t="shared" si="46"/>
        <v>WESTERN EUROPE</v>
      </c>
      <c r="AG198" t="str">
        <f t="shared" si="46"/>
        <v>WESTERN EUROPE</v>
      </c>
      <c r="AH198" t="str">
        <f t="shared" si="46"/>
        <v>WESTERN EUROPE</v>
      </c>
      <c r="AI198" t="str">
        <f t="shared" si="46"/>
        <v>WESTERN EUROPE</v>
      </c>
      <c r="AJ198" t="str">
        <f t="shared" si="46"/>
        <v>WESTERN EUROPE</v>
      </c>
      <c r="AK198" t="str">
        <f t="shared" si="46"/>
        <v>WESTERN EUROPE</v>
      </c>
      <c r="AL198" t="str">
        <f t="shared" si="46"/>
        <v>WESTERN EUROPE</v>
      </c>
      <c r="AM198" t="str">
        <f t="shared" si="46"/>
        <v>WESTERN EUROPE</v>
      </c>
      <c r="AN198" t="str">
        <f t="shared" si="46"/>
        <v>WESTERN EUROPE</v>
      </c>
      <c r="AO198" t="str">
        <f t="shared" si="46"/>
        <v>WESTERN EUROPE</v>
      </c>
      <c r="AP198" t="str">
        <f t="shared" si="46"/>
        <v>WESTERN EUROPE</v>
      </c>
      <c r="AQ198" t="str">
        <f t="shared" si="46"/>
        <v>WESTERN EUROPE</v>
      </c>
      <c r="AR198" t="str">
        <f t="shared" si="46"/>
        <v>WESTERN EUROPE</v>
      </c>
      <c r="AS198" t="str">
        <f t="shared" si="46"/>
        <v>WESTERN EUROPE</v>
      </c>
      <c r="AT198" t="str">
        <f t="shared" si="46"/>
        <v>WESTERN EUROPE</v>
      </c>
      <c r="AU198" t="str">
        <f t="shared" si="46"/>
        <v>WESTERN EUROPE</v>
      </c>
      <c r="AV198" t="str">
        <f t="shared" si="46"/>
        <v>WESTERN EUROPE</v>
      </c>
      <c r="AW198" t="str">
        <f t="shared" si="46"/>
        <v>WESTERN EUROPE</v>
      </c>
      <c r="AX198" t="str">
        <f t="shared" si="46"/>
        <v>WESTERN EUROPE</v>
      </c>
      <c r="AY198" t="str">
        <f t="shared" si="46"/>
        <v>WESTERN EUROPE</v>
      </c>
      <c r="AZ198" t="str">
        <f t="shared" si="46"/>
        <v>WESTERN EUROPE</v>
      </c>
      <c r="BA198" t="str">
        <f t="shared" si="46"/>
        <v>WESTERN EUROPE</v>
      </c>
      <c r="BB198" t="s">
        <v>673</v>
      </c>
    </row>
    <row r="199" spans="1:54" ht="14.5" x14ac:dyDescent="0.35">
      <c r="A199" s="13" t="s">
        <v>576</v>
      </c>
      <c r="B199" s="17" t="s">
        <v>378</v>
      </c>
      <c r="C199" t="str">
        <f t="shared" si="47"/>
        <v>Switzerland</v>
      </c>
      <c r="D199" s="33" t="s">
        <v>264</v>
      </c>
      <c r="E199" s="33" t="s">
        <v>673</v>
      </c>
      <c r="F199" t="str">
        <f t="shared" si="48"/>
        <v xml:space="preserve">WESTERN EUROPE                    </v>
      </c>
      <c r="G199" t="str">
        <f t="shared" si="49"/>
        <v xml:space="preserve">WESTERN EUROPE                   </v>
      </c>
      <c r="H199" t="str">
        <f t="shared" si="50"/>
        <v xml:space="preserve">WESTERN EUROPE                  </v>
      </c>
      <c r="I199" t="str">
        <f t="shared" si="50"/>
        <v xml:space="preserve">WESTERN EUROPE                 </v>
      </c>
      <c r="J199" t="str">
        <f t="shared" si="50"/>
        <v xml:space="preserve">WESTERN EUROPE                </v>
      </c>
      <c r="K199" t="str">
        <f t="shared" si="50"/>
        <v xml:space="preserve">WESTERN EUROPE               </v>
      </c>
      <c r="L199" t="str">
        <f t="shared" si="50"/>
        <v xml:space="preserve">WESTERN EUROPE              </v>
      </c>
      <c r="M199" t="str">
        <f t="shared" si="50"/>
        <v xml:space="preserve">WESTERN EUROPE             </v>
      </c>
      <c r="N199" t="str">
        <f t="shared" si="50"/>
        <v xml:space="preserve">WESTERN EUROPE            </v>
      </c>
      <c r="O199" t="str">
        <f t="shared" si="50"/>
        <v xml:space="preserve">WESTERN EUROPE           </v>
      </c>
      <c r="P199" t="str">
        <f t="shared" si="50"/>
        <v xml:space="preserve">WESTERN EUROPE          </v>
      </c>
      <c r="Q199" t="str">
        <f t="shared" si="50"/>
        <v xml:space="preserve">WESTERN EUROPE         </v>
      </c>
      <c r="R199" t="str">
        <f t="shared" si="50"/>
        <v xml:space="preserve">WESTERN EUROPE        </v>
      </c>
      <c r="S199" t="str">
        <f t="shared" si="50"/>
        <v xml:space="preserve">WESTERN EUROPE       </v>
      </c>
      <c r="T199" t="str">
        <f t="shared" si="50"/>
        <v xml:space="preserve">WESTERN EUROPE      </v>
      </c>
      <c r="U199" t="str">
        <f t="shared" si="50"/>
        <v xml:space="preserve">WESTERN EUROPE     </v>
      </c>
      <c r="V199" t="str">
        <f t="shared" si="50"/>
        <v xml:space="preserve">WESTERN EUROPE    </v>
      </c>
      <c r="W199" t="str">
        <f t="shared" si="50"/>
        <v xml:space="preserve">WESTERN EUROPE   </v>
      </c>
      <c r="X199" t="str">
        <f t="shared" si="50"/>
        <v xml:space="preserve">WESTERN EUROPE  </v>
      </c>
      <c r="Y199" t="str">
        <f t="shared" si="50"/>
        <v xml:space="preserve">WESTERN EUROPE </v>
      </c>
      <c r="Z199" t="str">
        <f t="shared" si="50"/>
        <v>WESTERN EUROPE</v>
      </c>
      <c r="AA199" t="str">
        <f t="shared" si="50"/>
        <v>WESTERN EUROPE</v>
      </c>
      <c r="AB199" t="str">
        <f t="shared" si="46"/>
        <v>WESTERN EUROPE</v>
      </c>
      <c r="AC199" t="str">
        <f t="shared" si="46"/>
        <v>WESTERN EUROPE</v>
      </c>
      <c r="AD199" t="str">
        <f t="shared" si="46"/>
        <v>WESTERN EUROPE</v>
      </c>
      <c r="AE199" t="str">
        <f t="shared" si="46"/>
        <v>WESTERN EUROPE</v>
      </c>
      <c r="AF199" t="str">
        <f t="shared" si="46"/>
        <v>WESTERN EUROPE</v>
      </c>
      <c r="AG199" t="str">
        <f t="shared" si="46"/>
        <v>WESTERN EUROPE</v>
      </c>
      <c r="AH199" t="str">
        <f t="shared" si="46"/>
        <v>WESTERN EUROPE</v>
      </c>
      <c r="AI199" t="str">
        <f t="shared" si="46"/>
        <v>WESTERN EUROPE</v>
      </c>
      <c r="AJ199" t="str">
        <f t="shared" si="46"/>
        <v>WESTERN EUROPE</v>
      </c>
      <c r="AK199" t="str">
        <f t="shared" si="46"/>
        <v>WESTERN EUROPE</v>
      </c>
      <c r="AL199" t="str">
        <f t="shared" si="46"/>
        <v>WESTERN EUROPE</v>
      </c>
      <c r="AM199" t="str">
        <f t="shared" si="46"/>
        <v>WESTERN EUROPE</v>
      </c>
      <c r="AN199" t="str">
        <f t="shared" si="46"/>
        <v>WESTERN EUROPE</v>
      </c>
      <c r="AO199" t="str">
        <f t="shared" si="46"/>
        <v>WESTERN EUROPE</v>
      </c>
      <c r="AP199" t="str">
        <f t="shared" si="46"/>
        <v>WESTERN EUROPE</v>
      </c>
      <c r="AQ199" t="str">
        <f t="shared" si="46"/>
        <v>WESTERN EUROPE</v>
      </c>
      <c r="AR199" t="str">
        <f t="shared" si="46"/>
        <v>WESTERN EUROPE</v>
      </c>
      <c r="AS199" t="str">
        <f t="shared" si="46"/>
        <v>WESTERN EUROPE</v>
      </c>
      <c r="AT199" t="str">
        <f t="shared" si="46"/>
        <v>WESTERN EUROPE</v>
      </c>
      <c r="AU199" t="str">
        <f t="shared" si="46"/>
        <v>WESTERN EUROPE</v>
      </c>
      <c r="AV199" t="str">
        <f t="shared" si="46"/>
        <v>WESTERN EUROPE</v>
      </c>
      <c r="AW199" t="str">
        <f t="shared" si="46"/>
        <v>WESTERN EUROPE</v>
      </c>
      <c r="AX199" t="str">
        <f t="shared" si="46"/>
        <v>WESTERN EUROPE</v>
      </c>
      <c r="AY199" t="str">
        <f t="shared" si="46"/>
        <v>WESTERN EUROPE</v>
      </c>
      <c r="AZ199" t="str">
        <f t="shared" si="46"/>
        <v>WESTERN EUROPE</v>
      </c>
      <c r="BA199" t="str">
        <f t="shared" si="46"/>
        <v>WESTERN EUROPE</v>
      </c>
      <c r="BB199" t="s">
        <v>673</v>
      </c>
    </row>
    <row r="200" spans="1:54" ht="14.5" x14ac:dyDescent="0.35">
      <c r="A200" s="13" t="s">
        <v>577</v>
      </c>
      <c r="B200" s="17" t="s">
        <v>393</v>
      </c>
      <c r="C200" t="str">
        <f t="shared" si="47"/>
        <v>Syria</v>
      </c>
      <c r="D200" s="33" t="s">
        <v>632</v>
      </c>
      <c r="E200" s="33" t="s">
        <v>679</v>
      </c>
      <c r="F200" t="str">
        <f t="shared" si="48"/>
        <v xml:space="preserve">NEAR EAST                         </v>
      </c>
      <c r="G200" t="str">
        <f t="shared" si="49"/>
        <v xml:space="preserve">NEAR EAST                        </v>
      </c>
      <c r="H200" t="str">
        <f t="shared" si="50"/>
        <v xml:space="preserve">NEAR EAST                       </v>
      </c>
      <c r="I200" t="str">
        <f t="shared" si="50"/>
        <v xml:space="preserve">NEAR EAST                      </v>
      </c>
      <c r="J200" t="str">
        <f t="shared" si="50"/>
        <v xml:space="preserve">NEAR EAST                     </v>
      </c>
      <c r="K200" t="str">
        <f t="shared" si="50"/>
        <v xml:space="preserve">NEAR EAST                    </v>
      </c>
      <c r="L200" t="str">
        <f t="shared" si="50"/>
        <v xml:space="preserve">NEAR EAST                   </v>
      </c>
      <c r="M200" t="str">
        <f t="shared" si="50"/>
        <v xml:space="preserve">NEAR EAST                  </v>
      </c>
      <c r="N200" t="str">
        <f t="shared" si="50"/>
        <v xml:space="preserve">NEAR EAST                 </v>
      </c>
      <c r="O200" t="str">
        <f t="shared" si="50"/>
        <v xml:space="preserve">NEAR EAST                </v>
      </c>
      <c r="P200" t="str">
        <f t="shared" si="50"/>
        <v xml:space="preserve">NEAR EAST               </v>
      </c>
      <c r="Q200" t="str">
        <f t="shared" si="50"/>
        <v xml:space="preserve">NEAR EAST              </v>
      </c>
      <c r="R200" t="str">
        <f t="shared" si="50"/>
        <v xml:space="preserve">NEAR EAST             </v>
      </c>
      <c r="S200" t="str">
        <f t="shared" si="50"/>
        <v xml:space="preserve">NEAR EAST            </v>
      </c>
      <c r="T200" t="str">
        <f t="shared" si="50"/>
        <v xml:space="preserve">NEAR EAST           </v>
      </c>
      <c r="U200" t="str">
        <f t="shared" si="50"/>
        <v xml:space="preserve">NEAR EAST          </v>
      </c>
      <c r="V200" t="str">
        <f t="shared" si="50"/>
        <v xml:space="preserve">NEAR EAST         </v>
      </c>
      <c r="W200" t="str">
        <f t="shared" si="50"/>
        <v xml:space="preserve">NEAR EAST        </v>
      </c>
      <c r="X200" t="str">
        <f t="shared" si="50"/>
        <v xml:space="preserve">NEAR EAST       </v>
      </c>
      <c r="Y200" t="str">
        <f t="shared" si="50"/>
        <v xml:space="preserve">NEAR EAST      </v>
      </c>
      <c r="Z200" t="str">
        <f t="shared" si="50"/>
        <v xml:space="preserve">NEAR EAST     </v>
      </c>
      <c r="AA200" t="str">
        <f t="shared" si="50"/>
        <v xml:space="preserve">NEAR EAST    </v>
      </c>
      <c r="AB200" t="str">
        <f t="shared" si="46"/>
        <v xml:space="preserve">NEAR EAST   </v>
      </c>
      <c r="AC200" t="str">
        <f t="shared" si="46"/>
        <v xml:space="preserve">NEAR EAST  </v>
      </c>
      <c r="AD200" t="str">
        <f t="shared" si="46"/>
        <v xml:space="preserve">NEAR EAST </v>
      </c>
      <c r="AE200" t="str">
        <f t="shared" si="46"/>
        <v>NEAR EAST</v>
      </c>
      <c r="AF200" t="str">
        <f t="shared" si="46"/>
        <v>NEAR EAST</v>
      </c>
      <c r="AG200" t="str">
        <f t="shared" si="46"/>
        <v>NEAR EAST</v>
      </c>
      <c r="AH200" t="str">
        <f t="shared" si="46"/>
        <v>NEAR EAST</v>
      </c>
      <c r="AI200" t="str">
        <f t="shared" si="46"/>
        <v>NEAR EAST</v>
      </c>
      <c r="AJ200" t="str">
        <f t="shared" si="46"/>
        <v>NEAR EAST</v>
      </c>
      <c r="AK200" t="str">
        <f t="shared" si="46"/>
        <v>NEAR EAST</v>
      </c>
      <c r="AL200" t="str">
        <f t="shared" si="46"/>
        <v>NEAR EAST</v>
      </c>
      <c r="AM200" t="str">
        <f t="shared" si="46"/>
        <v>NEAR EAST</v>
      </c>
      <c r="AN200" t="str">
        <f t="shared" si="46"/>
        <v>NEAR EAST</v>
      </c>
      <c r="AO200" t="str">
        <f t="shared" si="46"/>
        <v>NEAR EAST</v>
      </c>
      <c r="AP200" t="str">
        <f t="shared" si="46"/>
        <v>NEAR EAST</v>
      </c>
      <c r="AQ200" t="str">
        <f t="shared" si="46"/>
        <v>NEAR EAST</v>
      </c>
      <c r="AR200" t="str">
        <f t="shared" si="46"/>
        <v>NEAR EAST</v>
      </c>
      <c r="AS200" t="str">
        <f t="shared" si="46"/>
        <v>NEAR EAST</v>
      </c>
      <c r="AT200" t="str">
        <f t="shared" si="46"/>
        <v>NEAR EAST</v>
      </c>
      <c r="AU200" t="str">
        <f t="shared" si="46"/>
        <v>NEAR EAST</v>
      </c>
      <c r="AV200" t="str">
        <f t="shared" si="46"/>
        <v>NEAR EAST</v>
      </c>
      <c r="AW200" t="str">
        <f t="shared" si="46"/>
        <v>NEAR EAST</v>
      </c>
      <c r="AX200" t="str">
        <f t="shared" si="46"/>
        <v>NEAR EAST</v>
      </c>
      <c r="AY200" t="str">
        <f t="shared" si="46"/>
        <v>NEAR EAST</v>
      </c>
      <c r="AZ200" t="str">
        <f t="shared" si="46"/>
        <v>NEAR EAST</v>
      </c>
      <c r="BA200" t="str">
        <f t="shared" si="46"/>
        <v>NEAR EAST</v>
      </c>
      <c r="BB200" t="s">
        <v>679</v>
      </c>
    </row>
    <row r="201" spans="1:54" ht="14.5" x14ac:dyDescent="0.35">
      <c r="A201" s="13" t="s">
        <v>578</v>
      </c>
      <c r="B201" s="17" t="s">
        <v>370</v>
      </c>
      <c r="C201" t="str">
        <f t="shared" si="47"/>
        <v>Taiwan</v>
      </c>
      <c r="D201" s="33" t="s">
        <v>661</v>
      </c>
      <c r="E201" s="33" t="s">
        <v>670</v>
      </c>
      <c r="F201" t="str">
        <f t="shared" si="48"/>
        <v xml:space="preserve">ASIA (EX. NEAR EAST)        </v>
      </c>
      <c r="G201" t="str">
        <f t="shared" si="49"/>
        <v xml:space="preserve">ASIA (EX. NEAR EAST)       </v>
      </c>
      <c r="H201" t="str">
        <f t="shared" si="50"/>
        <v xml:space="preserve">ASIA (EX. NEAR EAST)      </v>
      </c>
      <c r="I201" t="str">
        <f t="shared" si="50"/>
        <v xml:space="preserve">ASIA (EX. NEAR EAST)     </v>
      </c>
      <c r="J201" t="str">
        <f t="shared" si="50"/>
        <v xml:space="preserve">ASIA (EX. NEAR EAST)    </v>
      </c>
      <c r="K201" t="str">
        <f t="shared" si="50"/>
        <v xml:space="preserve">ASIA (EX. NEAR EAST)   </v>
      </c>
      <c r="L201" t="str">
        <f t="shared" si="50"/>
        <v xml:space="preserve">ASIA (EX. NEAR EAST)  </v>
      </c>
      <c r="M201" t="str">
        <f t="shared" si="50"/>
        <v xml:space="preserve">ASIA (EX. NEAR EAST) </v>
      </c>
      <c r="N201" t="str">
        <f t="shared" si="50"/>
        <v>ASIA (EX. NEAR EAST)</v>
      </c>
      <c r="O201" t="str">
        <f t="shared" si="50"/>
        <v>ASIA (EX. NEAR EAST)</v>
      </c>
      <c r="P201" t="str">
        <f t="shared" si="50"/>
        <v>ASIA (EX. NEAR EAST)</v>
      </c>
      <c r="Q201" t="str">
        <f t="shared" si="50"/>
        <v>ASIA (EX. NEAR EAST)</v>
      </c>
      <c r="R201" t="str">
        <f t="shared" si="50"/>
        <v>ASIA (EX. NEAR EAST)</v>
      </c>
      <c r="S201" t="str">
        <f t="shared" si="50"/>
        <v>ASIA (EX. NEAR EAST)</v>
      </c>
      <c r="T201" t="str">
        <f t="shared" si="50"/>
        <v>ASIA (EX. NEAR EAST)</v>
      </c>
      <c r="U201" t="str">
        <f t="shared" si="50"/>
        <v>ASIA (EX. NEAR EAST)</v>
      </c>
      <c r="V201" t="str">
        <f t="shared" si="50"/>
        <v>ASIA (EX. NEAR EAST)</v>
      </c>
      <c r="W201" t="str">
        <f t="shared" si="50"/>
        <v>ASIA (EX. NEAR EAST)</v>
      </c>
      <c r="X201" t="str">
        <f t="shared" si="50"/>
        <v>ASIA (EX. NEAR EAST)</v>
      </c>
      <c r="Y201" t="str">
        <f t="shared" si="50"/>
        <v>ASIA (EX. NEAR EAST)</v>
      </c>
      <c r="Z201" t="str">
        <f t="shared" si="50"/>
        <v>ASIA (EX. NEAR EAST)</v>
      </c>
      <c r="AA201" t="str">
        <f t="shared" si="50"/>
        <v>ASIA (EX. NEAR EAST)</v>
      </c>
      <c r="AB201" t="str">
        <f t="shared" si="46"/>
        <v>ASIA (EX. NEAR EAST)</v>
      </c>
      <c r="AC201" t="str">
        <f t="shared" si="46"/>
        <v>ASIA (EX. NEAR EAST)</v>
      </c>
      <c r="AD201" t="str">
        <f t="shared" si="46"/>
        <v>ASIA (EX. NEAR EAST)</v>
      </c>
      <c r="AE201" t="str">
        <f t="shared" si="46"/>
        <v>ASIA (EX. NEAR EAST)</v>
      </c>
      <c r="AF201" t="str">
        <f t="shared" si="46"/>
        <v>ASIA (EX. NEAR EAST)</v>
      </c>
      <c r="AG201" t="str">
        <f t="shared" si="46"/>
        <v>ASIA (EX. NEAR EAST)</v>
      </c>
      <c r="AH201" t="str">
        <f t="shared" si="46"/>
        <v>ASIA (EX. NEAR EAST)</v>
      </c>
      <c r="AI201" t="str">
        <f t="shared" si="46"/>
        <v>ASIA (EX. NEAR EAST)</v>
      </c>
      <c r="AJ201" t="str">
        <f t="shared" si="46"/>
        <v>ASIA (EX. NEAR EAST)</v>
      </c>
      <c r="AK201" t="str">
        <f t="shared" si="46"/>
        <v>ASIA (EX. NEAR EAST)</v>
      </c>
      <c r="AL201" t="str">
        <f t="shared" si="46"/>
        <v>ASIA (EX. NEAR EAST)</v>
      </c>
      <c r="AM201" t="str">
        <f t="shared" si="46"/>
        <v>ASIA (EX. NEAR EAST)</v>
      </c>
      <c r="AN201" t="str">
        <f t="shared" si="46"/>
        <v>ASIA (EX. NEAR EAST)</v>
      </c>
      <c r="AO201" t="str">
        <f t="shared" si="46"/>
        <v>ASIA (EX. NEAR EAST)</v>
      </c>
      <c r="AP201" t="str">
        <f t="shared" si="46"/>
        <v>ASIA (EX. NEAR EAST)</v>
      </c>
      <c r="AQ201" t="str">
        <f t="shared" si="46"/>
        <v>ASIA (EX. NEAR EAST)</v>
      </c>
      <c r="AR201" t="str">
        <f t="shared" si="46"/>
        <v>ASIA (EX. NEAR EAST)</v>
      </c>
      <c r="AS201" t="str">
        <f t="shared" si="46"/>
        <v>ASIA (EX. NEAR EAST)</v>
      </c>
      <c r="AT201" t="str">
        <f t="shared" si="46"/>
        <v>ASIA (EX. NEAR EAST)</v>
      </c>
      <c r="AU201" t="str">
        <f t="shared" si="46"/>
        <v>ASIA (EX. NEAR EAST)</v>
      </c>
      <c r="AV201" t="str">
        <f t="shared" si="46"/>
        <v>ASIA (EX. NEAR EAST)</v>
      </c>
      <c r="AW201" t="str">
        <f t="shared" si="46"/>
        <v>ASIA (EX. NEAR EAST)</v>
      </c>
      <c r="AX201" t="str">
        <f t="shared" si="46"/>
        <v>ASIA (EX. NEAR EAST)</v>
      </c>
      <c r="AY201" t="str">
        <f t="shared" si="46"/>
        <v>ASIA (EX. NEAR EAST)</v>
      </c>
      <c r="AZ201" t="str">
        <f t="shared" si="46"/>
        <v>ASIA (EX. NEAR EAST)</v>
      </c>
      <c r="BA201" t="str">
        <f t="shared" si="46"/>
        <v>ASIA (EX. NEAR EAST)</v>
      </c>
      <c r="BB201" t="s">
        <v>670</v>
      </c>
    </row>
    <row r="202" spans="1:54" ht="14.5" x14ac:dyDescent="0.35">
      <c r="A202" s="13" t="s">
        <v>579</v>
      </c>
      <c r="B202" s="17" t="s">
        <v>386</v>
      </c>
      <c r="C202" t="str">
        <f t="shared" si="47"/>
        <v>Tajikistan</v>
      </c>
      <c r="D202" s="33" t="s">
        <v>266</v>
      </c>
      <c r="E202" s="33" t="s">
        <v>676</v>
      </c>
      <c r="F202" t="str">
        <f t="shared" si="48"/>
        <v>C.W. OF IND. STATES</v>
      </c>
      <c r="G202" t="str">
        <f t="shared" si="49"/>
        <v>C.W. OF IND. STATES</v>
      </c>
      <c r="H202" t="str">
        <f t="shared" si="50"/>
        <v>C.W. OF IND. STATES</v>
      </c>
      <c r="I202" t="str">
        <f t="shared" si="50"/>
        <v>C.W. OF IND. STATES</v>
      </c>
      <c r="J202" t="str">
        <f t="shared" si="50"/>
        <v>C.W. OF IND. STATES</v>
      </c>
      <c r="K202" t="str">
        <f t="shared" si="50"/>
        <v>C.W. OF IND. STATES</v>
      </c>
      <c r="L202" t="str">
        <f t="shared" si="50"/>
        <v>C.W. OF IND. STATES</v>
      </c>
      <c r="M202" t="str">
        <f t="shared" si="50"/>
        <v>C.W. OF IND. STATES</v>
      </c>
      <c r="N202" t="str">
        <f t="shared" si="50"/>
        <v>C.W. OF IND. STATES</v>
      </c>
      <c r="O202" t="str">
        <f t="shared" si="50"/>
        <v>C.W. OF IND. STATES</v>
      </c>
      <c r="P202" t="str">
        <f t="shared" si="50"/>
        <v>C.W. OF IND. STATES</v>
      </c>
      <c r="Q202" t="str">
        <f t="shared" si="50"/>
        <v>C.W. OF IND. STATES</v>
      </c>
      <c r="R202" t="str">
        <f t="shared" si="50"/>
        <v>C.W. OF IND. STATES</v>
      </c>
      <c r="S202" t="str">
        <f t="shared" si="50"/>
        <v>C.W. OF IND. STATES</v>
      </c>
      <c r="T202" t="str">
        <f t="shared" si="50"/>
        <v>C.W. OF IND. STATES</v>
      </c>
      <c r="U202" t="str">
        <f t="shared" si="50"/>
        <v>C.W. OF IND. STATES</v>
      </c>
      <c r="V202" t="str">
        <f t="shared" si="50"/>
        <v>C.W. OF IND. STATES</v>
      </c>
      <c r="W202" t="str">
        <f t="shared" si="50"/>
        <v>C.W. OF IND. STATES</v>
      </c>
      <c r="X202" t="str">
        <f t="shared" si="50"/>
        <v>C.W. OF IND. STATES</v>
      </c>
      <c r="Y202" t="str">
        <f t="shared" si="50"/>
        <v>C.W. OF IND. STATES</v>
      </c>
      <c r="Z202" t="str">
        <f t="shared" si="50"/>
        <v>C.W. OF IND. STATES</v>
      </c>
      <c r="AA202" t="str">
        <f t="shared" si="50"/>
        <v>C.W. OF IND. STATES</v>
      </c>
      <c r="AB202" t="str">
        <f t="shared" si="46"/>
        <v>C.W. OF IND. STATES</v>
      </c>
      <c r="AC202" t="str">
        <f t="shared" si="46"/>
        <v>C.W. OF IND. STATES</v>
      </c>
      <c r="AD202" t="str">
        <f t="shared" si="46"/>
        <v>C.W. OF IND. STATES</v>
      </c>
      <c r="AE202" t="str">
        <f t="shared" si="46"/>
        <v>C.W. OF IND. STATES</v>
      </c>
      <c r="AF202" t="str">
        <f t="shared" si="46"/>
        <v>C.W. OF IND. STATES</v>
      </c>
      <c r="AG202" t="str">
        <f t="shared" si="46"/>
        <v>C.W. OF IND. STATES</v>
      </c>
      <c r="AH202" t="str">
        <f t="shared" si="46"/>
        <v>C.W. OF IND. STATES</v>
      </c>
      <c r="AI202" t="str">
        <f t="shared" si="46"/>
        <v>C.W. OF IND. STATES</v>
      </c>
      <c r="AJ202" t="str">
        <f t="shared" si="46"/>
        <v>C.W. OF IND. STATES</v>
      </c>
      <c r="AK202" t="str">
        <f t="shared" si="46"/>
        <v>C.W. OF IND. STATES</v>
      </c>
      <c r="AL202" t="str">
        <f t="shared" si="46"/>
        <v>C.W. OF IND. STATES</v>
      </c>
      <c r="AM202" t="str">
        <f t="shared" si="46"/>
        <v>C.W. OF IND. STATES</v>
      </c>
      <c r="AN202" t="str">
        <f t="shared" si="46"/>
        <v>C.W. OF IND. STATES</v>
      </c>
      <c r="AO202" t="str">
        <f t="shared" si="46"/>
        <v>C.W. OF IND. STATES</v>
      </c>
      <c r="AP202" t="str">
        <f t="shared" si="46"/>
        <v>C.W. OF IND. STATES</v>
      </c>
      <c r="AQ202" t="str">
        <f t="shared" si="46"/>
        <v>C.W. OF IND. STATES</v>
      </c>
      <c r="AR202" t="str">
        <f t="shared" si="46"/>
        <v>C.W. OF IND. STATES</v>
      </c>
      <c r="AS202" t="str">
        <f t="shared" si="46"/>
        <v>C.W. OF IND. STATES</v>
      </c>
      <c r="AT202" t="str">
        <f t="shared" si="46"/>
        <v>C.W. OF IND. STATES</v>
      </c>
      <c r="AU202" t="str">
        <f t="shared" si="46"/>
        <v>C.W. OF IND. STATES</v>
      </c>
      <c r="AV202" t="str">
        <f t="shared" si="46"/>
        <v>C.W. OF IND. STATES</v>
      </c>
      <c r="AW202" t="str">
        <f t="shared" si="46"/>
        <v>C.W. OF IND. STATES</v>
      </c>
      <c r="AX202" t="str">
        <f t="shared" si="46"/>
        <v>C.W. OF IND. STATES</v>
      </c>
      <c r="AY202" t="str">
        <f t="shared" si="46"/>
        <v>C.W. OF IND. STATES</v>
      </c>
      <c r="AZ202" t="str">
        <f t="shared" si="46"/>
        <v>C.W. OF IND. STATES</v>
      </c>
      <c r="BA202" t="str">
        <f t="shared" si="46"/>
        <v>C.W. OF IND. STATES</v>
      </c>
      <c r="BB202" t="s">
        <v>676</v>
      </c>
    </row>
    <row r="203" spans="1:54" ht="14.5" x14ac:dyDescent="0.35">
      <c r="A203" s="13" t="s">
        <v>580</v>
      </c>
      <c r="B203" s="17" t="s">
        <v>380</v>
      </c>
      <c r="C203" t="str">
        <f t="shared" si="47"/>
        <v>Tanzania</v>
      </c>
      <c r="D203" s="33" t="s">
        <v>662</v>
      </c>
      <c r="E203" s="33" t="s">
        <v>674</v>
      </c>
      <c r="F203" t="str">
        <f t="shared" si="48"/>
        <v xml:space="preserve">SUB-SAHARAN AFRICA                </v>
      </c>
      <c r="G203" t="str">
        <f t="shared" si="49"/>
        <v xml:space="preserve">SUB-SAHARAN AFRICA               </v>
      </c>
      <c r="H203" t="str">
        <f t="shared" si="50"/>
        <v xml:space="preserve">SUB-SAHARAN AFRICA              </v>
      </c>
      <c r="I203" t="str">
        <f t="shared" si="50"/>
        <v xml:space="preserve">SUB-SAHARAN AFRICA             </v>
      </c>
      <c r="J203" t="str">
        <f t="shared" si="50"/>
        <v xml:space="preserve">SUB-SAHARAN AFRICA            </v>
      </c>
      <c r="K203" t="str">
        <f t="shared" si="50"/>
        <v xml:space="preserve">SUB-SAHARAN AFRICA           </v>
      </c>
      <c r="L203" t="str">
        <f t="shared" si="50"/>
        <v xml:space="preserve">SUB-SAHARAN AFRICA          </v>
      </c>
      <c r="M203" t="str">
        <f t="shared" si="50"/>
        <v xml:space="preserve">SUB-SAHARAN AFRICA         </v>
      </c>
      <c r="N203" t="str">
        <f t="shared" si="50"/>
        <v xml:space="preserve">SUB-SAHARAN AFRICA        </v>
      </c>
      <c r="O203" t="str">
        <f t="shared" si="50"/>
        <v xml:space="preserve">SUB-SAHARAN AFRICA       </v>
      </c>
      <c r="P203" t="str">
        <f t="shared" si="50"/>
        <v xml:space="preserve">SUB-SAHARAN AFRICA      </v>
      </c>
      <c r="Q203" t="str">
        <f t="shared" si="50"/>
        <v xml:space="preserve">SUB-SAHARAN AFRICA     </v>
      </c>
      <c r="R203" t="str">
        <f t="shared" si="50"/>
        <v xml:space="preserve">SUB-SAHARAN AFRICA    </v>
      </c>
      <c r="S203" t="str">
        <f t="shared" si="50"/>
        <v xml:space="preserve">SUB-SAHARAN AFRICA   </v>
      </c>
      <c r="T203" t="str">
        <f t="shared" si="50"/>
        <v xml:space="preserve">SUB-SAHARAN AFRICA  </v>
      </c>
      <c r="U203" t="str">
        <f t="shared" si="50"/>
        <v xml:space="preserve">SUB-SAHARAN AFRICA </v>
      </c>
      <c r="V203" t="str">
        <f t="shared" si="50"/>
        <v>SUB-SAHARAN AFRICA</v>
      </c>
      <c r="W203" t="str">
        <f t="shared" si="50"/>
        <v>SUB-SAHARAN AFRICA</v>
      </c>
      <c r="X203" t="str">
        <f t="shared" si="50"/>
        <v>SUB-SAHARAN AFRICA</v>
      </c>
      <c r="Y203" t="str">
        <f t="shared" si="50"/>
        <v>SUB-SAHARAN AFRICA</v>
      </c>
      <c r="Z203" t="str">
        <f t="shared" si="50"/>
        <v>SUB-SAHARAN AFRICA</v>
      </c>
      <c r="AA203" t="str">
        <f t="shared" si="50"/>
        <v>SUB-SAHARAN AFRICA</v>
      </c>
      <c r="AB203" t="str">
        <f t="shared" si="46"/>
        <v>SUB-SAHARAN AFRICA</v>
      </c>
      <c r="AC203" t="str">
        <f t="shared" si="46"/>
        <v>SUB-SAHARAN AFRICA</v>
      </c>
      <c r="AD203" t="str">
        <f t="shared" si="46"/>
        <v>SUB-SAHARAN AFRICA</v>
      </c>
      <c r="AE203" t="str">
        <f t="shared" si="46"/>
        <v>SUB-SAHARAN AFRICA</v>
      </c>
      <c r="AF203" t="str">
        <f t="shared" si="46"/>
        <v>SUB-SAHARAN AFRICA</v>
      </c>
      <c r="AG203" t="str">
        <f t="shared" si="46"/>
        <v>SUB-SAHARAN AFRICA</v>
      </c>
      <c r="AH203" t="str">
        <f t="shared" si="46"/>
        <v>SUB-SAHARAN AFRICA</v>
      </c>
      <c r="AI203" t="str">
        <f t="shared" si="46"/>
        <v>SUB-SAHARAN AFRICA</v>
      </c>
      <c r="AJ203" t="str">
        <f t="shared" si="46"/>
        <v>SUB-SAHARAN AFRICA</v>
      </c>
      <c r="AK203" t="str">
        <f t="shared" si="46"/>
        <v>SUB-SAHARAN AFRICA</v>
      </c>
      <c r="AL203" t="str">
        <f t="shared" si="46"/>
        <v>SUB-SAHARAN AFRICA</v>
      </c>
      <c r="AM203" t="str">
        <f t="shared" si="46"/>
        <v>SUB-SAHARAN AFRICA</v>
      </c>
      <c r="AN203" t="str">
        <f t="shared" si="46"/>
        <v>SUB-SAHARAN AFRICA</v>
      </c>
      <c r="AO203" t="str">
        <f t="shared" si="46"/>
        <v>SUB-SAHARAN AFRICA</v>
      </c>
      <c r="AP203" t="str">
        <f t="shared" si="46"/>
        <v>SUB-SAHARAN AFRICA</v>
      </c>
      <c r="AQ203" t="str">
        <f t="shared" si="46"/>
        <v>SUB-SAHARAN AFRICA</v>
      </c>
      <c r="AR203" t="str">
        <f t="shared" si="46"/>
        <v>SUB-SAHARAN AFRICA</v>
      </c>
      <c r="AS203" t="str">
        <f t="shared" si="46"/>
        <v>SUB-SAHARAN AFRICA</v>
      </c>
      <c r="AT203" t="str">
        <f t="shared" si="46"/>
        <v>SUB-SAHARAN AFRICA</v>
      </c>
      <c r="AU203" t="str">
        <f t="shared" si="46"/>
        <v>SUB-SAHARAN AFRICA</v>
      </c>
      <c r="AV203" t="str">
        <f t="shared" si="46"/>
        <v>SUB-SAHARAN AFRICA</v>
      </c>
      <c r="AW203" t="str">
        <f t="shared" si="46"/>
        <v>SUB-SAHARAN AFRICA</v>
      </c>
      <c r="AX203" t="str">
        <f t="shared" si="46"/>
        <v>SUB-SAHARAN AFRICA</v>
      </c>
      <c r="AY203" t="str">
        <f t="shared" si="46"/>
        <v>SUB-SAHARAN AFRICA</v>
      </c>
      <c r="AZ203" t="str">
        <f t="shared" si="46"/>
        <v>SUB-SAHARAN AFRICA</v>
      </c>
      <c r="BA203" t="str">
        <f t="shared" si="46"/>
        <v>SUB-SAHARAN AFRICA</v>
      </c>
      <c r="BB203" t="s">
        <v>674</v>
      </c>
    </row>
    <row r="204" spans="1:54" ht="14.5" x14ac:dyDescent="0.35">
      <c r="A204" s="13" t="s">
        <v>581</v>
      </c>
      <c r="B204" s="17" t="s">
        <v>370</v>
      </c>
      <c r="C204" t="str">
        <f t="shared" si="47"/>
        <v>Thailand</v>
      </c>
      <c r="D204" s="33" t="s">
        <v>267</v>
      </c>
      <c r="E204" s="33" t="s">
        <v>670</v>
      </c>
      <c r="F204" t="str">
        <f t="shared" si="48"/>
        <v xml:space="preserve">ASIA (EX. NEAR EAST)        </v>
      </c>
      <c r="G204" t="str">
        <f t="shared" si="49"/>
        <v xml:space="preserve">ASIA (EX. NEAR EAST)       </v>
      </c>
      <c r="H204" t="str">
        <f t="shared" si="50"/>
        <v xml:space="preserve">ASIA (EX. NEAR EAST)      </v>
      </c>
      <c r="I204" t="str">
        <f t="shared" si="50"/>
        <v xml:space="preserve">ASIA (EX. NEAR EAST)     </v>
      </c>
      <c r="J204" t="str">
        <f t="shared" si="50"/>
        <v xml:space="preserve">ASIA (EX. NEAR EAST)    </v>
      </c>
      <c r="K204" t="str">
        <f t="shared" si="50"/>
        <v xml:space="preserve">ASIA (EX. NEAR EAST)   </v>
      </c>
      <c r="L204" t="str">
        <f t="shared" si="50"/>
        <v xml:space="preserve">ASIA (EX. NEAR EAST)  </v>
      </c>
      <c r="M204" t="str">
        <f t="shared" si="50"/>
        <v xml:space="preserve">ASIA (EX. NEAR EAST) </v>
      </c>
      <c r="N204" t="str">
        <f t="shared" si="50"/>
        <v>ASIA (EX. NEAR EAST)</v>
      </c>
      <c r="O204" t="str">
        <f t="shared" si="50"/>
        <v>ASIA (EX. NEAR EAST)</v>
      </c>
      <c r="P204" t="str">
        <f t="shared" si="50"/>
        <v>ASIA (EX. NEAR EAST)</v>
      </c>
      <c r="Q204" t="str">
        <f t="shared" si="50"/>
        <v>ASIA (EX. NEAR EAST)</v>
      </c>
      <c r="R204" t="str">
        <f t="shared" si="50"/>
        <v>ASIA (EX. NEAR EAST)</v>
      </c>
      <c r="S204" t="str">
        <f t="shared" si="50"/>
        <v>ASIA (EX. NEAR EAST)</v>
      </c>
      <c r="T204" t="str">
        <f t="shared" si="50"/>
        <v>ASIA (EX. NEAR EAST)</v>
      </c>
      <c r="U204" t="str">
        <f t="shared" si="50"/>
        <v>ASIA (EX. NEAR EAST)</v>
      </c>
      <c r="V204" t="str">
        <f t="shared" si="50"/>
        <v>ASIA (EX. NEAR EAST)</v>
      </c>
      <c r="W204" t="str">
        <f t="shared" si="50"/>
        <v>ASIA (EX. NEAR EAST)</v>
      </c>
      <c r="X204" t="str">
        <f t="shared" si="50"/>
        <v>ASIA (EX. NEAR EAST)</v>
      </c>
      <c r="Y204" t="str">
        <f t="shared" si="50"/>
        <v>ASIA (EX. NEAR EAST)</v>
      </c>
      <c r="Z204" t="str">
        <f t="shared" si="50"/>
        <v>ASIA (EX. NEAR EAST)</v>
      </c>
      <c r="AA204" t="str">
        <f t="shared" si="50"/>
        <v>ASIA (EX. NEAR EAST)</v>
      </c>
      <c r="AB204" t="str">
        <f t="shared" si="46"/>
        <v>ASIA (EX. NEAR EAST)</v>
      </c>
      <c r="AC204" t="str">
        <f t="shared" si="46"/>
        <v>ASIA (EX. NEAR EAST)</v>
      </c>
      <c r="AD204" t="str">
        <f t="shared" si="46"/>
        <v>ASIA (EX. NEAR EAST)</v>
      </c>
      <c r="AE204" t="str">
        <f t="shared" si="46"/>
        <v>ASIA (EX. NEAR EAST)</v>
      </c>
      <c r="AF204" t="str">
        <f t="shared" si="46"/>
        <v>ASIA (EX. NEAR EAST)</v>
      </c>
      <c r="AG204" t="str">
        <f t="shared" si="46"/>
        <v>ASIA (EX. NEAR EAST)</v>
      </c>
      <c r="AH204" t="str">
        <f t="shared" si="46"/>
        <v>ASIA (EX. NEAR EAST)</v>
      </c>
      <c r="AI204" t="str">
        <f t="shared" si="46"/>
        <v>ASIA (EX. NEAR EAST)</v>
      </c>
      <c r="AJ204" t="str">
        <f t="shared" si="46"/>
        <v>ASIA (EX. NEAR EAST)</v>
      </c>
      <c r="AK204" t="str">
        <f t="shared" si="46"/>
        <v>ASIA (EX. NEAR EAST)</v>
      </c>
      <c r="AL204" t="str">
        <f t="shared" si="46"/>
        <v>ASIA (EX. NEAR EAST)</v>
      </c>
      <c r="AM204" t="str">
        <f t="shared" si="46"/>
        <v>ASIA (EX. NEAR EAST)</v>
      </c>
      <c r="AN204" t="str">
        <f t="shared" si="46"/>
        <v>ASIA (EX. NEAR EAST)</v>
      </c>
      <c r="AO204" t="str">
        <f t="shared" si="46"/>
        <v>ASIA (EX. NEAR EAST)</v>
      </c>
      <c r="AP204" t="str">
        <f t="shared" si="46"/>
        <v>ASIA (EX. NEAR EAST)</v>
      </c>
      <c r="AQ204" t="str">
        <f t="shared" si="46"/>
        <v>ASIA (EX. NEAR EAST)</v>
      </c>
      <c r="AR204" t="str">
        <f t="shared" si="46"/>
        <v>ASIA (EX. NEAR EAST)</v>
      </c>
      <c r="AS204" t="str">
        <f t="shared" si="46"/>
        <v>ASIA (EX. NEAR EAST)</v>
      </c>
      <c r="AT204" t="str">
        <f t="shared" si="46"/>
        <v>ASIA (EX. NEAR EAST)</v>
      </c>
      <c r="AU204" t="str">
        <f t="shared" si="46"/>
        <v>ASIA (EX. NEAR EAST)</v>
      </c>
      <c r="AV204" t="str">
        <f t="shared" si="46"/>
        <v>ASIA (EX. NEAR EAST)</v>
      </c>
      <c r="AW204" t="str">
        <f t="shared" si="46"/>
        <v>ASIA (EX. NEAR EAST)</v>
      </c>
      <c r="AX204" t="str">
        <f t="shared" si="46"/>
        <v>ASIA (EX. NEAR EAST)</v>
      </c>
      <c r="AY204" t="str">
        <f t="shared" si="46"/>
        <v>ASIA (EX. NEAR EAST)</v>
      </c>
      <c r="AZ204" t="str">
        <f t="shared" si="46"/>
        <v>ASIA (EX. NEAR EAST)</v>
      </c>
      <c r="BA204" t="str">
        <f t="shared" si="46"/>
        <v>ASIA (EX. NEAR EAST)</v>
      </c>
      <c r="BB204" t="s">
        <v>670</v>
      </c>
    </row>
    <row r="205" spans="1:54" ht="14.5" x14ac:dyDescent="0.35">
      <c r="A205" s="13" t="s">
        <v>582</v>
      </c>
      <c r="B205" s="17" t="s">
        <v>380</v>
      </c>
      <c r="C205" t="str">
        <f t="shared" si="47"/>
        <v>Togo</v>
      </c>
      <c r="D205" s="33" t="s">
        <v>270</v>
      </c>
      <c r="E205" s="33" t="s">
        <v>674</v>
      </c>
      <c r="F205" t="str">
        <f t="shared" si="48"/>
        <v xml:space="preserve">SUB-SAHARAN AFRICA                </v>
      </c>
      <c r="G205" t="str">
        <f t="shared" si="49"/>
        <v xml:space="preserve">SUB-SAHARAN AFRICA               </v>
      </c>
      <c r="H205" t="str">
        <f t="shared" si="50"/>
        <v xml:space="preserve">SUB-SAHARAN AFRICA              </v>
      </c>
      <c r="I205" t="str">
        <f t="shared" si="50"/>
        <v xml:space="preserve">SUB-SAHARAN AFRICA             </v>
      </c>
      <c r="J205" t="str">
        <f t="shared" si="50"/>
        <v xml:space="preserve">SUB-SAHARAN AFRICA            </v>
      </c>
      <c r="K205" t="str">
        <f t="shared" si="50"/>
        <v xml:space="preserve">SUB-SAHARAN AFRICA           </v>
      </c>
      <c r="L205" t="str">
        <f t="shared" si="50"/>
        <v xml:space="preserve">SUB-SAHARAN AFRICA          </v>
      </c>
      <c r="M205" t="str">
        <f t="shared" si="50"/>
        <v xml:space="preserve">SUB-SAHARAN AFRICA         </v>
      </c>
      <c r="N205" t="str">
        <f t="shared" si="50"/>
        <v xml:space="preserve">SUB-SAHARAN AFRICA        </v>
      </c>
      <c r="O205" t="str">
        <f t="shared" si="50"/>
        <v xml:space="preserve">SUB-SAHARAN AFRICA       </v>
      </c>
      <c r="P205" t="str">
        <f t="shared" si="50"/>
        <v xml:space="preserve">SUB-SAHARAN AFRICA      </v>
      </c>
      <c r="Q205" t="str">
        <f t="shared" si="50"/>
        <v xml:space="preserve">SUB-SAHARAN AFRICA     </v>
      </c>
      <c r="R205" t="str">
        <f t="shared" si="50"/>
        <v xml:space="preserve">SUB-SAHARAN AFRICA    </v>
      </c>
      <c r="S205" t="str">
        <f t="shared" si="50"/>
        <v xml:space="preserve">SUB-SAHARAN AFRICA   </v>
      </c>
      <c r="T205" t="str">
        <f t="shared" si="50"/>
        <v xml:space="preserve">SUB-SAHARAN AFRICA  </v>
      </c>
      <c r="U205" t="str">
        <f t="shared" si="50"/>
        <v xml:space="preserve">SUB-SAHARAN AFRICA </v>
      </c>
      <c r="V205" t="str">
        <f t="shared" si="50"/>
        <v>SUB-SAHARAN AFRICA</v>
      </c>
      <c r="W205" t="str">
        <f t="shared" si="50"/>
        <v>SUB-SAHARAN AFRICA</v>
      </c>
      <c r="X205" t="str">
        <f t="shared" si="50"/>
        <v>SUB-SAHARAN AFRICA</v>
      </c>
      <c r="Y205" t="str">
        <f t="shared" si="50"/>
        <v>SUB-SAHARAN AFRICA</v>
      </c>
      <c r="Z205" t="str">
        <f t="shared" si="50"/>
        <v>SUB-SAHARAN AFRICA</v>
      </c>
      <c r="AA205" t="str">
        <f t="shared" si="50"/>
        <v>SUB-SAHARAN AFRICA</v>
      </c>
      <c r="AB205" t="str">
        <f t="shared" si="46"/>
        <v>SUB-SAHARAN AFRICA</v>
      </c>
      <c r="AC205" t="str">
        <f t="shared" si="46"/>
        <v>SUB-SAHARAN AFRICA</v>
      </c>
      <c r="AD205" t="str">
        <f t="shared" si="46"/>
        <v>SUB-SAHARAN AFRICA</v>
      </c>
      <c r="AE205" t="str">
        <f t="shared" si="46"/>
        <v>SUB-SAHARAN AFRICA</v>
      </c>
      <c r="AF205" t="str">
        <f t="shared" si="46"/>
        <v>SUB-SAHARAN AFRICA</v>
      </c>
      <c r="AG205" t="str">
        <f t="shared" si="46"/>
        <v>SUB-SAHARAN AFRICA</v>
      </c>
      <c r="AH205" t="str">
        <f t="shared" si="46"/>
        <v>SUB-SAHARAN AFRICA</v>
      </c>
      <c r="AI205" t="str">
        <f t="shared" si="46"/>
        <v>SUB-SAHARAN AFRICA</v>
      </c>
      <c r="AJ205" t="str">
        <f t="shared" ref="AB205:BA215" si="51">IF(RIGHT(AI205,1)=" ",LEFT(AI205,LEN(AI205)-1),AI205)</f>
        <v>SUB-SAHARAN AFRICA</v>
      </c>
      <c r="AK205" t="str">
        <f t="shared" si="51"/>
        <v>SUB-SAHARAN AFRICA</v>
      </c>
      <c r="AL205" t="str">
        <f t="shared" si="51"/>
        <v>SUB-SAHARAN AFRICA</v>
      </c>
      <c r="AM205" t="str">
        <f t="shared" si="51"/>
        <v>SUB-SAHARAN AFRICA</v>
      </c>
      <c r="AN205" t="str">
        <f t="shared" si="51"/>
        <v>SUB-SAHARAN AFRICA</v>
      </c>
      <c r="AO205" t="str">
        <f t="shared" si="51"/>
        <v>SUB-SAHARAN AFRICA</v>
      </c>
      <c r="AP205" t="str">
        <f t="shared" si="51"/>
        <v>SUB-SAHARAN AFRICA</v>
      </c>
      <c r="AQ205" t="str">
        <f t="shared" si="51"/>
        <v>SUB-SAHARAN AFRICA</v>
      </c>
      <c r="AR205" t="str">
        <f t="shared" si="51"/>
        <v>SUB-SAHARAN AFRICA</v>
      </c>
      <c r="AS205" t="str">
        <f t="shared" si="51"/>
        <v>SUB-SAHARAN AFRICA</v>
      </c>
      <c r="AT205" t="str">
        <f t="shared" si="51"/>
        <v>SUB-SAHARAN AFRICA</v>
      </c>
      <c r="AU205" t="str">
        <f t="shared" si="51"/>
        <v>SUB-SAHARAN AFRICA</v>
      </c>
      <c r="AV205" t="str">
        <f t="shared" si="51"/>
        <v>SUB-SAHARAN AFRICA</v>
      </c>
      <c r="AW205" t="str">
        <f t="shared" si="51"/>
        <v>SUB-SAHARAN AFRICA</v>
      </c>
      <c r="AX205" t="str">
        <f t="shared" si="51"/>
        <v>SUB-SAHARAN AFRICA</v>
      </c>
      <c r="AY205" t="str">
        <f t="shared" si="51"/>
        <v>SUB-SAHARAN AFRICA</v>
      </c>
      <c r="AZ205" t="str">
        <f t="shared" si="51"/>
        <v>SUB-SAHARAN AFRICA</v>
      </c>
      <c r="BA205" t="str">
        <f t="shared" si="51"/>
        <v>SUB-SAHARAN AFRICA</v>
      </c>
      <c r="BB205" t="s">
        <v>674</v>
      </c>
    </row>
    <row r="206" spans="1:54" ht="14.5" x14ac:dyDescent="0.35">
      <c r="A206" s="13" t="s">
        <v>583</v>
      </c>
      <c r="B206" s="17" t="s">
        <v>376</v>
      </c>
      <c r="C206" t="str">
        <f t="shared" si="47"/>
        <v>Tonga</v>
      </c>
      <c r="D206" s="33" t="s">
        <v>272</v>
      </c>
      <c r="E206" s="33" t="s">
        <v>678</v>
      </c>
      <c r="F206" t="str">
        <f t="shared" si="48"/>
        <v xml:space="preserve">OCEANIA                           </v>
      </c>
      <c r="G206" t="str">
        <f t="shared" si="49"/>
        <v xml:space="preserve">OCEANIA                          </v>
      </c>
      <c r="H206" t="str">
        <f t="shared" si="50"/>
        <v xml:space="preserve">OCEANIA                         </v>
      </c>
      <c r="I206" t="str">
        <f t="shared" si="50"/>
        <v xml:space="preserve">OCEANIA                        </v>
      </c>
      <c r="J206" t="str">
        <f t="shared" si="50"/>
        <v xml:space="preserve">OCEANIA                       </v>
      </c>
      <c r="K206" t="str">
        <f t="shared" si="50"/>
        <v xml:space="preserve">OCEANIA                      </v>
      </c>
      <c r="L206" t="str">
        <f t="shared" si="50"/>
        <v xml:space="preserve">OCEANIA                     </v>
      </c>
      <c r="M206" t="str">
        <f t="shared" si="50"/>
        <v xml:space="preserve">OCEANIA                    </v>
      </c>
      <c r="N206" t="str">
        <f t="shared" si="50"/>
        <v xml:space="preserve">OCEANIA                   </v>
      </c>
      <c r="O206" t="str">
        <f t="shared" si="50"/>
        <v xml:space="preserve">OCEANIA                  </v>
      </c>
      <c r="P206" t="str">
        <f t="shared" si="50"/>
        <v xml:space="preserve">OCEANIA                 </v>
      </c>
      <c r="Q206" t="str">
        <f t="shared" si="50"/>
        <v xml:space="preserve">OCEANIA                </v>
      </c>
      <c r="R206" t="str">
        <f t="shared" si="50"/>
        <v xml:space="preserve">OCEANIA               </v>
      </c>
      <c r="S206" t="str">
        <f t="shared" si="50"/>
        <v xml:space="preserve">OCEANIA              </v>
      </c>
      <c r="T206" t="str">
        <f t="shared" si="50"/>
        <v xml:space="preserve">OCEANIA             </v>
      </c>
      <c r="U206" t="str">
        <f t="shared" si="50"/>
        <v xml:space="preserve">OCEANIA            </v>
      </c>
      <c r="V206" t="str">
        <f t="shared" si="50"/>
        <v xml:space="preserve">OCEANIA           </v>
      </c>
      <c r="W206" t="str">
        <f t="shared" si="50"/>
        <v xml:space="preserve">OCEANIA          </v>
      </c>
      <c r="X206" t="str">
        <f t="shared" si="50"/>
        <v xml:space="preserve">OCEANIA         </v>
      </c>
      <c r="Y206" t="str">
        <f t="shared" si="50"/>
        <v xml:space="preserve">OCEANIA        </v>
      </c>
      <c r="Z206" t="str">
        <f t="shared" si="50"/>
        <v xml:space="preserve">OCEANIA       </v>
      </c>
      <c r="AA206" t="str">
        <f t="shared" si="50"/>
        <v xml:space="preserve">OCEANIA      </v>
      </c>
      <c r="AB206" t="str">
        <f t="shared" si="51"/>
        <v xml:space="preserve">OCEANIA     </v>
      </c>
      <c r="AC206" t="str">
        <f t="shared" si="51"/>
        <v xml:space="preserve">OCEANIA    </v>
      </c>
      <c r="AD206" t="str">
        <f t="shared" si="51"/>
        <v xml:space="preserve">OCEANIA   </v>
      </c>
      <c r="AE206" t="str">
        <f t="shared" si="51"/>
        <v xml:space="preserve">OCEANIA  </v>
      </c>
      <c r="AF206" t="str">
        <f t="shared" si="51"/>
        <v xml:space="preserve">OCEANIA </v>
      </c>
      <c r="AG206" t="str">
        <f t="shared" si="51"/>
        <v>OCEANIA</v>
      </c>
      <c r="AH206" t="str">
        <f t="shared" si="51"/>
        <v>OCEANIA</v>
      </c>
      <c r="AI206" t="str">
        <f t="shared" si="51"/>
        <v>OCEANIA</v>
      </c>
      <c r="AJ206" t="str">
        <f t="shared" si="51"/>
        <v>OCEANIA</v>
      </c>
      <c r="AK206" t="str">
        <f t="shared" si="51"/>
        <v>OCEANIA</v>
      </c>
      <c r="AL206" t="str">
        <f t="shared" si="51"/>
        <v>OCEANIA</v>
      </c>
      <c r="AM206" t="str">
        <f t="shared" si="51"/>
        <v>OCEANIA</v>
      </c>
      <c r="AN206" t="str">
        <f t="shared" si="51"/>
        <v>OCEANIA</v>
      </c>
      <c r="AO206" t="str">
        <f t="shared" si="51"/>
        <v>OCEANIA</v>
      </c>
      <c r="AP206" t="str">
        <f t="shared" si="51"/>
        <v>OCEANIA</v>
      </c>
      <c r="AQ206" t="str">
        <f t="shared" si="51"/>
        <v>OCEANIA</v>
      </c>
      <c r="AR206" t="str">
        <f t="shared" si="51"/>
        <v>OCEANIA</v>
      </c>
      <c r="AS206" t="str">
        <f t="shared" si="51"/>
        <v>OCEANIA</v>
      </c>
      <c r="AT206" t="str">
        <f t="shared" si="51"/>
        <v>OCEANIA</v>
      </c>
      <c r="AU206" t="str">
        <f t="shared" si="51"/>
        <v>OCEANIA</v>
      </c>
      <c r="AV206" t="str">
        <f t="shared" si="51"/>
        <v>OCEANIA</v>
      </c>
      <c r="AW206" t="str">
        <f t="shared" si="51"/>
        <v>OCEANIA</v>
      </c>
      <c r="AX206" t="str">
        <f t="shared" si="51"/>
        <v>OCEANIA</v>
      </c>
      <c r="AY206" t="str">
        <f t="shared" si="51"/>
        <v>OCEANIA</v>
      </c>
      <c r="AZ206" t="str">
        <f t="shared" si="51"/>
        <v>OCEANIA</v>
      </c>
      <c r="BA206" t="str">
        <f t="shared" si="51"/>
        <v>OCEANIA</v>
      </c>
      <c r="BB206" t="s">
        <v>678</v>
      </c>
    </row>
    <row r="207" spans="1:54" ht="14.5" x14ac:dyDescent="0.35">
      <c r="A207" s="12" t="s">
        <v>584</v>
      </c>
      <c r="B207" s="17" t="s">
        <v>382</v>
      </c>
      <c r="C207" t="str">
        <f t="shared" si="47"/>
        <v>Trinidad &amp; Tobago</v>
      </c>
      <c r="D207" s="33" t="s">
        <v>663</v>
      </c>
      <c r="E207" s="33" t="s">
        <v>675</v>
      </c>
      <c r="F207" t="str">
        <f t="shared" si="48"/>
        <v xml:space="preserve">LATIN AMER. &amp; CARIB   </v>
      </c>
      <c r="G207" t="str">
        <f t="shared" si="49"/>
        <v xml:space="preserve">LATIN AMER. &amp; CARIB  </v>
      </c>
      <c r="H207" t="str">
        <f t="shared" si="50"/>
        <v xml:space="preserve">LATIN AMER. &amp; CARIB </v>
      </c>
      <c r="I207" t="str">
        <f t="shared" si="50"/>
        <v>LATIN AMER. &amp; CARIB</v>
      </c>
      <c r="J207" t="str">
        <f t="shared" si="50"/>
        <v>LATIN AMER. &amp; CARIB</v>
      </c>
      <c r="K207" t="str">
        <f t="shared" si="50"/>
        <v>LATIN AMER. &amp; CARIB</v>
      </c>
      <c r="L207" t="str">
        <f t="shared" si="50"/>
        <v>LATIN AMER. &amp; CARIB</v>
      </c>
      <c r="M207" t="str">
        <f t="shared" si="50"/>
        <v>LATIN AMER. &amp; CARIB</v>
      </c>
      <c r="N207" t="str">
        <f t="shared" si="50"/>
        <v>LATIN AMER. &amp; CARIB</v>
      </c>
      <c r="O207" t="str">
        <f t="shared" si="50"/>
        <v>LATIN AMER. &amp; CARIB</v>
      </c>
      <c r="P207" t="str">
        <f t="shared" si="50"/>
        <v>LATIN AMER. &amp; CARIB</v>
      </c>
      <c r="Q207" t="str">
        <f t="shared" si="50"/>
        <v>LATIN AMER. &amp; CARIB</v>
      </c>
      <c r="R207" t="str">
        <f t="shared" si="50"/>
        <v>LATIN AMER. &amp; CARIB</v>
      </c>
      <c r="S207" t="str">
        <f t="shared" si="50"/>
        <v>LATIN AMER. &amp; CARIB</v>
      </c>
      <c r="T207" t="str">
        <f t="shared" si="50"/>
        <v>LATIN AMER. &amp; CARIB</v>
      </c>
      <c r="U207" t="str">
        <f t="shared" si="50"/>
        <v>LATIN AMER. &amp; CARIB</v>
      </c>
      <c r="V207" t="str">
        <f t="shared" si="50"/>
        <v>LATIN AMER. &amp; CARIB</v>
      </c>
      <c r="W207" t="str">
        <f t="shared" si="50"/>
        <v>LATIN AMER. &amp; CARIB</v>
      </c>
      <c r="X207" t="str">
        <f t="shared" si="50"/>
        <v>LATIN AMER. &amp; CARIB</v>
      </c>
      <c r="Y207" t="str">
        <f t="shared" si="50"/>
        <v>LATIN AMER. &amp; CARIB</v>
      </c>
      <c r="Z207" t="str">
        <f t="shared" si="50"/>
        <v>LATIN AMER. &amp; CARIB</v>
      </c>
      <c r="AA207" t="str">
        <f t="shared" si="50"/>
        <v>LATIN AMER. &amp; CARIB</v>
      </c>
      <c r="AB207" t="str">
        <f t="shared" si="51"/>
        <v>LATIN AMER. &amp; CARIB</v>
      </c>
      <c r="AC207" t="str">
        <f t="shared" si="51"/>
        <v>LATIN AMER. &amp; CARIB</v>
      </c>
      <c r="AD207" t="str">
        <f t="shared" si="51"/>
        <v>LATIN AMER. &amp; CARIB</v>
      </c>
      <c r="AE207" t="str">
        <f t="shared" si="51"/>
        <v>LATIN AMER. &amp; CARIB</v>
      </c>
      <c r="AF207" t="str">
        <f t="shared" si="51"/>
        <v>LATIN AMER. &amp; CARIB</v>
      </c>
      <c r="AG207" t="str">
        <f t="shared" si="51"/>
        <v>LATIN AMER. &amp; CARIB</v>
      </c>
      <c r="AH207" t="str">
        <f t="shared" si="51"/>
        <v>LATIN AMER. &amp; CARIB</v>
      </c>
      <c r="AI207" t="str">
        <f t="shared" si="51"/>
        <v>LATIN AMER. &amp; CARIB</v>
      </c>
      <c r="AJ207" t="str">
        <f t="shared" si="51"/>
        <v>LATIN AMER. &amp; CARIB</v>
      </c>
      <c r="AK207" t="str">
        <f t="shared" si="51"/>
        <v>LATIN AMER. &amp; CARIB</v>
      </c>
      <c r="AL207" t="str">
        <f t="shared" si="51"/>
        <v>LATIN AMER. &amp; CARIB</v>
      </c>
      <c r="AM207" t="str">
        <f t="shared" si="51"/>
        <v>LATIN AMER. &amp; CARIB</v>
      </c>
      <c r="AN207" t="str">
        <f t="shared" si="51"/>
        <v>LATIN AMER. &amp; CARIB</v>
      </c>
      <c r="AO207" t="str">
        <f t="shared" si="51"/>
        <v>LATIN AMER. &amp; CARIB</v>
      </c>
      <c r="AP207" t="str">
        <f t="shared" si="51"/>
        <v>LATIN AMER. &amp; CARIB</v>
      </c>
      <c r="AQ207" t="str">
        <f t="shared" si="51"/>
        <v>LATIN AMER. &amp; CARIB</v>
      </c>
      <c r="AR207" t="str">
        <f t="shared" si="51"/>
        <v>LATIN AMER. &amp; CARIB</v>
      </c>
      <c r="AS207" t="str">
        <f t="shared" si="51"/>
        <v>LATIN AMER. &amp; CARIB</v>
      </c>
      <c r="AT207" t="str">
        <f t="shared" si="51"/>
        <v>LATIN AMER. &amp; CARIB</v>
      </c>
      <c r="AU207" t="str">
        <f t="shared" si="51"/>
        <v>LATIN AMER. &amp; CARIB</v>
      </c>
      <c r="AV207" t="str">
        <f t="shared" si="51"/>
        <v>LATIN AMER. &amp; CARIB</v>
      </c>
      <c r="AW207" t="str">
        <f t="shared" si="51"/>
        <v>LATIN AMER. &amp; CARIB</v>
      </c>
      <c r="AX207" t="str">
        <f t="shared" si="51"/>
        <v>LATIN AMER. &amp; CARIB</v>
      </c>
      <c r="AY207" t="str">
        <f t="shared" si="51"/>
        <v>LATIN AMER. &amp; CARIB</v>
      </c>
      <c r="AZ207" t="str">
        <f t="shared" si="51"/>
        <v>LATIN AMER. &amp; CARIB</v>
      </c>
      <c r="BA207" t="str">
        <f t="shared" si="51"/>
        <v>LATIN AMER. &amp; CARIB</v>
      </c>
      <c r="BB207" t="s">
        <v>675</v>
      </c>
    </row>
    <row r="208" spans="1:54" ht="14.5" x14ac:dyDescent="0.35">
      <c r="A208" s="13" t="s">
        <v>585</v>
      </c>
      <c r="B208" s="17" t="s">
        <v>374</v>
      </c>
      <c r="C208" t="str">
        <f t="shared" si="47"/>
        <v>Tunisia</v>
      </c>
      <c r="D208" s="33" t="s">
        <v>274</v>
      </c>
      <c r="E208" s="33" t="s">
        <v>672</v>
      </c>
      <c r="F208" t="str">
        <f t="shared" si="48"/>
        <v xml:space="preserve">NORTHERN AFRICA                   </v>
      </c>
      <c r="G208" t="str">
        <f t="shared" si="49"/>
        <v xml:space="preserve">NORTHERN AFRICA                  </v>
      </c>
      <c r="H208" t="str">
        <f t="shared" si="50"/>
        <v xml:space="preserve">NORTHERN AFRICA                 </v>
      </c>
      <c r="I208" t="str">
        <f t="shared" si="50"/>
        <v xml:space="preserve">NORTHERN AFRICA                </v>
      </c>
      <c r="J208" t="str">
        <f t="shared" si="50"/>
        <v xml:space="preserve">NORTHERN AFRICA               </v>
      </c>
      <c r="K208" t="str">
        <f t="shared" si="50"/>
        <v xml:space="preserve">NORTHERN AFRICA              </v>
      </c>
      <c r="L208" t="str">
        <f t="shared" si="50"/>
        <v xml:space="preserve">NORTHERN AFRICA             </v>
      </c>
      <c r="M208" t="str">
        <f t="shared" si="50"/>
        <v xml:space="preserve">NORTHERN AFRICA            </v>
      </c>
      <c r="N208" t="str">
        <f t="shared" si="50"/>
        <v xml:space="preserve">NORTHERN AFRICA           </v>
      </c>
      <c r="O208" t="str">
        <f t="shared" si="50"/>
        <v xml:space="preserve">NORTHERN AFRICA          </v>
      </c>
      <c r="P208" t="str">
        <f t="shared" si="50"/>
        <v xml:space="preserve">NORTHERN AFRICA         </v>
      </c>
      <c r="Q208" t="str">
        <f t="shared" si="50"/>
        <v xml:space="preserve">NORTHERN AFRICA        </v>
      </c>
      <c r="R208" t="str">
        <f t="shared" si="50"/>
        <v xml:space="preserve">NORTHERN AFRICA       </v>
      </c>
      <c r="S208" t="str">
        <f t="shared" si="50"/>
        <v xml:space="preserve">NORTHERN AFRICA      </v>
      </c>
      <c r="T208" t="str">
        <f t="shared" si="50"/>
        <v xml:space="preserve">NORTHERN AFRICA     </v>
      </c>
      <c r="U208" t="str">
        <f t="shared" si="50"/>
        <v xml:space="preserve">NORTHERN AFRICA    </v>
      </c>
      <c r="V208" t="str">
        <f t="shared" si="50"/>
        <v xml:space="preserve">NORTHERN AFRICA   </v>
      </c>
      <c r="W208" t="str">
        <f t="shared" si="50"/>
        <v xml:space="preserve">NORTHERN AFRICA  </v>
      </c>
      <c r="X208" t="str">
        <f t="shared" si="50"/>
        <v xml:space="preserve">NORTHERN AFRICA </v>
      </c>
      <c r="Y208" t="str">
        <f t="shared" si="50"/>
        <v>NORTHERN AFRICA</v>
      </c>
      <c r="Z208" t="str">
        <f t="shared" si="50"/>
        <v>NORTHERN AFRICA</v>
      </c>
      <c r="AA208" t="str">
        <f t="shared" si="50"/>
        <v>NORTHERN AFRICA</v>
      </c>
      <c r="AB208" t="str">
        <f t="shared" si="51"/>
        <v>NORTHERN AFRICA</v>
      </c>
      <c r="AC208" t="str">
        <f t="shared" si="51"/>
        <v>NORTHERN AFRICA</v>
      </c>
      <c r="AD208" t="str">
        <f t="shared" si="51"/>
        <v>NORTHERN AFRICA</v>
      </c>
      <c r="AE208" t="str">
        <f t="shared" si="51"/>
        <v>NORTHERN AFRICA</v>
      </c>
      <c r="AF208" t="str">
        <f t="shared" si="51"/>
        <v>NORTHERN AFRICA</v>
      </c>
      <c r="AG208" t="str">
        <f t="shared" si="51"/>
        <v>NORTHERN AFRICA</v>
      </c>
      <c r="AH208" t="str">
        <f t="shared" si="51"/>
        <v>NORTHERN AFRICA</v>
      </c>
      <c r="AI208" t="str">
        <f t="shared" si="51"/>
        <v>NORTHERN AFRICA</v>
      </c>
      <c r="AJ208" t="str">
        <f t="shared" si="51"/>
        <v>NORTHERN AFRICA</v>
      </c>
      <c r="AK208" t="str">
        <f t="shared" si="51"/>
        <v>NORTHERN AFRICA</v>
      </c>
      <c r="AL208" t="str">
        <f t="shared" si="51"/>
        <v>NORTHERN AFRICA</v>
      </c>
      <c r="AM208" t="str">
        <f t="shared" si="51"/>
        <v>NORTHERN AFRICA</v>
      </c>
      <c r="AN208" t="str">
        <f t="shared" si="51"/>
        <v>NORTHERN AFRICA</v>
      </c>
      <c r="AO208" t="str">
        <f t="shared" si="51"/>
        <v>NORTHERN AFRICA</v>
      </c>
      <c r="AP208" t="str">
        <f t="shared" si="51"/>
        <v>NORTHERN AFRICA</v>
      </c>
      <c r="AQ208" t="str">
        <f t="shared" si="51"/>
        <v>NORTHERN AFRICA</v>
      </c>
      <c r="AR208" t="str">
        <f t="shared" si="51"/>
        <v>NORTHERN AFRICA</v>
      </c>
      <c r="AS208" t="str">
        <f t="shared" si="51"/>
        <v>NORTHERN AFRICA</v>
      </c>
      <c r="AT208" t="str">
        <f t="shared" si="51"/>
        <v>NORTHERN AFRICA</v>
      </c>
      <c r="AU208" t="str">
        <f t="shared" si="51"/>
        <v>NORTHERN AFRICA</v>
      </c>
      <c r="AV208" t="str">
        <f t="shared" si="51"/>
        <v>NORTHERN AFRICA</v>
      </c>
      <c r="AW208" t="str">
        <f t="shared" si="51"/>
        <v>NORTHERN AFRICA</v>
      </c>
      <c r="AX208" t="str">
        <f t="shared" si="51"/>
        <v>NORTHERN AFRICA</v>
      </c>
      <c r="AY208" t="str">
        <f t="shared" si="51"/>
        <v>NORTHERN AFRICA</v>
      </c>
      <c r="AZ208" t="str">
        <f t="shared" si="51"/>
        <v>NORTHERN AFRICA</v>
      </c>
      <c r="BA208" t="str">
        <f t="shared" si="51"/>
        <v>NORTHERN AFRICA</v>
      </c>
      <c r="BB208" t="s">
        <v>672</v>
      </c>
    </row>
    <row r="209" spans="1:54" ht="14.5" x14ac:dyDescent="0.35">
      <c r="A209" s="13" t="s">
        <v>586</v>
      </c>
      <c r="B209" s="17" t="s">
        <v>393</v>
      </c>
      <c r="C209" t="str">
        <f t="shared" si="47"/>
        <v>Turkey</v>
      </c>
      <c r="D209" s="33" t="s">
        <v>275</v>
      </c>
      <c r="E209" s="33" t="s">
        <v>679</v>
      </c>
      <c r="F209" t="str">
        <f t="shared" si="48"/>
        <v xml:space="preserve">NEAR EAST                         </v>
      </c>
      <c r="G209" t="str">
        <f t="shared" si="49"/>
        <v xml:space="preserve">NEAR EAST                        </v>
      </c>
      <c r="H209" t="str">
        <f t="shared" si="50"/>
        <v xml:space="preserve">NEAR EAST                       </v>
      </c>
      <c r="I209" t="str">
        <f t="shared" si="50"/>
        <v xml:space="preserve">NEAR EAST                      </v>
      </c>
      <c r="J209" t="str">
        <f t="shared" si="50"/>
        <v xml:space="preserve">NEAR EAST                     </v>
      </c>
      <c r="K209" t="str">
        <f t="shared" si="50"/>
        <v xml:space="preserve">NEAR EAST                    </v>
      </c>
      <c r="L209" t="str">
        <f t="shared" si="50"/>
        <v xml:space="preserve">NEAR EAST                   </v>
      </c>
      <c r="M209" t="str">
        <f t="shared" si="50"/>
        <v xml:space="preserve">NEAR EAST                  </v>
      </c>
      <c r="N209" t="str">
        <f t="shared" si="50"/>
        <v xml:space="preserve">NEAR EAST                 </v>
      </c>
      <c r="O209" t="str">
        <f t="shared" si="50"/>
        <v xml:space="preserve">NEAR EAST                </v>
      </c>
      <c r="P209" t="str">
        <f t="shared" si="50"/>
        <v xml:space="preserve">NEAR EAST               </v>
      </c>
      <c r="Q209" t="str">
        <f t="shared" si="50"/>
        <v xml:space="preserve">NEAR EAST              </v>
      </c>
      <c r="R209" t="str">
        <f t="shared" si="50"/>
        <v xml:space="preserve">NEAR EAST             </v>
      </c>
      <c r="S209" t="str">
        <f t="shared" si="50"/>
        <v xml:space="preserve">NEAR EAST            </v>
      </c>
      <c r="T209" t="str">
        <f t="shared" si="50"/>
        <v xml:space="preserve">NEAR EAST           </v>
      </c>
      <c r="U209" t="str">
        <f t="shared" si="50"/>
        <v xml:space="preserve">NEAR EAST          </v>
      </c>
      <c r="V209" t="str">
        <f t="shared" si="50"/>
        <v xml:space="preserve">NEAR EAST         </v>
      </c>
      <c r="W209" t="str">
        <f t="shared" si="50"/>
        <v xml:space="preserve">NEAR EAST        </v>
      </c>
      <c r="X209" t="str">
        <f t="shared" si="50"/>
        <v xml:space="preserve">NEAR EAST       </v>
      </c>
      <c r="Y209" t="str">
        <f t="shared" si="50"/>
        <v xml:space="preserve">NEAR EAST      </v>
      </c>
      <c r="Z209" t="str">
        <f t="shared" si="50"/>
        <v xml:space="preserve">NEAR EAST     </v>
      </c>
      <c r="AA209" t="str">
        <f t="shared" si="50"/>
        <v xml:space="preserve">NEAR EAST    </v>
      </c>
      <c r="AB209" t="str">
        <f t="shared" si="51"/>
        <v xml:space="preserve">NEAR EAST   </v>
      </c>
      <c r="AC209" t="str">
        <f t="shared" si="51"/>
        <v xml:space="preserve">NEAR EAST  </v>
      </c>
      <c r="AD209" t="str">
        <f t="shared" si="51"/>
        <v xml:space="preserve">NEAR EAST </v>
      </c>
      <c r="AE209" t="str">
        <f t="shared" si="51"/>
        <v>NEAR EAST</v>
      </c>
      <c r="AF209" t="str">
        <f t="shared" si="51"/>
        <v>NEAR EAST</v>
      </c>
      <c r="AG209" t="str">
        <f t="shared" si="51"/>
        <v>NEAR EAST</v>
      </c>
      <c r="AH209" t="str">
        <f t="shared" si="51"/>
        <v>NEAR EAST</v>
      </c>
      <c r="AI209" t="str">
        <f t="shared" si="51"/>
        <v>NEAR EAST</v>
      </c>
      <c r="AJ209" t="str">
        <f t="shared" si="51"/>
        <v>NEAR EAST</v>
      </c>
      <c r="AK209" t="str">
        <f t="shared" si="51"/>
        <v>NEAR EAST</v>
      </c>
      <c r="AL209" t="str">
        <f t="shared" si="51"/>
        <v>NEAR EAST</v>
      </c>
      <c r="AM209" t="str">
        <f t="shared" si="51"/>
        <v>NEAR EAST</v>
      </c>
      <c r="AN209" t="str">
        <f t="shared" si="51"/>
        <v>NEAR EAST</v>
      </c>
      <c r="AO209" t="str">
        <f t="shared" si="51"/>
        <v>NEAR EAST</v>
      </c>
      <c r="AP209" t="str">
        <f t="shared" si="51"/>
        <v>NEAR EAST</v>
      </c>
      <c r="AQ209" t="str">
        <f t="shared" si="51"/>
        <v>NEAR EAST</v>
      </c>
      <c r="AR209" t="str">
        <f t="shared" si="51"/>
        <v>NEAR EAST</v>
      </c>
      <c r="AS209" t="str">
        <f t="shared" si="51"/>
        <v>NEAR EAST</v>
      </c>
      <c r="AT209" t="str">
        <f t="shared" si="51"/>
        <v>NEAR EAST</v>
      </c>
      <c r="AU209" t="str">
        <f t="shared" si="51"/>
        <v>NEAR EAST</v>
      </c>
      <c r="AV209" t="str">
        <f t="shared" si="51"/>
        <v>NEAR EAST</v>
      </c>
      <c r="AW209" t="str">
        <f t="shared" si="51"/>
        <v>NEAR EAST</v>
      </c>
      <c r="AX209" t="str">
        <f t="shared" si="51"/>
        <v>NEAR EAST</v>
      </c>
      <c r="AY209" t="str">
        <f t="shared" si="51"/>
        <v>NEAR EAST</v>
      </c>
      <c r="AZ209" t="str">
        <f t="shared" si="51"/>
        <v>NEAR EAST</v>
      </c>
      <c r="BA209" t="str">
        <f t="shared" si="51"/>
        <v>NEAR EAST</v>
      </c>
      <c r="BB209" t="s">
        <v>679</v>
      </c>
    </row>
    <row r="210" spans="1:54" ht="14.5" x14ac:dyDescent="0.35">
      <c r="A210" s="13" t="s">
        <v>587</v>
      </c>
      <c r="B210" s="17" t="s">
        <v>386</v>
      </c>
      <c r="C210" t="str">
        <f t="shared" si="47"/>
        <v>Turkmenistan</v>
      </c>
      <c r="D210" s="33" t="s">
        <v>276</v>
      </c>
      <c r="E210" s="33" t="s">
        <v>676</v>
      </c>
      <c r="F210" t="str">
        <f t="shared" si="48"/>
        <v>C.W. OF IND. STATES</v>
      </c>
      <c r="G210" t="str">
        <f t="shared" si="49"/>
        <v>C.W. OF IND. STATES</v>
      </c>
      <c r="H210" t="str">
        <f t="shared" si="50"/>
        <v>C.W. OF IND. STATES</v>
      </c>
      <c r="I210" t="str">
        <f t="shared" si="50"/>
        <v>C.W. OF IND. STATES</v>
      </c>
      <c r="J210" t="str">
        <f t="shared" si="50"/>
        <v>C.W. OF IND. STATES</v>
      </c>
      <c r="K210" t="str">
        <f t="shared" si="50"/>
        <v>C.W. OF IND. STATES</v>
      </c>
      <c r="L210" t="str">
        <f t="shared" si="50"/>
        <v>C.W. OF IND. STATES</v>
      </c>
      <c r="M210" t="str">
        <f t="shared" si="50"/>
        <v>C.W. OF IND. STATES</v>
      </c>
      <c r="N210" t="str">
        <f t="shared" si="50"/>
        <v>C.W. OF IND. STATES</v>
      </c>
      <c r="O210" t="str">
        <f t="shared" si="50"/>
        <v>C.W. OF IND. STATES</v>
      </c>
      <c r="P210" t="str">
        <f t="shared" si="50"/>
        <v>C.W. OF IND. STATES</v>
      </c>
      <c r="Q210" t="str">
        <f t="shared" si="50"/>
        <v>C.W. OF IND. STATES</v>
      </c>
      <c r="R210" t="str">
        <f t="shared" si="50"/>
        <v>C.W. OF IND. STATES</v>
      </c>
      <c r="S210" t="str">
        <f t="shared" si="50"/>
        <v>C.W. OF IND. STATES</v>
      </c>
      <c r="T210" t="str">
        <f t="shared" si="50"/>
        <v>C.W. OF IND. STATES</v>
      </c>
      <c r="U210" t="str">
        <f t="shared" si="50"/>
        <v>C.W. OF IND. STATES</v>
      </c>
      <c r="V210" t="str">
        <f t="shared" si="50"/>
        <v>C.W. OF IND. STATES</v>
      </c>
      <c r="W210" t="str">
        <f t="shared" ref="H210:AA223" si="52">IF(RIGHT(V210,1)=" ",LEFT(V210,LEN(V210)-1),V210)</f>
        <v>C.W. OF IND. STATES</v>
      </c>
      <c r="X210" t="str">
        <f t="shared" si="52"/>
        <v>C.W. OF IND. STATES</v>
      </c>
      <c r="Y210" t="str">
        <f t="shared" si="52"/>
        <v>C.W. OF IND. STATES</v>
      </c>
      <c r="Z210" t="str">
        <f t="shared" si="52"/>
        <v>C.W. OF IND. STATES</v>
      </c>
      <c r="AA210" t="str">
        <f t="shared" si="52"/>
        <v>C.W. OF IND. STATES</v>
      </c>
      <c r="AB210" t="str">
        <f t="shared" si="51"/>
        <v>C.W. OF IND. STATES</v>
      </c>
      <c r="AC210" t="str">
        <f t="shared" si="51"/>
        <v>C.W. OF IND. STATES</v>
      </c>
      <c r="AD210" t="str">
        <f t="shared" si="51"/>
        <v>C.W. OF IND. STATES</v>
      </c>
      <c r="AE210" t="str">
        <f t="shared" si="51"/>
        <v>C.W. OF IND. STATES</v>
      </c>
      <c r="AF210" t="str">
        <f t="shared" si="51"/>
        <v>C.W. OF IND. STATES</v>
      </c>
      <c r="AG210" t="str">
        <f t="shared" si="51"/>
        <v>C.W. OF IND. STATES</v>
      </c>
      <c r="AH210" t="str">
        <f t="shared" si="51"/>
        <v>C.W. OF IND. STATES</v>
      </c>
      <c r="AI210" t="str">
        <f t="shared" si="51"/>
        <v>C.W. OF IND. STATES</v>
      </c>
      <c r="AJ210" t="str">
        <f t="shared" si="51"/>
        <v>C.W. OF IND. STATES</v>
      </c>
      <c r="AK210" t="str">
        <f t="shared" si="51"/>
        <v>C.W. OF IND. STATES</v>
      </c>
      <c r="AL210" t="str">
        <f t="shared" si="51"/>
        <v>C.W. OF IND. STATES</v>
      </c>
      <c r="AM210" t="str">
        <f t="shared" si="51"/>
        <v>C.W. OF IND. STATES</v>
      </c>
      <c r="AN210" t="str">
        <f t="shared" si="51"/>
        <v>C.W. OF IND. STATES</v>
      </c>
      <c r="AO210" t="str">
        <f t="shared" si="51"/>
        <v>C.W. OF IND. STATES</v>
      </c>
      <c r="AP210" t="str">
        <f t="shared" si="51"/>
        <v>C.W. OF IND. STATES</v>
      </c>
      <c r="AQ210" t="str">
        <f t="shared" si="51"/>
        <v>C.W. OF IND. STATES</v>
      </c>
      <c r="AR210" t="str">
        <f t="shared" si="51"/>
        <v>C.W. OF IND. STATES</v>
      </c>
      <c r="AS210" t="str">
        <f t="shared" si="51"/>
        <v>C.W. OF IND. STATES</v>
      </c>
      <c r="AT210" t="str">
        <f t="shared" si="51"/>
        <v>C.W. OF IND. STATES</v>
      </c>
      <c r="AU210" t="str">
        <f t="shared" si="51"/>
        <v>C.W. OF IND. STATES</v>
      </c>
      <c r="AV210" t="str">
        <f t="shared" si="51"/>
        <v>C.W. OF IND. STATES</v>
      </c>
      <c r="AW210" t="str">
        <f t="shared" si="51"/>
        <v>C.W. OF IND. STATES</v>
      </c>
      <c r="AX210" t="str">
        <f t="shared" si="51"/>
        <v>C.W. OF IND. STATES</v>
      </c>
      <c r="AY210" t="str">
        <f t="shared" si="51"/>
        <v>C.W. OF IND. STATES</v>
      </c>
      <c r="AZ210" t="str">
        <f t="shared" si="51"/>
        <v>C.W. OF IND. STATES</v>
      </c>
      <c r="BA210" t="str">
        <f t="shared" si="51"/>
        <v>C.W. OF IND. STATES</v>
      </c>
      <c r="BB210" t="s">
        <v>676</v>
      </c>
    </row>
    <row r="211" spans="1:54" ht="14.5" x14ac:dyDescent="0.35">
      <c r="A211" s="12" t="s">
        <v>588</v>
      </c>
      <c r="B211" s="17" t="s">
        <v>382</v>
      </c>
      <c r="C211" t="str">
        <f t="shared" si="47"/>
        <v>Turks &amp; Caicos Is</v>
      </c>
      <c r="D211" s="33" t="s">
        <v>664</v>
      </c>
      <c r="E211" s="33" t="s">
        <v>675</v>
      </c>
      <c r="F211" t="str">
        <f t="shared" si="48"/>
        <v xml:space="preserve">LATIN AMER. &amp; CARIB   </v>
      </c>
      <c r="G211" t="str">
        <f t="shared" si="49"/>
        <v xml:space="preserve">LATIN AMER. &amp; CARIB  </v>
      </c>
      <c r="H211" t="str">
        <f t="shared" si="52"/>
        <v xml:space="preserve">LATIN AMER. &amp; CARIB </v>
      </c>
      <c r="I211" t="str">
        <f t="shared" si="52"/>
        <v>LATIN AMER. &amp; CARIB</v>
      </c>
      <c r="J211" t="str">
        <f t="shared" si="52"/>
        <v>LATIN AMER. &amp; CARIB</v>
      </c>
      <c r="K211" t="str">
        <f t="shared" si="52"/>
        <v>LATIN AMER. &amp; CARIB</v>
      </c>
      <c r="L211" t="str">
        <f t="shared" si="52"/>
        <v>LATIN AMER. &amp; CARIB</v>
      </c>
      <c r="M211" t="str">
        <f t="shared" si="52"/>
        <v>LATIN AMER. &amp; CARIB</v>
      </c>
      <c r="N211" t="str">
        <f t="shared" si="52"/>
        <v>LATIN AMER. &amp; CARIB</v>
      </c>
      <c r="O211" t="str">
        <f t="shared" si="52"/>
        <v>LATIN AMER. &amp; CARIB</v>
      </c>
      <c r="P211" t="str">
        <f t="shared" si="52"/>
        <v>LATIN AMER. &amp; CARIB</v>
      </c>
      <c r="Q211" t="str">
        <f t="shared" si="52"/>
        <v>LATIN AMER. &amp; CARIB</v>
      </c>
      <c r="R211" t="str">
        <f t="shared" si="52"/>
        <v>LATIN AMER. &amp; CARIB</v>
      </c>
      <c r="S211" t="str">
        <f t="shared" si="52"/>
        <v>LATIN AMER. &amp; CARIB</v>
      </c>
      <c r="T211" t="str">
        <f t="shared" si="52"/>
        <v>LATIN AMER. &amp; CARIB</v>
      </c>
      <c r="U211" t="str">
        <f t="shared" si="52"/>
        <v>LATIN AMER. &amp; CARIB</v>
      </c>
      <c r="V211" t="str">
        <f t="shared" si="52"/>
        <v>LATIN AMER. &amp; CARIB</v>
      </c>
      <c r="W211" t="str">
        <f t="shared" si="52"/>
        <v>LATIN AMER. &amp; CARIB</v>
      </c>
      <c r="X211" t="str">
        <f t="shared" si="52"/>
        <v>LATIN AMER. &amp; CARIB</v>
      </c>
      <c r="Y211" t="str">
        <f t="shared" si="52"/>
        <v>LATIN AMER. &amp; CARIB</v>
      </c>
      <c r="Z211" t="str">
        <f t="shared" si="52"/>
        <v>LATIN AMER. &amp; CARIB</v>
      </c>
      <c r="AA211" t="str">
        <f t="shared" si="52"/>
        <v>LATIN AMER. &amp; CARIB</v>
      </c>
      <c r="AB211" t="str">
        <f t="shared" si="51"/>
        <v>LATIN AMER. &amp; CARIB</v>
      </c>
      <c r="AC211" t="str">
        <f t="shared" si="51"/>
        <v>LATIN AMER. &amp; CARIB</v>
      </c>
      <c r="AD211" t="str">
        <f t="shared" si="51"/>
        <v>LATIN AMER. &amp; CARIB</v>
      </c>
      <c r="AE211" t="str">
        <f t="shared" si="51"/>
        <v>LATIN AMER. &amp; CARIB</v>
      </c>
      <c r="AF211" t="str">
        <f t="shared" si="51"/>
        <v>LATIN AMER. &amp; CARIB</v>
      </c>
      <c r="AG211" t="str">
        <f t="shared" si="51"/>
        <v>LATIN AMER. &amp; CARIB</v>
      </c>
      <c r="AH211" t="str">
        <f t="shared" si="51"/>
        <v>LATIN AMER. &amp; CARIB</v>
      </c>
      <c r="AI211" t="str">
        <f t="shared" si="51"/>
        <v>LATIN AMER. &amp; CARIB</v>
      </c>
      <c r="AJ211" t="str">
        <f t="shared" si="51"/>
        <v>LATIN AMER. &amp; CARIB</v>
      </c>
      <c r="AK211" t="str">
        <f t="shared" si="51"/>
        <v>LATIN AMER. &amp; CARIB</v>
      </c>
      <c r="AL211" t="str">
        <f t="shared" si="51"/>
        <v>LATIN AMER. &amp; CARIB</v>
      </c>
      <c r="AM211" t="str">
        <f t="shared" si="51"/>
        <v>LATIN AMER. &amp; CARIB</v>
      </c>
      <c r="AN211" t="str">
        <f t="shared" si="51"/>
        <v>LATIN AMER. &amp; CARIB</v>
      </c>
      <c r="AO211" t="str">
        <f t="shared" si="51"/>
        <v>LATIN AMER. &amp; CARIB</v>
      </c>
      <c r="AP211" t="str">
        <f t="shared" si="51"/>
        <v>LATIN AMER. &amp; CARIB</v>
      </c>
      <c r="AQ211" t="str">
        <f t="shared" si="51"/>
        <v>LATIN AMER. &amp; CARIB</v>
      </c>
      <c r="AR211" t="str">
        <f t="shared" si="51"/>
        <v>LATIN AMER. &amp; CARIB</v>
      </c>
      <c r="AS211" t="str">
        <f t="shared" si="51"/>
        <v>LATIN AMER. &amp; CARIB</v>
      </c>
      <c r="AT211" t="str">
        <f t="shared" si="51"/>
        <v>LATIN AMER. &amp; CARIB</v>
      </c>
      <c r="AU211" t="str">
        <f t="shared" si="51"/>
        <v>LATIN AMER. &amp; CARIB</v>
      </c>
      <c r="AV211" t="str">
        <f t="shared" si="51"/>
        <v>LATIN AMER. &amp; CARIB</v>
      </c>
      <c r="AW211" t="str">
        <f t="shared" si="51"/>
        <v>LATIN AMER. &amp; CARIB</v>
      </c>
      <c r="AX211" t="str">
        <f t="shared" si="51"/>
        <v>LATIN AMER. &amp; CARIB</v>
      </c>
      <c r="AY211" t="str">
        <f t="shared" si="51"/>
        <v>LATIN AMER. &amp; CARIB</v>
      </c>
      <c r="AZ211" t="str">
        <f t="shared" si="51"/>
        <v>LATIN AMER. &amp; CARIB</v>
      </c>
      <c r="BA211" t="str">
        <f t="shared" si="51"/>
        <v>LATIN AMER. &amp; CARIB</v>
      </c>
      <c r="BB211" t="s">
        <v>675</v>
      </c>
    </row>
    <row r="212" spans="1:54" ht="14.5" x14ac:dyDescent="0.35">
      <c r="A212" s="13" t="s">
        <v>589</v>
      </c>
      <c r="B212" s="17" t="s">
        <v>376</v>
      </c>
      <c r="C212" t="str">
        <f t="shared" si="47"/>
        <v>Tuvalu</v>
      </c>
      <c r="D212" s="33" t="s">
        <v>278</v>
      </c>
      <c r="E212" s="33" t="s">
        <v>678</v>
      </c>
      <c r="F212" t="str">
        <f t="shared" si="48"/>
        <v xml:space="preserve">OCEANIA                           </v>
      </c>
      <c r="G212" t="str">
        <f t="shared" si="49"/>
        <v xml:space="preserve">OCEANIA                          </v>
      </c>
      <c r="H212" t="str">
        <f t="shared" si="52"/>
        <v xml:space="preserve">OCEANIA                         </v>
      </c>
      <c r="I212" t="str">
        <f t="shared" si="52"/>
        <v xml:space="preserve">OCEANIA                        </v>
      </c>
      <c r="J212" t="str">
        <f t="shared" si="52"/>
        <v xml:space="preserve">OCEANIA                       </v>
      </c>
      <c r="K212" t="str">
        <f t="shared" si="52"/>
        <v xml:space="preserve">OCEANIA                      </v>
      </c>
      <c r="L212" t="str">
        <f t="shared" si="52"/>
        <v xml:space="preserve">OCEANIA                     </v>
      </c>
      <c r="M212" t="str">
        <f t="shared" si="52"/>
        <v xml:space="preserve">OCEANIA                    </v>
      </c>
      <c r="N212" t="str">
        <f t="shared" si="52"/>
        <v xml:space="preserve">OCEANIA                   </v>
      </c>
      <c r="O212" t="str">
        <f t="shared" si="52"/>
        <v xml:space="preserve">OCEANIA                  </v>
      </c>
      <c r="P212" t="str">
        <f t="shared" si="52"/>
        <v xml:space="preserve">OCEANIA                 </v>
      </c>
      <c r="Q212" t="str">
        <f t="shared" si="52"/>
        <v xml:space="preserve">OCEANIA                </v>
      </c>
      <c r="R212" t="str">
        <f t="shared" si="52"/>
        <v xml:space="preserve">OCEANIA               </v>
      </c>
      <c r="S212" t="str">
        <f t="shared" si="52"/>
        <v xml:space="preserve">OCEANIA              </v>
      </c>
      <c r="T212" t="str">
        <f t="shared" si="52"/>
        <v xml:space="preserve">OCEANIA             </v>
      </c>
      <c r="U212" t="str">
        <f t="shared" si="52"/>
        <v xml:space="preserve">OCEANIA            </v>
      </c>
      <c r="V212" t="str">
        <f t="shared" si="52"/>
        <v xml:space="preserve">OCEANIA           </v>
      </c>
      <c r="W212" t="str">
        <f t="shared" si="52"/>
        <v xml:space="preserve">OCEANIA          </v>
      </c>
      <c r="X212" t="str">
        <f t="shared" si="52"/>
        <v xml:space="preserve">OCEANIA         </v>
      </c>
      <c r="Y212" t="str">
        <f t="shared" si="52"/>
        <v xml:space="preserve">OCEANIA        </v>
      </c>
      <c r="Z212" t="str">
        <f t="shared" si="52"/>
        <v xml:space="preserve">OCEANIA       </v>
      </c>
      <c r="AA212" t="str">
        <f t="shared" si="52"/>
        <v xml:space="preserve">OCEANIA      </v>
      </c>
      <c r="AB212" t="str">
        <f t="shared" si="51"/>
        <v xml:space="preserve">OCEANIA     </v>
      </c>
      <c r="AC212" t="str">
        <f t="shared" si="51"/>
        <v xml:space="preserve">OCEANIA    </v>
      </c>
      <c r="AD212" t="str">
        <f t="shared" si="51"/>
        <v xml:space="preserve">OCEANIA   </v>
      </c>
      <c r="AE212" t="str">
        <f t="shared" si="51"/>
        <v xml:space="preserve">OCEANIA  </v>
      </c>
      <c r="AF212" t="str">
        <f t="shared" si="51"/>
        <v xml:space="preserve">OCEANIA </v>
      </c>
      <c r="AG212" t="str">
        <f t="shared" si="51"/>
        <v>OCEANIA</v>
      </c>
      <c r="AH212" t="str">
        <f t="shared" si="51"/>
        <v>OCEANIA</v>
      </c>
      <c r="AI212" t="str">
        <f t="shared" si="51"/>
        <v>OCEANIA</v>
      </c>
      <c r="AJ212" t="str">
        <f t="shared" si="51"/>
        <v>OCEANIA</v>
      </c>
      <c r="AK212" t="str">
        <f t="shared" si="51"/>
        <v>OCEANIA</v>
      </c>
      <c r="AL212" t="str">
        <f t="shared" si="51"/>
        <v>OCEANIA</v>
      </c>
      <c r="AM212" t="str">
        <f t="shared" si="51"/>
        <v>OCEANIA</v>
      </c>
      <c r="AN212" t="str">
        <f t="shared" si="51"/>
        <v>OCEANIA</v>
      </c>
      <c r="AO212" t="str">
        <f t="shared" si="51"/>
        <v>OCEANIA</v>
      </c>
      <c r="AP212" t="str">
        <f t="shared" si="51"/>
        <v>OCEANIA</v>
      </c>
      <c r="AQ212" t="str">
        <f t="shared" si="51"/>
        <v>OCEANIA</v>
      </c>
      <c r="AR212" t="str">
        <f t="shared" si="51"/>
        <v>OCEANIA</v>
      </c>
      <c r="AS212" t="str">
        <f t="shared" si="51"/>
        <v>OCEANIA</v>
      </c>
      <c r="AT212" t="str">
        <f t="shared" si="51"/>
        <v>OCEANIA</v>
      </c>
      <c r="AU212" t="str">
        <f t="shared" si="51"/>
        <v>OCEANIA</v>
      </c>
      <c r="AV212" t="str">
        <f t="shared" si="51"/>
        <v>OCEANIA</v>
      </c>
      <c r="AW212" t="str">
        <f t="shared" si="51"/>
        <v>OCEANIA</v>
      </c>
      <c r="AX212" t="str">
        <f t="shared" si="51"/>
        <v>OCEANIA</v>
      </c>
      <c r="AY212" t="str">
        <f t="shared" si="51"/>
        <v>OCEANIA</v>
      </c>
      <c r="AZ212" t="str">
        <f t="shared" si="51"/>
        <v>OCEANIA</v>
      </c>
      <c r="BA212" t="str">
        <f t="shared" si="51"/>
        <v>OCEANIA</v>
      </c>
      <c r="BB212" t="s">
        <v>678</v>
      </c>
    </row>
    <row r="213" spans="1:54" ht="14.5" x14ac:dyDescent="0.35">
      <c r="A213" s="13" t="s">
        <v>590</v>
      </c>
      <c r="B213" s="17" t="s">
        <v>380</v>
      </c>
      <c r="C213" t="str">
        <f t="shared" si="47"/>
        <v>Uganda</v>
      </c>
      <c r="D213" s="33" t="s">
        <v>279</v>
      </c>
      <c r="E213" s="33" t="s">
        <v>674</v>
      </c>
      <c r="F213" t="str">
        <f t="shared" si="48"/>
        <v xml:space="preserve">SUB-SAHARAN AFRICA                </v>
      </c>
      <c r="G213" t="str">
        <f t="shared" si="49"/>
        <v xml:space="preserve">SUB-SAHARAN AFRICA               </v>
      </c>
      <c r="H213" t="str">
        <f t="shared" si="52"/>
        <v xml:space="preserve">SUB-SAHARAN AFRICA              </v>
      </c>
      <c r="I213" t="str">
        <f t="shared" si="52"/>
        <v xml:space="preserve">SUB-SAHARAN AFRICA             </v>
      </c>
      <c r="J213" t="str">
        <f t="shared" si="52"/>
        <v xml:space="preserve">SUB-SAHARAN AFRICA            </v>
      </c>
      <c r="K213" t="str">
        <f t="shared" si="52"/>
        <v xml:space="preserve">SUB-SAHARAN AFRICA           </v>
      </c>
      <c r="L213" t="str">
        <f t="shared" si="52"/>
        <v xml:space="preserve">SUB-SAHARAN AFRICA          </v>
      </c>
      <c r="M213" t="str">
        <f t="shared" si="52"/>
        <v xml:space="preserve">SUB-SAHARAN AFRICA         </v>
      </c>
      <c r="N213" t="str">
        <f t="shared" si="52"/>
        <v xml:space="preserve">SUB-SAHARAN AFRICA        </v>
      </c>
      <c r="O213" t="str">
        <f t="shared" si="52"/>
        <v xml:space="preserve">SUB-SAHARAN AFRICA       </v>
      </c>
      <c r="P213" t="str">
        <f t="shared" si="52"/>
        <v xml:space="preserve">SUB-SAHARAN AFRICA      </v>
      </c>
      <c r="Q213" t="str">
        <f t="shared" si="52"/>
        <v xml:space="preserve">SUB-SAHARAN AFRICA     </v>
      </c>
      <c r="R213" t="str">
        <f t="shared" si="52"/>
        <v xml:space="preserve">SUB-SAHARAN AFRICA    </v>
      </c>
      <c r="S213" t="str">
        <f t="shared" si="52"/>
        <v xml:space="preserve">SUB-SAHARAN AFRICA   </v>
      </c>
      <c r="T213" t="str">
        <f t="shared" si="52"/>
        <v xml:space="preserve">SUB-SAHARAN AFRICA  </v>
      </c>
      <c r="U213" t="str">
        <f t="shared" si="52"/>
        <v xml:space="preserve">SUB-SAHARAN AFRICA </v>
      </c>
      <c r="V213" t="str">
        <f t="shared" si="52"/>
        <v>SUB-SAHARAN AFRICA</v>
      </c>
      <c r="W213" t="str">
        <f t="shared" si="52"/>
        <v>SUB-SAHARAN AFRICA</v>
      </c>
      <c r="X213" t="str">
        <f t="shared" si="52"/>
        <v>SUB-SAHARAN AFRICA</v>
      </c>
      <c r="Y213" t="str">
        <f t="shared" si="52"/>
        <v>SUB-SAHARAN AFRICA</v>
      </c>
      <c r="Z213" t="str">
        <f t="shared" si="52"/>
        <v>SUB-SAHARAN AFRICA</v>
      </c>
      <c r="AA213" t="str">
        <f t="shared" si="52"/>
        <v>SUB-SAHARAN AFRICA</v>
      </c>
      <c r="AB213" t="str">
        <f t="shared" si="51"/>
        <v>SUB-SAHARAN AFRICA</v>
      </c>
      <c r="AC213" t="str">
        <f t="shared" si="51"/>
        <v>SUB-SAHARAN AFRICA</v>
      </c>
      <c r="AD213" t="str">
        <f t="shared" si="51"/>
        <v>SUB-SAHARAN AFRICA</v>
      </c>
      <c r="AE213" t="str">
        <f t="shared" si="51"/>
        <v>SUB-SAHARAN AFRICA</v>
      </c>
      <c r="AF213" t="str">
        <f t="shared" si="51"/>
        <v>SUB-SAHARAN AFRICA</v>
      </c>
      <c r="AG213" t="str">
        <f t="shared" si="51"/>
        <v>SUB-SAHARAN AFRICA</v>
      </c>
      <c r="AH213" t="str">
        <f t="shared" si="51"/>
        <v>SUB-SAHARAN AFRICA</v>
      </c>
      <c r="AI213" t="str">
        <f t="shared" si="51"/>
        <v>SUB-SAHARAN AFRICA</v>
      </c>
      <c r="AJ213" t="str">
        <f t="shared" si="51"/>
        <v>SUB-SAHARAN AFRICA</v>
      </c>
      <c r="AK213" t="str">
        <f t="shared" si="51"/>
        <v>SUB-SAHARAN AFRICA</v>
      </c>
      <c r="AL213" t="str">
        <f t="shared" si="51"/>
        <v>SUB-SAHARAN AFRICA</v>
      </c>
      <c r="AM213" t="str">
        <f t="shared" si="51"/>
        <v>SUB-SAHARAN AFRICA</v>
      </c>
      <c r="AN213" t="str">
        <f t="shared" si="51"/>
        <v>SUB-SAHARAN AFRICA</v>
      </c>
      <c r="AO213" t="str">
        <f t="shared" si="51"/>
        <v>SUB-SAHARAN AFRICA</v>
      </c>
      <c r="AP213" t="str">
        <f t="shared" si="51"/>
        <v>SUB-SAHARAN AFRICA</v>
      </c>
      <c r="AQ213" t="str">
        <f t="shared" si="51"/>
        <v>SUB-SAHARAN AFRICA</v>
      </c>
      <c r="AR213" t="str">
        <f t="shared" si="51"/>
        <v>SUB-SAHARAN AFRICA</v>
      </c>
      <c r="AS213" t="str">
        <f t="shared" si="51"/>
        <v>SUB-SAHARAN AFRICA</v>
      </c>
      <c r="AT213" t="str">
        <f t="shared" si="51"/>
        <v>SUB-SAHARAN AFRICA</v>
      </c>
      <c r="AU213" t="str">
        <f t="shared" si="51"/>
        <v>SUB-SAHARAN AFRICA</v>
      </c>
      <c r="AV213" t="str">
        <f t="shared" si="51"/>
        <v>SUB-SAHARAN AFRICA</v>
      </c>
      <c r="AW213" t="str">
        <f t="shared" si="51"/>
        <v>SUB-SAHARAN AFRICA</v>
      </c>
      <c r="AX213" t="str">
        <f t="shared" si="51"/>
        <v>SUB-SAHARAN AFRICA</v>
      </c>
      <c r="AY213" t="str">
        <f t="shared" si="51"/>
        <v>SUB-SAHARAN AFRICA</v>
      </c>
      <c r="AZ213" t="str">
        <f t="shared" si="51"/>
        <v>SUB-SAHARAN AFRICA</v>
      </c>
      <c r="BA213" t="str">
        <f t="shared" si="51"/>
        <v>SUB-SAHARAN AFRICA</v>
      </c>
      <c r="BB213" t="s">
        <v>674</v>
      </c>
    </row>
    <row r="214" spans="1:54" ht="14.5" x14ac:dyDescent="0.35">
      <c r="A214" s="13" t="s">
        <v>591</v>
      </c>
      <c r="B214" s="17" t="s">
        <v>386</v>
      </c>
      <c r="C214" t="str">
        <f t="shared" si="47"/>
        <v>Ukraine</v>
      </c>
      <c r="D214" s="33" t="s">
        <v>280</v>
      </c>
      <c r="E214" s="33" t="s">
        <v>676</v>
      </c>
      <c r="F214" t="str">
        <f t="shared" si="48"/>
        <v>C.W. OF IND. STATES</v>
      </c>
      <c r="G214" t="str">
        <f t="shared" si="49"/>
        <v>C.W. OF IND. STATES</v>
      </c>
      <c r="H214" t="str">
        <f t="shared" si="52"/>
        <v>C.W. OF IND. STATES</v>
      </c>
      <c r="I214" t="str">
        <f t="shared" si="52"/>
        <v>C.W. OF IND. STATES</v>
      </c>
      <c r="J214" t="str">
        <f t="shared" si="52"/>
        <v>C.W. OF IND. STATES</v>
      </c>
      <c r="K214" t="str">
        <f t="shared" si="52"/>
        <v>C.W. OF IND. STATES</v>
      </c>
      <c r="L214" t="str">
        <f t="shared" si="52"/>
        <v>C.W. OF IND. STATES</v>
      </c>
      <c r="M214" t="str">
        <f t="shared" si="52"/>
        <v>C.W. OF IND. STATES</v>
      </c>
      <c r="N214" t="str">
        <f t="shared" si="52"/>
        <v>C.W. OF IND. STATES</v>
      </c>
      <c r="O214" t="str">
        <f t="shared" si="52"/>
        <v>C.W. OF IND. STATES</v>
      </c>
      <c r="P214" t="str">
        <f t="shared" si="52"/>
        <v>C.W. OF IND. STATES</v>
      </c>
      <c r="Q214" t="str">
        <f t="shared" si="52"/>
        <v>C.W. OF IND. STATES</v>
      </c>
      <c r="R214" t="str">
        <f t="shared" si="52"/>
        <v>C.W. OF IND. STATES</v>
      </c>
      <c r="S214" t="str">
        <f t="shared" si="52"/>
        <v>C.W. OF IND. STATES</v>
      </c>
      <c r="T214" t="str">
        <f t="shared" si="52"/>
        <v>C.W. OF IND. STATES</v>
      </c>
      <c r="U214" t="str">
        <f t="shared" si="52"/>
        <v>C.W. OF IND. STATES</v>
      </c>
      <c r="V214" t="str">
        <f t="shared" si="52"/>
        <v>C.W. OF IND. STATES</v>
      </c>
      <c r="W214" t="str">
        <f t="shared" si="52"/>
        <v>C.W. OF IND. STATES</v>
      </c>
      <c r="X214" t="str">
        <f t="shared" si="52"/>
        <v>C.W. OF IND. STATES</v>
      </c>
      <c r="Y214" t="str">
        <f t="shared" si="52"/>
        <v>C.W. OF IND. STATES</v>
      </c>
      <c r="Z214" t="str">
        <f t="shared" si="52"/>
        <v>C.W. OF IND. STATES</v>
      </c>
      <c r="AA214" t="str">
        <f t="shared" si="52"/>
        <v>C.W. OF IND. STATES</v>
      </c>
      <c r="AB214" t="str">
        <f t="shared" si="51"/>
        <v>C.W. OF IND. STATES</v>
      </c>
      <c r="AC214" t="str">
        <f t="shared" si="51"/>
        <v>C.W. OF IND. STATES</v>
      </c>
      <c r="AD214" t="str">
        <f t="shared" si="51"/>
        <v>C.W. OF IND. STATES</v>
      </c>
      <c r="AE214" t="str">
        <f t="shared" si="51"/>
        <v>C.W. OF IND. STATES</v>
      </c>
      <c r="AF214" t="str">
        <f t="shared" si="51"/>
        <v>C.W. OF IND. STATES</v>
      </c>
      <c r="AG214" t="str">
        <f t="shared" si="51"/>
        <v>C.W. OF IND. STATES</v>
      </c>
      <c r="AH214" t="str">
        <f t="shared" si="51"/>
        <v>C.W. OF IND. STATES</v>
      </c>
      <c r="AI214" t="str">
        <f t="shared" si="51"/>
        <v>C.W. OF IND. STATES</v>
      </c>
      <c r="AJ214" t="str">
        <f t="shared" si="51"/>
        <v>C.W. OF IND. STATES</v>
      </c>
      <c r="AK214" t="str">
        <f t="shared" si="51"/>
        <v>C.W. OF IND. STATES</v>
      </c>
      <c r="AL214" t="str">
        <f t="shared" si="51"/>
        <v>C.W. OF IND. STATES</v>
      </c>
      <c r="AM214" t="str">
        <f t="shared" si="51"/>
        <v>C.W. OF IND. STATES</v>
      </c>
      <c r="AN214" t="str">
        <f t="shared" si="51"/>
        <v>C.W. OF IND. STATES</v>
      </c>
      <c r="AO214" t="str">
        <f t="shared" si="51"/>
        <v>C.W. OF IND. STATES</v>
      </c>
      <c r="AP214" t="str">
        <f t="shared" si="51"/>
        <v>C.W. OF IND. STATES</v>
      </c>
      <c r="AQ214" t="str">
        <f t="shared" si="51"/>
        <v>C.W. OF IND. STATES</v>
      </c>
      <c r="AR214" t="str">
        <f t="shared" si="51"/>
        <v>C.W. OF IND. STATES</v>
      </c>
      <c r="AS214" t="str">
        <f t="shared" si="51"/>
        <v>C.W. OF IND. STATES</v>
      </c>
      <c r="AT214" t="str">
        <f t="shared" si="51"/>
        <v>C.W. OF IND. STATES</v>
      </c>
      <c r="AU214" t="str">
        <f t="shared" si="51"/>
        <v>C.W. OF IND. STATES</v>
      </c>
      <c r="AV214" t="str">
        <f t="shared" si="51"/>
        <v>C.W. OF IND. STATES</v>
      </c>
      <c r="AW214" t="str">
        <f t="shared" si="51"/>
        <v>C.W. OF IND. STATES</v>
      </c>
      <c r="AX214" t="str">
        <f t="shared" si="51"/>
        <v>C.W. OF IND. STATES</v>
      </c>
      <c r="AY214" t="str">
        <f t="shared" si="51"/>
        <v>C.W. OF IND. STATES</v>
      </c>
      <c r="AZ214" t="str">
        <f t="shared" si="51"/>
        <v>C.W. OF IND. STATES</v>
      </c>
      <c r="BA214" t="str">
        <f t="shared" si="51"/>
        <v>C.W. OF IND. STATES</v>
      </c>
      <c r="BB214" t="s">
        <v>676</v>
      </c>
    </row>
    <row r="215" spans="1:54" ht="14.5" x14ac:dyDescent="0.35">
      <c r="A215" s="12" t="s">
        <v>592</v>
      </c>
      <c r="B215" s="17" t="s">
        <v>393</v>
      </c>
      <c r="C215" t="str">
        <f t="shared" si="47"/>
        <v>United Arab Emirates</v>
      </c>
      <c r="D215" s="33" t="s">
        <v>281</v>
      </c>
      <c r="E215" s="33" t="s">
        <v>679</v>
      </c>
      <c r="F215" t="str">
        <f t="shared" si="48"/>
        <v xml:space="preserve">NEAR EAST                         </v>
      </c>
      <c r="G215" t="str">
        <f t="shared" si="49"/>
        <v xml:space="preserve">NEAR EAST                        </v>
      </c>
      <c r="H215" t="str">
        <f t="shared" si="52"/>
        <v xml:space="preserve">NEAR EAST                       </v>
      </c>
      <c r="I215" t="str">
        <f t="shared" si="52"/>
        <v xml:space="preserve">NEAR EAST                      </v>
      </c>
      <c r="J215" t="str">
        <f t="shared" si="52"/>
        <v xml:space="preserve">NEAR EAST                     </v>
      </c>
      <c r="K215" t="str">
        <f t="shared" si="52"/>
        <v xml:space="preserve">NEAR EAST                    </v>
      </c>
      <c r="L215" t="str">
        <f t="shared" si="52"/>
        <v xml:space="preserve">NEAR EAST                   </v>
      </c>
      <c r="M215" t="str">
        <f t="shared" si="52"/>
        <v xml:space="preserve">NEAR EAST                  </v>
      </c>
      <c r="N215" t="str">
        <f t="shared" si="52"/>
        <v xml:space="preserve">NEAR EAST                 </v>
      </c>
      <c r="O215" t="str">
        <f t="shared" si="52"/>
        <v xml:space="preserve">NEAR EAST                </v>
      </c>
      <c r="P215" t="str">
        <f t="shared" si="52"/>
        <v xml:space="preserve">NEAR EAST               </v>
      </c>
      <c r="Q215" t="str">
        <f t="shared" si="52"/>
        <v xml:space="preserve">NEAR EAST              </v>
      </c>
      <c r="R215" t="str">
        <f t="shared" si="52"/>
        <v xml:space="preserve">NEAR EAST             </v>
      </c>
      <c r="S215" t="str">
        <f t="shared" si="52"/>
        <v xml:space="preserve">NEAR EAST            </v>
      </c>
      <c r="T215" t="str">
        <f t="shared" si="52"/>
        <v xml:space="preserve">NEAR EAST           </v>
      </c>
      <c r="U215" t="str">
        <f t="shared" si="52"/>
        <v xml:space="preserve">NEAR EAST          </v>
      </c>
      <c r="V215" t="str">
        <f t="shared" si="52"/>
        <v xml:space="preserve">NEAR EAST         </v>
      </c>
      <c r="W215" t="str">
        <f t="shared" si="52"/>
        <v xml:space="preserve">NEAR EAST        </v>
      </c>
      <c r="X215" t="str">
        <f t="shared" si="52"/>
        <v xml:space="preserve">NEAR EAST       </v>
      </c>
      <c r="Y215" t="str">
        <f t="shared" si="52"/>
        <v xml:space="preserve">NEAR EAST      </v>
      </c>
      <c r="Z215" t="str">
        <f t="shared" si="52"/>
        <v xml:space="preserve">NEAR EAST     </v>
      </c>
      <c r="AA215" t="str">
        <f t="shared" si="52"/>
        <v xml:space="preserve">NEAR EAST    </v>
      </c>
      <c r="AB215" t="str">
        <f t="shared" si="51"/>
        <v xml:space="preserve">NEAR EAST   </v>
      </c>
      <c r="AC215" t="str">
        <f t="shared" si="51"/>
        <v xml:space="preserve">NEAR EAST  </v>
      </c>
      <c r="AD215" t="str">
        <f t="shared" si="51"/>
        <v xml:space="preserve">NEAR EAST </v>
      </c>
      <c r="AE215" t="str">
        <f t="shared" ref="AB215:BA222" si="53">IF(RIGHT(AD215,1)=" ",LEFT(AD215,LEN(AD215)-1),AD215)</f>
        <v>NEAR EAST</v>
      </c>
      <c r="AF215" t="str">
        <f t="shared" si="53"/>
        <v>NEAR EAST</v>
      </c>
      <c r="AG215" t="str">
        <f t="shared" si="53"/>
        <v>NEAR EAST</v>
      </c>
      <c r="AH215" t="str">
        <f t="shared" si="53"/>
        <v>NEAR EAST</v>
      </c>
      <c r="AI215" t="str">
        <f t="shared" si="53"/>
        <v>NEAR EAST</v>
      </c>
      <c r="AJ215" t="str">
        <f t="shared" si="53"/>
        <v>NEAR EAST</v>
      </c>
      <c r="AK215" t="str">
        <f t="shared" si="53"/>
        <v>NEAR EAST</v>
      </c>
      <c r="AL215" t="str">
        <f t="shared" si="53"/>
        <v>NEAR EAST</v>
      </c>
      <c r="AM215" t="str">
        <f t="shared" si="53"/>
        <v>NEAR EAST</v>
      </c>
      <c r="AN215" t="str">
        <f t="shared" si="53"/>
        <v>NEAR EAST</v>
      </c>
      <c r="AO215" t="str">
        <f t="shared" si="53"/>
        <v>NEAR EAST</v>
      </c>
      <c r="AP215" t="str">
        <f t="shared" si="53"/>
        <v>NEAR EAST</v>
      </c>
      <c r="AQ215" t="str">
        <f t="shared" si="53"/>
        <v>NEAR EAST</v>
      </c>
      <c r="AR215" t="str">
        <f t="shared" si="53"/>
        <v>NEAR EAST</v>
      </c>
      <c r="AS215" t="str">
        <f t="shared" si="53"/>
        <v>NEAR EAST</v>
      </c>
      <c r="AT215" t="str">
        <f t="shared" si="53"/>
        <v>NEAR EAST</v>
      </c>
      <c r="AU215" t="str">
        <f t="shared" si="53"/>
        <v>NEAR EAST</v>
      </c>
      <c r="AV215" t="str">
        <f t="shared" si="53"/>
        <v>NEAR EAST</v>
      </c>
      <c r="AW215" t="str">
        <f t="shared" si="53"/>
        <v>NEAR EAST</v>
      </c>
      <c r="AX215" t="str">
        <f t="shared" si="53"/>
        <v>NEAR EAST</v>
      </c>
      <c r="AY215" t="str">
        <f t="shared" si="53"/>
        <v>NEAR EAST</v>
      </c>
      <c r="AZ215" t="str">
        <f t="shared" si="53"/>
        <v>NEAR EAST</v>
      </c>
      <c r="BA215" t="str">
        <f t="shared" si="53"/>
        <v>NEAR EAST</v>
      </c>
      <c r="BB215" t="s">
        <v>679</v>
      </c>
    </row>
    <row r="216" spans="1:54" ht="14.5" x14ac:dyDescent="0.35">
      <c r="A216" s="13" t="s">
        <v>593</v>
      </c>
      <c r="B216" s="17" t="s">
        <v>378</v>
      </c>
      <c r="C216" t="str">
        <f t="shared" si="47"/>
        <v>United Kingdom</v>
      </c>
      <c r="D216" s="33" t="s">
        <v>630</v>
      </c>
      <c r="E216" s="33" t="s">
        <v>673</v>
      </c>
      <c r="F216" t="str">
        <f t="shared" si="48"/>
        <v xml:space="preserve">WESTERN EUROPE                    </v>
      </c>
      <c r="G216" t="str">
        <f t="shared" si="49"/>
        <v xml:space="preserve">WESTERN EUROPE                   </v>
      </c>
      <c r="H216" t="str">
        <f t="shared" si="52"/>
        <v xml:space="preserve">WESTERN EUROPE                  </v>
      </c>
      <c r="I216" t="str">
        <f t="shared" si="52"/>
        <v xml:space="preserve">WESTERN EUROPE                 </v>
      </c>
      <c r="J216" t="str">
        <f t="shared" si="52"/>
        <v xml:space="preserve">WESTERN EUROPE                </v>
      </c>
      <c r="K216" t="str">
        <f t="shared" si="52"/>
        <v xml:space="preserve">WESTERN EUROPE               </v>
      </c>
      <c r="L216" t="str">
        <f t="shared" si="52"/>
        <v xml:space="preserve">WESTERN EUROPE              </v>
      </c>
      <c r="M216" t="str">
        <f t="shared" si="52"/>
        <v xml:space="preserve">WESTERN EUROPE             </v>
      </c>
      <c r="N216" t="str">
        <f t="shared" si="52"/>
        <v xml:space="preserve">WESTERN EUROPE            </v>
      </c>
      <c r="O216" t="str">
        <f t="shared" si="52"/>
        <v xml:space="preserve">WESTERN EUROPE           </v>
      </c>
      <c r="P216" t="str">
        <f t="shared" si="52"/>
        <v xml:space="preserve">WESTERN EUROPE          </v>
      </c>
      <c r="Q216" t="str">
        <f t="shared" si="52"/>
        <v xml:space="preserve">WESTERN EUROPE         </v>
      </c>
      <c r="R216" t="str">
        <f t="shared" si="52"/>
        <v xml:space="preserve">WESTERN EUROPE        </v>
      </c>
      <c r="S216" t="str">
        <f t="shared" si="52"/>
        <v xml:space="preserve">WESTERN EUROPE       </v>
      </c>
      <c r="T216" t="str">
        <f t="shared" si="52"/>
        <v xml:space="preserve">WESTERN EUROPE      </v>
      </c>
      <c r="U216" t="str">
        <f t="shared" si="52"/>
        <v xml:space="preserve">WESTERN EUROPE     </v>
      </c>
      <c r="V216" t="str">
        <f t="shared" si="52"/>
        <v xml:space="preserve">WESTERN EUROPE    </v>
      </c>
      <c r="W216" t="str">
        <f t="shared" si="52"/>
        <v xml:space="preserve">WESTERN EUROPE   </v>
      </c>
      <c r="X216" t="str">
        <f t="shared" si="52"/>
        <v xml:space="preserve">WESTERN EUROPE  </v>
      </c>
      <c r="Y216" t="str">
        <f t="shared" si="52"/>
        <v xml:space="preserve">WESTERN EUROPE </v>
      </c>
      <c r="Z216" t="str">
        <f t="shared" si="52"/>
        <v>WESTERN EUROPE</v>
      </c>
      <c r="AA216" t="str">
        <f t="shared" si="52"/>
        <v>WESTERN EUROPE</v>
      </c>
      <c r="AB216" t="str">
        <f t="shared" si="53"/>
        <v>WESTERN EUROPE</v>
      </c>
      <c r="AC216" t="str">
        <f t="shared" si="53"/>
        <v>WESTERN EUROPE</v>
      </c>
      <c r="AD216" t="str">
        <f t="shared" si="53"/>
        <v>WESTERN EUROPE</v>
      </c>
      <c r="AE216" t="str">
        <f t="shared" si="53"/>
        <v>WESTERN EUROPE</v>
      </c>
      <c r="AF216" t="str">
        <f t="shared" si="53"/>
        <v>WESTERN EUROPE</v>
      </c>
      <c r="AG216" t="str">
        <f t="shared" si="53"/>
        <v>WESTERN EUROPE</v>
      </c>
      <c r="AH216" t="str">
        <f t="shared" si="53"/>
        <v>WESTERN EUROPE</v>
      </c>
      <c r="AI216" t="str">
        <f t="shared" si="53"/>
        <v>WESTERN EUROPE</v>
      </c>
      <c r="AJ216" t="str">
        <f t="shared" si="53"/>
        <v>WESTERN EUROPE</v>
      </c>
      <c r="AK216" t="str">
        <f t="shared" si="53"/>
        <v>WESTERN EUROPE</v>
      </c>
      <c r="AL216" t="str">
        <f t="shared" si="53"/>
        <v>WESTERN EUROPE</v>
      </c>
      <c r="AM216" t="str">
        <f t="shared" si="53"/>
        <v>WESTERN EUROPE</v>
      </c>
      <c r="AN216" t="str">
        <f t="shared" si="53"/>
        <v>WESTERN EUROPE</v>
      </c>
      <c r="AO216" t="str">
        <f t="shared" si="53"/>
        <v>WESTERN EUROPE</v>
      </c>
      <c r="AP216" t="str">
        <f t="shared" si="53"/>
        <v>WESTERN EUROPE</v>
      </c>
      <c r="AQ216" t="str">
        <f t="shared" si="53"/>
        <v>WESTERN EUROPE</v>
      </c>
      <c r="AR216" t="str">
        <f t="shared" si="53"/>
        <v>WESTERN EUROPE</v>
      </c>
      <c r="AS216" t="str">
        <f t="shared" si="53"/>
        <v>WESTERN EUROPE</v>
      </c>
      <c r="AT216" t="str">
        <f t="shared" si="53"/>
        <v>WESTERN EUROPE</v>
      </c>
      <c r="AU216" t="str">
        <f t="shared" si="53"/>
        <v>WESTERN EUROPE</v>
      </c>
      <c r="AV216" t="str">
        <f t="shared" si="53"/>
        <v>WESTERN EUROPE</v>
      </c>
      <c r="AW216" t="str">
        <f t="shared" si="53"/>
        <v>WESTERN EUROPE</v>
      </c>
      <c r="AX216" t="str">
        <f t="shared" si="53"/>
        <v>WESTERN EUROPE</v>
      </c>
      <c r="AY216" t="str">
        <f t="shared" si="53"/>
        <v>WESTERN EUROPE</v>
      </c>
      <c r="AZ216" t="str">
        <f t="shared" si="53"/>
        <v>WESTERN EUROPE</v>
      </c>
      <c r="BA216" t="str">
        <f t="shared" si="53"/>
        <v>WESTERN EUROPE</v>
      </c>
      <c r="BB216" t="s">
        <v>673</v>
      </c>
    </row>
    <row r="217" spans="1:54" ht="14.5" x14ac:dyDescent="0.35">
      <c r="A217" s="13" t="s">
        <v>594</v>
      </c>
      <c r="B217" s="17" t="s">
        <v>401</v>
      </c>
      <c r="C217" t="str">
        <f t="shared" si="47"/>
        <v>United States</v>
      </c>
      <c r="D217" s="33" t="s">
        <v>631</v>
      </c>
      <c r="E217" s="33" t="s">
        <v>677</v>
      </c>
      <c r="F217" t="str">
        <f t="shared" si="48"/>
        <v xml:space="preserve">NORTHERN AMERICA                  </v>
      </c>
      <c r="G217" t="str">
        <f t="shared" si="49"/>
        <v xml:space="preserve">NORTHERN AMERICA                 </v>
      </c>
      <c r="H217" t="str">
        <f t="shared" si="52"/>
        <v xml:space="preserve">NORTHERN AMERICA                </v>
      </c>
      <c r="I217" t="str">
        <f t="shared" si="52"/>
        <v xml:space="preserve">NORTHERN AMERICA               </v>
      </c>
      <c r="J217" t="str">
        <f t="shared" si="52"/>
        <v xml:space="preserve">NORTHERN AMERICA              </v>
      </c>
      <c r="K217" t="str">
        <f t="shared" si="52"/>
        <v xml:space="preserve">NORTHERN AMERICA             </v>
      </c>
      <c r="L217" t="str">
        <f t="shared" si="52"/>
        <v xml:space="preserve">NORTHERN AMERICA            </v>
      </c>
      <c r="M217" t="str">
        <f t="shared" si="52"/>
        <v xml:space="preserve">NORTHERN AMERICA           </v>
      </c>
      <c r="N217" t="str">
        <f t="shared" si="52"/>
        <v xml:space="preserve">NORTHERN AMERICA          </v>
      </c>
      <c r="O217" t="str">
        <f t="shared" si="52"/>
        <v xml:space="preserve">NORTHERN AMERICA         </v>
      </c>
      <c r="P217" t="str">
        <f t="shared" si="52"/>
        <v xml:space="preserve">NORTHERN AMERICA        </v>
      </c>
      <c r="Q217" t="str">
        <f t="shared" si="52"/>
        <v xml:space="preserve">NORTHERN AMERICA       </v>
      </c>
      <c r="R217" t="str">
        <f t="shared" si="52"/>
        <v xml:space="preserve">NORTHERN AMERICA      </v>
      </c>
      <c r="S217" t="str">
        <f t="shared" si="52"/>
        <v xml:space="preserve">NORTHERN AMERICA     </v>
      </c>
      <c r="T217" t="str">
        <f t="shared" si="52"/>
        <v xml:space="preserve">NORTHERN AMERICA    </v>
      </c>
      <c r="U217" t="str">
        <f t="shared" si="52"/>
        <v xml:space="preserve">NORTHERN AMERICA   </v>
      </c>
      <c r="V217" t="str">
        <f t="shared" si="52"/>
        <v xml:space="preserve">NORTHERN AMERICA  </v>
      </c>
      <c r="W217" t="str">
        <f t="shared" si="52"/>
        <v xml:space="preserve">NORTHERN AMERICA </v>
      </c>
      <c r="X217" t="str">
        <f t="shared" si="52"/>
        <v>NORTHERN AMERICA</v>
      </c>
      <c r="Y217" t="str">
        <f t="shared" si="52"/>
        <v>NORTHERN AMERICA</v>
      </c>
      <c r="Z217" t="str">
        <f t="shared" si="52"/>
        <v>NORTHERN AMERICA</v>
      </c>
      <c r="AA217" t="str">
        <f t="shared" si="52"/>
        <v>NORTHERN AMERICA</v>
      </c>
      <c r="AB217" t="str">
        <f t="shared" si="53"/>
        <v>NORTHERN AMERICA</v>
      </c>
      <c r="AC217" t="str">
        <f t="shared" si="53"/>
        <v>NORTHERN AMERICA</v>
      </c>
      <c r="AD217" t="str">
        <f t="shared" si="53"/>
        <v>NORTHERN AMERICA</v>
      </c>
      <c r="AE217" t="str">
        <f t="shared" si="53"/>
        <v>NORTHERN AMERICA</v>
      </c>
      <c r="AF217" t="str">
        <f t="shared" si="53"/>
        <v>NORTHERN AMERICA</v>
      </c>
      <c r="AG217" t="str">
        <f t="shared" si="53"/>
        <v>NORTHERN AMERICA</v>
      </c>
      <c r="AH217" t="str">
        <f t="shared" si="53"/>
        <v>NORTHERN AMERICA</v>
      </c>
      <c r="AI217" t="str">
        <f t="shared" si="53"/>
        <v>NORTHERN AMERICA</v>
      </c>
      <c r="AJ217" t="str">
        <f t="shared" si="53"/>
        <v>NORTHERN AMERICA</v>
      </c>
      <c r="AK217" t="str">
        <f t="shared" si="53"/>
        <v>NORTHERN AMERICA</v>
      </c>
      <c r="AL217" t="str">
        <f t="shared" si="53"/>
        <v>NORTHERN AMERICA</v>
      </c>
      <c r="AM217" t="str">
        <f t="shared" si="53"/>
        <v>NORTHERN AMERICA</v>
      </c>
      <c r="AN217" t="str">
        <f t="shared" si="53"/>
        <v>NORTHERN AMERICA</v>
      </c>
      <c r="AO217" t="str">
        <f t="shared" si="53"/>
        <v>NORTHERN AMERICA</v>
      </c>
      <c r="AP217" t="str">
        <f t="shared" si="53"/>
        <v>NORTHERN AMERICA</v>
      </c>
      <c r="AQ217" t="str">
        <f t="shared" si="53"/>
        <v>NORTHERN AMERICA</v>
      </c>
      <c r="AR217" t="str">
        <f t="shared" si="53"/>
        <v>NORTHERN AMERICA</v>
      </c>
      <c r="AS217" t="str">
        <f t="shared" si="53"/>
        <v>NORTHERN AMERICA</v>
      </c>
      <c r="AT217" t="str">
        <f t="shared" si="53"/>
        <v>NORTHERN AMERICA</v>
      </c>
      <c r="AU217" t="str">
        <f t="shared" si="53"/>
        <v>NORTHERN AMERICA</v>
      </c>
      <c r="AV217" t="str">
        <f t="shared" si="53"/>
        <v>NORTHERN AMERICA</v>
      </c>
      <c r="AW217" t="str">
        <f t="shared" si="53"/>
        <v>NORTHERN AMERICA</v>
      </c>
      <c r="AX217" t="str">
        <f t="shared" si="53"/>
        <v>NORTHERN AMERICA</v>
      </c>
      <c r="AY217" t="str">
        <f t="shared" si="53"/>
        <v>NORTHERN AMERICA</v>
      </c>
      <c r="AZ217" t="str">
        <f t="shared" si="53"/>
        <v>NORTHERN AMERICA</v>
      </c>
      <c r="BA217" t="str">
        <f t="shared" si="53"/>
        <v>NORTHERN AMERICA</v>
      </c>
      <c r="BB217" t="s">
        <v>677</v>
      </c>
    </row>
    <row r="218" spans="1:54" ht="14.5" x14ac:dyDescent="0.35">
      <c r="A218" s="13" t="s">
        <v>595</v>
      </c>
      <c r="B218" s="17" t="s">
        <v>382</v>
      </c>
      <c r="C218" t="str">
        <f t="shared" si="47"/>
        <v>Uruguay</v>
      </c>
      <c r="D218" s="33" t="s">
        <v>286</v>
      </c>
      <c r="E218" s="33" t="s">
        <v>675</v>
      </c>
      <c r="F218" t="str">
        <f t="shared" si="48"/>
        <v xml:space="preserve">LATIN AMER. &amp; CARIB   </v>
      </c>
      <c r="G218" t="str">
        <f t="shared" si="49"/>
        <v xml:space="preserve">LATIN AMER. &amp; CARIB  </v>
      </c>
      <c r="H218" t="str">
        <f t="shared" si="52"/>
        <v xml:space="preserve">LATIN AMER. &amp; CARIB </v>
      </c>
      <c r="I218" t="str">
        <f t="shared" si="52"/>
        <v>LATIN AMER. &amp; CARIB</v>
      </c>
      <c r="J218" t="str">
        <f t="shared" si="52"/>
        <v>LATIN AMER. &amp; CARIB</v>
      </c>
      <c r="K218" t="str">
        <f t="shared" si="52"/>
        <v>LATIN AMER. &amp; CARIB</v>
      </c>
      <c r="L218" t="str">
        <f t="shared" si="52"/>
        <v>LATIN AMER. &amp; CARIB</v>
      </c>
      <c r="M218" t="str">
        <f t="shared" si="52"/>
        <v>LATIN AMER. &amp; CARIB</v>
      </c>
      <c r="N218" t="str">
        <f t="shared" si="52"/>
        <v>LATIN AMER. &amp; CARIB</v>
      </c>
      <c r="O218" t="str">
        <f t="shared" si="52"/>
        <v>LATIN AMER. &amp; CARIB</v>
      </c>
      <c r="P218" t="str">
        <f t="shared" si="52"/>
        <v>LATIN AMER. &amp; CARIB</v>
      </c>
      <c r="Q218" t="str">
        <f t="shared" si="52"/>
        <v>LATIN AMER. &amp; CARIB</v>
      </c>
      <c r="R218" t="str">
        <f t="shared" si="52"/>
        <v>LATIN AMER. &amp; CARIB</v>
      </c>
      <c r="S218" t="str">
        <f t="shared" si="52"/>
        <v>LATIN AMER. &amp; CARIB</v>
      </c>
      <c r="T218" t="str">
        <f t="shared" si="52"/>
        <v>LATIN AMER. &amp; CARIB</v>
      </c>
      <c r="U218" t="str">
        <f t="shared" si="52"/>
        <v>LATIN AMER. &amp; CARIB</v>
      </c>
      <c r="V218" t="str">
        <f t="shared" si="52"/>
        <v>LATIN AMER. &amp; CARIB</v>
      </c>
      <c r="W218" t="str">
        <f t="shared" si="52"/>
        <v>LATIN AMER. &amp; CARIB</v>
      </c>
      <c r="X218" t="str">
        <f t="shared" si="52"/>
        <v>LATIN AMER. &amp; CARIB</v>
      </c>
      <c r="Y218" t="str">
        <f t="shared" si="52"/>
        <v>LATIN AMER. &amp; CARIB</v>
      </c>
      <c r="Z218" t="str">
        <f t="shared" si="52"/>
        <v>LATIN AMER. &amp; CARIB</v>
      </c>
      <c r="AA218" t="str">
        <f t="shared" si="52"/>
        <v>LATIN AMER. &amp; CARIB</v>
      </c>
      <c r="AB218" t="str">
        <f t="shared" si="53"/>
        <v>LATIN AMER. &amp; CARIB</v>
      </c>
      <c r="AC218" t="str">
        <f t="shared" si="53"/>
        <v>LATIN AMER. &amp; CARIB</v>
      </c>
      <c r="AD218" t="str">
        <f t="shared" si="53"/>
        <v>LATIN AMER. &amp; CARIB</v>
      </c>
      <c r="AE218" t="str">
        <f t="shared" si="53"/>
        <v>LATIN AMER. &amp; CARIB</v>
      </c>
      <c r="AF218" t="str">
        <f t="shared" si="53"/>
        <v>LATIN AMER. &amp; CARIB</v>
      </c>
      <c r="AG218" t="str">
        <f t="shared" si="53"/>
        <v>LATIN AMER. &amp; CARIB</v>
      </c>
      <c r="AH218" t="str">
        <f t="shared" si="53"/>
        <v>LATIN AMER. &amp; CARIB</v>
      </c>
      <c r="AI218" t="str">
        <f t="shared" si="53"/>
        <v>LATIN AMER. &amp; CARIB</v>
      </c>
      <c r="AJ218" t="str">
        <f t="shared" si="53"/>
        <v>LATIN AMER. &amp; CARIB</v>
      </c>
      <c r="AK218" t="str">
        <f t="shared" si="53"/>
        <v>LATIN AMER. &amp; CARIB</v>
      </c>
      <c r="AL218" t="str">
        <f t="shared" si="53"/>
        <v>LATIN AMER. &amp; CARIB</v>
      </c>
      <c r="AM218" t="str">
        <f t="shared" si="53"/>
        <v>LATIN AMER. &amp; CARIB</v>
      </c>
      <c r="AN218" t="str">
        <f t="shared" si="53"/>
        <v>LATIN AMER. &amp; CARIB</v>
      </c>
      <c r="AO218" t="str">
        <f t="shared" si="53"/>
        <v>LATIN AMER. &amp; CARIB</v>
      </c>
      <c r="AP218" t="str">
        <f t="shared" si="53"/>
        <v>LATIN AMER. &amp; CARIB</v>
      </c>
      <c r="AQ218" t="str">
        <f t="shared" si="53"/>
        <v>LATIN AMER. &amp; CARIB</v>
      </c>
      <c r="AR218" t="str">
        <f t="shared" si="53"/>
        <v>LATIN AMER. &amp; CARIB</v>
      </c>
      <c r="AS218" t="str">
        <f t="shared" si="53"/>
        <v>LATIN AMER. &amp; CARIB</v>
      </c>
      <c r="AT218" t="str">
        <f t="shared" si="53"/>
        <v>LATIN AMER. &amp; CARIB</v>
      </c>
      <c r="AU218" t="str">
        <f t="shared" si="53"/>
        <v>LATIN AMER. &amp; CARIB</v>
      </c>
      <c r="AV218" t="str">
        <f t="shared" si="53"/>
        <v>LATIN AMER. &amp; CARIB</v>
      </c>
      <c r="AW218" t="str">
        <f t="shared" si="53"/>
        <v>LATIN AMER. &amp; CARIB</v>
      </c>
      <c r="AX218" t="str">
        <f t="shared" si="53"/>
        <v>LATIN AMER. &amp; CARIB</v>
      </c>
      <c r="AY218" t="str">
        <f t="shared" si="53"/>
        <v>LATIN AMER. &amp; CARIB</v>
      </c>
      <c r="AZ218" t="str">
        <f t="shared" si="53"/>
        <v>LATIN AMER. &amp; CARIB</v>
      </c>
      <c r="BA218" t="str">
        <f t="shared" si="53"/>
        <v>LATIN AMER. &amp; CARIB</v>
      </c>
      <c r="BB218" t="s">
        <v>675</v>
      </c>
    </row>
    <row r="219" spans="1:54" ht="14.5" x14ac:dyDescent="0.35">
      <c r="A219" s="13" t="s">
        <v>596</v>
      </c>
      <c r="B219" s="17" t="s">
        <v>386</v>
      </c>
      <c r="C219" t="str">
        <f t="shared" si="47"/>
        <v>Uzbekistan</v>
      </c>
      <c r="D219" s="33" t="s">
        <v>287</v>
      </c>
      <c r="E219" s="33" t="s">
        <v>676</v>
      </c>
      <c r="F219" t="str">
        <f t="shared" si="48"/>
        <v>C.W. OF IND. STATES</v>
      </c>
      <c r="G219" t="str">
        <f t="shared" si="49"/>
        <v>C.W. OF IND. STATES</v>
      </c>
      <c r="H219" t="str">
        <f t="shared" si="52"/>
        <v>C.W. OF IND. STATES</v>
      </c>
      <c r="I219" t="str">
        <f t="shared" si="52"/>
        <v>C.W. OF IND. STATES</v>
      </c>
      <c r="J219" t="str">
        <f t="shared" si="52"/>
        <v>C.W. OF IND. STATES</v>
      </c>
      <c r="K219" t="str">
        <f t="shared" si="52"/>
        <v>C.W. OF IND. STATES</v>
      </c>
      <c r="L219" t="str">
        <f t="shared" si="52"/>
        <v>C.W. OF IND. STATES</v>
      </c>
      <c r="M219" t="str">
        <f t="shared" si="52"/>
        <v>C.W. OF IND. STATES</v>
      </c>
      <c r="N219" t="str">
        <f t="shared" si="52"/>
        <v>C.W. OF IND. STATES</v>
      </c>
      <c r="O219" t="str">
        <f t="shared" si="52"/>
        <v>C.W. OF IND. STATES</v>
      </c>
      <c r="P219" t="str">
        <f t="shared" si="52"/>
        <v>C.W. OF IND. STATES</v>
      </c>
      <c r="Q219" t="str">
        <f t="shared" si="52"/>
        <v>C.W. OF IND. STATES</v>
      </c>
      <c r="R219" t="str">
        <f t="shared" si="52"/>
        <v>C.W. OF IND. STATES</v>
      </c>
      <c r="S219" t="str">
        <f t="shared" si="52"/>
        <v>C.W. OF IND. STATES</v>
      </c>
      <c r="T219" t="str">
        <f t="shared" si="52"/>
        <v>C.W. OF IND. STATES</v>
      </c>
      <c r="U219" t="str">
        <f t="shared" si="52"/>
        <v>C.W. OF IND. STATES</v>
      </c>
      <c r="V219" t="str">
        <f t="shared" si="52"/>
        <v>C.W. OF IND. STATES</v>
      </c>
      <c r="W219" t="str">
        <f t="shared" si="52"/>
        <v>C.W. OF IND. STATES</v>
      </c>
      <c r="X219" t="str">
        <f t="shared" si="52"/>
        <v>C.W. OF IND. STATES</v>
      </c>
      <c r="Y219" t="str">
        <f t="shared" si="52"/>
        <v>C.W. OF IND. STATES</v>
      </c>
      <c r="Z219" t="str">
        <f t="shared" si="52"/>
        <v>C.W. OF IND. STATES</v>
      </c>
      <c r="AA219" t="str">
        <f t="shared" si="52"/>
        <v>C.W. OF IND. STATES</v>
      </c>
      <c r="AB219" t="str">
        <f t="shared" si="53"/>
        <v>C.W. OF IND. STATES</v>
      </c>
      <c r="AC219" t="str">
        <f t="shared" si="53"/>
        <v>C.W. OF IND. STATES</v>
      </c>
      <c r="AD219" t="str">
        <f t="shared" si="53"/>
        <v>C.W. OF IND. STATES</v>
      </c>
      <c r="AE219" t="str">
        <f t="shared" si="53"/>
        <v>C.W. OF IND. STATES</v>
      </c>
      <c r="AF219" t="str">
        <f t="shared" si="53"/>
        <v>C.W. OF IND. STATES</v>
      </c>
      <c r="AG219" t="str">
        <f t="shared" si="53"/>
        <v>C.W. OF IND. STATES</v>
      </c>
      <c r="AH219" t="str">
        <f t="shared" si="53"/>
        <v>C.W. OF IND. STATES</v>
      </c>
      <c r="AI219" t="str">
        <f t="shared" si="53"/>
        <v>C.W. OF IND. STATES</v>
      </c>
      <c r="AJ219" t="str">
        <f t="shared" si="53"/>
        <v>C.W. OF IND. STATES</v>
      </c>
      <c r="AK219" t="str">
        <f t="shared" si="53"/>
        <v>C.W. OF IND. STATES</v>
      </c>
      <c r="AL219" t="str">
        <f t="shared" si="53"/>
        <v>C.W. OF IND. STATES</v>
      </c>
      <c r="AM219" t="str">
        <f t="shared" si="53"/>
        <v>C.W. OF IND. STATES</v>
      </c>
      <c r="AN219" t="str">
        <f t="shared" si="53"/>
        <v>C.W. OF IND. STATES</v>
      </c>
      <c r="AO219" t="str">
        <f t="shared" si="53"/>
        <v>C.W. OF IND. STATES</v>
      </c>
      <c r="AP219" t="str">
        <f t="shared" si="53"/>
        <v>C.W. OF IND. STATES</v>
      </c>
      <c r="AQ219" t="str">
        <f t="shared" si="53"/>
        <v>C.W. OF IND. STATES</v>
      </c>
      <c r="AR219" t="str">
        <f t="shared" si="53"/>
        <v>C.W. OF IND. STATES</v>
      </c>
      <c r="AS219" t="str">
        <f t="shared" si="53"/>
        <v>C.W. OF IND. STATES</v>
      </c>
      <c r="AT219" t="str">
        <f t="shared" si="53"/>
        <v>C.W. OF IND. STATES</v>
      </c>
      <c r="AU219" t="str">
        <f t="shared" si="53"/>
        <v>C.W. OF IND. STATES</v>
      </c>
      <c r="AV219" t="str">
        <f t="shared" si="53"/>
        <v>C.W. OF IND. STATES</v>
      </c>
      <c r="AW219" t="str">
        <f t="shared" si="53"/>
        <v>C.W. OF IND. STATES</v>
      </c>
      <c r="AX219" t="str">
        <f t="shared" si="53"/>
        <v>C.W. OF IND. STATES</v>
      </c>
      <c r="AY219" t="str">
        <f t="shared" si="53"/>
        <v>C.W. OF IND. STATES</v>
      </c>
      <c r="AZ219" t="str">
        <f t="shared" si="53"/>
        <v>C.W. OF IND. STATES</v>
      </c>
      <c r="BA219" t="str">
        <f t="shared" si="53"/>
        <v>C.W. OF IND. STATES</v>
      </c>
      <c r="BB219" t="s">
        <v>676</v>
      </c>
    </row>
    <row r="220" spans="1:54" ht="14.5" x14ac:dyDescent="0.35">
      <c r="A220" s="13" t="s">
        <v>597</v>
      </c>
      <c r="B220" s="17" t="s">
        <v>376</v>
      </c>
      <c r="C220" t="str">
        <f t="shared" si="47"/>
        <v>Vanuatu</v>
      </c>
      <c r="D220" s="33" t="s">
        <v>288</v>
      </c>
      <c r="E220" s="33" t="s">
        <v>678</v>
      </c>
      <c r="F220" t="str">
        <f t="shared" si="48"/>
        <v xml:space="preserve">OCEANIA                           </v>
      </c>
      <c r="G220" t="str">
        <f t="shared" si="49"/>
        <v xml:space="preserve">OCEANIA                          </v>
      </c>
      <c r="H220" t="str">
        <f t="shared" si="52"/>
        <v xml:space="preserve">OCEANIA                         </v>
      </c>
      <c r="I220" t="str">
        <f t="shared" si="52"/>
        <v xml:space="preserve">OCEANIA                        </v>
      </c>
      <c r="J220" t="str">
        <f t="shared" si="52"/>
        <v xml:space="preserve">OCEANIA                       </v>
      </c>
      <c r="K220" t="str">
        <f t="shared" si="52"/>
        <v xml:space="preserve">OCEANIA                      </v>
      </c>
      <c r="L220" t="str">
        <f t="shared" si="52"/>
        <v xml:space="preserve">OCEANIA                     </v>
      </c>
      <c r="M220" t="str">
        <f t="shared" si="52"/>
        <v xml:space="preserve">OCEANIA                    </v>
      </c>
      <c r="N220" t="str">
        <f t="shared" si="52"/>
        <v xml:space="preserve">OCEANIA                   </v>
      </c>
      <c r="O220" t="str">
        <f t="shared" si="52"/>
        <v xml:space="preserve">OCEANIA                  </v>
      </c>
      <c r="P220" t="str">
        <f t="shared" si="52"/>
        <v xml:space="preserve">OCEANIA                 </v>
      </c>
      <c r="Q220" t="str">
        <f t="shared" si="52"/>
        <v xml:space="preserve">OCEANIA                </v>
      </c>
      <c r="R220" t="str">
        <f t="shared" si="52"/>
        <v xml:space="preserve">OCEANIA               </v>
      </c>
      <c r="S220" t="str">
        <f t="shared" si="52"/>
        <v xml:space="preserve">OCEANIA              </v>
      </c>
      <c r="T220" t="str">
        <f t="shared" si="52"/>
        <v xml:space="preserve">OCEANIA             </v>
      </c>
      <c r="U220" t="str">
        <f t="shared" si="52"/>
        <v xml:space="preserve">OCEANIA            </v>
      </c>
      <c r="V220" t="str">
        <f t="shared" si="52"/>
        <v xml:space="preserve">OCEANIA           </v>
      </c>
      <c r="W220" t="str">
        <f t="shared" si="52"/>
        <v xml:space="preserve">OCEANIA          </v>
      </c>
      <c r="X220" t="str">
        <f t="shared" si="52"/>
        <v xml:space="preserve">OCEANIA         </v>
      </c>
      <c r="Y220" t="str">
        <f t="shared" si="52"/>
        <v xml:space="preserve">OCEANIA        </v>
      </c>
      <c r="Z220" t="str">
        <f t="shared" si="52"/>
        <v xml:space="preserve">OCEANIA       </v>
      </c>
      <c r="AA220" t="str">
        <f t="shared" si="52"/>
        <v xml:space="preserve">OCEANIA      </v>
      </c>
      <c r="AB220" t="str">
        <f t="shared" si="53"/>
        <v xml:space="preserve">OCEANIA     </v>
      </c>
      <c r="AC220" t="str">
        <f t="shared" si="53"/>
        <v xml:space="preserve">OCEANIA    </v>
      </c>
      <c r="AD220" t="str">
        <f t="shared" si="53"/>
        <v xml:space="preserve">OCEANIA   </v>
      </c>
      <c r="AE220" t="str">
        <f t="shared" si="53"/>
        <v xml:space="preserve">OCEANIA  </v>
      </c>
      <c r="AF220" t="str">
        <f t="shared" si="53"/>
        <v xml:space="preserve">OCEANIA </v>
      </c>
      <c r="AG220" t="str">
        <f t="shared" si="53"/>
        <v>OCEANIA</v>
      </c>
      <c r="AH220" t="str">
        <f t="shared" si="53"/>
        <v>OCEANIA</v>
      </c>
      <c r="AI220" t="str">
        <f t="shared" si="53"/>
        <v>OCEANIA</v>
      </c>
      <c r="AJ220" t="str">
        <f t="shared" si="53"/>
        <v>OCEANIA</v>
      </c>
      <c r="AK220" t="str">
        <f t="shared" si="53"/>
        <v>OCEANIA</v>
      </c>
      <c r="AL220" t="str">
        <f t="shared" si="53"/>
        <v>OCEANIA</v>
      </c>
      <c r="AM220" t="str">
        <f t="shared" si="53"/>
        <v>OCEANIA</v>
      </c>
      <c r="AN220" t="str">
        <f t="shared" si="53"/>
        <v>OCEANIA</v>
      </c>
      <c r="AO220" t="str">
        <f t="shared" si="53"/>
        <v>OCEANIA</v>
      </c>
      <c r="AP220" t="str">
        <f t="shared" si="53"/>
        <v>OCEANIA</v>
      </c>
      <c r="AQ220" t="str">
        <f t="shared" si="53"/>
        <v>OCEANIA</v>
      </c>
      <c r="AR220" t="str">
        <f t="shared" si="53"/>
        <v>OCEANIA</v>
      </c>
      <c r="AS220" t="str">
        <f t="shared" si="53"/>
        <v>OCEANIA</v>
      </c>
      <c r="AT220" t="str">
        <f t="shared" si="53"/>
        <v>OCEANIA</v>
      </c>
      <c r="AU220" t="str">
        <f t="shared" si="53"/>
        <v>OCEANIA</v>
      </c>
      <c r="AV220" t="str">
        <f t="shared" si="53"/>
        <v>OCEANIA</v>
      </c>
      <c r="AW220" t="str">
        <f t="shared" si="53"/>
        <v>OCEANIA</v>
      </c>
      <c r="AX220" t="str">
        <f t="shared" si="53"/>
        <v>OCEANIA</v>
      </c>
      <c r="AY220" t="str">
        <f t="shared" si="53"/>
        <v>OCEANIA</v>
      </c>
      <c r="AZ220" t="str">
        <f t="shared" si="53"/>
        <v>OCEANIA</v>
      </c>
      <c r="BA220" t="str">
        <f t="shared" si="53"/>
        <v>OCEANIA</v>
      </c>
      <c r="BB220" t="s">
        <v>678</v>
      </c>
    </row>
    <row r="221" spans="1:54" ht="14.5" x14ac:dyDescent="0.35">
      <c r="A221" s="13" t="s">
        <v>598</v>
      </c>
      <c r="B221" s="17" t="s">
        <v>382</v>
      </c>
      <c r="C221" t="str">
        <f t="shared" si="47"/>
        <v>Venezuela</v>
      </c>
      <c r="D221" s="33" t="s">
        <v>665</v>
      </c>
      <c r="E221" s="33" t="s">
        <v>675</v>
      </c>
      <c r="F221" t="str">
        <f t="shared" si="48"/>
        <v xml:space="preserve">LATIN AMER. &amp; CARIB   </v>
      </c>
      <c r="G221" t="str">
        <f t="shared" si="49"/>
        <v xml:space="preserve">LATIN AMER. &amp; CARIB  </v>
      </c>
      <c r="H221" t="str">
        <f t="shared" si="52"/>
        <v xml:space="preserve">LATIN AMER. &amp; CARIB </v>
      </c>
      <c r="I221" t="str">
        <f t="shared" si="52"/>
        <v>LATIN AMER. &amp; CARIB</v>
      </c>
      <c r="J221" t="str">
        <f t="shared" si="52"/>
        <v>LATIN AMER. &amp; CARIB</v>
      </c>
      <c r="K221" t="str">
        <f t="shared" si="52"/>
        <v>LATIN AMER. &amp; CARIB</v>
      </c>
      <c r="L221" t="str">
        <f t="shared" si="52"/>
        <v>LATIN AMER. &amp; CARIB</v>
      </c>
      <c r="M221" t="str">
        <f t="shared" si="52"/>
        <v>LATIN AMER. &amp; CARIB</v>
      </c>
      <c r="N221" t="str">
        <f t="shared" si="52"/>
        <v>LATIN AMER. &amp; CARIB</v>
      </c>
      <c r="O221" t="str">
        <f t="shared" si="52"/>
        <v>LATIN AMER. &amp; CARIB</v>
      </c>
      <c r="P221" t="str">
        <f t="shared" si="52"/>
        <v>LATIN AMER. &amp; CARIB</v>
      </c>
      <c r="Q221" t="str">
        <f t="shared" si="52"/>
        <v>LATIN AMER. &amp; CARIB</v>
      </c>
      <c r="R221" t="str">
        <f t="shared" si="52"/>
        <v>LATIN AMER. &amp; CARIB</v>
      </c>
      <c r="S221" t="str">
        <f t="shared" si="52"/>
        <v>LATIN AMER. &amp; CARIB</v>
      </c>
      <c r="T221" t="str">
        <f t="shared" si="52"/>
        <v>LATIN AMER. &amp; CARIB</v>
      </c>
      <c r="U221" t="str">
        <f t="shared" si="52"/>
        <v>LATIN AMER. &amp; CARIB</v>
      </c>
      <c r="V221" t="str">
        <f t="shared" si="52"/>
        <v>LATIN AMER. &amp; CARIB</v>
      </c>
      <c r="W221" t="str">
        <f t="shared" si="52"/>
        <v>LATIN AMER. &amp; CARIB</v>
      </c>
      <c r="X221" t="str">
        <f t="shared" si="52"/>
        <v>LATIN AMER. &amp; CARIB</v>
      </c>
      <c r="Y221" t="str">
        <f t="shared" si="52"/>
        <v>LATIN AMER. &amp; CARIB</v>
      </c>
      <c r="Z221" t="str">
        <f t="shared" si="52"/>
        <v>LATIN AMER. &amp; CARIB</v>
      </c>
      <c r="AA221" t="str">
        <f t="shared" si="52"/>
        <v>LATIN AMER. &amp; CARIB</v>
      </c>
      <c r="AB221" t="str">
        <f t="shared" si="53"/>
        <v>LATIN AMER. &amp; CARIB</v>
      </c>
      <c r="AC221" t="str">
        <f t="shared" si="53"/>
        <v>LATIN AMER. &amp; CARIB</v>
      </c>
      <c r="AD221" t="str">
        <f t="shared" si="53"/>
        <v>LATIN AMER. &amp; CARIB</v>
      </c>
      <c r="AE221" t="str">
        <f t="shared" si="53"/>
        <v>LATIN AMER. &amp; CARIB</v>
      </c>
      <c r="AF221" t="str">
        <f t="shared" si="53"/>
        <v>LATIN AMER. &amp; CARIB</v>
      </c>
      <c r="AG221" t="str">
        <f t="shared" si="53"/>
        <v>LATIN AMER. &amp; CARIB</v>
      </c>
      <c r="AH221" t="str">
        <f t="shared" si="53"/>
        <v>LATIN AMER. &amp; CARIB</v>
      </c>
      <c r="AI221" t="str">
        <f t="shared" si="53"/>
        <v>LATIN AMER. &amp; CARIB</v>
      </c>
      <c r="AJ221" t="str">
        <f t="shared" si="53"/>
        <v>LATIN AMER. &amp; CARIB</v>
      </c>
      <c r="AK221" t="str">
        <f t="shared" si="53"/>
        <v>LATIN AMER. &amp; CARIB</v>
      </c>
      <c r="AL221" t="str">
        <f t="shared" si="53"/>
        <v>LATIN AMER. &amp; CARIB</v>
      </c>
      <c r="AM221" t="str">
        <f t="shared" si="53"/>
        <v>LATIN AMER. &amp; CARIB</v>
      </c>
      <c r="AN221" t="str">
        <f t="shared" si="53"/>
        <v>LATIN AMER. &amp; CARIB</v>
      </c>
      <c r="AO221" t="str">
        <f t="shared" si="53"/>
        <v>LATIN AMER. &amp; CARIB</v>
      </c>
      <c r="AP221" t="str">
        <f t="shared" si="53"/>
        <v>LATIN AMER. &amp; CARIB</v>
      </c>
      <c r="AQ221" t="str">
        <f t="shared" si="53"/>
        <v>LATIN AMER. &amp; CARIB</v>
      </c>
      <c r="AR221" t="str">
        <f t="shared" si="53"/>
        <v>LATIN AMER. &amp; CARIB</v>
      </c>
      <c r="AS221" t="str">
        <f t="shared" si="53"/>
        <v>LATIN AMER. &amp; CARIB</v>
      </c>
      <c r="AT221" t="str">
        <f t="shared" si="53"/>
        <v>LATIN AMER. &amp; CARIB</v>
      </c>
      <c r="AU221" t="str">
        <f t="shared" si="53"/>
        <v>LATIN AMER. &amp; CARIB</v>
      </c>
      <c r="AV221" t="str">
        <f t="shared" si="53"/>
        <v>LATIN AMER. &amp; CARIB</v>
      </c>
      <c r="AW221" t="str">
        <f t="shared" si="53"/>
        <v>LATIN AMER. &amp; CARIB</v>
      </c>
      <c r="AX221" t="str">
        <f t="shared" si="53"/>
        <v>LATIN AMER. &amp; CARIB</v>
      </c>
      <c r="AY221" t="str">
        <f t="shared" si="53"/>
        <v>LATIN AMER. &amp; CARIB</v>
      </c>
      <c r="AZ221" t="str">
        <f t="shared" si="53"/>
        <v>LATIN AMER. &amp; CARIB</v>
      </c>
      <c r="BA221" t="str">
        <f t="shared" si="53"/>
        <v>LATIN AMER. &amp; CARIB</v>
      </c>
      <c r="BB221" t="s">
        <v>675</v>
      </c>
    </row>
    <row r="222" spans="1:54" ht="14.5" x14ac:dyDescent="0.35">
      <c r="A222" s="13" t="s">
        <v>599</v>
      </c>
      <c r="B222" s="17" t="s">
        <v>370</v>
      </c>
      <c r="C222" t="str">
        <f t="shared" si="47"/>
        <v>Vietnam</v>
      </c>
      <c r="D222" s="33" t="s">
        <v>666</v>
      </c>
      <c r="E222" s="33" t="s">
        <v>670</v>
      </c>
      <c r="F222" t="str">
        <f t="shared" si="48"/>
        <v xml:space="preserve">ASIA (EX. NEAR EAST)        </v>
      </c>
      <c r="G222" t="str">
        <f t="shared" si="49"/>
        <v xml:space="preserve">ASIA (EX. NEAR EAST)       </v>
      </c>
      <c r="H222" t="str">
        <f t="shared" si="52"/>
        <v xml:space="preserve">ASIA (EX. NEAR EAST)      </v>
      </c>
      <c r="I222" t="str">
        <f t="shared" si="52"/>
        <v xml:space="preserve">ASIA (EX. NEAR EAST)     </v>
      </c>
      <c r="J222" t="str">
        <f t="shared" si="52"/>
        <v xml:space="preserve">ASIA (EX. NEAR EAST)    </v>
      </c>
      <c r="K222" t="str">
        <f t="shared" si="52"/>
        <v xml:space="preserve">ASIA (EX. NEAR EAST)   </v>
      </c>
      <c r="L222" t="str">
        <f t="shared" si="52"/>
        <v xml:space="preserve">ASIA (EX. NEAR EAST)  </v>
      </c>
      <c r="M222" t="str">
        <f t="shared" si="52"/>
        <v xml:space="preserve">ASIA (EX. NEAR EAST) </v>
      </c>
      <c r="N222" t="str">
        <f t="shared" si="52"/>
        <v>ASIA (EX. NEAR EAST)</v>
      </c>
      <c r="O222" t="str">
        <f t="shared" si="52"/>
        <v>ASIA (EX. NEAR EAST)</v>
      </c>
      <c r="P222" t="str">
        <f t="shared" si="52"/>
        <v>ASIA (EX. NEAR EAST)</v>
      </c>
      <c r="Q222" t="str">
        <f t="shared" si="52"/>
        <v>ASIA (EX. NEAR EAST)</v>
      </c>
      <c r="R222" t="str">
        <f t="shared" si="52"/>
        <v>ASIA (EX. NEAR EAST)</v>
      </c>
      <c r="S222" t="str">
        <f t="shared" si="52"/>
        <v>ASIA (EX. NEAR EAST)</v>
      </c>
      <c r="T222" t="str">
        <f t="shared" si="52"/>
        <v>ASIA (EX. NEAR EAST)</v>
      </c>
      <c r="U222" t="str">
        <f t="shared" si="52"/>
        <v>ASIA (EX. NEAR EAST)</v>
      </c>
      <c r="V222" t="str">
        <f t="shared" si="52"/>
        <v>ASIA (EX. NEAR EAST)</v>
      </c>
      <c r="W222" t="str">
        <f t="shared" si="52"/>
        <v>ASIA (EX. NEAR EAST)</v>
      </c>
      <c r="X222" t="str">
        <f t="shared" si="52"/>
        <v>ASIA (EX. NEAR EAST)</v>
      </c>
      <c r="Y222" t="str">
        <f t="shared" si="52"/>
        <v>ASIA (EX. NEAR EAST)</v>
      </c>
      <c r="Z222" t="str">
        <f t="shared" si="52"/>
        <v>ASIA (EX. NEAR EAST)</v>
      </c>
      <c r="AA222" t="str">
        <f t="shared" si="52"/>
        <v>ASIA (EX. NEAR EAST)</v>
      </c>
      <c r="AB222" t="str">
        <f t="shared" si="53"/>
        <v>ASIA (EX. NEAR EAST)</v>
      </c>
      <c r="AC222" t="str">
        <f t="shared" si="53"/>
        <v>ASIA (EX. NEAR EAST)</v>
      </c>
      <c r="AD222" t="str">
        <f t="shared" si="53"/>
        <v>ASIA (EX. NEAR EAST)</v>
      </c>
      <c r="AE222" t="str">
        <f t="shared" si="53"/>
        <v>ASIA (EX. NEAR EAST)</v>
      </c>
      <c r="AF222" t="str">
        <f t="shared" si="53"/>
        <v>ASIA (EX. NEAR EAST)</v>
      </c>
      <c r="AG222" t="str">
        <f t="shared" si="53"/>
        <v>ASIA (EX. NEAR EAST)</v>
      </c>
      <c r="AH222" t="str">
        <f t="shared" si="53"/>
        <v>ASIA (EX. NEAR EAST)</v>
      </c>
      <c r="AI222" t="str">
        <f t="shared" si="53"/>
        <v>ASIA (EX. NEAR EAST)</v>
      </c>
      <c r="AJ222" t="str">
        <f t="shared" si="53"/>
        <v>ASIA (EX. NEAR EAST)</v>
      </c>
      <c r="AK222" t="str">
        <f t="shared" si="53"/>
        <v>ASIA (EX. NEAR EAST)</v>
      </c>
      <c r="AL222" t="str">
        <f t="shared" si="53"/>
        <v>ASIA (EX. NEAR EAST)</v>
      </c>
      <c r="AM222" t="str">
        <f t="shared" si="53"/>
        <v>ASIA (EX. NEAR EAST)</v>
      </c>
      <c r="AN222" t="str">
        <f t="shared" si="53"/>
        <v>ASIA (EX. NEAR EAST)</v>
      </c>
      <c r="AO222" t="str">
        <f t="shared" si="53"/>
        <v>ASIA (EX. NEAR EAST)</v>
      </c>
      <c r="AP222" t="str">
        <f t="shared" si="53"/>
        <v>ASIA (EX. NEAR EAST)</v>
      </c>
      <c r="AQ222" t="str">
        <f t="shared" si="53"/>
        <v>ASIA (EX. NEAR EAST)</v>
      </c>
      <c r="AR222" t="str">
        <f t="shared" si="53"/>
        <v>ASIA (EX. NEAR EAST)</v>
      </c>
      <c r="AS222" t="str">
        <f t="shared" si="53"/>
        <v>ASIA (EX. NEAR EAST)</v>
      </c>
      <c r="AT222" t="str">
        <f t="shared" si="53"/>
        <v>ASIA (EX. NEAR EAST)</v>
      </c>
      <c r="AU222" t="str">
        <f t="shared" si="53"/>
        <v>ASIA (EX. NEAR EAST)</v>
      </c>
      <c r="AV222" t="str">
        <f t="shared" si="53"/>
        <v>ASIA (EX. NEAR EAST)</v>
      </c>
      <c r="AW222" t="str">
        <f t="shared" si="53"/>
        <v>ASIA (EX. NEAR EAST)</v>
      </c>
      <c r="AX222" t="str">
        <f t="shared" si="53"/>
        <v>ASIA (EX. NEAR EAST)</v>
      </c>
      <c r="AY222" t="str">
        <f t="shared" si="53"/>
        <v>ASIA (EX. NEAR EAST)</v>
      </c>
      <c r="AZ222" t="str">
        <f t="shared" si="53"/>
        <v>ASIA (EX. NEAR EAST)</v>
      </c>
      <c r="BA222" t="str">
        <f t="shared" si="53"/>
        <v>ASIA (EX. NEAR EAST)</v>
      </c>
      <c r="BB222" t="s">
        <v>670</v>
      </c>
    </row>
    <row r="223" spans="1:54" ht="14.5" x14ac:dyDescent="0.35">
      <c r="A223" s="13" t="s">
        <v>600</v>
      </c>
      <c r="B223" s="17" t="s">
        <v>382</v>
      </c>
      <c r="C223" t="str">
        <f t="shared" si="47"/>
        <v>Virgin Islands</v>
      </c>
      <c r="D223" s="33" t="s">
        <v>667</v>
      </c>
      <c r="E223" s="33" t="s">
        <v>675</v>
      </c>
      <c r="F223" t="str">
        <f t="shared" si="48"/>
        <v xml:space="preserve">LATIN AMER. &amp; CARIB   </v>
      </c>
      <c r="G223" t="str">
        <f t="shared" si="49"/>
        <v xml:space="preserve">LATIN AMER. &amp; CARIB  </v>
      </c>
      <c r="H223" t="str">
        <f t="shared" si="52"/>
        <v xml:space="preserve">LATIN AMER. &amp; CARIB </v>
      </c>
      <c r="I223" t="str">
        <f t="shared" si="52"/>
        <v>LATIN AMER. &amp; CARIB</v>
      </c>
      <c r="J223" t="str">
        <f t="shared" si="52"/>
        <v>LATIN AMER. &amp; CARIB</v>
      </c>
      <c r="K223" t="str">
        <f t="shared" si="52"/>
        <v>LATIN AMER. &amp; CARIB</v>
      </c>
      <c r="L223" t="str">
        <f t="shared" si="52"/>
        <v>LATIN AMER. &amp; CARIB</v>
      </c>
      <c r="M223" t="str">
        <f t="shared" si="52"/>
        <v>LATIN AMER. &amp; CARIB</v>
      </c>
      <c r="N223" t="str">
        <f t="shared" si="52"/>
        <v>LATIN AMER. &amp; CARIB</v>
      </c>
      <c r="O223" t="str">
        <f t="shared" si="52"/>
        <v>LATIN AMER. &amp; CARIB</v>
      </c>
      <c r="P223" t="str">
        <f t="shared" si="52"/>
        <v>LATIN AMER. &amp; CARIB</v>
      </c>
      <c r="Q223" t="str">
        <f t="shared" si="52"/>
        <v>LATIN AMER. &amp; CARIB</v>
      </c>
      <c r="R223" t="str">
        <f t="shared" ref="H223:AA229" si="54">IF(RIGHT(Q223,1)=" ",LEFT(Q223,LEN(Q223)-1),Q223)</f>
        <v>LATIN AMER. &amp; CARIB</v>
      </c>
      <c r="S223" t="str">
        <f t="shared" si="54"/>
        <v>LATIN AMER. &amp; CARIB</v>
      </c>
      <c r="T223" t="str">
        <f t="shared" si="54"/>
        <v>LATIN AMER. &amp; CARIB</v>
      </c>
      <c r="U223" t="str">
        <f t="shared" si="54"/>
        <v>LATIN AMER. &amp; CARIB</v>
      </c>
      <c r="V223" t="str">
        <f t="shared" si="54"/>
        <v>LATIN AMER. &amp; CARIB</v>
      </c>
      <c r="W223" t="str">
        <f t="shared" si="54"/>
        <v>LATIN AMER. &amp; CARIB</v>
      </c>
      <c r="X223" t="str">
        <f t="shared" si="54"/>
        <v>LATIN AMER. &amp; CARIB</v>
      </c>
      <c r="Y223" t="str">
        <f t="shared" si="54"/>
        <v>LATIN AMER. &amp; CARIB</v>
      </c>
      <c r="Z223" t="str">
        <f t="shared" si="54"/>
        <v>LATIN AMER. &amp; CARIB</v>
      </c>
      <c r="AA223" t="str">
        <f t="shared" si="54"/>
        <v>LATIN AMER. &amp; CARIB</v>
      </c>
      <c r="AB223" t="str">
        <f t="shared" ref="AB223:BA223" si="55">IF(RIGHT(AA223,1)=" ",LEFT(AA223,LEN(AA223)-1),AA223)</f>
        <v>LATIN AMER. &amp; CARIB</v>
      </c>
      <c r="AC223" t="str">
        <f t="shared" si="55"/>
        <v>LATIN AMER. &amp; CARIB</v>
      </c>
      <c r="AD223" t="str">
        <f t="shared" si="55"/>
        <v>LATIN AMER. &amp; CARIB</v>
      </c>
      <c r="AE223" t="str">
        <f t="shared" si="55"/>
        <v>LATIN AMER. &amp; CARIB</v>
      </c>
      <c r="AF223" t="str">
        <f t="shared" si="55"/>
        <v>LATIN AMER. &amp; CARIB</v>
      </c>
      <c r="AG223" t="str">
        <f t="shared" si="55"/>
        <v>LATIN AMER. &amp; CARIB</v>
      </c>
      <c r="AH223" t="str">
        <f t="shared" si="55"/>
        <v>LATIN AMER. &amp; CARIB</v>
      </c>
      <c r="AI223" t="str">
        <f t="shared" si="55"/>
        <v>LATIN AMER. &amp; CARIB</v>
      </c>
      <c r="AJ223" t="str">
        <f t="shared" si="55"/>
        <v>LATIN AMER. &amp; CARIB</v>
      </c>
      <c r="AK223" t="str">
        <f t="shared" si="55"/>
        <v>LATIN AMER. &amp; CARIB</v>
      </c>
      <c r="AL223" t="str">
        <f t="shared" si="55"/>
        <v>LATIN AMER. &amp; CARIB</v>
      </c>
      <c r="AM223" t="str">
        <f t="shared" si="55"/>
        <v>LATIN AMER. &amp; CARIB</v>
      </c>
      <c r="AN223" t="str">
        <f t="shared" si="55"/>
        <v>LATIN AMER. &amp; CARIB</v>
      </c>
      <c r="AO223" t="str">
        <f t="shared" si="55"/>
        <v>LATIN AMER. &amp; CARIB</v>
      </c>
      <c r="AP223" t="str">
        <f t="shared" si="55"/>
        <v>LATIN AMER. &amp; CARIB</v>
      </c>
      <c r="AQ223" t="str">
        <f t="shared" si="55"/>
        <v>LATIN AMER. &amp; CARIB</v>
      </c>
      <c r="AR223" t="str">
        <f t="shared" si="55"/>
        <v>LATIN AMER. &amp; CARIB</v>
      </c>
      <c r="AS223" t="str">
        <f t="shared" si="55"/>
        <v>LATIN AMER. &amp; CARIB</v>
      </c>
      <c r="AT223" t="str">
        <f t="shared" si="55"/>
        <v>LATIN AMER. &amp; CARIB</v>
      </c>
      <c r="AU223" t="str">
        <f t="shared" si="55"/>
        <v>LATIN AMER. &amp; CARIB</v>
      </c>
      <c r="AV223" t="str">
        <f t="shared" si="55"/>
        <v>LATIN AMER. &amp; CARIB</v>
      </c>
      <c r="AW223" t="str">
        <f t="shared" si="55"/>
        <v>LATIN AMER. &amp; CARIB</v>
      </c>
      <c r="AX223" t="str">
        <f t="shared" si="55"/>
        <v>LATIN AMER. &amp; CARIB</v>
      </c>
      <c r="AY223" t="str">
        <f t="shared" si="55"/>
        <v>LATIN AMER. &amp; CARIB</v>
      </c>
      <c r="AZ223" t="str">
        <f t="shared" si="55"/>
        <v>LATIN AMER. &amp; CARIB</v>
      </c>
      <c r="BA223" t="str">
        <f t="shared" si="55"/>
        <v>LATIN AMER. &amp; CARIB</v>
      </c>
      <c r="BB223" t="s">
        <v>675</v>
      </c>
    </row>
    <row r="224" spans="1:54" ht="14.5" x14ac:dyDescent="0.35">
      <c r="A224" s="13" t="s">
        <v>601</v>
      </c>
      <c r="B224" s="17" t="s">
        <v>376</v>
      </c>
      <c r="C224" t="str">
        <f t="shared" si="47"/>
        <v>Wallis and Futuna</v>
      </c>
      <c r="D224" s="33" t="s">
        <v>668</v>
      </c>
      <c r="E224" s="33" t="s">
        <v>678</v>
      </c>
      <c r="F224" t="str">
        <f t="shared" si="48"/>
        <v xml:space="preserve">OCEANIA                           </v>
      </c>
      <c r="G224" t="str">
        <f t="shared" si="49"/>
        <v xml:space="preserve">OCEANIA                          </v>
      </c>
      <c r="H224" t="str">
        <f t="shared" si="54"/>
        <v xml:space="preserve">OCEANIA                         </v>
      </c>
      <c r="I224" t="str">
        <f t="shared" si="54"/>
        <v xml:space="preserve">OCEANIA                        </v>
      </c>
      <c r="J224" t="str">
        <f t="shared" si="54"/>
        <v xml:space="preserve">OCEANIA                       </v>
      </c>
      <c r="K224" t="str">
        <f t="shared" si="54"/>
        <v xml:space="preserve">OCEANIA                      </v>
      </c>
      <c r="L224" t="str">
        <f t="shared" si="54"/>
        <v xml:space="preserve">OCEANIA                     </v>
      </c>
      <c r="M224" t="str">
        <f t="shared" si="54"/>
        <v xml:space="preserve">OCEANIA                    </v>
      </c>
      <c r="N224" t="str">
        <f t="shared" si="54"/>
        <v xml:space="preserve">OCEANIA                   </v>
      </c>
      <c r="O224" t="str">
        <f t="shared" si="54"/>
        <v xml:space="preserve">OCEANIA                  </v>
      </c>
      <c r="P224" t="str">
        <f t="shared" si="54"/>
        <v xml:space="preserve">OCEANIA                 </v>
      </c>
      <c r="Q224" t="str">
        <f t="shared" si="54"/>
        <v xml:space="preserve">OCEANIA                </v>
      </c>
      <c r="R224" t="str">
        <f t="shared" si="54"/>
        <v xml:space="preserve">OCEANIA               </v>
      </c>
      <c r="S224" t="str">
        <f t="shared" si="54"/>
        <v xml:space="preserve">OCEANIA              </v>
      </c>
      <c r="T224" t="str">
        <f t="shared" si="54"/>
        <v xml:space="preserve">OCEANIA             </v>
      </c>
      <c r="U224" t="str">
        <f t="shared" si="54"/>
        <v xml:space="preserve">OCEANIA            </v>
      </c>
      <c r="V224" t="str">
        <f t="shared" si="54"/>
        <v xml:space="preserve">OCEANIA           </v>
      </c>
      <c r="W224" t="str">
        <f t="shared" si="54"/>
        <v xml:space="preserve">OCEANIA          </v>
      </c>
      <c r="X224" t="str">
        <f t="shared" si="54"/>
        <v xml:space="preserve">OCEANIA         </v>
      </c>
      <c r="Y224" t="str">
        <f t="shared" si="54"/>
        <v xml:space="preserve">OCEANIA        </v>
      </c>
      <c r="Z224" t="str">
        <f t="shared" si="54"/>
        <v xml:space="preserve">OCEANIA       </v>
      </c>
      <c r="AA224" t="str">
        <f t="shared" si="54"/>
        <v xml:space="preserve">OCEANIA      </v>
      </c>
      <c r="AB224" t="str">
        <f t="shared" ref="AB224:BA224" si="56">IF(RIGHT(AA224,1)=" ",LEFT(AA224,LEN(AA224)-1),AA224)</f>
        <v xml:space="preserve">OCEANIA     </v>
      </c>
      <c r="AC224" t="str">
        <f t="shared" si="56"/>
        <v xml:space="preserve">OCEANIA    </v>
      </c>
      <c r="AD224" t="str">
        <f t="shared" si="56"/>
        <v xml:space="preserve">OCEANIA   </v>
      </c>
      <c r="AE224" t="str">
        <f t="shared" si="56"/>
        <v xml:space="preserve">OCEANIA  </v>
      </c>
      <c r="AF224" t="str">
        <f t="shared" si="56"/>
        <v xml:space="preserve">OCEANIA </v>
      </c>
      <c r="AG224" t="str">
        <f t="shared" si="56"/>
        <v>OCEANIA</v>
      </c>
      <c r="AH224" t="str">
        <f t="shared" si="56"/>
        <v>OCEANIA</v>
      </c>
      <c r="AI224" t="str">
        <f t="shared" si="56"/>
        <v>OCEANIA</v>
      </c>
      <c r="AJ224" t="str">
        <f t="shared" si="56"/>
        <v>OCEANIA</v>
      </c>
      <c r="AK224" t="str">
        <f t="shared" si="56"/>
        <v>OCEANIA</v>
      </c>
      <c r="AL224" t="str">
        <f t="shared" si="56"/>
        <v>OCEANIA</v>
      </c>
      <c r="AM224" t="str">
        <f t="shared" si="56"/>
        <v>OCEANIA</v>
      </c>
      <c r="AN224" t="str">
        <f t="shared" si="56"/>
        <v>OCEANIA</v>
      </c>
      <c r="AO224" t="str">
        <f t="shared" si="56"/>
        <v>OCEANIA</v>
      </c>
      <c r="AP224" t="str">
        <f t="shared" si="56"/>
        <v>OCEANIA</v>
      </c>
      <c r="AQ224" t="str">
        <f t="shared" si="56"/>
        <v>OCEANIA</v>
      </c>
      <c r="AR224" t="str">
        <f t="shared" si="56"/>
        <v>OCEANIA</v>
      </c>
      <c r="AS224" t="str">
        <f t="shared" si="56"/>
        <v>OCEANIA</v>
      </c>
      <c r="AT224" t="str">
        <f t="shared" si="56"/>
        <v>OCEANIA</v>
      </c>
      <c r="AU224" t="str">
        <f t="shared" si="56"/>
        <v>OCEANIA</v>
      </c>
      <c r="AV224" t="str">
        <f t="shared" si="56"/>
        <v>OCEANIA</v>
      </c>
      <c r="AW224" t="str">
        <f t="shared" si="56"/>
        <v>OCEANIA</v>
      </c>
      <c r="AX224" t="str">
        <f t="shared" si="56"/>
        <v>OCEANIA</v>
      </c>
      <c r="AY224" t="str">
        <f t="shared" si="56"/>
        <v>OCEANIA</v>
      </c>
      <c r="AZ224" t="str">
        <f t="shared" si="56"/>
        <v>OCEANIA</v>
      </c>
      <c r="BA224" t="str">
        <f t="shared" si="56"/>
        <v>OCEANIA</v>
      </c>
      <c r="BB224" t="s">
        <v>678</v>
      </c>
    </row>
    <row r="225" spans="1:54" ht="14.5" x14ac:dyDescent="0.35">
      <c r="A225" s="13" t="s">
        <v>602</v>
      </c>
      <c r="B225" s="17" t="s">
        <v>393</v>
      </c>
      <c r="C225" t="str">
        <f t="shared" si="47"/>
        <v>West Bank</v>
      </c>
      <c r="D225" s="33" t="s">
        <v>669</v>
      </c>
      <c r="E225" s="33" t="s">
        <v>679</v>
      </c>
      <c r="F225" t="str">
        <f t="shared" si="48"/>
        <v xml:space="preserve">NEAR EAST                         </v>
      </c>
      <c r="G225" t="str">
        <f t="shared" si="49"/>
        <v xml:space="preserve">NEAR EAST                        </v>
      </c>
      <c r="H225" t="str">
        <f t="shared" si="54"/>
        <v xml:space="preserve">NEAR EAST                       </v>
      </c>
      <c r="I225" t="str">
        <f t="shared" si="54"/>
        <v xml:space="preserve">NEAR EAST                      </v>
      </c>
      <c r="J225" t="str">
        <f t="shared" si="54"/>
        <v xml:space="preserve">NEAR EAST                     </v>
      </c>
      <c r="K225" t="str">
        <f t="shared" si="54"/>
        <v xml:space="preserve">NEAR EAST                    </v>
      </c>
      <c r="L225" t="str">
        <f t="shared" si="54"/>
        <v xml:space="preserve">NEAR EAST                   </v>
      </c>
      <c r="M225" t="str">
        <f t="shared" si="54"/>
        <v xml:space="preserve">NEAR EAST                  </v>
      </c>
      <c r="N225" t="str">
        <f t="shared" si="54"/>
        <v xml:space="preserve">NEAR EAST                 </v>
      </c>
      <c r="O225" t="str">
        <f t="shared" si="54"/>
        <v xml:space="preserve">NEAR EAST                </v>
      </c>
      <c r="P225" t="str">
        <f t="shared" si="54"/>
        <v xml:space="preserve">NEAR EAST               </v>
      </c>
      <c r="Q225" t="str">
        <f t="shared" si="54"/>
        <v xml:space="preserve">NEAR EAST              </v>
      </c>
      <c r="R225" t="str">
        <f t="shared" si="54"/>
        <v xml:space="preserve">NEAR EAST             </v>
      </c>
      <c r="S225" t="str">
        <f t="shared" si="54"/>
        <v xml:space="preserve">NEAR EAST            </v>
      </c>
      <c r="T225" t="str">
        <f t="shared" si="54"/>
        <v xml:space="preserve">NEAR EAST           </v>
      </c>
      <c r="U225" t="str">
        <f t="shared" si="54"/>
        <v xml:space="preserve">NEAR EAST          </v>
      </c>
      <c r="V225" t="str">
        <f t="shared" si="54"/>
        <v xml:space="preserve">NEAR EAST         </v>
      </c>
      <c r="W225" t="str">
        <f t="shared" si="54"/>
        <v xml:space="preserve">NEAR EAST        </v>
      </c>
      <c r="X225" t="str">
        <f t="shared" si="54"/>
        <v xml:space="preserve">NEAR EAST       </v>
      </c>
      <c r="Y225" t="str">
        <f t="shared" si="54"/>
        <v xml:space="preserve">NEAR EAST      </v>
      </c>
      <c r="Z225" t="str">
        <f t="shared" si="54"/>
        <v xml:space="preserve">NEAR EAST     </v>
      </c>
      <c r="AA225" t="str">
        <f t="shared" si="54"/>
        <v xml:space="preserve">NEAR EAST    </v>
      </c>
      <c r="AB225" t="str">
        <f t="shared" ref="AB225:BA225" si="57">IF(RIGHT(AA225,1)=" ",LEFT(AA225,LEN(AA225)-1),AA225)</f>
        <v xml:space="preserve">NEAR EAST   </v>
      </c>
      <c r="AC225" t="str">
        <f t="shared" si="57"/>
        <v xml:space="preserve">NEAR EAST  </v>
      </c>
      <c r="AD225" t="str">
        <f t="shared" si="57"/>
        <v xml:space="preserve">NEAR EAST </v>
      </c>
      <c r="AE225" t="str">
        <f t="shared" si="57"/>
        <v>NEAR EAST</v>
      </c>
      <c r="AF225" t="str">
        <f t="shared" si="57"/>
        <v>NEAR EAST</v>
      </c>
      <c r="AG225" t="str">
        <f t="shared" si="57"/>
        <v>NEAR EAST</v>
      </c>
      <c r="AH225" t="str">
        <f t="shared" si="57"/>
        <v>NEAR EAST</v>
      </c>
      <c r="AI225" t="str">
        <f t="shared" si="57"/>
        <v>NEAR EAST</v>
      </c>
      <c r="AJ225" t="str">
        <f t="shared" si="57"/>
        <v>NEAR EAST</v>
      </c>
      <c r="AK225" t="str">
        <f t="shared" si="57"/>
        <v>NEAR EAST</v>
      </c>
      <c r="AL225" t="str">
        <f t="shared" si="57"/>
        <v>NEAR EAST</v>
      </c>
      <c r="AM225" t="str">
        <f t="shared" si="57"/>
        <v>NEAR EAST</v>
      </c>
      <c r="AN225" t="str">
        <f t="shared" si="57"/>
        <v>NEAR EAST</v>
      </c>
      <c r="AO225" t="str">
        <f t="shared" si="57"/>
        <v>NEAR EAST</v>
      </c>
      <c r="AP225" t="str">
        <f t="shared" si="57"/>
        <v>NEAR EAST</v>
      </c>
      <c r="AQ225" t="str">
        <f t="shared" si="57"/>
        <v>NEAR EAST</v>
      </c>
      <c r="AR225" t="str">
        <f t="shared" si="57"/>
        <v>NEAR EAST</v>
      </c>
      <c r="AS225" t="str">
        <f t="shared" si="57"/>
        <v>NEAR EAST</v>
      </c>
      <c r="AT225" t="str">
        <f t="shared" si="57"/>
        <v>NEAR EAST</v>
      </c>
      <c r="AU225" t="str">
        <f t="shared" si="57"/>
        <v>NEAR EAST</v>
      </c>
      <c r="AV225" t="str">
        <f t="shared" si="57"/>
        <v>NEAR EAST</v>
      </c>
      <c r="AW225" t="str">
        <f t="shared" si="57"/>
        <v>NEAR EAST</v>
      </c>
      <c r="AX225" t="str">
        <f t="shared" si="57"/>
        <v>NEAR EAST</v>
      </c>
      <c r="AY225" t="str">
        <f t="shared" si="57"/>
        <v>NEAR EAST</v>
      </c>
      <c r="AZ225" t="str">
        <f t="shared" si="57"/>
        <v>NEAR EAST</v>
      </c>
      <c r="BA225" t="str">
        <f t="shared" si="57"/>
        <v>NEAR EAST</v>
      </c>
      <c r="BB225" t="s">
        <v>679</v>
      </c>
    </row>
    <row r="226" spans="1:54" ht="14.5" x14ac:dyDescent="0.35">
      <c r="A226" s="13" t="s">
        <v>603</v>
      </c>
      <c r="B226" s="17" t="s">
        <v>374</v>
      </c>
      <c r="C226" t="str">
        <f t="shared" si="47"/>
        <v>Western Sahara</v>
      </c>
      <c r="D226" s="33" t="s">
        <v>292</v>
      </c>
      <c r="E226" s="33" t="s">
        <v>672</v>
      </c>
      <c r="F226" t="str">
        <f t="shared" si="48"/>
        <v xml:space="preserve">NORTHERN AFRICA                   </v>
      </c>
      <c r="G226" t="str">
        <f t="shared" si="49"/>
        <v xml:space="preserve">NORTHERN AFRICA                  </v>
      </c>
      <c r="H226" t="str">
        <f t="shared" si="54"/>
        <v xml:space="preserve">NORTHERN AFRICA                 </v>
      </c>
      <c r="I226" t="str">
        <f t="shared" si="54"/>
        <v xml:space="preserve">NORTHERN AFRICA                </v>
      </c>
      <c r="J226" t="str">
        <f t="shared" si="54"/>
        <v xml:space="preserve">NORTHERN AFRICA               </v>
      </c>
      <c r="K226" t="str">
        <f t="shared" si="54"/>
        <v xml:space="preserve">NORTHERN AFRICA              </v>
      </c>
      <c r="L226" t="str">
        <f t="shared" si="54"/>
        <v xml:space="preserve">NORTHERN AFRICA             </v>
      </c>
      <c r="M226" t="str">
        <f t="shared" si="54"/>
        <v xml:space="preserve">NORTHERN AFRICA            </v>
      </c>
      <c r="N226" t="str">
        <f t="shared" si="54"/>
        <v xml:space="preserve">NORTHERN AFRICA           </v>
      </c>
      <c r="O226" t="str">
        <f t="shared" si="54"/>
        <v xml:space="preserve">NORTHERN AFRICA          </v>
      </c>
      <c r="P226" t="str">
        <f t="shared" si="54"/>
        <v xml:space="preserve">NORTHERN AFRICA         </v>
      </c>
      <c r="Q226" t="str">
        <f t="shared" si="54"/>
        <v xml:space="preserve">NORTHERN AFRICA        </v>
      </c>
      <c r="R226" t="str">
        <f t="shared" si="54"/>
        <v xml:space="preserve">NORTHERN AFRICA       </v>
      </c>
      <c r="S226" t="str">
        <f t="shared" si="54"/>
        <v xml:space="preserve">NORTHERN AFRICA      </v>
      </c>
      <c r="T226" t="str">
        <f t="shared" si="54"/>
        <v xml:space="preserve">NORTHERN AFRICA     </v>
      </c>
      <c r="U226" t="str">
        <f t="shared" si="54"/>
        <v xml:space="preserve">NORTHERN AFRICA    </v>
      </c>
      <c r="V226" t="str">
        <f t="shared" si="54"/>
        <v xml:space="preserve">NORTHERN AFRICA   </v>
      </c>
      <c r="W226" t="str">
        <f t="shared" si="54"/>
        <v xml:space="preserve">NORTHERN AFRICA  </v>
      </c>
      <c r="X226" t="str">
        <f t="shared" si="54"/>
        <v xml:space="preserve">NORTHERN AFRICA </v>
      </c>
      <c r="Y226" t="str">
        <f t="shared" si="54"/>
        <v>NORTHERN AFRICA</v>
      </c>
      <c r="Z226" t="str">
        <f t="shared" si="54"/>
        <v>NORTHERN AFRICA</v>
      </c>
      <c r="AA226" t="str">
        <f t="shared" si="54"/>
        <v>NORTHERN AFRICA</v>
      </c>
      <c r="AB226" t="str">
        <f t="shared" ref="AB226:BA226" si="58">IF(RIGHT(AA226,1)=" ",LEFT(AA226,LEN(AA226)-1),AA226)</f>
        <v>NORTHERN AFRICA</v>
      </c>
      <c r="AC226" t="str">
        <f t="shared" si="58"/>
        <v>NORTHERN AFRICA</v>
      </c>
      <c r="AD226" t="str">
        <f t="shared" si="58"/>
        <v>NORTHERN AFRICA</v>
      </c>
      <c r="AE226" t="str">
        <f t="shared" si="58"/>
        <v>NORTHERN AFRICA</v>
      </c>
      <c r="AF226" t="str">
        <f t="shared" si="58"/>
        <v>NORTHERN AFRICA</v>
      </c>
      <c r="AG226" t="str">
        <f t="shared" si="58"/>
        <v>NORTHERN AFRICA</v>
      </c>
      <c r="AH226" t="str">
        <f t="shared" si="58"/>
        <v>NORTHERN AFRICA</v>
      </c>
      <c r="AI226" t="str">
        <f t="shared" si="58"/>
        <v>NORTHERN AFRICA</v>
      </c>
      <c r="AJ226" t="str">
        <f t="shared" si="58"/>
        <v>NORTHERN AFRICA</v>
      </c>
      <c r="AK226" t="str">
        <f t="shared" si="58"/>
        <v>NORTHERN AFRICA</v>
      </c>
      <c r="AL226" t="str">
        <f t="shared" si="58"/>
        <v>NORTHERN AFRICA</v>
      </c>
      <c r="AM226" t="str">
        <f t="shared" si="58"/>
        <v>NORTHERN AFRICA</v>
      </c>
      <c r="AN226" t="str">
        <f t="shared" si="58"/>
        <v>NORTHERN AFRICA</v>
      </c>
      <c r="AO226" t="str">
        <f t="shared" si="58"/>
        <v>NORTHERN AFRICA</v>
      </c>
      <c r="AP226" t="str">
        <f t="shared" si="58"/>
        <v>NORTHERN AFRICA</v>
      </c>
      <c r="AQ226" t="str">
        <f t="shared" si="58"/>
        <v>NORTHERN AFRICA</v>
      </c>
      <c r="AR226" t="str">
        <f t="shared" si="58"/>
        <v>NORTHERN AFRICA</v>
      </c>
      <c r="AS226" t="str">
        <f t="shared" si="58"/>
        <v>NORTHERN AFRICA</v>
      </c>
      <c r="AT226" t="str">
        <f t="shared" si="58"/>
        <v>NORTHERN AFRICA</v>
      </c>
      <c r="AU226" t="str">
        <f t="shared" si="58"/>
        <v>NORTHERN AFRICA</v>
      </c>
      <c r="AV226" t="str">
        <f t="shared" si="58"/>
        <v>NORTHERN AFRICA</v>
      </c>
      <c r="AW226" t="str">
        <f t="shared" si="58"/>
        <v>NORTHERN AFRICA</v>
      </c>
      <c r="AX226" t="str">
        <f t="shared" si="58"/>
        <v>NORTHERN AFRICA</v>
      </c>
      <c r="AY226" t="str">
        <f t="shared" si="58"/>
        <v>NORTHERN AFRICA</v>
      </c>
      <c r="AZ226" t="str">
        <f t="shared" si="58"/>
        <v>NORTHERN AFRICA</v>
      </c>
      <c r="BA226" t="str">
        <f t="shared" si="58"/>
        <v>NORTHERN AFRICA</v>
      </c>
      <c r="BB226" t="s">
        <v>672</v>
      </c>
    </row>
    <row r="227" spans="1:54" ht="14.5" x14ac:dyDescent="0.35">
      <c r="A227" s="13" t="s">
        <v>604</v>
      </c>
      <c r="B227" s="17" t="s">
        <v>393</v>
      </c>
      <c r="C227" t="str">
        <f t="shared" si="47"/>
        <v>Yemen</v>
      </c>
      <c r="D227" s="33" t="s">
        <v>293</v>
      </c>
      <c r="E227" s="33" t="s">
        <v>679</v>
      </c>
      <c r="F227" t="str">
        <f t="shared" si="48"/>
        <v xml:space="preserve">NEAR EAST                         </v>
      </c>
      <c r="G227" t="str">
        <f t="shared" si="49"/>
        <v xml:space="preserve">NEAR EAST                        </v>
      </c>
      <c r="H227" t="str">
        <f t="shared" si="54"/>
        <v xml:space="preserve">NEAR EAST                       </v>
      </c>
      <c r="I227" t="str">
        <f t="shared" si="54"/>
        <v xml:space="preserve">NEAR EAST                      </v>
      </c>
      <c r="J227" t="str">
        <f t="shared" si="54"/>
        <v xml:space="preserve">NEAR EAST                     </v>
      </c>
      <c r="K227" t="str">
        <f t="shared" si="54"/>
        <v xml:space="preserve">NEAR EAST                    </v>
      </c>
      <c r="L227" t="str">
        <f t="shared" si="54"/>
        <v xml:space="preserve">NEAR EAST                   </v>
      </c>
      <c r="M227" t="str">
        <f t="shared" si="54"/>
        <v xml:space="preserve">NEAR EAST                  </v>
      </c>
      <c r="N227" t="str">
        <f t="shared" si="54"/>
        <v xml:space="preserve">NEAR EAST                 </v>
      </c>
      <c r="O227" t="str">
        <f t="shared" si="54"/>
        <v xml:space="preserve">NEAR EAST                </v>
      </c>
      <c r="P227" t="str">
        <f t="shared" si="54"/>
        <v xml:space="preserve">NEAR EAST               </v>
      </c>
      <c r="Q227" t="str">
        <f t="shared" si="54"/>
        <v xml:space="preserve">NEAR EAST              </v>
      </c>
      <c r="R227" t="str">
        <f t="shared" si="54"/>
        <v xml:space="preserve">NEAR EAST             </v>
      </c>
      <c r="S227" t="str">
        <f t="shared" si="54"/>
        <v xml:space="preserve">NEAR EAST            </v>
      </c>
      <c r="T227" t="str">
        <f t="shared" si="54"/>
        <v xml:space="preserve">NEAR EAST           </v>
      </c>
      <c r="U227" t="str">
        <f t="shared" si="54"/>
        <v xml:space="preserve">NEAR EAST          </v>
      </c>
      <c r="V227" t="str">
        <f t="shared" si="54"/>
        <v xml:space="preserve">NEAR EAST         </v>
      </c>
      <c r="W227" t="str">
        <f t="shared" si="54"/>
        <v xml:space="preserve">NEAR EAST        </v>
      </c>
      <c r="X227" t="str">
        <f t="shared" si="54"/>
        <v xml:space="preserve">NEAR EAST       </v>
      </c>
      <c r="Y227" t="str">
        <f t="shared" si="54"/>
        <v xml:space="preserve">NEAR EAST      </v>
      </c>
      <c r="Z227" t="str">
        <f t="shared" si="54"/>
        <v xml:space="preserve">NEAR EAST     </v>
      </c>
      <c r="AA227" t="str">
        <f t="shared" si="54"/>
        <v xml:space="preserve">NEAR EAST    </v>
      </c>
      <c r="AB227" t="str">
        <f t="shared" ref="AB227:BA227" si="59">IF(RIGHT(AA227,1)=" ",LEFT(AA227,LEN(AA227)-1),AA227)</f>
        <v xml:space="preserve">NEAR EAST   </v>
      </c>
      <c r="AC227" t="str">
        <f t="shared" si="59"/>
        <v xml:space="preserve">NEAR EAST  </v>
      </c>
      <c r="AD227" t="str">
        <f t="shared" si="59"/>
        <v xml:space="preserve">NEAR EAST </v>
      </c>
      <c r="AE227" t="str">
        <f t="shared" si="59"/>
        <v>NEAR EAST</v>
      </c>
      <c r="AF227" t="str">
        <f t="shared" si="59"/>
        <v>NEAR EAST</v>
      </c>
      <c r="AG227" t="str">
        <f t="shared" si="59"/>
        <v>NEAR EAST</v>
      </c>
      <c r="AH227" t="str">
        <f t="shared" si="59"/>
        <v>NEAR EAST</v>
      </c>
      <c r="AI227" t="str">
        <f t="shared" si="59"/>
        <v>NEAR EAST</v>
      </c>
      <c r="AJ227" t="str">
        <f t="shared" si="59"/>
        <v>NEAR EAST</v>
      </c>
      <c r="AK227" t="str">
        <f t="shared" si="59"/>
        <v>NEAR EAST</v>
      </c>
      <c r="AL227" t="str">
        <f t="shared" si="59"/>
        <v>NEAR EAST</v>
      </c>
      <c r="AM227" t="str">
        <f t="shared" si="59"/>
        <v>NEAR EAST</v>
      </c>
      <c r="AN227" t="str">
        <f t="shared" si="59"/>
        <v>NEAR EAST</v>
      </c>
      <c r="AO227" t="str">
        <f t="shared" si="59"/>
        <v>NEAR EAST</v>
      </c>
      <c r="AP227" t="str">
        <f t="shared" si="59"/>
        <v>NEAR EAST</v>
      </c>
      <c r="AQ227" t="str">
        <f t="shared" si="59"/>
        <v>NEAR EAST</v>
      </c>
      <c r="AR227" t="str">
        <f t="shared" si="59"/>
        <v>NEAR EAST</v>
      </c>
      <c r="AS227" t="str">
        <f t="shared" si="59"/>
        <v>NEAR EAST</v>
      </c>
      <c r="AT227" t="str">
        <f t="shared" si="59"/>
        <v>NEAR EAST</v>
      </c>
      <c r="AU227" t="str">
        <f t="shared" si="59"/>
        <v>NEAR EAST</v>
      </c>
      <c r="AV227" t="str">
        <f t="shared" si="59"/>
        <v>NEAR EAST</v>
      </c>
      <c r="AW227" t="str">
        <f t="shared" si="59"/>
        <v>NEAR EAST</v>
      </c>
      <c r="AX227" t="str">
        <f t="shared" si="59"/>
        <v>NEAR EAST</v>
      </c>
      <c r="AY227" t="str">
        <f t="shared" si="59"/>
        <v>NEAR EAST</v>
      </c>
      <c r="AZ227" t="str">
        <f t="shared" si="59"/>
        <v>NEAR EAST</v>
      </c>
      <c r="BA227" t="str">
        <f t="shared" si="59"/>
        <v>NEAR EAST</v>
      </c>
      <c r="BB227" t="s">
        <v>679</v>
      </c>
    </row>
    <row r="228" spans="1:54" ht="14.5" x14ac:dyDescent="0.35">
      <c r="A228" s="13" t="s">
        <v>605</v>
      </c>
      <c r="B228" s="17" t="s">
        <v>380</v>
      </c>
      <c r="C228" t="str">
        <f t="shared" si="47"/>
        <v>Zambia</v>
      </c>
      <c r="D228" s="33" t="s">
        <v>294</v>
      </c>
      <c r="E228" s="33" t="s">
        <v>674</v>
      </c>
      <c r="F228" t="str">
        <f t="shared" si="48"/>
        <v xml:space="preserve">SUB-SAHARAN AFRICA                </v>
      </c>
      <c r="G228" t="str">
        <f t="shared" si="49"/>
        <v xml:space="preserve">SUB-SAHARAN AFRICA               </v>
      </c>
      <c r="H228" t="str">
        <f t="shared" si="54"/>
        <v xml:space="preserve">SUB-SAHARAN AFRICA              </v>
      </c>
      <c r="I228" t="str">
        <f t="shared" si="54"/>
        <v xml:space="preserve">SUB-SAHARAN AFRICA             </v>
      </c>
      <c r="J228" t="str">
        <f t="shared" si="54"/>
        <v xml:space="preserve">SUB-SAHARAN AFRICA            </v>
      </c>
      <c r="K228" t="str">
        <f t="shared" si="54"/>
        <v xml:space="preserve">SUB-SAHARAN AFRICA           </v>
      </c>
      <c r="L228" t="str">
        <f t="shared" si="54"/>
        <v xml:space="preserve">SUB-SAHARAN AFRICA          </v>
      </c>
      <c r="M228" t="str">
        <f t="shared" si="54"/>
        <v xml:space="preserve">SUB-SAHARAN AFRICA         </v>
      </c>
      <c r="N228" t="str">
        <f t="shared" si="54"/>
        <v xml:space="preserve">SUB-SAHARAN AFRICA        </v>
      </c>
      <c r="O228" t="str">
        <f t="shared" si="54"/>
        <v xml:space="preserve">SUB-SAHARAN AFRICA       </v>
      </c>
      <c r="P228" t="str">
        <f t="shared" si="54"/>
        <v xml:space="preserve">SUB-SAHARAN AFRICA      </v>
      </c>
      <c r="Q228" t="str">
        <f t="shared" si="54"/>
        <v xml:space="preserve">SUB-SAHARAN AFRICA     </v>
      </c>
      <c r="R228" t="str">
        <f t="shared" si="54"/>
        <v xml:space="preserve">SUB-SAHARAN AFRICA    </v>
      </c>
      <c r="S228" t="str">
        <f t="shared" si="54"/>
        <v xml:space="preserve">SUB-SAHARAN AFRICA   </v>
      </c>
      <c r="T228" t="str">
        <f t="shared" si="54"/>
        <v xml:space="preserve">SUB-SAHARAN AFRICA  </v>
      </c>
      <c r="U228" t="str">
        <f t="shared" si="54"/>
        <v xml:space="preserve">SUB-SAHARAN AFRICA </v>
      </c>
      <c r="V228" t="str">
        <f t="shared" si="54"/>
        <v>SUB-SAHARAN AFRICA</v>
      </c>
      <c r="W228" t="str">
        <f t="shared" si="54"/>
        <v>SUB-SAHARAN AFRICA</v>
      </c>
      <c r="X228" t="str">
        <f t="shared" si="54"/>
        <v>SUB-SAHARAN AFRICA</v>
      </c>
      <c r="Y228" t="str">
        <f t="shared" si="54"/>
        <v>SUB-SAHARAN AFRICA</v>
      </c>
      <c r="Z228" t="str">
        <f t="shared" si="54"/>
        <v>SUB-SAHARAN AFRICA</v>
      </c>
      <c r="AA228" t="str">
        <f t="shared" si="54"/>
        <v>SUB-SAHARAN AFRICA</v>
      </c>
      <c r="AB228" t="str">
        <f t="shared" ref="AB228:BA228" si="60">IF(RIGHT(AA228,1)=" ",LEFT(AA228,LEN(AA228)-1),AA228)</f>
        <v>SUB-SAHARAN AFRICA</v>
      </c>
      <c r="AC228" t="str">
        <f t="shared" si="60"/>
        <v>SUB-SAHARAN AFRICA</v>
      </c>
      <c r="AD228" t="str">
        <f t="shared" si="60"/>
        <v>SUB-SAHARAN AFRICA</v>
      </c>
      <c r="AE228" t="str">
        <f t="shared" si="60"/>
        <v>SUB-SAHARAN AFRICA</v>
      </c>
      <c r="AF228" t="str">
        <f t="shared" si="60"/>
        <v>SUB-SAHARAN AFRICA</v>
      </c>
      <c r="AG228" t="str">
        <f t="shared" si="60"/>
        <v>SUB-SAHARAN AFRICA</v>
      </c>
      <c r="AH228" t="str">
        <f t="shared" si="60"/>
        <v>SUB-SAHARAN AFRICA</v>
      </c>
      <c r="AI228" t="str">
        <f t="shared" si="60"/>
        <v>SUB-SAHARAN AFRICA</v>
      </c>
      <c r="AJ228" t="str">
        <f t="shared" si="60"/>
        <v>SUB-SAHARAN AFRICA</v>
      </c>
      <c r="AK228" t="str">
        <f t="shared" si="60"/>
        <v>SUB-SAHARAN AFRICA</v>
      </c>
      <c r="AL228" t="str">
        <f t="shared" si="60"/>
        <v>SUB-SAHARAN AFRICA</v>
      </c>
      <c r="AM228" t="str">
        <f t="shared" si="60"/>
        <v>SUB-SAHARAN AFRICA</v>
      </c>
      <c r="AN228" t="str">
        <f t="shared" si="60"/>
        <v>SUB-SAHARAN AFRICA</v>
      </c>
      <c r="AO228" t="str">
        <f t="shared" si="60"/>
        <v>SUB-SAHARAN AFRICA</v>
      </c>
      <c r="AP228" t="str">
        <f t="shared" si="60"/>
        <v>SUB-SAHARAN AFRICA</v>
      </c>
      <c r="AQ228" t="str">
        <f t="shared" si="60"/>
        <v>SUB-SAHARAN AFRICA</v>
      </c>
      <c r="AR228" t="str">
        <f t="shared" si="60"/>
        <v>SUB-SAHARAN AFRICA</v>
      </c>
      <c r="AS228" t="str">
        <f t="shared" si="60"/>
        <v>SUB-SAHARAN AFRICA</v>
      </c>
      <c r="AT228" t="str">
        <f t="shared" si="60"/>
        <v>SUB-SAHARAN AFRICA</v>
      </c>
      <c r="AU228" t="str">
        <f t="shared" si="60"/>
        <v>SUB-SAHARAN AFRICA</v>
      </c>
      <c r="AV228" t="str">
        <f t="shared" si="60"/>
        <v>SUB-SAHARAN AFRICA</v>
      </c>
      <c r="AW228" t="str">
        <f t="shared" si="60"/>
        <v>SUB-SAHARAN AFRICA</v>
      </c>
      <c r="AX228" t="str">
        <f t="shared" si="60"/>
        <v>SUB-SAHARAN AFRICA</v>
      </c>
      <c r="AY228" t="str">
        <f t="shared" si="60"/>
        <v>SUB-SAHARAN AFRICA</v>
      </c>
      <c r="AZ228" t="str">
        <f t="shared" si="60"/>
        <v>SUB-SAHARAN AFRICA</v>
      </c>
      <c r="BA228" t="str">
        <f t="shared" si="60"/>
        <v>SUB-SAHARAN AFRICA</v>
      </c>
      <c r="BB228" t="s">
        <v>674</v>
      </c>
    </row>
    <row r="229" spans="1:54" ht="14.5" x14ac:dyDescent="0.35">
      <c r="A229" s="13" t="s">
        <v>606</v>
      </c>
      <c r="B229" s="17" t="s">
        <v>380</v>
      </c>
      <c r="C229" t="str">
        <f t="shared" si="47"/>
        <v>Zimbabwe</v>
      </c>
      <c r="D229" s="33" t="s">
        <v>295</v>
      </c>
      <c r="E229" s="33" t="s">
        <v>674</v>
      </c>
      <c r="F229" t="str">
        <f t="shared" si="48"/>
        <v xml:space="preserve">SUB-SAHARAN AFRICA                </v>
      </c>
      <c r="G229" t="str">
        <f t="shared" si="49"/>
        <v xml:space="preserve">SUB-SAHARAN AFRICA               </v>
      </c>
      <c r="H229" t="str">
        <f t="shared" si="54"/>
        <v xml:space="preserve">SUB-SAHARAN AFRICA              </v>
      </c>
      <c r="I229" t="str">
        <f t="shared" si="54"/>
        <v xml:space="preserve">SUB-SAHARAN AFRICA             </v>
      </c>
      <c r="J229" t="str">
        <f t="shared" si="54"/>
        <v xml:space="preserve">SUB-SAHARAN AFRICA            </v>
      </c>
      <c r="K229" t="str">
        <f t="shared" si="54"/>
        <v xml:space="preserve">SUB-SAHARAN AFRICA           </v>
      </c>
      <c r="L229" t="str">
        <f t="shared" si="54"/>
        <v xml:space="preserve">SUB-SAHARAN AFRICA          </v>
      </c>
      <c r="M229" t="str">
        <f t="shared" si="54"/>
        <v xml:space="preserve">SUB-SAHARAN AFRICA         </v>
      </c>
      <c r="N229" t="str">
        <f t="shared" si="54"/>
        <v xml:space="preserve">SUB-SAHARAN AFRICA        </v>
      </c>
      <c r="O229" t="str">
        <f t="shared" si="54"/>
        <v xml:space="preserve">SUB-SAHARAN AFRICA       </v>
      </c>
      <c r="P229" t="str">
        <f t="shared" si="54"/>
        <v xml:space="preserve">SUB-SAHARAN AFRICA      </v>
      </c>
      <c r="Q229" t="str">
        <f t="shared" si="54"/>
        <v xml:space="preserve">SUB-SAHARAN AFRICA     </v>
      </c>
      <c r="R229" t="str">
        <f t="shared" si="54"/>
        <v xml:space="preserve">SUB-SAHARAN AFRICA    </v>
      </c>
      <c r="S229" t="str">
        <f t="shared" si="54"/>
        <v xml:space="preserve">SUB-SAHARAN AFRICA   </v>
      </c>
      <c r="T229" t="str">
        <f t="shared" si="54"/>
        <v xml:space="preserve">SUB-SAHARAN AFRICA  </v>
      </c>
      <c r="U229" t="str">
        <f t="shared" si="54"/>
        <v xml:space="preserve">SUB-SAHARAN AFRICA </v>
      </c>
      <c r="V229" t="str">
        <f t="shared" si="54"/>
        <v>SUB-SAHARAN AFRICA</v>
      </c>
      <c r="W229" t="str">
        <f t="shared" si="54"/>
        <v>SUB-SAHARAN AFRICA</v>
      </c>
      <c r="X229" t="str">
        <f t="shared" si="54"/>
        <v>SUB-SAHARAN AFRICA</v>
      </c>
      <c r="Y229" t="str">
        <f t="shared" si="54"/>
        <v>SUB-SAHARAN AFRICA</v>
      </c>
      <c r="Z229" t="str">
        <f t="shared" si="54"/>
        <v>SUB-SAHARAN AFRICA</v>
      </c>
      <c r="AA229" t="str">
        <f t="shared" si="54"/>
        <v>SUB-SAHARAN AFRICA</v>
      </c>
      <c r="AB229" t="str">
        <f t="shared" ref="AB229:BA229" si="61">IF(RIGHT(AA229,1)=" ",LEFT(AA229,LEN(AA229)-1),AA229)</f>
        <v>SUB-SAHARAN AFRICA</v>
      </c>
      <c r="AC229" t="str">
        <f t="shared" si="61"/>
        <v>SUB-SAHARAN AFRICA</v>
      </c>
      <c r="AD229" t="str">
        <f t="shared" si="61"/>
        <v>SUB-SAHARAN AFRICA</v>
      </c>
      <c r="AE229" t="str">
        <f t="shared" si="61"/>
        <v>SUB-SAHARAN AFRICA</v>
      </c>
      <c r="AF229" t="str">
        <f t="shared" si="61"/>
        <v>SUB-SAHARAN AFRICA</v>
      </c>
      <c r="AG229" t="str">
        <f t="shared" si="61"/>
        <v>SUB-SAHARAN AFRICA</v>
      </c>
      <c r="AH229" t="str">
        <f t="shared" si="61"/>
        <v>SUB-SAHARAN AFRICA</v>
      </c>
      <c r="AI229" t="str">
        <f t="shared" si="61"/>
        <v>SUB-SAHARAN AFRICA</v>
      </c>
      <c r="AJ229" t="str">
        <f t="shared" si="61"/>
        <v>SUB-SAHARAN AFRICA</v>
      </c>
      <c r="AK229" t="str">
        <f t="shared" si="61"/>
        <v>SUB-SAHARAN AFRICA</v>
      </c>
      <c r="AL229" t="str">
        <f t="shared" si="61"/>
        <v>SUB-SAHARAN AFRICA</v>
      </c>
      <c r="AM229" t="str">
        <f t="shared" si="61"/>
        <v>SUB-SAHARAN AFRICA</v>
      </c>
      <c r="AN229" t="str">
        <f t="shared" si="61"/>
        <v>SUB-SAHARAN AFRICA</v>
      </c>
      <c r="AO229" t="str">
        <f t="shared" si="61"/>
        <v>SUB-SAHARAN AFRICA</v>
      </c>
      <c r="AP229" t="str">
        <f t="shared" si="61"/>
        <v>SUB-SAHARAN AFRICA</v>
      </c>
      <c r="AQ229" t="str">
        <f t="shared" si="61"/>
        <v>SUB-SAHARAN AFRICA</v>
      </c>
      <c r="AR229" t="str">
        <f t="shared" si="61"/>
        <v>SUB-SAHARAN AFRICA</v>
      </c>
      <c r="AS229" t="str">
        <f t="shared" si="61"/>
        <v>SUB-SAHARAN AFRICA</v>
      </c>
      <c r="AT229" t="str">
        <f t="shared" si="61"/>
        <v>SUB-SAHARAN AFRICA</v>
      </c>
      <c r="AU229" t="str">
        <f t="shared" si="61"/>
        <v>SUB-SAHARAN AFRICA</v>
      </c>
      <c r="AV229" t="str">
        <f t="shared" si="61"/>
        <v>SUB-SAHARAN AFRICA</v>
      </c>
      <c r="AW229" t="str">
        <f t="shared" si="61"/>
        <v>SUB-SAHARAN AFRICA</v>
      </c>
      <c r="AX229" t="str">
        <f t="shared" si="61"/>
        <v>SUB-SAHARAN AFRICA</v>
      </c>
      <c r="AY229" t="str">
        <f t="shared" si="61"/>
        <v>SUB-SAHARAN AFRICA</v>
      </c>
      <c r="AZ229" t="str">
        <f t="shared" si="61"/>
        <v>SUB-SAHARAN AFRICA</v>
      </c>
      <c r="BA229" t="str">
        <f t="shared" si="61"/>
        <v>SUB-SAHARAN AFRICA</v>
      </c>
      <c r="BB229" t="s">
        <v>674</v>
      </c>
    </row>
  </sheetData>
  <autoFilter ref="D2:E22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X60"/>
  <sheetViews>
    <sheetView zoomScale="30" zoomScaleNormal="30" workbookViewId="0"/>
  </sheetViews>
  <sheetFormatPr defaultRowHeight="12.5" x14ac:dyDescent="0.25"/>
  <cols>
    <col min="1" max="1" width="22.1796875" bestFit="1" customWidth="1"/>
    <col min="2" max="2" width="14.453125" bestFit="1" customWidth="1"/>
    <col min="3" max="3" width="7" style="36" customWidth="1"/>
  </cols>
  <sheetData>
    <row r="5" spans="1:50" x14ac:dyDescent="0.25">
      <c r="A5" t="s">
        <v>624</v>
      </c>
      <c r="B5" t="s">
        <v>623</v>
      </c>
      <c r="C5" s="36" t="s">
        <v>622</v>
      </c>
      <c r="D5">
        <v>1970</v>
      </c>
      <c r="E5">
        <v>1971</v>
      </c>
      <c r="F5">
        <v>1972</v>
      </c>
      <c r="G5">
        <v>1973</v>
      </c>
      <c r="H5">
        <v>1974</v>
      </c>
      <c r="I5">
        <v>1975</v>
      </c>
      <c r="J5">
        <v>1976</v>
      </c>
      <c r="K5">
        <v>1977</v>
      </c>
      <c r="L5">
        <v>1978</v>
      </c>
      <c r="M5">
        <v>1979</v>
      </c>
      <c r="N5">
        <v>1980</v>
      </c>
      <c r="O5">
        <v>1981</v>
      </c>
      <c r="P5">
        <v>1982</v>
      </c>
      <c r="Q5">
        <v>1983</v>
      </c>
      <c r="R5">
        <v>1984</v>
      </c>
      <c r="S5">
        <v>1985</v>
      </c>
      <c r="T5">
        <v>1986</v>
      </c>
      <c r="U5">
        <v>1987</v>
      </c>
      <c r="V5">
        <v>1988</v>
      </c>
      <c r="W5">
        <v>1989</v>
      </c>
      <c r="X5">
        <v>1990</v>
      </c>
      <c r="Y5">
        <v>1991</v>
      </c>
      <c r="Z5">
        <v>1992</v>
      </c>
      <c r="AA5">
        <v>1993</v>
      </c>
      <c r="AB5">
        <v>1994</v>
      </c>
      <c r="AC5">
        <v>1995</v>
      </c>
      <c r="AD5">
        <v>1996</v>
      </c>
      <c r="AE5">
        <v>1997</v>
      </c>
      <c r="AF5">
        <v>1998</v>
      </c>
      <c r="AG5">
        <v>1999</v>
      </c>
      <c r="AH5">
        <v>2000</v>
      </c>
      <c r="AI5">
        <v>2001</v>
      </c>
      <c r="AJ5">
        <v>2002</v>
      </c>
      <c r="AK5">
        <v>2003</v>
      </c>
      <c r="AL5">
        <v>2004</v>
      </c>
      <c r="AM5">
        <v>2005</v>
      </c>
      <c r="AN5">
        <v>2006</v>
      </c>
      <c r="AO5">
        <v>2007</v>
      </c>
      <c r="AP5">
        <v>2008</v>
      </c>
      <c r="AQ5">
        <v>2009</v>
      </c>
      <c r="AR5">
        <v>2010</v>
      </c>
      <c r="AS5">
        <v>2011</v>
      </c>
      <c r="AT5">
        <v>2012</v>
      </c>
      <c r="AU5">
        <v>2013</v>
      </c>
      <c r="AV5">
        <v>2014</v>
      </c>
      <c r="AW5">
        <v>2015</v>
      </c>
      <c r="AX5">
        <v>2016</v>
      </c>
    </row>
    <row r="6" spans="1:50" x14ac:dyDescent="0.25">
      <c r="A6" t="s">
        <v>684</v>
      </c>
      <c r="B6" t="str">
        <f>C6</f>
        <v>Ethiopia</v>
      </c>
      <c r="C6" s="36" t="s">
        <v>124</v>
      </c>
      <c r="D6">
        <v>8.5412700000000008</v>
      </c>
      <c r="E6">
        <v>8.5412700000000008</v>
      </c>
      <c r="F6">
        <v>8.5412700000000008</v>
      </c>
      <c r="G6">
        <v>8.3333300000000001</v>
      </c>
      <c r="H6">
        <v>6.1753</v>
      </c>
      <c r="I6">
        <v>6.1753</v>
      </c>
      <c r="J6">
        <v>6.1753</v>
      </c>
      <c r="K6">
        <v>6.1753</v>
      </c>
      <c r="L6">
        <v>6.1753</v>
      </c>
      <c r="M6">
        <v>6.1753</v>
      </c>
      <c r="N6">
        <v>12.773</v>
      </c>
      <c r="O6">
        <v>12.773</v>
      </c>
      <c r="P6">
        <v>12.773</v>
      </c>
      <c r="Q6">
        <v>14.81481</v>
      </c>
      <c r="R6">
        <v>14.81481</v>
      </c>
      <c r="S6">
        <v>14.81481</v>
      </c>
      <c r="T6">
        <v>14.81481</v>
      </c>
      <c r="U6">
        <v>14.81481</v>
      </c>
      <c r="V6">
        <v>16.252179999999999</v>
      </c>
      <c r="W6">
        <v>15.06986</v>
      </c>
      <c r="X6">
        <v>16.046510000000001</v>
      </c>
      <c r="Y6">
        <v>17.187239999999999</v>
      </c>
      <c r="Z6">
        <v>14.3323</v>
      </c>
      <c r="AA6">
        <v>19.002700000000001</v>
      </c>
      <c r="AB6">
        <v>19.002700000000001</v>
      </c>
      <c r="AC6">
        <v>18.87959</v>
      </c>
      <c r="AD6">
        <v>15.00548</v>
      </c>
      <c r="AE6">
        <v>16.47748</v>
      </c>
      <c r="AF6">
        <v>16.47748</v>
      </c>
      <c r="AG6">
        <v>20.128579999999999</v>
      </c>
      <c r="AH6">
        <v>21.243659999999998</v>
      </c>
      <c r="AI6">
        <v>21.453610000000001</v>
      </c>
      <c r="AJ6">
        <v>23.804079999999999</v>
      </c>
      <c r="AK6">
        <v>25.377300000000002</v>
      </c>
      <c r="AL6">
        <v>29.23798</v>
      </c>
      <c r="AM6">
        <v>23.602989999999998</v>
      </c>
      <c r="AN6">
        <v>23.602989999999998</v>
      </c>
      <c r="AO6">
        <v>23.602989999999998</v>
      </c>
      <c r="AP6">
        <v>24.14911</v>
      </c>
      <c r="AQ6">
        <v>24.14911</v>
      </c>
      <c r="AR6">
        <v>26.478809999999999</v>
      </c>
      <c r="AS6">
        <v>29.767530000000001</v>
      </c>
      <c r="AT6">
        <v>28.70186</v>
      </c>
      <c r="AU6">
        <v>28.70186</v>
      </c>
      <c r="AV6">
        <v>28.70186</v>
      </c>
      <c r="AW6">
        <v>28.70186</v>
      </c>
      <c r="AX6">
        <v>28.70186</v>
      </c>
    </row>
    <row r="7" spans="1:50" x14ac:dyDescent="0.25">
      <c r="A7" t="s">
        <v>684</v>
      </c>
      <c r="B7" t="str">
        <f>C7</f>
        <v>Tunisia</v>
      </c>
      <c r="C7" s="36" t="s">
        <v>274</v>
      </c>
      <c r="D7">
        <v>21.031020000000002</v>
      </c>
      <c r="E7">
        <v>21.031020000000002</v>
      </c>
      <c r="F7">
        <v>21.031020000000002</v>
      </c>
      <c r="G7">
        <v>21.031020000000002</v>
      </c>
      <c r="H7">
        <v>21.031020000000002</v>
      </c>
      <c r="I7">
        <v>21.031020000000002</v>
      </c>
      <c r="J7">
        <v>21.031020000000002</v>
      </c>
      <c r="K7">
        <v>21.031020000000002</v>
      </c>
      <c r="L7">
        <v>24.53614</v>
      </c>
      <c r="M7">
        <v>24.207100000000001</v>
      </c>
      <c r="N7">
        <v>27.368639999999999</v>
      </c>
      <c r="O7">
        <v>24.570589999999999</v>
      </c>
      <c r="P7">
        <v>24.570589999999999</v>
      </c>
      <c r="Q7">
        <v>24.570589999999999</v>
      </c>
      <c r="R7">
        <v>24.570589999999999</v>
      </c>
      <c r="S7">
        <v>24.570589999999999</v>
      </c>
      <c r="T7">
        <v>34.053519999999999</v>
      </c>
      <c r="U7">
        <v>31.066369999999999</v>
      </c>
      <c r="V7">
        <v>37.976889999999997</v>
      </c>
      <c r="W7">
        <v>39.142969999999998</v>
      </c>
      <c r="X7">
        <v>38.00432</v>
      </c>
      <c r="Y7">
        <v>39.696309999999997</v>
      </c>
      <c r="Z7">
        <v>39.696309999999997</v>
      </c>
      <c r="AA7">
        <v>42.714640000000003</v>
      </c>
      <c r="AB7">
        <v>41.987769999999998</v>
      </c>
      <c r="AC7">
        <v>42.76643</v>
      </c>
      <c r="AD7">
        <v>43.136090000000003</v>
      </c>
      <c r="AE7">
        <v>43.494680000000002</v>
      </c>
      <c r="AF7">
        <v>43.494680000000002</v>
      </c>
      <c r="AG7">
        <v>43.494680000000002</v>
      </c>
      <c r="AH7">
        <v>43.494680000000002</v>
      </c>
      <c r="AI7">
        <v>43.494680000000002</v>
      </c>
      <c r="AJ7">
        <v>43.494680000000002</v>
      </c>
      <c r="AK7">
        <v>43.494680000000002</v>
      </c>
      <c r="AL7">
        <v>50.705590000000001</v>
      </c>
      <c r="AM7">
        <v>50.705590000000001</v>
      </c>
      <c r="AN7">
        <v>58.968510000000002</v>
      </c>
      <c r="AO7">
        <v>58.968510000000002</v>
      </c>
      <c r="AP7">
        <v>58.968510000000002</v>
      </c>
      <c r="AQ7">
        <v>58.968510000000002</v>
      </c>
      <c r="AR7">
        <v>58.968510000000002</v>
      </c>
      <c r="AS7">
        <v>64.322580000000002</v>
      </c>
      <c r="AT7">
        <v>55.833919999999999</v>
      </c>
      <c r="AU7">
        <v>65.900859999999994</v>
      </c>
      <c r="AV7">
        <v>65.505420000000001</v>
      </c>
      <c r="AW7">
        <v>63.528449999999999</v>
      </c>
      <c r="AX7">
        <v>63.528449999999999</v>
      </c>
    </row>
    <row r="8" spans="1:50" x14ac:dyDescent="0.25">
      <c r="A8" t="s">
        <v>685</v>
      </c>
      <c r="B8" t="str">
        <f>C8</f>
        <v>Australia</v>
      </c>
      <c r="C8" s="36" t="s">
        <v>67</v>
      </c>
      <c r="D8">
        <v>41.261620000000001</v>
      </c>
      <c r="E8">
        <v>42.701740000000001</v>
      </c>
      <c r="F8">
        <v>43.999510000000001</v>
      </c>
      <c r="G8">
        <v>42.892769999999999</v>
      </c>
      <c r="H8">
        <v>42.892769999999999</v>
      </c>
      <c r="I8">
        <v>42.892769999999999</v>
      </c>
      <c r="J8">
        <v>42.892769999999999</v>
      </c>
      <c r="K8">
        <v>42.892769999999999</v>
      </c>
      <c r="L8">
        <v>42.892769999999999</v>
      </c>
      <c r="M8">
        <v>42.892769999999999</v>
      </c>
      <c r="N8">
        <v>42.892769999999999</v>
      </c>
      <c r="O8">
        <v>42.892769999999999</v>
      </c>
      <c r="P8">
        <v>49.54907</v>
      </c>
      <c r="Q8">
        <v>55.273719999999997</v>
      </c>
      <c r="R8">
        <v>28.287330000000001</v>
      </c>
      <c r="S8">
        <v>50.239930000000001</v>
      </c>
      <c r="T8">
        <v>50.239930000000001</v>
      </c>
      <c r="U8">
        <v>53.233989999999999</v>
      </c>
      <c r="V8">
        <v>54.284100000000002</v>
      </c>
      <c r="W8">
        <v>55.416550000000001</v>
      </c>
      <c r="X8">
        <v>55.906309999999998</v>
      </c>
      <c r="Y8">
        <v>56.74362</v>
      </c>
      <c r="Z8">
        <v>57.081009999999999</v>
      </c>
      <c r="AA8">
        <v>57.263280000000002</v>
      </c>
      <c r="AB8">
        <v>57.263280000000002</v>
      </c>
      <c r="AC8">
        <v>57.465699999999998</v>
      </c>
      <c r="AD8">
        <v>57.332039999999999</v>
      </c>
      <c r="AE8">
        <v>57.332039999999999</v>
      </c>
      <c r="AF8">
        <v>57.332039999999999</v>
      </c>
      <c r="AG8">
        <v>56.12332</v>
      </c>
      <c r="AH8">
        <v>56.170340000000003</v>
      </c>
      <c r="AI8">
        <v>55.148899999999998</v>
      </c>
      <c r="AJ8">
        <v>55.270769999999999</v>
      </c>
      <c r="AK8">
        <v>55.50365</v>
      </c>
      <c r="AL8">
        <v>55.50365</v>
      </c>
      <c r="AM8">
        <v>56.041339999999998</v>
      </c>
      <c r="AN8">
        <v>55.829859999999996</v>
      </c>
      <c r="AO8">
        <v>55.890630000000002</v>
      </c>
      <c r="AP8">
        <v>55.924550000000004</v>
      </c>
      <c r="AQ8">
        <v>56.44961</v>
      </c>
      <c r="AR8">
        <v>56.569400000000002</v>
      </c>
      <c r="AS8">
        <v>57.282119999999999</v>
      </c>
      <c r="AT8">
        <v>57.282119999999999</v>
      </c>
      <c r="AU8">
        <v>57.639420000000001</v>
      </c>
      <c r="AV8">
        <v>57.960889999999999</v>
      </c>
      <c r="AW8">
        <v>57.960889999999999</v>
      </c>
      <c r="AX8">
        <v>57.960889999999999</v>
      </c>
    </row>
    <row r="9" spans="1:50" x14ac:dyDescent="0.25">
      <c r="A9" t="s">
        <v>685</v>
      </c>
      <c r="B9" t="str">
        <f>C9</f>
        <v>New Zealand</v>
      </c>
      <c r="C9" s="36" t="s">
        <v>205</v>
      </c>
      <c r="D9">
        <v>27.396319999999999</v>
      </c>
      <c r="E9">
        <v>27.474150000000002</v>
      </c>
      <c r="F9">
        <v>28.547249999999998</v>
      </c>
      <c r="G9">
        <v>30.66779</v>
      </c>
      <c r="H9">
        <v>31.556799999999999</v>
      </c>
      <c r="I9">
        <v>31.556799999999999</v>
      </c>
      <c r="J9">
        <v>32.18486</v>
      </c>
      <c r="K9">
        <v>32.18486</v>
      </c>
      <c r="L9">
        <v>48.143560000000001</v>
      </c>
      <c r="M9">
        <v>44.144840000000002</v>
      </c>
      <c r="N9">
        <v>45.128740000000001</v>
      </c>
      <c r="O9">
        <v>45.141820000000003</v>
      </c>
      <c r="P9">
        <v>46.073160000000001</v>
      </c>
      <c r="Q9">
        <v>44.753839999999997</v>
      </c>
      <c r="R9">
        <v>44.538910000000001</v>
      </c>
      <c r="S9">
        <v>44.73124</v>
      </c>
      <c r="T9">
        <v>46.524830000000001</v>
      </c>
      <c r="U9">
        <v>47.939230000000002</v>
      </c>
      <c r="V9">
        <v>51.325299999999999</v>
      </c>
      <c r="W9">
        <v>50.980260000000001</v>
      </c>
      <c r="X9">
        <v>47.079659999999997</v>
      </c>
      <c r="Y9">
        <v>49.026339999999998</v>
      </c>
      <c r="Z9">
        <v>54.509349999999998</v>
      </c>
      <c r="AA9">
        <v>54.99971</v>
      </c>
      <c r="AB9">
        <v>55.286140000000003</v>
      </c>
      <c r="AC9">
        <v>57.594200000000001</v>
      </c>
      <c r="AD9">
        <v>58.091619999999999</v>
      </c>
      <c r="AE9">
        <v>58.86083</v>
      </c>
      <c r="AF9">
        <v>59.984070000000003</v>
      </c>
      <c r="AG9">
        <v>61.184699999999999</v>
      </c>
      <c r="AH9">
        <v>61.896189999999997</v>
      </c>
      <c r="AI9">
        <v>61.368569999999998</v>
      </c>
      <c r="AJ9">
        <v>60.777529999999999</v>
      </c>
      <c r="AK9">
        <v>61.29927</v>
      </c>
      <c r="AL9">
        <v>60.702060000000003</v>
      </c>
      <c r="AM9">
        <v>60.618029999999997</v>
      </c>
      <c r="AN9">
        <v>60.753540000000001</v>
      </c>
      <c r="AO9">
        <v>61.017040000000001</v>
      </c>
      <c r="AP9">
        <v>60.859580000000001</v>
      </c>
      <c r="AQ9">
        <v>58.84404</v>
      </c>
      <c r="AR9">
        <v>59.273040000000002</v>
      </c>
      <c r="AS9">
        <v>59.23039</v>
      </c>
      <c r="AT9">
        <v>59.377740000000003</v>
      </c>
      <c r="AU9">
        <v>59.488579999999999</v>
      </c>
      <c r="AV9">
        <v>58.249090000000002</v>
      </c>
      <c r="AW9">
        <v>58.249090000000002</v>
      </c>
      <c r="AX9">
        <v>58.249090000000002</v>
      </c>
    </row>
    <row r="10" spans="1:50" x14ac:dyDescent="0.25">
      <c r="A10" t="s">
        <v>685</v>
      </c>
      <c r="B10" t="s">
        <v>631</v>
      </c>
      <c r="C10" s="36" t="s">
        <v>284</v>
      </c>
      <c r="D10">
        <v>40.89716</v>
      </c>
      <c r="E10">
        <v>40.89716</v>
      </c>
      <c r="F10">
        <v>40.89716</v>
      </c>
      <c r="G10">
        <v>41.287269999999999</v>
      </c>
      <c r="H10">
        <v>41.287269999999999</v>
      </c>
      <c r="I10">
        <v>45.711709999999997</v>
      </c>
      <c r="J10">
        <v>44.345149999999997</v>
      </c>
      <c r="K10">
        <v>44.66187</v>
      </c>
      <c r="L10">
        <v>45.634889999999999</v>
      </c>
      <c r="M10">
        <v>45.634889999999999</v>
      </c>
      <c r="N10">
        <v>45.634889999999999</v>
      </c>
      <c r="O10">
        <v>49.083750000000002</v>
      </c>
      <c r="P10">
        <v>49.663629999999998</v>
      </c>
      <c r="Q10">
        <v>50.20232</v>
      </c>
      <c r="R10">
        <v>50.339750000000002</v>
      </c>
      <c r="S10">
        <v>50.44641</v>
      </c>
      <c r="T10">
        <v>50.44641</v>
      </c>
      <c r="U10">
        <v>50.752290000000002</v>
      </c>
      <c r="V10">
        <v>50.752290000000002</v>
      </c>
      <c r="W10">
        <v>52.817309999999999</v>
      </c>
      <c r="X10">
        <v>53.528129999999997</v>
      </c>
      <c r="Y10">
        <v>54.203099999999999</v>
      </c>
      <c r="Z10">
        <v>54.177030000000002</v>
      </c>
      <c r="AA10">
        <v>54.177030000000002</v>
      </c>
      <c r="AB10">
        <v>54.66583</v>
      </c>
      <c r="AC10">
        <v>54.98048</v>
      </c>
      <c r="AD10">
        <v>55.186860000000003</v>
      </c>
      <c r="AE10">
        <v>55.186860000000003</v>
      </c>
      <c r="AF10">
        <v>55.186860000000003</v>
      </c>
      <c r="AG10">
        <v>56.34395</v>
      </c>
      <c r="AH10">
        <v>56.996940000000002</v>
      </c>
      <c r="AI10">
        <v>57.099029999999999</v>
      </c>
      <c r="AJ10">
        <v>57.30012</v>
      </c>
      <c r="AK10">
        <v>57.457830000000001</v>
      </c>
      <c r="AL10">
        <v>57.70879</v>
      </c>
      <c r="AM10">
        <v>57.964449999999999</v>
      </c>
      <c r="AN10">
        <v>58.343519999999998</v>
      </c>
      <c r="AO10">
        <v>58.47204</v>
      </c>
      <c r="AP10">
        <v>58.451619999999998</v>
      </c>
      <c r="AQ10">
        <v>58.447220000000002</v>
      </c>
      <c r="AR10">
        <v>58.51784</v>
      </c>
      <c r="AS10">
        <v>58.437710000000003</v>
      </c>
      <c r="AT10">
        <v>58.380009999999999</v>
      </c>
      <c r="AU10">
        <v>58.568530000000003</v>
      </c>
      <c r="AV10">
        <v>58.430750000000003</v>
      </c>
      <c r="AW10">
        <v>58.430750000000003</v>
      </c>
      <c r="AX10">
        <v>58.430750000000003</v>
      </c>
    </row>
    <row r="11" spans="1:50" x14ac:dyDescent="0.25">
      <c r="A11" t="str">
        <f>VLOOKUP(B11,region!$D$3:$E$229,2,0)</f>
        <v>ASIA (EX. NEAR EAST)</v>
      </c>
      <c r="B11" t="s">
        <v>633</v>
      </c>
      <c r="C11" s="36" t="s">
        <v>85</v>
      </c>
      <c r="D11">
        <v>37.776058472758223</v>
      </c>
      <c r="E11">
        <v>38.43634320506203</v>
      </c>
      <c r="F11">
        <v>39.096627937365838</v>
      </c>
      <c r="G11">
        <v>39.756912669669646</v>
      </c>
      <c r="H11">
        <v>40.417197401973453</v>
      </c>
      <c r="I11">
        <v>41.077482134277261</v>
      </c>
      <c r="J11">
        <v>41.737766866580614</v>
      </c>
      <c r="K11">
        <v>42.398051598884422</v>
      </c>
      <c r="L11">
        <v>43.058336331188229</v>
      </c>
      <c r="M11">
        <v>43.718621063492037</v>
      </c>
      <c r="N11">
        <v>50.450449999999996</v>
      </c>
      <c r="O11">
        <v>53.982300000000002</v>
      </c>
      <c r="P11">
        <v>65.476190000000003</v>
      </c>
      <c r="Q11">
        <v>65.476190000000003</v>
      </c>
      <c r="R11">
        <v>46.391750000000002</v>
      </c>
      <c r="S11">
        <v>46.391750000000002</v>
      </c>
      <c r="T11">
        <v>46.391750000000002</v>
      </c>
      <c r="U11">
        <v>39.597320000000003</v>
      </c>
      <c r="V11">
        <v>39.597320000000003</v>
      </c>
      <c r="W11">
        <v>39.597320000000003</v>
      </c>
      <c r="X11">
        <v>39.597320000000003</v>
      </c>
      <c r="Y11">
        <v>39.597320000000003</v>
      </c>
      <c r="Z11">
        <v>39.597320000000003</v>
      </c>
      <c r="AA11">
        <v>39.597320000000003</v>
      </c>
      <c r="AB11">
        <v>39.597320000000003</v>
      </c>
      <c r="AC11">
        <v>39.597320000000003</v>
      </c>
      <c r="AD11">
        <v>57.619050000000001</v>
      </c>
      <c r="AE11">
        <v>57.619050000000001</v>
      </c>
      <c r="AF11">
        <v>61.360120000000002</v>
      </c>
      <c r="AG11">
        <v>66.666669999999996</v>
      </c>
      <c r="AH11">
        <v>63.532510000000002</v>
      </c>
      <c r="AI11">
        <v>67.409469999999999</v>
      </c>
      <c r="AJ11">
        <v>67.409469999999999</v>
      </c>
      <c r="AK11">
        <v>63.840719999999997</v>
      </c>
      <c r="AL11">
        <v>63.760809999999999</v>
      </c>
      <c r="AM11">
        <v>65.273690000000002</v>
      </c>
      <c r="AN11">
        <v>66.589190000000002</v>
      </c>
      <c r="AO11">
        <v>65.902050000000003</v>
      </c>
      <c r="AP11">
        <v>66.515540000000001</v>
      </c>
      <c r="AQ11">
        <v>67.676770000000005</v>
      </c>
      <c r="AR11">
        <v>62.328360000000004</v>
      </c>
      <c r="AS11">
        <v>64.202979999999997</v>
      </c>
      <c r="AT11">
        <v>65.291390000000007</v>
      </c>
      <c r="AU11">
        <v>64.054339999999996</v>
      </c>
      <c r="AV11">
        <v>62.192239999999998</v>
      </c>
      <c r="AW11">
        <v>63.439309999999999</v>
      </c>
      <c r="AX11">
        <v>63.439309999999999</v>
      </c>
    </row>
    <row r="12" spans="1:50" x14ac:dyDescent="0.25">
      <c r="A12" t="str">
        <f>VLOOKUP(B12,region!$D$3:$E$229,2,0)</f>
        <v>ASIA (EX. NEAR EAST)</v>
      </c>
      <c r="B12" t="s">
        <v>626</v>
      </c>
      <c r="C12" s="36" t="s">
        <v>155</v>
      </c>
      <c r="D12">
        <v>27.39359</v>
      </c>
      <c r="E12">
        <v>27.39359</v>
      </c>
      <c r="F12">
        <v>27.39359</v>
      </c>
      <c r="G12">
        <v>32.943339999999999</v>
      </c>
      <c r="H12">
        <v>37.401249999999997</v>
      </c>
      <c r="I12">
        <v>34.812280000000001</v>
      </c>
      <c r="J12">
        <v>32.923740000000002</v>
      </c>
      <c r="K12">
        <v>29.798110000000001</v>
      </c>
      <c r="L12">
        <v>28.922229999999999</v>
      </c>
      <c r="M12">
        <v>28.922229999999999</v>
      </c>
      <c r="N12">
        <v>28.922229999999999</v>
      </c>
      <c r="O12">
        <v>28.922229999999999</v>
      </c>
      <c r="P12">
        <v>28.922229999999999</v>
      </c>
      <c r="Q12">
        <v>28.922229999999999</v>
      </c>
      <c r="R12">
        <v>39.357849999999999</v>
      </c>
      <c r="S12">
        <v>29.226089999999999</v>
      </c>
      <c r="T12">
        <v>33.664259999999999</v>
      </c>
      <c r="U12">
        <v>32.302199999999999</v>
      </c>
      <c r="V12">
        <v>31.34029</v>
      </c>
      <c r="W12">
        <v>33.893219999999999</v>
      </c>
      <c r="X12">
        <v>33.893219999999999</v>
      </c>
      <c r="Y12">
        <v>27.64284</v>
      </c>
      <c r="Z12">
        <v>27.309419999999999</v>
      </c>
      <c r="AA12">
        <v>31.661989999999999</v>
      </c>
      <c r="AB12">
        <v>29.659020000000002</v>
      </c>
      <c r="AC12">
        <v>30.615659999999998</v>
      </c>
      <c r="AD12">
        <v>30.615659999999998</v>
      </c>
      <c r="AE12">
        <v>29.579339999999998</v>
      </c>
      <c r="AF12">
        <v>29.579339999999998</v>
      </c>
      <c r="AG12">
        <v>29.579339999999998</v>
      </c>
      <c r="AH12">
        <v>29.579339999999998</v>
      </c>
      <c r="AI12">
        <v>29.579339999999998</v>
      </c>
      <c r="AJ12">
        <v>29.579339999999998</v>
      </c>
      <c r="AK12">
        <v>45.154539999999997</v>
      </c>
      <c r="AL12">
        <v>46.575110000000002</v>
      </c>
      <c r="AM12">
        <v>50.34563</v>
      </c>
      <c r="AN12">
        <v>49.914149999999999</v>
      </c>
      <c r="AO12">
        <v>50.34563</v>
      </c>
      <c r="AP12">
        <v>50.34563</v>
      </c>
      <c r="AQ12">
        <v>51.975200000000001</v>
      </c>
      <c r="AR12">
        <v>51.975200000000001</v>
      </c>
      <c r="AS12">
        <v>40.184739999999998</v>
      </c>
      <c r="AT12">
        <v>38.480719999999998</v>
      </c>
      <c r="AU12">
        <v>45.629779999999997</v>
      </c>
      <c r="AV12">
        <v>45.07882</v>
      </c>
      <c r="AW12">
        <v>44.018500000000003</v>
      </c>
      <c r="AX12">
        <v>44.018500000000003</v>
      </c>
    </row>
    <row r="13" spans="1:50" x14ac:dyDescent="0.25">
      <c r="A13" t="str">
        <f>VLOOKUP(C13,region!$D$3:$E$229,2,0)</f>
        <v>ASIA (EX. NEAR EAST)</v>
      </c>
      <c r="B13" t="str">
        <f>C13</f>
        <v>Japan</v>
      </c>
      <c r="C13" s="36" t="s">
        <v>162</v>
      </c>
      <c r="D13">
        <v>39.775919999999999</v>
      </c>
      <c r="E13">
        <v>39.775919999999999</v>
      </c>
      <c r="F13">
        <v>39.775919999999999</v>
      </c>
      <c r="G13">
        <v>37.772440000000003</v>
      </c>
      <c r="H13">
        <v>37.035670000000003</v>
      </c>
      <c r="I13">
        <v>37.626089999999998</v>
      </c>
      <c r="J13">
        <v>38.74042</v>
      </c>
      <c r="K13">
        <v>40.533610000000003</v>
      </c>
      <c r="L13">
        <v>42.085810000000002</v>
      </c>
      <c r="M13">
        <v>43.171239999999997</v>
      </c>
      <c r="N13">
        <v>43.72063</v>
      </c>
      <c r="O13">
        <v>43.749789999999997</v>
      </c>
      <c r="P13">
        <v>43.343150000000001</v>
      </c>
      <c r="Q13">
        <v>43.309939999999997</v>
      </c>
      <c r="R13">
        <v>44.080640000000002</v>
      </c>
      <c r="S13">
        <v>44.149299999999997</v>
      </c>
      <c r="T13">
        <v>44.615479999999998</v>
      </c>
      <c r="U13">
        <v>44.194209999999998</v>
      </c>
      <c r="V13">
        <v>43.887979999999999</v>
      </c>
      <c r="W13">
        <v>46.625230000000002</v>
      </c>
      <c r="X13">
        <v>47.738329999999998</v>
      </c>
      <c r="Y13">
        <v>47.738329999999998</v>
      </c>
      <c r="Z13">
        <v>47.738329999999998</v>
      </c>
      <c r="AA13">
        <v>47.814399999999999</v>
      </c>
      <c r="AB13">
        <v>50.628320000000002</v>
      </c>
      <c r="AC13">
        <v>50.91666</v>
      </c>
      <c r="AD13">
        <v>50.602849999999997</v>
      </c>
      <c r="AE13">
        <v>50.395740000000004</v>
      </c>
      <c r="AF13">
        <v>50.145989999999998</v>
      </c>
      <c r="AG13">
        <v>50.118470000000002</v>
      </c>
      <c r="AH13">
        <v>49.704979999999999</v>
      </c>
      <c r="AI13">
        <v>49.407699999999998</v>
      </c>
      <c r="AJ13">
        <v>48.8431</v>
      </c>
      <c r="AK13">
        <v>49.0137</v>
      </c>
      <c r="AL13">
        <v>49.313110000000002</v>
      </c>
      <c r="AM13">
        <v>49.402479999999997</v>
      </c>
      <c r="AN13">
        <v>49.260300000000001</v>
      </c>
      <c r="AO13">
        <v>48.845210000000002</v>
      </c>
      <c r="AP13">
        <v>48.49812</v>
      </c>
      <c r="AQ13">
        <v>48.293990000000001</v>
      </c>
      <c r="AR13">
        <v>48.51728</v>
      </c>
      <c r="AS13">
        <v>48.423369999999998</v>
      </c>
      <c r="AT13">
        <v>48.30462</v>
      </c>
      <c r="AU13">
        <v>48.78942</v>
      </c>
      <c r="AV13">
        <v>48.94894</v>
      </c>
      <c r="AW13">
        <v>48.94894</v>
      </c>
      <c r="AX13">
        <v>48.94894</v>
      </c>
    </row>
    <row r="14" spans="1:50" x14ac:dyDescent="0.25">
      <c r="A14" t="str">
        <f>VLOOKUP(B14,region!$D$3:$E$229,2,0)</f>
        <v>ASIA (EX. NEAR EAST)</v>
      </c>
      <c r="B14" t="s">
        <v>627</v>
      </c>
      <c r="C14" s="36" t="s">
        <v>170</v>
      </c>
      <c r="D14">
        <v>24.46809</v>
      </c>
      <c r="E14">
        <v>24.46809</v>
      </c>
      <c r="F14">
        <v>24.46809</v>
      </c>
      <c r="G14">
        <v>24.46809</v>
      </c>
      <c r="H14">
        <v>24.761900000000001</v>
      </c>
      <c r="I14">
        <v>27.884620000000002</v>
      </c>
      <c r="J14">
        <v>20.12987</v>
      </c>
      <c r="K14">
        <v>20.12987</v>
      </c>
      <c r="L14">
        <v>20.12987</v>
      </c>
      <c r="M14">
        <v>20.12987</v>
      </c>
      <c r="N14">
        <v>20.12987</v>
      </c>
      <c r="O14">
        <v>19.650659999999998</v>
      </c>
      <c r="P14">
        <v>19.650659999999998</v>
      </c>
      <c r="Q14">
        <v>28.05556</v>
      </c>
      <c r="R14">
        <v>32.13729</v>
      </c>
      <c r="S14">
        <v>32.13729</v>
      </c>
      <c r="T14">
        <v>43.456029999999998</v>
      </c>
      <c r="U14">
        <v>51.096670000000003</v>
      </c>
      <c r="V14">
        <v>51.096670000000003</v>
      </c>
      <c r="W14">
        <v>51.096670000000003</v>
      </c>
      <c r="X14">
        <v>51.096670000000003</v>
      </c>
      <c r="Y14">
        <v>51.096670000000003</v>
      </c>
      <c r="Z14">
        <v>51.096670000000003</v>
      </c>
      <c r="AA14">
        <v>51.096670000000003</v>
      </c>
      <c r="AB14">
        <v>34.049869999999999</v>
      </c>
      <c r="AC14">
        <v>32.705170000000003</v>
      </c>
      <c r="AD14">
        <v>32.705170000000003</v>
      </c>
      <c r="AE14">
        <v>28.683</v>
      </c>
      <c r="AF14">
        <v>28.683</v>
      </c>
      <c r="AG14">
        <v>32.495809999999999</v>
      </c>
      <c r="AH14">
        <v>32.026479999999999</v>
      </c>
      <c r="AI14">
        <v>34.131329999999998</v>
      </c>
      <c r="AJ14">
        <v>34.131329999999998</v>
      </c>
      <c r="AK14">
        <v>34.381059999999998</v>
      </c>
      <c r="AL14">
        <v>37.425150000000002</v>
      </c>
      <c r="AM14">
        <v>33.639850000000003</v>
      </c>
      <c r="AN14">
        <v>37.720489999999998</v>
      </c>
      <c r="AO14">
        <v>37.720489999999998</v>
      </c>
      <c r="AP14">
        <v>37.720489999999998</v>
      </c>
      <c r="AQ14">
        <v>42.321469999999998</v>
      </c>
      <c r="AR14">
        <v>42.321469999999998</v>
      </c>
      <c r="AS14">
        <v>42.99888</v>
      </c>
      <c r="AT14">
        <v>44.361190000000001</v>
      </c>
      <c r="AU14">
        <v>45.388399999999997</v>
      </c>
      <c r="AV14">
        <v>46.985819999999997</v>
      </c>
      <c r="AW14">
        <v>48.71537</v>
      </c>
      <c r="AX14">
        <v>48.71537</v>
      </c>
    </row>
    <row r="15" spans="1:50" x14ac:dyDescent="0.25">
      <c r="A15" t="str">
        <f>VLOOKUP(C15,region!$D$3:$E$229,2,0)</f>
        <v>ASIA (EX. NEAR EAST)</v>
      </c>
      <c r="B15" t="str">
        <f>C15</f>
        <v>Malaysia</v>
      </c>
      <c r="C15" s="36" t="s">
        <v>181</v>
      </c>
      <c r="D15">
        <v>32.772918115220591</v>
      </c>
      <c r="E15">
        <v>33.357906543385525</v>
      </c>
      <c r="F15">
        <v>33.942894971550459</v>
      </c>
      <c r="G15">
        <v>34.52788339971562</v>
      </c>
      <c r="H15">
        <v>35.112871827880554</v>
      </c>
      <c r="I15">
        <v>35.697860256045487</v>
      </c>
      <c r="J15">
        <v>36.282848684210649</v>
      </c>
      <c r="K15">
        <v>36.867837112375582</v>
      </c>
      <c r="L15">
        <v>37.452825540540516</v>
      </c>
      <c r="M15">
        <v>38.91724</v>
      </c>
      <c r="N15">
        <v>40.551699999999997</v>
      </c>
      <c r="O15">
        <v>40.551699999999997</v>
      </c>
      <c r="P15">
        <v>38.989319999999999</v>
      </c>
      <c r="Q15">
        <v>41.431910000000002</v>
      </c>
      <c r="R15">
        <v>37.421700000000001</v>
      </c>
      <c r="S15">
        <v>47.571719999999999</v>
      </c>
      <c r="T15">
        <v>47.571719999999999</v>
      </c>
      <c r="U15">
        <v>34.373150000000003</v>
      </c>
      <c r="V15">
        <v>44.277540000000002</v>
      </c>
      <c r="W15">
        <v>42.848199999999999</v>
      </c>
      <c r="X15">
        <v>46.34684</v>
      </c>
      <c r="Y15">
        <v>46.34684</v>
      </c>
      <c r="Z15">
        <v>46.34684</v>
      </c>
      <c r="AA15">
        <v>46.34684</v>
      </c>
      <c r="AB15">
        <v>46.34684</v>
      </c>
      <c r="AC15">
        <v>46.34684</v>
      </c>
      <c r="AD15">
        <v>46.34684</v>
      </c>
      <c r="AE15">
        <v>46.34684</v>
      </c>
      <c r="AF15">
        <v>46.34684</v>
      </c>
      <c r="AG15">
        <v>51.325629999999997</v>
      </c>
      <c r="AH15">
        <v>51.325629999999997</v>
      </c>
      <c r="AI15">
        <v>51.325629999999997</v>
      </c>
      <c r="AJ15">
        <v>51.882089999999998</v>
      </c>
      <c r="AK15">
        <v>55.123959999999997</v>
      </c>
      <c r="AL15">
        <v>55.452500000000001</v>
      </c>
      <c r="AM15">
        <v>56.791890000000002</v>
      </c>
      <c r="AN15">
        <v>56.672310000000003</v>
      </c>
      <c r="AO15">
        <v>56.909990000000001</v>
      </c>
      <c r="AP15">
        <v>58.63458</v>
      </c>
      <c r="AQ15">
        <v>59.370040000000003</v>
      </c>
      <c r="AR15">
        <v>59.750419999999998</v>
      </c>
      <c r="AS15">
        <v>58.351320000000001</v>
      </c>
      <c r="AT15">
        <v>56.597499999999997</v>
      </c>
      <c r="AU15">
        <v>59.268940000000001</v>
      </c>
      <c r="AV15">
        <v>59.056040000000003</v>
      </c>
      <c r="AW15">
        <v>58.069279999999999</v>
      </c>
      <c r="AX15">
        <v>58.069279999999999</v>
      </c>
    </row>
    <row r="16" spans="1:50" x14ac:dyDescent="0.25">
      <c r="A16" t="str">
        <f>VLOOKUP(C16,region!$D$3:$E$229,2,0)</f>
        <v>ASIA (EX. NEAR EAST)</v>
      </c>
      <c r="B16" t="str">
        <f>C16</f>
        <v>Philippines</v>
      </c>
      <c r="C16" s="36" t="s">
        <v>221</v>
      </c>
      <c r="D16">
        <v>65.915030000000002</v>
      </c>
      <c r="E16">
        <v>65.915030000000002</v>
      </c>
      <c r="F16">
        <v>65.915030000000002</v>
      </c>
      <c r="G16">
        <v>65.076779999999999</v>
      </c>
      <c r="H16">
        <v>65.076779999999999</v>
      </c>
      <c r="I16">
        <v>65.076779999999999</v>
      </c>
      <c r="J16">
        <v>65.076779999999999</v>
      </c>
      <c r="K16">
        <v>65.076779999999999</v>
      </c>
      <c r="L16">
        <v>65.076779999999999</v>
      </c>
      <c r="M16">
        <v>65.076779999999999</v>
      </c>
      <c r="N16">
        <v>65.076779999999999</v>
      </c>
      <c r="O16">
        <v>54.267150000000001</v>
      </c>
      <c r="P16">
        <v>57.50526</v>
      </c>
      <c r="Q16">
        <v>57.50526</v>
      </c>
      <c r="R16">
        <v>57.50526</v>
      </c>
      <c r="S16">
        <v>33.163980000000002</v>
      </c>
      <c r="T16">
        <v>55.821719999999999</v>
      </c>
      <c r="U16">
        <v>55.821719999999999</v>
      </c>
      <c r="V16">
        <v>55.821719999999999</v>
      </c>
      <c r="W16">
        <v>55.821719999999999</v>
      </c>
      <c r="X16">
        <v>55.821719999999999</v>
      </c>
      <c r="Y16">
        <v>55.821719999999999</v>
      </c>
      <c r="Z16">
        <v>58.344810000000003</v>
      </c>
      <c r="AA16">
        <v>66.454449999999994</v>
      </c>
      <c r="AB16">
        <v>56.305300000000003</v>
      </c>
      <c r="AC16">
        <v>56.305300000000003</v>
      </c>
      <c r="AD16">
        <v>61.86956</v>
      </c>
      <c r="AE16">
        <v>62.742330000000003</v>
      </c>
      <c r="AF16">
        <v>62.742330000000003</v>
      </c>
      <c r="AG16">
        <v>62.742330000000003</v>
      </c>
      <c r="AH16">
        <v>62.742330000000003</v>
      </c>
      <c r="AI16">
        <v>60.648629999999997</v>
      </c>
      <c r="AJ16">
        <v>61.03481</v>
      </c>
      <c r="AK16">
        <v>59.984900000000003</v>
      </c>
      <c r="AL16">
        <v>59.309629999999999</v>
      </c>
      <c r="AM16">
        <v>60.714579999999998</v>
      </c>
      <c r="AN16">
        <v>60.752760000000002</v>
      </c>
      <c r="AO16">
        <v>60.752760000000002</v>
      </c>
      <c r="AP16">
        <v>60.752760000000002</v>
      </c>
      <c r="AQ16">
        <v>57.435470000000002</v>
      </c>
      <c r="AR16">
        <v>56.018830000000001</v>
      </c>
      <c r="AS16">
        <v>57.332639999999998</v>
      </c>
      <c r="AT16">
        <v>55.905050000000003</v>
      </c>
      <c r="AU16">
        <v>56.837040000000002</v>
      </c>
      <c r="AV16">
        <v>57.519889999999997</v>
      </c>
      <c r="AW16">
        <v>57.519889999999997</v>
      </c>
      <c r="AX16">
        <v>57.519889999999997</v>
      </c>
    </row>
    <row r="17" spans="1:50" x14ac:dyDescent="0.25">
      <c r="A17" t="str">
        <f>VLOOKUP("Korea, South",region!$D$3:$E$229,2,0)</f>
        <v>ASIA (EX. NEAR EAST)</v>
      </c>
      <c r="B17" t="s">
        <v>628</v>
      </c>
      <c r="C17" s="36" t="s">
        <v>227</v>
      </c>
      <c r="D17">
        <v>29.904489999999999</v>
      </c>
      <c r="E17">
        <v>29.904489999999999</v>
      </c>
      <c r="F17">
        <v>29.904489999999999</v>
      </c>
      <c r="G17">
        <v>30.529299999999999</v>
      </c>
      <c r="H17">
        <v>30.49437</v>
      </c>
      <c r="I17">
        <v>31.67512</v>
      </c>
      <c r="J17">
        <v>32.580350000000003</v>
      </c>
      <c r="K17">
        <v>33.064149999999998</v>
      </c>
      <c r="L17">
        <v>33.064149999999998</v>
      </c>
      <c r="M17">
        <v>32.183810000000001</v>
      </c>
      <c r="N17">
        <v>29.9636</v>
      </c>
      <c r="O17">
        <v>29.958410000000001</v>
      </c>
      <c r="P17">
        <v>29.99071</v>
      </c>
      <c r="Q17">
        <v>29.40607</v>
      </c>
      <c r="R17">
        <v>31.924610000000001</v>
      </c>
      <c r="S17">
        <v>31.250070000000001</v>
      </c>
      <c r="T17">
        <v>31.250070000000001</v>
      </c>
      <c r="U17">
        <v>37.644620000000003</v>
      </c>
      <c r="V17">
        <v>38.817079999999997</v>
      </c>
      <c r="W17">
        <v>40.240870000000001</v>
      </c>
      <c r="X17">
        <v>38.98592</v>
      </c>
      <c r="Y17">
        <v>39.659559999999999</v>
      </c>
      <c r="Z17">
        <v>39.732500000000002</v>
      </c>
      <c r="AA17">
        <v>40.146889999999999</v>
      </c>
      <c r="AB17">
        <v>41.879359999999998</v>
      </c>
      <c r="AC17">
        <v>42.603839999999998</v>
      </c>
      <c r="AD17">
        <v>44.591940000000001</v>
      </c>
      <c r="AE17">
        <v>42.747230000000002</v>
      </c>
      <c r="AF17">
        <v>46.599339999999998</v>
      </c>
      <c r="AG17">
        <v>46.338120000000004</v>
      </c>
      <c r="AH17">
        <v>48.573169999999998</v>
      </c>
      <c r="AI17">
        <v>48.63653</v>
      </c>
      <c r="AJ17">
        <v>49.748109999999997</v>
      </c>
      <c r="AK17">
        <v>49.628459999999997</v>
      </c>
      <c r="AL17">
        <v>49.316160000000004</v>
      </c>
      <c r="AM17">
        <v>49.430410000000002</v>
      </c>
      <c r="AN17">
        <v>49.040089999999999</v>
      </c>
      <c r="AO17">
        <v>48.556199999999997</v>
      </c>
      <c r="AP17">
        <v>49.043579999999999</v>
      </c>
      <c r="AQ17">
        <v>50.554220000000001</v>
      </c>
      <c r="AR17">
        <v>50.554220000000001</v>
      </c>
      <c r="AS17">
        <v>49.972529999999999</v>
      </c>
      <c r="AT17">
        <v>50.540289999999999</v>
      </c>
      <c r="AU17">
        <v>51.036929999999998</v>
      </c>
      <c r="AV17">
        <v>51.270130000000002</v>
      </c>
      <c r="AW17">
        <v>51.270130000000002</v>
      </c>
      <c r="AX17">
        <v>51.270130000000002</v>
      </c>
    </row>
    <row r="18" spans="1:50" x14ac:dyDescent="0.25">
      <c r="A18" t="str">
        <f>VLOOKUP(C18,region!$D$3:$E$229,2,0)</f>
        <v>ASIA (EX. NEAR EAST)</v>
      </c>
      <c r="B18" t="str">
        <f>C18</f>
        <v>Thailand</v>
      </c>
      <c r="C18" s="36" t="s">
        <v>267</v>
      </c>
      <c r="D18">
        <v>45.336419999999997</v>
      </c>
      <c r="E18">
        <v>45.336419999999997</v>
      </c>
      <c r="F18">
        <v>45.336419999999997</v>
      </c>
      <c r="G18">
        <v>45.154730000000001</v>
      </c>
      <c r="H18">
        <v>47.853560000000002</v>
      </c>
      <c r="I18">
        <v>45.855849999999997</v>
      </c>
      <c r="J18">
        <v>44.685650000000003</v>
      </c>
      <c r="K18">
        <v>45.140349999999998</v>
      </c>
      <c r="L18">
        <v>43.502049999999997</v>
      </c>
      <c r="M18">
        <v>43.502049999999997</v>
      </c>
      <c r="N18">
        <v>43.502049999999997</v>
      </c>
      <c r="O18">
        <v>43.502049999999997</v>
      </c>
      <c r="P18">
        <v>43.502049999999997</v>
      </c>
      <c r="Q18">
        <v>43.502049999999997</v>
      </c>
      <c r="R18">
        <v>43.502049999999997</v>
      </c>
      <c r="S18">
        <v>43.502049999999997</v>
      </c>
      <c r="T18">
        <v>43.502049999999997</v>
      </c>
      <c r="U18">
        <v>43.502049999999997</v>
      </c>
      <c r="V18">
        <v>43.502049999999997</v>
      </c>
      <c r="W18">
        <v>43.502049999999997</v>
      </c>
      <c r="X18">
        <v>43.502049999999997</v>
      </c>
      <c r="Y18">
        <v>43.502049999999997</v>
      </c>
      <c r="Z18">
        <v>43.502049999999997</v>
      </c>
      <c r="AA18">
        <v>43.502049999999997</v>
      </c>
      <c r="AB18">
        <v>56.068019999999997</v>
      </c>
      <c r="AC18">
        <v>56.068019999999997</v>
      </c>
      <c r="AD18">
        <v>56.068019999999997</v>
      </c>
      <c r="AE18">
        <v>56.068019999999997</v>
      </c>
      <c r="AF18">
        <v>56.068019999999997</v>
      </c>
      <c r="AG18">
        <v>53.645150000000001</v>
      </c>
      <c r="AH18">
        <v>54.41724</v>
      </c>
      <c r="AI18">
        <v>55.738520000000001</v>
      </c>
      <c r="AJ18">
        <v>54.302759999999999</v>
      </c>
      <c r="AK18">
        <v>51.01737</v>
      </c>
      <c r="AL18">
        <v>50.162790000000001</v>
      </c>
      <c r="AM18">
        <v>51.089820000000003</v>
      </c>
      <c r="AN18">
        <v>49.1447</v>
      </c>
      <c r="AO18">
        <v>55.030940000000001</v>
      </c>
      <c r="AP18">
        <v>54.962110000000003</v>
      </c>
      <c r="AQ18">
        <v>56.349229999999999</v>
      </c>
      <c r="AR18">
        <v>56.851790000000001</v>
      </c>
      <c r="AS18">
        <v>56.851790000000001</v>
      </c>
      <c r="AT18">
        <v>57.083089999999999</v>
      </c>
      <c r="AU18">
        <v>57.083089999999999</v>
      </c>
      <c r="AV18">
        <v>54.360959999999999</v>
      </c>
      <c r="AW18">
        <v>56.389940000000003</v>
      </c>
      <c r="AX18">
        <v>56.389940000000003</v>
      </c>
    </row>
    <row r="19" spans="1:50" x14ac:dyDescent="0.25">
      <c r="A19" t="str">
        <f>VLOOKUP(C19,region!$D$3:$E$229,2,0)</f>
        <v>BALTICS</v>
      </c>
      <c r="B19" t="str">
        <f>C19</f>
        <v>Estonia</v>
      </c>
      <c r="C19" s="36" t="s">
        <v>123</v>
      </c>
      <c r="D19">
        <v>50.276137628458514</v>
      </c>
      <c r="E19">
        <v>50.736378260869515</v>
      </c>
      <c r="F19">
        <v>51.196618893280629</v>
      </c>
      <c r="G19">
        <v>51.65685952569163</v>
      </c>
      <c r="H19">
        <v>52.11710015810263</v>
      </c>
      <c r="I19">
        <v>52.577340790513858</v>
      </c>
      <c r="J19">
        <v>53.037581422924859</v>
      </c>
      <c r="K19">
        <v>53.497822055335973</v>
      </c>
      <c r="L19">
        <v>53.958062687747088</v>
      </c>
      <c r="M19">
        <v>54.418303320158088</v>
      </c>
      <c r="N19">
        <v>54.878543952569089</v>
      </c>
      <c r="O19">
        <v>55.338784584980203</v>
      </c>
      <c r="P19">
        <v>55.799025217391318</v>
      </c>
      <c r="Q19">
        <v>56.259265849802318</v>
      </c>
      <c r="R19">
        <v>56.719506482213433</v>
      </c>
      <c r="S19">
        <v>57.179747114624433</v>
      </c>
      <c r="T19">
        <v>57.639987747035548</v>
      </c>
      <c r="U19">
        <v>58.100228379446662</v>
      </c>
      <c r="V19">
        <v>58.560469011857549</v>
      </c>
      <c r="W19">
        <v>59.020709644268663</v>
      </c>
      <c r="X19">
        <v>59.480950276679778</v>
      </c>
      <c r="Y19">
        <v>59.941190909090892</v>
      </c>
      <c r="Z19">
        <v>60.401431541502006</v>
      </c>
      <c r="AA19">
        <v>60.374830000000003</v>
      </c>
      <c r="AB19">
        <v>51.332700000000003</v>
      </c>
      <c r="AC19">
        <v>58.143819999999998</v>
      </c>
      <c r="AD19">
        <v>64.905789999999996</v>
      </c>
      <c r="AE19">
        <v>61.401539999999997</v>
      </c>
      <c r="AF19">
        <v>61.401539999999997</v>
      </c>
      <c r="AG19">
        <v>63.93723</v>
      </c>
      <c r="AH19">
        <v>66.018450000000001</v>
      </c>
      <c r="AI19">
        <v>65.289469999999994</v>
      </c>
      <c r="AJ19">
        <v>68.199380000000005</v>
      </c>
      <c r="AK19">
        <v>69.53528</v>
      </c>
      <c r="AL19">
        <v>71.597459999999998</v>
      </c>
      <c r="AM19">
        <v>70.185699999999997</v>
      </c>
      <c r="AN19">
        <v>71.366709999999998</v>
      </c>
      <c r="AO19">
        <v>68.8947</v>
      </c>
      <c r="AP19">
        <v>69.308070000000001</v>
      </c>
      <c r="AQ19">
        <v>70.371660000000006</v>
      </c>
      <c r="AR19">
        <v>70.180959999999999</v>
      </c>
      <c r="AS19">
        <v>68.134929999999997</v>
      </c>
      <c r="AT19">
        <v>67.465239999999994</v>
      </c>
      <c r="AU19">
        <v>65.436639999999997</v>
      </c>
      <c r="AV19">
        <v>66.388620000000003</v>
      </c>
      <c r="AW19">
        <v>66.388620000000003</v>
      </c>
      <c r="AX19">
        <v>66.388620000000003</v>
      </c>
    </row>
    <row r="20" spans="1:50" x14ac:dyDescent="0.25">
      <c r="A20" t="str">
        <f>VLOOKUP(C20,region!$D$3:$E$229,2,0)</f>
        <v>EASTERN EUROPE</v>
      </c>
      <c r="B20" t="str">
        <f>C20</f>
        <v>Albania</v>
      </c>
      <c r="C20" s="36" t="s">
        <v>57</v>
      </c>
      <c r="D20">
        <v>30.889759999999999</v>
      </c>
      <c r="E20">
        <v>30.889759999999999</v>
      </c>
      <c r="F20">
        <v>30.889759999999999</v>
      </c>
      <c r="G20">
        <v>30.889759999999999</v>
      </c>
      <c r="H20">
        <v>30.889759999999999</v>
      </c>
      <c r="I20">
        <v>30.889759999999999</v>
      </c>
      <c r="J20">
        <v>30.889759999999999</v>
      </c>
      <c r="K20">
        <v>30.889759999999999</v>
      </c>
      <c r="L20">
        <v>30.889759999999999</v>
      </c>
      <c r="M20">
        <v>39.713900000000002</v>
      </c>
      <c r="N20">
        <v>39.713900000000002</v>
      </c>
      <c r="O20">
        <v>39.713900000000002</v>
      </c>
      <c r="P20">
        <v>39.713900000000002</v>
      </c>
      <c r="Q20">
        <v>39.713900000000002</v>
      </c>
      <c r="R20">
        <v>51.31579</v>
      </c>
      <c r="S20">
        <v>51.31579</v>
      </c>
      <c r="T20">
        <v>51.139159999999997</v>
      </c>
      <c r="U20">
        <v>44.879930000000002</v>
      </c>
      <c r="V20">
        <v>46.548819999999999</v>
      </c>
      <c r="W20">
        <v>46.62921</v>
      </c>
      <c r="X20">
        <v>49.035559999999997</v>
      </c>
      <c r="Y20">
        <v>56.367429999999999</v>
      </c>
      <c r="Z20">
        <v>56.367429999999999</v>
      </c>
      <c r="AA20">
        <v>57.8125</v>
      </c>
      <c r="AB20">
        <v>54.656489999999998</v>
      </c>
      <c r="AC20">
        <v>53.141559999999998</v>
      </c>
      <c r="AD20">
        <v>53.141559999999998</v>
      </c>
      <c r="AE20">
        <v>52.743819999999999</v>
      </c>
      <c r="AF20">
        <v>63.610460000000003</v>
      </c>
      <c r="AG20">
        <v>65.349010000000007</v>
      </c>
      <c r="AH20">
        <v>66.948260000000005</v>
      </c>
      <c r="AI20">
        <v>68.601129999999998</v>
      </c>
      <c r="AJ20">
        <v>69.318179999999998</v>
      </c>
      <c r="AK20">
        <v>72.395229999999998</v>
      </c>
      <c r="AL20">
        <v>69.13073</v>
      </c>
      <c r="AM20">
        <v>70.87227</v>
      </c>
      <c r="AN20">
        <v>71.815119999999993</v>
      </c>
      <c r="AO20">
        <v>69.151219999999995</v>
      </c>
      <c r="AP20">
        <v>64.422160000000005</v>
      </c>
      <c r="AQ20">
        <v>57.565339999999999</v>
      </c>
      <c r="AR20">
        <v>64.473569999999995</v>
      </c>
      <c r="AS20">
        <v>63.34722</v>
      </c>
      <c r="AT20">
        <v>63.34722</v>
      </c>
      <c r="AU20">
        <v>64.956360000000004</v>
      </c>
      <c r="AV20">
        <v>65.773700000000005</v>
      </c>
      <c r="AW20">
        <v>64.329390000000004</v>
      </c>
      <c r="AX20">
        <v>64.329390000000004</v>
      </c>
    </row>
    <row r="21" spans="1:50" x14ac:dyDescent="0.25">
      <c r="A21" t="str">
        <f>VLOOKUP(C21,region!$D$3:$E$229,2,0)</f>
        <v>EASTERN EUROPE</v>
      </c>
      <c r="B21" t="str">
        <f>C21</f>
        <v>Bulgaria</v>
      </c>
      <c r="C21" s="36" t="s">
        <v>86</v>
      </c>
      <c r="D21">
        <v>50.30247</v>
      </c>
      <c r="E21">
        <v>50.30247</v>
      </c>
      <c r="F21">
        <v>50.30247</v>
      </c>
      <c r="G21">
        <v>52.063200000000002</v>
      </c>
      <c r="H21">
        <v>52.063200000000002</v>
      </c>
      <c r="I21">
        <v>54.970529999999997</v>
      </c>
      <c r="J21">
        <v>60.721589999999999</v>
      </c>
      <c r="K21">
        <v>65.039490000000001</v>
      </c>
      <c r="L21">
        <v>70.186000000000007</v>
      </c>
      <c r="M21">
        <v>67.860069999999993</v>
      </c>
      <c r="N21">
        <v>63.018909999999998</v>
      </c>
      <c r="O21">
        <v>61.99044</v>
      </c>
      <c r="P21">
        <v>61.488590000000002</v>
      </c>
      <c r="Q21">
        <v>57.111249999999998</v>
      </c>
      <c r="R21">
        <v>57.181080000000001</v>
      </c>
      <c r="S21">
        <v>57.489809999999999</v>
      </c>
      <c r="T21">
        <v>58.026209999999999</v>
      </c>
      <c r="U21">
        <v>56.385590000000001</v>
      </c>
      <c r="V21">
        <v>56.385590000000001</v>
      </c>
      <c r="W21">
        <v>55.490029999999997</v>
      </c>
      <c r="X21">
        <v>57.904809999999998</v>
      </c>
      <c r="Y21">
        <v>59.028219999999997</v>
      </c>
      <c r="Z21">
        <v>59.028219999999997</v>
      </c>
      <c r="AA21">
        <v>57.708620000000003</v>
      </c>
      <c r="AB21">
        <v>59.55686</v>
      </c>
      <c r="AC21">
        <v>60.60568</v>
      </c>
      <c r="AD21">
        <v>59.921720000000001</v>
      </c>
      <c r="AE21">
        <v>59.158830000000002</v>
      </c>
      <c r="AF21">
        <v>59.158830000000002</v>
      </c>
      <c r="AG21">
        <v>66.147909999999996</v>
      </c>
      <c r="AH21">
        <v>64.444109999999995</v>
      </c>
      <c r="AI21">
        <v>62.521050000000002</v>
      </c>
      <c r="AJ21">
        <v>57.716560000000001</v>
      </c>
      <c r="AK21">
        <v>58.518940000000001</v>
      </c>
      <c r="AL21">
        <v>58.337139999999998</v>
      </c>
      <c r="AM21">
        <v>58.886139999999997</v>
      </c>
      <c r="AN21">
        <v>58.886139999999997</v>
      </c>
      <c r="AO21">
        <v>60.0732</v>
      </c>
      <c r="AP21">
        <v>61.4114</v>
      </c>
      <c r="AQ21">
        <v>60.604120000000002</v>
      </c>
      <c r="AR21">
        <v>60.603409999999997</v>
      </c>
      <c r="AS21">
        <v>61.096449999999997</v>
      </c>
      <c r="AT21">
        <v>60.832250000000002</v>
      </c>
      <c r="AU21">
        <v>60.69735</v>
      </c>
      <c r="AV21">
        <v>59.982959999999999</v>
      </c>
      <c r="AW21">
        <v>59.982959999999999</v>
      </c>
      <c r="AX21">
        <v>59.982959999999999</v>
      </c>
    </row>
    <row r="22" spans="1:50" x14ac:dyDescent="0.25">
      <c r="A22" t="str">
        <f>VLOOKUP(C22,region!$D$3:$E$229,2,0)</f>
        <v>EASTERN EUROPE</v>
      </c>
      <c r="B22" t="str">
        <f>C22</f>
        <v>Czech Republic</v>
      </c>
      <c r="C22" s="36" t="s">
        <v>111</v>
      </c>
      <c r="D22">
        <v>41.983649999999997</v>
      </c>
      <c r="E22">
        <v>41.983649999999997</v>
      </c>
      <c r="F22">
        <v>42.583390000000001</v>
      </c>
      <c r="G22">
        <v>40.85615</v>
      </c>
      <c r="H22">
        <v>39.582680000000003</v>
      </c>
      <c r="I22">
        <v>38.613779999999998</v>
      </c>
      <c r="J22">
        <v>38.664909999999999</v>
      </c>
      <c r="K22">
        <v>36.979680000000002</v>
      </c>
      <c r="L22">
        <v>36.797620000000002</v>
      </c>
      <c r="M22">
        <v>39.592709999999997</v>
      </c>
      <c r="N22">
        <v>42.323399999999999</v>
      </c>
      <c r="O22">
        <v>41.226309999999998</v>
      </c>
      <c r="P22">
        <v>41.28</v>
      </c>
      <c r="Q22">
        <v>40.675330000000002</v>
      </c>
      <c r="R22">
        <v>40.917439999999999</v>
      </c>
      <c r="S22">
        <v>41.06841</v>
      </c>
      <c r="T22">
        <v>44.179090000000002</v>
      </c>
      <c r="U22">
        <v>44.124369999999999</v>
      </c>
      <c r="V22">
        <v>43.478470000000002</v>
      </c>
      <c r="W22">
        <v>42.973370000000003</v>
      </c>
      <c r="X22">
        <v>42.723280000000003</v>
      </c>
      <c r="Y22">
        <v>34.839820000000003</v>
      </c>
      <c r="Z22">
        <v>37.279420000000002</v>
      </c>
      <c r="AA22">
        <v>47.087000000000003</v>
      </c>
      <c r="AB22">
        <v>51.21508</v>
      </c>
      <c r="AC22">
        <v>54.436059999999998</v>
      </c>
      <c r="AD22">
        <v>56.438090000000003</v>
      </c>
      <c r="AE22">
        <v>55.644089999999998</v>
      </c>
      <c r="AF22">
        <v>55.644089999999998</v>
      </c>
      <c r="AG22">
        <v>53.958660000000002</v>
      </c>
      <c r="AH22">
        <v>55.490409999999997</v>
      </c>
      <c r="AI22">
        <v>55.277450000000002</v>
      </c>
      <c r="AJ22">
        <v>56.522539999999999</v>
      </c>
      <c r="AK22">
        <v>55.176139999999997</v>
      </c>
      <c r="AL22">
        <v>58.016970000000001</v>
      </c>
      <c r="AM22">
        <v>56.518030000000003</v>
      </c>
      <c r="AN22">
        <v>56.90645</v>
      </c>
      <c r="AO22">
        <v>57.08043</v>
      </c>
      <c r="AP22">
        <v>58.073619999999998</v>
      </c>
      <c r="AQ22">
        <v>60.09854</v>
      </c>
      <c r="AR22">
        <v>60.141109999999998</v>
      </c>
      <c r="AS22">
        <v>62.203360000000004</v>
      </c>
      <c r="AT22">
        <v>62.189050000000002</v>
      </c>
      <c r="AU22">
        <v>61.765000000000001</v>
      </c>
      <c r="AV22">
        <v>60.130310000000001</v>
      </c>
      <c r="AW22">
        <v>60.130310000000001</v>
      </c>
      <c r="AX22">
        <v>60.130310000000001</v>
      </c>
    </row>
    <row r="23" spans="1:50" x14ac:dyDescent="0.25">
      <c r="A23" t="str">
        <f>VLOOKUP("Macedonia",region!$D$3:$E$229,2,0)</f>
        <v>EASTERN EUROPE</v>
      </c>
      <c r="B23" t="s">
        <v>629</v>
      </c>
      <c r="C23" s="36" t="s">
        <v>268</v>
      </c>
      <c r="D23">
        <v>52.937772312252946</v>
      </c>
      <c r="E23">
        <v>53.04898184782607</v>
      </c>
      <c r="F23">
        <v>53.160191383399194</v>
      </c>
      <c r="G23">
        <v>53.271400918972319</v>
      </c>
      <c r="H23">
        <v>53.382610454545443</v>
      </c>
      <c r="I23">
        <v>53.493819990118567</v>
      </c>
      <c r="J23">
        <v>53.605029525691691</v>
      </c>
      <c r="K23">
        <v>53.716239061264815</v>
      </c>
      <c r="L23">
        <v>53.827448596837939</v>
      </c>
      <c r="M23">
        <v>53.938658132411035</v>
      </c>
      <c r="N23">
        <v>54.049867667984188</v>
      </c>
      <c r="O23">
        <v>54.161077203557312</v>
      </c>
      <c r="P23">
        <v>54.272286739130436</v>
      </c>
      <c r="Q23">
        <v>54.383496274703589</v>
      </c>
      <c r="R23">
        <v>54.494705810276685</v>
      </c>
      <c r="S23">
        <v>54.605915345849809</v>
      </c>
      <c r="T23">
        <v>54.717124881422933</v>
      </c>
      <c r="U23">
        <v>54.828334416996029</v>
      </c>
      <c r="V23">
        <v>54.939543952569181</v>
      </c>
      <c r="W23">
        <v>55.050753488142277</v>
      </c>
      <c r="X23">
        <v>55.161963023715401</v>
      </c>
      <c r="Y23">
        <v>55.273172559288525</v>
      </c>
      <c r="Z23">
        <v>55.384382094861678</v>
      </c>
      <c r="AA23">
        <v>52.240499999999997</v>
      </c>
      <c r="AB23">
        <v>52.240499999999997</v>
      </c>
      <c r="AC23">
        <v>56.123869999999997</v>
      </c>
      <c r="AD23">
        <v>55.323740000000001</v>
      </c>
      <c r="AE23">
        <v>57.181939999999997</v>
      </c>
      <c r="AF23">
        <v>57.181939999999997</v>
      </c>
      <c r="AG23">
        <v>57.659100000000002</v>
      </c>
      <c r="AH23">
        <v>60.103230000000003</v>
      </c>
      <c r="AI23">
        <v>61.825049999999997</v>
      </c>
      <c r="AJ23">
        <v>61.673310000000001</v>
      </c>
      <c r="AK23">
        <v>60.897440000000003</v>
      </c>
      <c r="AL23">
        <v>63.543469999999999</v>
      </c>
      <c r="AM23">
        <v>65.500259999999997</v>
      </c>
      <c r="AN23">
        <v>64.467010000000002</v>
      </c>
      <c r="AO23">
        <v>61.394660000000002</v>
      </c>
      <c r="AP23">
        <v>59.703490000000002</v>
      </c>
      <c r="AQ23">
        <v>57.665179999999999</v>
      </c>
      <c r="AR23">
        <v>56.27317</v>
      </c>
      <c r="AS23">
        <v>55.999290000000002</v>
      </c>
      <c r="AT23">
        <v>55.423380000000002</v>
      </c>
      <c r="AU23">
        <v>56.279150000000001</v>
      </c>
      <c r="AV23">
        <v>56.071109999999997</v>
      </c>
      <c r="AW23">
        <v>56.071109999999997</v>
      </c>
      <c r="AX23">
        <v>56.071109999999997</v>
      </c>
    </row>
    <row r="24" spans="1:50" x14ac:dyDescent="0.25">
      <c r="A24" t="str">
        <f>VLOOKUP(C24,region!$D$3:$E$229,2,0)</f>
        <v>EASTERN EUROPE</v>
      </c>
      <c r="B24" t="str">
        <f t="shared" ref="B24:B41" si="0">C24</f>
        <v>Hungary</v>
      </c>
      <c r="C24" s="36" t="s">
        <v>151</v>
      </c>
      <c r="D24">
        <v>44.289380000000001</v>
      </c>
      <c r="E24">
        <v>44.289380000000001</v>
      </c>
      <c r="F24">
        <v>44.289380000000001</v>
      </c>
      <c r="G24">
        <v>45.403700000000001</v>
      </c>
      <c r="H24">
        <v>43.973770000000002</v>
      </c>
      <c r="I24">
        <v>46.260770000000001</v>
      </c>
      <c r="J24">
        <v>47.118429999999996</v>
      </c>
      <c r="K24">
        <v>50.407760000000003</v>
      </c>
      <c r="L24">
        <v>51.762169999999998</v>
      </c>
      <c r="M24">
        <v>51.762169999999998</v>
      </c>
      <c r="N24">
        <v>53.418199999999999</v>
      </c>
      <c r="O24">
        <v>55.130130000000001</v>
      </c>
      <c r="P24">
        <v>55.280500000000004</v>
      </c>
      <c r="Q24">
        <v>55.283749999999998</v>
      </c>
      <c r="R24">
        <v>54.672699999999999</v>
      </c>
      <c r="S24">
        <v>55.862340000000003</v>
      </c>
      <c r="T24">
        <v>55.789389999999997</v>
      </c>
      <c r="U24">
        <v>57.258220000000001</v>
      </c>
      <c r="V24">
        <v>57.505870000000002</v>
      </c>
      <c r="W24">
        <v>57.981380000000001</v>
      </c>
      <c r="X24">
        <v>57.110309999999998</v>
      </c>
      <c r="Y24">
        <v>55.743000000000002</v>
      </c>
      <c r="Z24">
        <v>55.146659999999997</v>
      </c>
      <c r="AA24">
        <v>54.406289999999998</v>
      </c>
      <c r="AB24">
        <v>53.465809999999998</v>
      </c>
      <c r="AC24">
        <v>53.465809999999998</v>
      </c>
      <c r="AD24">
        <v>53.465809999999998</v>
      </c>
      <c r="AE24">
        <v>53.465809999999998</v>
      </c>
      <c r="AF24">
        <v>57.323590000000003</v>
      </c>
      <c r="AG24">
        <v>57.72871</v>
      </c>
      <c r="AH24">
        <v>55.272779999999997</v>
      </c>
      <c r="AI24">
        <v>61.419789999999999</v>
      </c>
      <c r="AJ24">
        <v>60.461350000000003</v>
      </c>
      <c r="AK24">
        <v>62.155729999999998</v>
      </c>
      <c r="AL24">
        <v>63.53313</v>
      </c>
      <c r="AM24">
        <v>64.466099999999997</v>
      </c>
      <c r="AN24">
        <v>65.654020000000003</v>
      </c>
      <c r="AO24">
        <v>66.473280000000003</v>
      </c>
      <c r="AP24">
        <v>66.758780000000002</v>
      </c>
      <c r="AQ24">
        <v>65.778049999999993</v>
      </c>
      <c r="AR24">
        <v>64.500129999999999</v>
      </c>
      <c r="AS24">
        <v>63.798870000000001</v>
      </c>
      <c r="AT24">
        <v>63.951540000000001</v>
      </c>
      <c r="AU24">
        <v>63.932200000000002</v>
      </c>
      <c r="AV24">
        <v>62.583320000000001</v>
      </c>
      <c r="AW24">
        <v>62.583320000000001</v>
      </c>
      <c r="AX24">
        <v>62.583320000000001</v>
      </c>
    </row>
    <row r="25" spans="1:50" x14ac:dyDescent="0.25">
      <c r="A25" t="str">
        <f>VLOOKUP(C25,region!$D$3:$E$229,2,0)</f>
        <v>EASTERN EUROPE</v>
      </c>
      <c r="B25" t="str">
        <f t="shared" si="0"/>
        <v>Poland</v>
      </c>
      <c r="C25" s="36" t="s">
        <v>223</v>
      </c>
      <c r="D25">
        <v>57.039760000000001</v>
      </c>
      <c r="E25">
        <v>57.039760000000001</v>
      </c>
      <c r="F25">
        <v>57.039760000000001</v>
      </c>
      <c r="G25">
        <v>49.7331</v>
      </c>
      <c r="H25">
        <v>52.113549999999996</v>
      </c>
      <c r="I25">
        <v>55.21414</v>
      </c>
      <c r="J25">
        <v>57.639029999999998</v>
      </c>
      <c r="K25">
        <v>58.627279999999999</v>
      </c>
      <c r="L25">
        <v>63.11016</v>
      </c>
      <c r="M25">
        <v>61.744149999999998</v>
      </c>
      <c r="N25">
        <v>61.835659999999997</v>
      </c>
      <c r="O25">
        <v>60.961590000000001</v>
      </c>
      <c r="P25">
        <v>58.94115</v>
      </c>
      <c r="Q25">
        <v>62.141539999999999</v>
      </c>
      <c r="R25">
        <v>58.902329999999999</v>
      </c>
      <c r="S25">
        <v>60.891629999999999</v>
      </c>
      <c r="T25">
        <v>61.01155</v>
      </c>
      <c r="U25">
        <v>60.217320000000001</v>
      </c>
      <c r="V25">
        <v>60.205480000000001</v>
      </c>
      <c r="W25">
        <v>61.901470000000003</v>
      </c>
      <c r="X25">
        <v>61.09131</v>
      </c>
      <c r="Y25">
        <v>61.09131</v>
      </c>
      <c r="Z25">
        <v>62.745950000000001</v>
      </c>
      <c r="AA25">
        <v>63.003830000000001</v>
      </c>
      <c r="AB25">
        <v>64.873429999999999</v>
      </c>
      <c r="AC25">
        <v>61.843310000000002</v>
      </c>
      <c r="AD25">
        <v>61.843310000000002</v>
      </c>
      <c r="AE25">
        <v>61.843310000000002</v>
      </c>
      <c r="AF25">
        <v>61.843310000000002</v>
      </c>
      <c r="AG25">
        <v>61.843310000000002</v>
      </c>
      <c r="AH25">
        <v>61.843310000000002</v>
      </c>
      <c r="AI25">
        <v>65.909149999999997</v>
      </c>
      <c r="AJ25">
        <v>64.909719999999993</v>
      </c>
      <c r="AK25">
        <v>65.139970000000005</v>
      </c>
      <c r="AL25">
        <v>65.499790000000004</v>
      </c>
      <c r="AM25">
        <v>65.914760000000001</v>
      </c>
      <c r="AN25">
        <v>65.555869999999999</v>
      </c>
      <c r="AO25">
        <v>65.180629999999994</v>
      </c>
      <c r="AP25">
        <v>65.834919999999997</v>
      </c>
      <c r="AQ25">
        <v>65.163520000000005</v>
      </c>
      <c r="AR25">
        <v>65.819249999999997</v>
      </c>
      <c r="AS25">
        <v>66.033990000000003</v>
      </c>
      <c r="AT25">
        <v>65.978930000000005</v>
      </c>
      <c r="AU25">
        <v>66.361660000000001</v>
      </c>
      <c r="AV25">
        <v>66.030559999999994</v>
      </c>
      <c r="AW25">
        <v>66.030559999999994</v>
      </c>
      <c r="AX25">
        <v>66.030559999999994</v>
      </c>
    </row>
    <row r="26" spans="1:50" x14ac:dyDescent="0.25">
      <c r="A26" t="str">
        <f>VLOOKUP(C26,region!$D$3:$E$229,2,0)</f>
        <v>EASTERN EUROPE</v>
      </c>
      <c r="B26" t="str">
        <f t="shared" si="0"/>
        <v>Romania</v>
      </c>
      <c r="C26" s="36" t="s">
        <v>230</v>
      </c>
      <c r="D26">
        <v>44.497680000000003</v>
      </c>
      <c r="E26">
        <v>44.497680000000003</v>
      </c>
      <c r="F26">
        <v>44.497680000000003</v>
      </c>
      <c r="G26">
        <v>46.092750000000002</v>
      </c>
      <c r="H26">
        <v>45.289149999999999</v>
      </c>
      <c r="I26">
        <v>43.089970000000001</v>
      </c>
      <c r="J26">
        <v>41.618029999999997</v>
      </c>
      <c r="K26">
        <v>41.618029999999997</v>
      </c>
      <c r="L26">
        <v>41.618029999999997</v>
      </c>
      <c r="M26">
        <v>41.618029999999997</v>
      </c>
      <c r="N26">
        <v>41.618029999999997</v>
      </c>
      <c r="O26">
        <v>41.618029999999997</v>
      </c>
      <c r="P26">
        <v>41.618029999999997</v>
      </c>
      <c r="Q26">
        <v>41.618029999999997</v>
      </c>
      <c r="R26">
        <v>41.618029999999997</v>
      </c>
      <c r="S26">
        <v>41.618029999999997</v>
      </c>
      <c r="T26">
        <v>41.618029999999997</v>
      </c>
      <c r="U26">
        <v>41.618029999999997</v>
      </c>
      <c r="V26">
        <v>41.618029999999997</v>
      </c>
      <c r="W26">
        <v>45.521560000000001</v>
      </c>
      <c r="X26">
        <v>45.521560000000001</v>
      </c>
      <c r="Y26">
        <v>45.521560000000001</v>
      </c>
      <c r="Z26">
        <v>45.521560000000001</v>
      </c>
      <c r="AA26">
        <v>48.082000000000001</v>
      </c>
      <c r="AB26">
        <v>48.082000000000001</v>
      </c>
      <c r="AC26">
        <v>49.836449999999999</v>
      </c>
      <c r="AD26">
        <v>49.836449999999999</v>
      </c>
      <c r="AE26">
        <v>53.579140000000002</v>
      </c>
      <c r="AF26">
        <v>53.579140000000002</v>
      </c>
      <c r="AG26">
        <v>52.290089999999999</v>
      </c>
      <c r="AH26">
        <v>52.502209999999998</v>
      </c>
      <c r="AI26">
        <v>54.81438</v>
      </c>
      <c r="AJ26">
        <v>57.372120000000002</v>
      </c>
      <c r="AK26">
        <v>56.508699999999997</v>
      </c>
      <c r="AL26">
        <v>57.287059999999997</v>
      </c>
      <c r="AM26">
        <v>57.14432</v>
      </c>
      <c r="AN26">
        <v>59.212569999999999</v>
      </c>
      <c r="AO26">
        <v>59.796120000000002</v>
      </c>
      <c r="AP26">
        <v>63.680230000000002</v>
      </c>
      <c r="AQ26">
        <v>59.930329999999998</v>
      </c>
      <c r="AR26">
        <v>63.215220000000002</v>
      </c>
      <c r="AS26">
        <v>61.591320000000003</v>
      </c>
      <c r="AT26">
        <v>59.771320000000003</v>
      </c>
      <c r="AU26">
        <v>59.71508</v>
      </c>
      <c r="AV26">
        <v>58.653550000000003</v>
      </c>
      <c r="AW26">
        <v>58.653550000000003</v>
      </c>
      <c r="AX26">
        <v>58.653550000000003</v>
      </c>
    </row>
    <row r="27" spans="1:50" x14ac:dyDescent="0.25">
      <c r="A27" t="str">
        <f>VLOOKUP(C27,region!$D$3:$E$229,2,0)</f>
        <v>EASTERN EUROPE</v>
      </c>
      <c r="B27" t="str">
        <f t="shared" si="0"/>
        <v>Slovakia</v>
      </c>
      <c r="C27" s="36" t="s">
        <v>250</v>
      </c>
      <c r="D27">
        <v>31.188882905138371</v>
      </c>
      <c r="E27">
        <v>31.937087934782539</v>
      </c>
      <c r="F27">
        <v>32.685292964426708</v>
      </c>
      <c r="G27">
        <v>33.433497994071104</v>
      </c>
      <c r="H27">
        <v>34.181703023715272</v>
      </c>
      <c r="I27">
        <v>34.929908053359441</v>
      </c>
      <c r="J27">
        <v>35.678113083003836</v>
      </c>
      <c r="K27">
        <v>36.426318112648232</v>
      </c>
      <c r="L27">
        <v>37.174523142292628</v>
      </c>
      <c r="M27">
        <v>37.922728171936569</v>
      </c>
      <c r="N27">
        <v>38.670933201580965</v>
      </c>
      <c r="O27">
        <v>39.419138231225133</v>
      </c>
      <c r="P27">
        <v>40.167343260869302</v>
      </c>
      <c r="Q27">
        <v>40.915548290513698</v>
      </c>
      <c r="R27">
        <v>41.663753320158094</v>
      </c>
      <c r="S27">
        <v>42.411958349802262</v>
      </c>
      <c r="T27">
        <v>43.160163379446431</v>
      </c>
      <c r="U27">
        <v>43.908368409090826</v>
      </c>
      <c r="V27">
        <v>44.656573438735222</v>
      </c>
      <c r="W27">
        <v>45.404778468379391</v>
      </c>
      <c r="X27">
        <v>46.152983498023559</v>
      </c>
      <c r="Y27">
        <v>46.901188527667955</v>
      </c>
      <c r="Z27">
        <v>47.649393557312123</v>
      </c>
      <c r="AA27">
        <v>48.589109999999998</v>
      </c>
      <c r="AB27">
        <v>49.381839999999997</v>
      </c>
      <c r="AC27">
        <v>51.27657</v>
      </c>
      <c r="AD27">
        <v>54.982149999999997</v>
      </c>
      <c r="AE27">
        <v>53.558869999999999</v>
      </c>
      <c r="AF27">
        <v>53.558869999999999</v>
      </c>
      <c r="AG27">
        <v>56.566600000000001</v>
      </c>
      <c r="AH27">
        <v>54.923119999999997</v>
      </c>
      <c r="AI27">
        <v>54.15652</v>
      </c>
      <c r="AJ27">
        <v>55.319220000000001</v>
      </c>
      <c r="AK27">
        <v>55.817529999999998</v>
      </c>
      <c r="AL27">
        <v>56.653759999999998</v>
      </c>
      <c r="AM27">
        <v>57.079560000000001</v>
      </c>
      <c r="AN27">
        <v>59.497390000000003</v>
      </c>
      <c r="AO27">
        <v>61.741309999999999</v>
      </c>
      <c r="AP27">
        <v>64.243530000000007</v>
      </c>
      <c r="AQ27">
        <v>64.19511</v>
      </c>
      <c r="AR27">
        <v>64.259609999999995</v>
      </c>
      <c r="AS27">
        <v>63.921080000000003</v>
      </c>
      <c r="AT27">
        <v>63.999499999999998</v>
      </c>
      <c r="AU27">
        <v>63.58184</v>
      </c>
      <c r="AV27">
        <v>63.182459999999999</v>
      </c>
      <c r="AW27">
        <v>63.182459999999999</v>
      </c>
      <c r="AX27">
        <v>63.182459999999999</v>
      </c>
    </row>
    <row r="28" spans="1:50" x14ac:dyDescent="0.25">
      <c r="A28" t="str">
        <f>VLOOKUP(C28,region!$D$3:$E$229,2,0)</f>
        <v>EASTERN EUROPE</v>
      </c>
      <c r="B28" t="str">
        <f t="shared" si="0"/>
        <v>Slovenia</v>
      </c>
      <c r="C28" s="36" t="s">
        <v>251</v>
      </c>
      <c r="D28">
        <v>50.453639411764698</v>
      </c>
      <c r="E28">
        <v>50.684806932773029</v>
      </c>
      <c r="F28">
        <v>50.915974453781473</v>
      </c>
      <c r="G28">
        <v>51.147141974789918</v>
      </c>
      <c r="H28">
        <v>51.378309495798305</v>
      </c>
      <c r="I28">
        <v>51.609477016806693</v>
      </c>
      <c r="J28">
        <v>51.840644537815137</v>
      </c>
      <c r="K28">
        <v>52.071812058823468</v>
      </c>
      <c r="L28">
        <v>52.302979579831913</v>
      </c>
      <c r="M28">
        <v>52.5341471008403</v>
      </c>
      <c r="N28">
        <v>52.765314621848745</v>
      </c>
      <c r="O28">
        <v>48.566369999999999</v>
      </c>
      <c r="P28">
        <v>50.695680000000003</v>
      </c>
      <c r="Q28">
        <v>52.116720000000001</v>
      </c>
      <c r="R28">
        <v>54.783000000000001</v>
      </c>
      <c r="S28">
        <v>53.026400000000002</v>
      </c>
      <c r="T28">
        <v>56.884120000000003</v>
      </c>
      <c r="U28">
        <v>55.507669999999997</v>
      </c>
      <c r="V28">
        <v>54.105939999999997</v>
      </c>
      <c r="W28">
        <v>57.345649999999999</v>
      </c>
      <c r="X28">
        <v>56.856999999999999</v>
      </c>
      <c r="Y28">
        <v>57.173450000000003</v>
      </c>
      <c r="Z28">
        <v>56.930689999999998</v>
      </c>
      <c r="AA28">
        <v>56.930689999999998</v>
      </c>
      <c r="AB28">
        <v>57.89714</v>
      </c>
      <c r="AC28">
        <v>59.927109999999999</v>
      </c>
      <c r="AD28">
        <v>57.703470000000003</v>
      </c>
      <c r="AE28">
        <v>57.954230000000003</v>
      </c>
      <c r="AF28">
        <v>57.954230000000003</v>
      </c>
      <c r="AG28">
        <v>56.900149999999996</v>
      </c>
      <c r="AH28">
        <v>56.900149999999996</v>
      </c>
      <c r="AI28">
        <v>59.361190000000001</v>
      </c>
      <c r="AJ28">
        <v>59.350050000000003</v>
      </c>
      <c r="AK28">
        <v>60.97193</v>
      </c>
      <c r="AL28">
        <v>60.424500000000002</v>
      </c>
      <c r="AM28">
        <v>61.759680000000003</v>
      </c>
      <c r="AN28">
        <v>61.907260000000001</v>
      </c>
      <c r="AO28">
        <v>61.768590000000003</v>
      </c>
      <c r="AP28">
        <v>62.760579999999997</v>
      </c>
      <c r="AQ28">
        <v>61.180700000000002</v>
      </c>
      <c r="AR28">
        <v>61.759929999999997</v>
      </c>
      <c r="AS28">
        <v>60.339179999999999</v>
      </c>
      <c r="AT28">
        <v>60.268979999999999</v>
      </c>
      <c r="AU28">
        <v>61.084330000000001</v>
      </c>
      <c r="AV28">
        <v>59.853279999999998</v>
      </c>
      <c r="AW28">
        <v>59.853279999999998</v>
      </c>
      <c r="AX28">
        <v>59.853279999999998</v>
      </c>
    </row>
    <row r="29" spans="1:50" x14ac:dyDescent="0.25">
      <c r="A29" t="str">
        <f>VLOOKUP(C29,region!$D$3:$E$229,2,0)</f>
        <v>LATIN AMER. &amp; CARIB</v>
      </c>
      <c r="B29" t="str">
        <f t="shared" si="0"/>
        <v>Brazil</v>
      </c>
      <c r="C29" s="36" t="s">
        <v>83</v>
      </c>
      <c r="D29">
        <v>41.207509999999999</v>
      </c>
      <c r="E29">
        <v>44.500079999999997</v>
      </c>
      <c r="F29">
        <v>46.085839999999997</v>
      </c>
      <c r="G29">
        <v>51.036050000000003</v>
      </c>
      <c r="H29">
        <v>51.036050000000003</v>
      </c>
      <c r="I29">
        <v>51.036050000000003</v>
      </c>
      <c r="J29">
        <v>51.036050000000003</v>
      </c>
      <c r="K29">
        <v>51.036050000000003</v>
      </c>
      <c r="L29">
        <v>51.036050000000003</v>
      </c>
      <c r="M29">
        <v>51.036050000000003</v>
      </c>
      <c r="N29">
        <v>51.036050000000003</v>
      </c>
      <c r="O29">
        <v>51.036050000000003</v>
      </c>
      <c r="P29">
        <v>59.707830000000001</v>
      </c>
      <c r="Q29">
        <v>59.707830000000001</v>
      </c>
      <c r="R29">
        <v>59.707830000000001</v>
      </c>
      <c r="S29">
        <v>59.707830000000001</v>
      </c>
      <c r="T29">
        <v>59.707830000000001</v>
      </c>
      <c r="U29">
        <v>57.608150000000002</v>
      </c>
      <c r="V29">
        <v>59.337020000000003</v>
      </c>
      <c r="W29">
        <v>59.704230000000003</v>
      </c>
      <c r="X29">
        <v>59.72007</v>
      </c>
      <c r="Y29">
        <v>59.928939999999997</v>
      </c>
      <c r="Z29">
        <v>59.949719999999999</v>
      </c>
      <c r="AA29">
        <v>60.07517</v>
      </c>
      <c r="AB29">
        <v>60.07517</v>
      </c>
      <c r="AC29">
        <v>60.07517</v>
      </c>
      <c r="AD29">
        <v>60.07517</v>
      </c>
      <c r="AE29">
        <v>60.07517</v>
      </c>
      <c r="AF29">
        <v>57.939959999999999</v>
      </c>
      <c r="AG29">
        <v>60.818930000000002</v>
      </c>
      <c r="AH29">
        <v>60.776829999999997</v>
      </c>
      <c r="AI29">
        <v>61.61121</v>
      </c>
      <c r="AJ29">
        <v>62.125450000000001</v>
      </c>
      <c r="AK29">
        <v>61.911999999999999</v>
      </c>
      <c r="AL29">
        <v>62.173609999999996</v>
      </c>
      <c r="AM29">
        <v>61.79092</v>
      </c>
      <c r="AN29">
        <v>61.79092</v>
      </c>
      <c r="AO29">
        <v>59.74615</v>
      </c>
      <c r="AP29">
        <v>60.346890000000002</v>
      </c>
      <c r="AQ29">
        <v>60.770699999999998</v>
      </c>
      <c r="AR29">
        <v>60.483260000000001</v>
      </c>
      <c r="AS29">
        <v>60.724519999999998</v>
      </c>
      <c r="AT29">
        <v>60.822000000000003</v>
      </c>
      <c r="AU29">
        <v>60.822000000000003</v>
      </c>
      <c r="AV29">
        <v>60.633949999999999</v>
      </c>
      <c r="AW29">
        <v>60.633949999999999</v>
      </c>
      <c r="AX29">
        <v>60.633949999999999</v>
      </c>
    </row>
    <row r="30" spans="1:50" x14ac:dyDescent="0.25">
      <c r="A30" t="str">
        <f>VLOOKUP(C30,region!$D$3:$E$229,2,0)</f>
        <v>LATIN AMER. &amp; CARIB</v>
      </c>
      <c r="B30" t="str">
        <f t="shared" si="0"/>
        <v>Chile</v>
      </c>
      <c r="C30" s="36" t="s">
        <v>97</v>
      </c>
      <c r="D30">
        <v>44.348880000000001</v>
      </c>
      <c r="E30">
        <v>44.348880000000001</v>
      </c>
      <c r="F30">
        <v>44.348880000000001</v>
      </c>
      <c r="G30">
        <v>44.348880000000001</v>
      </c>
      <c r="H30">
        <v>44.348880000000001</v>
      </c>
      <c r="I30">
        <v>48.915970000000002</v>
      </c>
      <c r="J30">
        <v>48.915970000000002</v>
      </c>
      <c r="K30">
        <v>51.837780000000002</v>
      </c>
      <c r="L30">
        <v>49.508200000000002</v>
      </c>
      <c r="M30">
        <v>52.967179999999999</v>
      </c>
      <c r="N30">
        <v>51.82047</v>
      </c>
      <c r="O30">
        <v>54.144829999999999</v>
      </c>
      <c r="P30">
        <v>35.640799999999999</v>
      </c>
      <c r="Q30">
        <v>47.860700000000001</v>
      </c>
      <c r="R30">
        <v>49.096559999999997</v>
      </c>
      <c r="S30">
        <v>49.096559999999997</v>
      </c>
      <c r="T30">
        <v>51.436019999999999</v>
      </c>
      <c r="U30">
        <v>51.436019999999999</v>
      </c>
      <c r="V30">
        <v>51.436019999999999</v>
      </c>
      <c r="W30">
        <v>51.436019999999999</v>
      </c>
      <c r="X30">
        <v>51.436019999999999</v>
      </c>
      <c r="Y30">
        <v>51.436019999999999</v>
      </c>
      <c r="Z30">
        <v>51.436019999999999</v>
      </c>
      <c r="AA30">
        <v>51.436019999999999</v>
      </c>
      <c r="AB30">
        <v>51.436019999999999</v>
      </c>
      <c r="AC30">
        <v>51.765000000000001</v>
      </c>
      <c r="AD30">
        <v>51.765000000000001</v>
      </c>
      <c r="AE30">
        <v>52.889670000000002</v>
      </c>
      <c r="AF30">
        <v>49.52863</v>
      </c>
      <c r="AG30">
        <v>49.381799999999998</v>
      </c>
      <c r="AH30">
        <v>46.193159999999999</v>
      </c>
      <c r="AI30">
        <v>46.193159999999999</v>
      </c>
      <c r="AJ30">
        <v>46.193159999999999</v>
      </c>
      <c r="AK30">
        <v>51.301969999999997</v>
      </c>
      <c r="AL30">
        <v>51.301969999999997</v>
      </c>
      <c r="AM30">
        <v>51.301969999999997</v>
      </c>
      <c r="AN30">
        <v>51.420020000000001</v>
      </c>
      <c r="AO30">
        <v>52.80791</v>
      </c>
      <c r="AP30">
        <v>54.001950000000001</v>
      </c>
      <c r="AQ30">
        <v>55.041629999999998</v>
      </c>
      <c r="AR30">
        <v>55.151870000000002</v>
      </c>
      <c r="AS30">
        <v>55.151870000000002</v>
      </c>
      <c r="AT30">
        <v>56.043750000000003</v>
      </c>
      <c r="AU30">
        <v>56.602519999999998</v>
      </c>
      <c r="AV30">
        <v>55.671990000000001</v>
      </c>
      <c r="AW30">
        <v>55.671990000000001</v>
      </c>
      <c r="AX30">
        <v>55.671990000000001</v>
      </c>
    </row>
    <row r="31" spans="1:50" x14ac:dyDescent="0.25">
      <c r="A31" t="str">
        <f>VLOOKUP(C31,region!$D$3:$E$229,2,0)</f>
        <v>LATIN AMER. &amp; CARIB</v>
      </c>
      <c r="B31" t="str">
        <f t="shared" si="0"/>
        <v>Colombia</v>
      </c>
      <c r="C31" s="36" t="s">
        <v>101</v>
      </c>
      <c r="D31">
        <v>46.66152771524969</v>
      </c>
      <c r="E31">
        <v>46.874320603913645</v>
      </c>
      <c r="F31">
        <v>47.0871134925776</v>
      </c>
      <c r="G31">
        <v>47.299906381241556</v>
      </c>
      <c r="H31">
        <v>47.512699269905511</v>
      </c>
      <c r="I31">
        <v>47.725492158569523</v>
      </c>
      <c r="J31">
        <v>47.938285047233421</v>
      </c>
      <c r="K31">
        <v>42.183169999999997</v>
      </c>
      <c r="L31">
        <v>42.183169999999997</v>
      </c>
      <c r="M31">
        <v>42.183169999999997</v>
      </c>
      <c r="N31">
        <v>42.183169999999997</v>
      </c>
      <c r="O31">
        <v>48.297339999999998</v>
      </c>
      <c r="P31">
        <v>49.731900000000003</v>
      </c>
      <c r="Q31">
        <v>49.731900000000003</v>
      </c>
      <c r="R31">
        <v>51.556919999999998</v>
      </c>
      <c r="S31">
        <v>51.467089999999999</v>
      </c>
      <c r="T31">
        <v>53.127450000000003</v>
      </c>
      <c r="U31">
        <v>54.072099999999999</v>
      </c>
      <c r="V31">
        <v>54.072099999999999</v>
      </c>
      <c r="W31">
        <v>52.81767</v>
      </c>
      <c r="X31">
        <v>52.81767</v>
      </c>
      <c r="Y31">
        <v>53.205080000000002</v>
      </c>
      <c r="Z31">
        <v>53.205080000000002</v>
      </c>
      <c r="AA31">
        <v>53.205080000000002</v>
      </c>
      <c r="AB31">
        <v>53.205080000000002</v>
      </c>
      <c r="AC31">
        <v>55.170650000000002</v>
      </c>
      <c r="AD31">
        <v>55.795439999999999</v>
      </c>
      <c r="AE31">
        <v>55.795439999999999</v>
      </c>
      <c r="AF31">
        <v>55.795439999999999</v>
      </c>
      <c r="AG31">
        <v>55.795439999999999</v>
      </c>
      <c r="AH31">
        <v>55.795439999999999</v>
      </c>
      <c r="AI31">
        <v>55.795439999999999</v>
      </c>
      <c r="AJ31">
        <v>56.593119999999999</v>
      </c>
      <c r="AK31">
        <v>56.593119999999999</v>
      </c>
      <c r="AL31">
        <v>51.983260000000001</v>
      </c>
      <c r="AM31">
        <v>51.87191</v>
      </c>
      <c r="AN31">
        <v>49.599960000000003</v>
      </c>
      <c r="AO31">
        <v>54.32056</v>
      </c>
      <c r="AP31">
        <v>42.603560000000002</v>
      </c>
      <c r="AQ31">
        <v>52.503500000000003</v>
      </c>
      <c r="AR31">
        <v>55.823920000000001</v>
      </c>
      <c r="AS31">
        <v>54.491230000000002</v>
      </c>
      <c r="AT31">
        <v>53.98986</v>
      </c>
      <c r="AU31">
        <v>55.3048</v>
      </c>
      <c r="AV31">
        <v>55.741680000000002</v>
      </c>
      <c r="AW31">
        <v>54.96266</v>
      </c>
      <c r="AX31">
        <v>54.96266</v>
      </c>
    </row>
    <row r="32" spans="1:50" x14ac:dyDescent="0.25">
      <c r="A32" t="str">
        <f>VLOOKUP(C32,region!$D$3:$E$229,2,0)</f>
        <v>LATIN AMER. &amp; CARIB</v>
      </c>
      <c r="B32" t="str">
        <f t="shared" si="0"/>
        <v>Cuba</v>
      </c>
      <c r="C32" s="36" t="s">
        <v>108</v>
      </c>
      <c r="D32">
        <v>37.056469999999997</v>
      </c>
      <c r="E32">
        <v>37.056469999999997</v>
      </c>
      <c r="F32">
        <v>37.056469999999997</v>
      </c>
      <c r="G32">
        <v>37.056469999999997</v>
      </c>
      <c r="H32">
        <v>37.056469999999997</v>
      </c>
      <c r="I32">
        <v>37.056469999999997</v>
      </c>
      <c r="J32">
        <v>37.056469999999997</v>
      </c>
      <c r="K32">
        <v>37.056469999999997</v>
      </c>
      <c r="L32">
        <v>31.22495</v>
      </c>
      <c r="M32">
        <v>31.22495</v>
      </c>
      <c r="N32">
        <v>31.22495</v>
      </c>
      <c r="O32">
        <v>31.22495</v>
      </c>
      <c r="P32">
        <v>31.22495</v>
      </c>
      <c r="Q32">
        <v>31.22495</v>
      </c>
      <c r="R32">
        <v>31.22495</v>
      </c>
      <c r="S32">
        <v>31.22495</v>
      </c>
      <c r="T32">
        <v>54.042729999999999</v>
      </c>
      <c r="U32">
        <v>52.008139999999997</v>
      </c>
      <c r="V32">
        <v>56.522370000000002</v>
      </c>
      <c r="W32">
        <v>54.993000000000002</v>
      </c>
      <c r="X32">
        <v>54.959490000000002</v>
      </c>
      <c r="Y32">
        <v>56.10915</v>
      </c>
      <c r="Z32">
        <v>56.10915</v>
      </c>
      <c r="AA32">
        <v>56.641219999999997</v>
      </c>
      <c r="AB32">
        <v>56.641219999999997</v>
      </c>
      <c r="AC32">
        <v>58.529739999999997</v>
      </c>
      <c r="AD32">
        <v>59.080300000000001</v>
      </c>
      <c r="AE32">
        <v>56.599519999999998</v>
      </c>
      <c r="AF32">
        <v>56.599519999999998</v>
      </c>
      <c r="AG32">
        <v>56.599519999999998</v>
      </c>
      <c r="AH32">
        <v>56.599519999999998</v>
      </c>
      <c r="AI32">
        <v>56.599519999999998</v>
      </c>
      <c r="AJ32">
        <v>62.185690000000001</v>
      </c>
      <c r="AK32">
        <v>59.806399999999996</v>
      </c>
      <c r="AL32">
        <v>19.61684</v>
      </c>
      <c r="AM32">
        <v>58.880159999999997</v>
      </c>
      <c r="AN32">
        <v>46.77122</v>
      </c>
      <c r="AO32">
        <v>53.955509999999997</v>
      </c>
      <c r="AP32">
        <v>47.865769999999998</v>
      </c>
      <c r="AQ32">
        <v>51.825470000000003</v>
      </c>
      <c r="AR32">
        <v>57.452269999999999</v>
      </c>
      <c r="AS32">
        <v>60.874699999999997</v>
      </c>
      <c r="AT32">
        <v>62.194459999999999</v>
      </c>
      <c r="AU32">
        <v>62.572119999999998</v>
      </c>
      <c r="AV32">
        <v>63.605370000000001</v>
      </c>
      <c r="AW32">
        <v>60.814839999999997</v>
      </c>
      <c r="AX32">
        <v>60.814839999999997</v>
      </c>
    </row>
    <row r="33" spans="1:50" x14ac:dyDescent="0.25">
      <c r="A33" t="str">
        <f>VLOOKUP(C33,region!$D$3:$E$229,2,0)</f>
        <v>LATIN AMER. &amp; CARIB</v>
      </c>
      <c r="B33" t="str">
        <f t="shared" si="0"/>
        <v>El Salvador</v>
      </c>
      <c r="C33" s="36" t="s">
        <v>120</v>
      </c>
      <c r="D33">
        <v>25.70093</v>
      </c>
      <c r="E33">
        <v>15.541600000000001</v>
      </c>
      <c r="F33">
        <v>15.541600000000001</v>
      </c>
      <c r="G33">
        <v>26.927779999999998</v>
      </c>
      <c r="H33">
        <v>26.927779999999998</v>
      </c>
      <c r="I33">
        <v>26.927779999999998</v>
      </c>
      <c r="J33">
        <v>26.927779999999998</v>
      </c>
      <c r="K33">
        <v>27.81513</v>
      </c>
      <c r="L33">
        <v>27.81513</v>
      </c>
      <c r="M33">
        <v>27.81513</v>
      </c>
      <c r="N33">
        <v>27.81513</v>
      </c>
      <c r="O33">
        <v>29.86185</v>
      </c>
      <c r="P33">
        <v>29.86185</v>
      </c>
      <c r="Q33">
        <v>46.862090000000002</v>
      </c>
      <c r="R33">
        <v>51.632649999999998</v>
      </c>
      <c r="S33">
        <v>50.71895</v>
      </c>
      <c r="T33">
        <v>51.845939999999999</v>
      </c>
      <c r="U33">
        <v>52.748800000000003</v>
      </c>
      <c r="V33">
        <v>52.748800000000003</v>
      </c>
      <c r="W33">
        <v>54.392189999999999</v>
      </c>
      <c r="X33">
        <v>54.102620000000002</v>
      </c>
      <c r="Y33">
        <v>54.102620000000002</v>
      </c>
      <c r="Z33">
        <v>54.102620000000002</v>
      </c>
      <c r="AA33">
        <v>54.102620000000002</v>
      </c>
      <c r="AB33">
        <v>54.102620000000002</v>
      </c>
      <c r="AC33">
        <v>54.102620000000002</v>
      </c>
      <c r="AD33">
        <v>54.102620000000002</v>
      </c>
      <c r="AE33">
        <v>54.102620000000002</v>
      </c>
      <c r="AF33">
        <v>49.921349999999997</v>
      </c>
      <c r="AG33">
        <v>49.316279999999999</v>
      </c>
      <c r="AH33">
        <v>49.168140000000001</v>
      </c>
      <c r="AI33">
        <v>49.168140000000001</v>
      </c>
      <c r="AJ33">
        <v>55.178170000000001</v>
      </c>
      <c r="AK33">
        <v>58.06297</v>
      </c>
      <c r="AL33">
        <v>58.06297</v>
      </c>
      <c r="AM33">
        <v>58.165019999999998</v>
      </c>
      <c r="AN33">
        <v>58.587629999999997</v>
      </c>
      <c r="AO33">
        <v>58.220239999999997</v>
      </c>
      <c r="AP33">
        <v>58.211509999999997</v>
      </c>
      <c r="AQ33">
        <v>58.145719999999997</v>
      </c>
      <c r="AR33">
        <v>58.739539999999998</v>
      </c>
      <c r="AS33">
        <v>58.731020000000001</v>
      </c>
      <c r="AT33">
        <v>58.224870000000003</v>
      </c>
      <c r="AU33">
        <v>56.581569999999999</v>
      </c>
      <c r="AV33">
        <v>56.380569999999999</v>
      </c>
      <c r="AW33">
        <v>56.380569999999999</v>
      </c>
      <c r="AX33">
        <v>56.380569999999999</v>
      </c>
    </row>
    <row r="34" spans="1:50" x14ac:dyDescent="0.25">
      <c r="A34" t="str">
        <f>VLOOKUP(C34,region!$D$3:$E$229,2,0)</f>
        <v>LATIN AMER. &amp; CARIB</v>
      </c>
      <c r="B34" t="str">
        <f t="shared" si="0"/>
        <v>Guyana</v>
      </c>
      <c r="C34" s="36" t="s">
        <v>147</v>
      </c>
      <c r="D34">
        <v>16.875</v>
      </c>
      <c r="E34">
        <v>16.875</v>
      </c>
      <c r="F34">
        <v>16.875</v>
      </c>
      <c r="G34">
        <v>19.56522</v>
      </c>
      <c r="H34">
        <v>26.923079999999999</v>
      </c>
      <c r="I34">
        <v>26.923079999999999</v>
      </c>
      <c r="J34">
        <v>26.923079999999999</v>
      </c>
      <c r="K34">
        <v>32.853720000000003</v>
      </c>
      <c r="L34">
        <v>32.853720000000003</v>
      </c>
      <c r="M34">
        <v>32.853720000000003</v>
      </c>
      <c r="N34">
        <v>49.015540000000001</v>
      </c>
      <c r="O34">
        <v>44.106090000000002</v>
      </c>
      <c r="P34">
        <v>32.317070000000001</v>
      </c>
      <c r="Q34">
        <v>33.659489999999998</v>
      </c>
      <c r="R34">
        <v>52.212389999999999</v>
      </c>
      <c r="S34">
        <v>52.212389999999999</v>
      </c>
      <c r="T34">
        <v>56.116210000000002</v>
      </c>
      <c r="U34">
        <v>46.132210000000001</v>
      </c>
      <c r="V34">
        <v>46.132210000000001</v>
      </c>
      <c r="W34">
        <v>46.132210000000001</v>
      </c>
      <c r="X34">
        <v>46.132210000000001</v>
      </c>
      <c r="Y34">
        <v>45.200369999999999</v>
      </c>
      <c r="Z34">
        <v>45.200369999999999</v>
      </c>
      <c r="AA34">
        <v>45.200369999999999</v>
      </c>
      <c r="AB34">
        <v>45.200369999999999</v>
      </c>
      <c r="AC34">
        <v>45.200369999999999</v>
      </c>
      <c r="AD34">
        <v>53.925350000000002</v>
      </c>
      <c r="AE34">
        <v>53.925350000000002</v>
      </c>
      <c r="AF34">
        <v>53.925350000000002</v>
      </c>
      <c r="AG34">
        <v>53.925350000000002</v>
      </c>
      <c r="AH34">
        <v>53.925350000000002</v>
      </c>
      <c r="AI34">
        <v>53.925350000000002</v>
      </c>
      <c r="AJ34">
        <v>53.925350000000002</v>
      </c>
      <c r="AK34">
        <v>53.925350000000002</v>
      </c>
      <c r="AL34">
        <v>61.086379999999998</v>
      </c>
      <c r="AM34">
        <v>66.514290000000003</v>
      </c>
      <c r="AN34">
        <v>71.216409999999996</v>
      </c>
      <c r="AO34">
        <v>70.805160000000001</v>
      </c>
      <c r="AP34">
        <v>69.988550000000004</v>
      </c>
      <c r="AQ34">
        <v>69.262299999999996</v>
      </c>
      <c r="AR34">
        <v>73.674589999999995</v>
      </c>
      <c r="AS34">
        <v>75.720160000000007</v>
      </c>
      <c r="AT34">
        <v>74.863979999999998</v>
      </c>
      <c r="AU34">
        <v>74.863979999999998</v>
      </c>
      <c r="AV34">
        <v>74.863979999999998</v>
      </c>
      <c r="AW34">
        <v>74.863979999999998</v>
      </c>
      <c r="AX34">
        <v>74.863979999999998</v>
      </c>
    </row>
    <row r="35" spans="1:50" x14ac:dyDescent="0.25">
      <c r="A35" t="str">
        <f>VLOOKUP(C35,region!$D$3:$E$229,2,0)</f>
        <v>LATIN AMER. &amp; CARIB</v>
      </c>
      <c r="B35" t="str">
        <f t="shared" si="0"/>
        <v>Panama</v>
      </c>
      <c r="C35" s="36" t="s">
        <v>217</v>
      </c>
      <c r="D35">
        <v>58.213430000000002</v>
      </c>
      <c r="E35">
        <v>58.213430000000002</v>
      </c>
      <c r="F35">
        <v>58.213430000000002</v>
      </c>
      <c r="G35">
        <v>58.213430000000002</v>
      </c>
      <c r="H35">
        <v>58.213430000000002</v>
      </c>
      <c r="I35">
        <v>58.213430000000002</v>
      </c>
      <c r="J35">
        <v>58.213430000000002</v>
      </c>
      <c r="K35">
        <v>54.898159999999997</v>
      </c>
      <c r="L35">
        <v>53.916449999999998</v>
      </c>
      <c r="M35">
        <v>58.578989999999997</v>
      </c>
      <c r="N35">
        <v>55.648699999999998</v>
      </c>
      <c r="O35">
        <v>55</v>
      </c>
      <c r="P35">
        <v>54.618119999999998</v>
      </c>
      <c r="Q35">
        <v>55.439540000000001</v>
      </c>
      <c r="R35">
        <v>56.05968</v>
      </c>
      <c r="S35">
        <v>60.335369999999998</v>
      </c>
      <c r="T35">
        <v>63.330640000000002</v>
      </c>
      <c r="U35">
        <v>63.330640000000002</v>
      </c>
      <c r="V35">
        <v>63.330640000000002</v>
      </c>
      <c r="W35">
        <v>63.330640000000002</v>
      </c>
      <c r="X35">
        <v>63.330640000000002</v>
      </c>
      <c r="Y35">
        <v>63.330640000000002</v>
      </c>
      <c r="Z35">
        <v>63.330640000000002</v>
      </c>
      <c r="AA35">
        <v>63.330640000000002</v>
      </c>
      <c r="AB35">
        <v>64.937330000000003</v>
      </c>
      <c r="AC35">
        <v>64.937330000000003</v>
      </c>
      <c r="AD35">
        <v>64.937330000000003</v>
      </c>
      <c r="AE35">
        <v>64.937330000000003</v>
      </c>
      <c r="AF35">
        <v>64.937330000000003</v>
      </c>
      <c r="AG35">
        <v>64.937330000000003</v>
      </c>
      <c r="AH35">
        <v>64.937330000000003</v>
      </c>
      <c r="AI35">
        <v>64.937330000000003</v>
      </c>
      <c r="AJ35">
        <v>66.413359999999997</v>
      </c>
      <c r="AK35">
        <v>48.047759999999997</v>
      </c>
      <c r="AL35">
        <v>70.008039999999994</v>
      </c>
      <c r="AM35">
        <v>67.919359999999998</v>
      </c>
      <c r="AN35">
        <v>66.878399999999999</v>
      </c>
      <c r="AO35">
        <v>66.58408</v>
      </c>
      <c r="AP35">
        <v>66.031999999999996</v>
      </c>
      <c r="AQ35">
        <v>65.848150000000004</v>
      </c>
      <c r="AR35">
        <v>64.364599999999996</v>
      </c>
      <c r="AS35">
        <v>63.607250000000001</v>
      </c>
      <c r="AT35">
        <v>65.382249999999999</v>
      </c>
      <c r="AU35">
        <v>64.714550000000003</v>
      </c>
      <c r="AV35">
        <v>64.714550000000003</v>
      </c>
      <c r="AW35">
        <v>64.714550000000003</v>
      </c>
      <c r="AX35">
        <v>64.714550000000003</v>
      </c>
    </row>
    <row r="36" spans="1:50" x14ac:dyDescent="0.25">
      <c r="A36" t="str">
        <f>VLOOKUP(C36,region!$D$3:$E$229,2,0)</f>
        <v>LATIN AMER. &amp; CARIB</v>
      </c>
      <c r="B36" t="str">
        <f t="shared" si="0"/>
        <v>Uruguay</v>
      </c>
      <c r="C36" s="36" t="s">
        <v>286</v>
      </c>
      <c r="D36">
        <v>38.572150597439531</v>
      </c>
      <c r="E36">
        <v>39.14190108582261</v>
      </c>
      <c r="F36">
        <v>39.711651574205689</v>
      </c>
      <c r="G36">
        <v>40.281402062588995</v>
      </c>
      <c r="H36">
        <v>40.851152550972301</v>
      </c>
      <c r="I36">
        <v>41.420903039355153</v>
      </c>
      <c r="J36">
        <v>41.990653527738459</v>
      </c>
      <c r="K36">
        <v>42.560404016121311</v>
      </c>
      <c r="L36">
        <v>43.130154504504389</v>
      </c>
      <c r="M36">
        <v>52.390540000000001</v>
      </c>
      <c r="N36">
        <v>49.411760000000001</v>
      </c>
      <c r="O36">
        <v>34.65211</v>
      </c>
      <c r="P36">
        <v>54.427349999999997</v>
      </c>
      <c r="Q36">
        <v>54.318049999999999</v>
      </c>
      <c r="R36">
        <v>56.27854</v>
      </c>
      <c r="S36">
        <v>57.560789999999997</v>
      </c>
      <c r="T36">
        <v>60.808489999999999</v>
      </c>
      <c r="U36">
        <v>59.258000000000003</v>
      </c>
      <c r="V36">
        <v>56.373019999999997</v>
      </c>
      <c r="W36">
        <v>38.416420000000002</v>
      </c>
      <c r="X36">
        <v>38.416420000000002</v>
      </c>
      <c r="Y36">
        <v>38.416420000000002</v>
      </c>
      <c r="Z36">
        <v>38.416420000000002</v>
      </c>
      <c r="AA36">
        <v>38.416420000000002</v>
      </c>
      <c r="AB36">
        <v>38.416420000000002</v>
      </c>
      <c r="AC36">
        <v>38.416420000000002</v>
      </c>
      <c r="AD36">
        <v>38.416420000000002</v>
      </c>
      <c r="AE36">
        <v>38.416420000000002</v>
      </c>
      <c r="AF36">
        <v>38.416420000000002</v>
      </c>
      <c r="AG36">
        <v>64.359620000000007</v>
      </c>
      <c r="AH36">
        <v>64.359620000000007</v>
      </c>
      <c r="AI36">
        <v>70.986220000000003</v>
      </c>
      <c r="AJ36">
        <v>66.787049999999994</v>
      </c>
      <c r="AK36">
        <v>65.35342</v>
      </c>
      <c r="AL36">
        <v>66.702169999999995</v>
      </c>
      <c r="AM36">
        <v>68.585589999999996</v>
      </c>
      <c r="AN36">
        <v>65.833820000000003</v>
      </c>
      <c r="AO36">
        <v>68.782300000000006</v>
      </c>
      <c r="AP36">
        <v>65.110879999999995</v>
      </c>
      <c r="AQ36">
        <v>65.86627</v>
      </c>
      <c r="AR36">
        <v>64.123959999999997</v>
      </c>
      <c r="AS36">
        <v>64.123959999999997</v>
      </c>
      <c r="AT36">
        <v>64.123959999999997</v>
      </c>
      <c r="AU36">
        <v>64.123959999999997</v>
      </c>
      <c r="AV36">
        <v>64.123959999999997</v>
      </c>
      <c r="AW36">
        <v>64.123959999999997</v>
      </c>
      <c r="AX36">
        <v>64.123959999999997</v>
      </c>
    </row>
    <row r="37" spans="1:50" x14ac:dyDescent="0.25">
      <c r="A37" t="str">
        <f>VLOOKUP(C37,region!$D$3:$E$229,2,0)</f>
        <v>NEAR EAST</v>
      </c>
      <c r="B37" t="str">
        <f t="shared" si="0"/>
        <v>Bahrain</v>
      </c>
      <c r="C37" s="36" t="s">
        <v>71</v>
      </c>
      <c r="D37">
        <v>54.166670000000003</v>
      </c>
      <c r="E37">
        <v>54.166670000000003</v>
      </c>
      <c r="F37">
        <v>54.166670000000003</v>
      </c>
      <c r="G37">
        <v>51.533740000000002</v>
      </c>
      <c r="H37">
        <v>56.338030000000003</v>
      </c>
      <c r="I37">
        <v>55.508470000000003</v>
      </c>
      <c r="J37">
        <v>58.52713</v>
      </c>
      <c r="K37">
        <v>73.271889999999999</v>
      </c>
      <c r="L37">
        <v>79.617829999999998</v>
      </c>
      <c r="M37">
        <v>62.76596</v>
      </c>
      <c r="N37">
        <v>62.76596</v>
      </c>
      <c r="O37">
        <v>31.94444</v>
      </c>
      <c r="P37">
        <v>28.723400000000002</v>
      </c>
      <c r="Q37">
        <v>27.619050000000001</v>
      </c>
      <c r="R37">
        <v>27.619050000000001</v>
      </c>
      <c r="S37">
        <v>27.619050000000001</v>
      </c>
      <c r="T37">
        <v>58.552630000000001</v>
      </c>
      <c r="U37">
        <v>58.552630000000001</v>
      </c>
      <c r="V37">
        <v>58.552630000000001</v>
      </c>
      <c r="W37">
        <v>57.253599999999999</v>
      </c>
      <c r="X37">
        <v>57.253599999999999</v>
      </c>
      <c r="Y37">
        <v>57.253599999999999</v>
      </c>
      <c r="Z37">
        <v>47.514449999999997</v>
      </c>
      <c r="AA37">
        <v>49.468290000000003</v>
      </c>
      <c r="AB37">
        <v>49.468290000000003</v>
      </c>
      <c r="AC37">
        <v>59.768450000000001</v>
      </c>
      <c r="AD37">
        <v>59.768450000000001</v>
      </c>
      <c r="AE37">
        <v>59.768450000000001</v>
      </c>
      <c r="AF37">
        <v>59.768450000000001</v>
      </c>
      <c r="AG37">
        <v>59.768450000000001</v>
      </c>
      <c r="AH37">
        <v>59.768450000000001</v>
      </c>
      <c r="AI37">
        <v>59.768450000000001</v>
      </c>
      <c r="AJ37">
        <v>59.768450000000001</v>
      </c>
      <c r="AK37">
        <v>69.549899999999994</v>
      </c>
      <c r="AL37">
        <v>69.549899999999994</v>
      </c>
      <c r="AM37">
        <v>67.870599999999996</v>
      </c>
      <c r="AN37">
        <v>67.858379999999997</v>
      </c>
      <c r="AO37">
        <v>67.858379999999997</v>
      </c>
      <c r="AP37">
        <v>67.858379999999997</v>
      </c>
      <c r="AQ37">
        <v>67.858379999999997</v>
      </c>
      <c r="AR37">
        <v>67.858379999999997</v>
      </c>
      <c r="AS37">
        <v>67.858379999999997</v>
      </c>
      <c r="AT37">
        <v>67.858379999999997</v>
      </c>
      <c r="AU37">
        <v>67.858379999999997</v>
      </c>
      <c r="AV37">
        <v>60.775700000000001</v>
      </c>
      <c r="AW37">
        <v>60.797750000000001</v>
      </c>
      <c r="AX37">
        <v>60.797750000000001</v>
      </c>
    </row>
    <row r="38" spans="1:50" x14ac:dyDescent="0.25">
      <c r="A38" t="str">
        <f>VLOOKUP(C38,region!$D$3:$E$229,2,0)</f>
        <v>NEAR EAST</v>
      </c>
      <c r="B38" t="str">
        <f t="shared" si="0"/>
        <v>Cyprus</v>
      </c>
      <c r="C38" s="36" t="s">
        <v>110</v>
      </c>
      <c r="D38">
        <v>43.859650000000002</v>
      </c>
      <c r="E38">
        <v>43.859650000000002</v>
      </c>
      <c r="F38">
        <v>43.859650000000002</v>
      </c>
      <c r="G38">
        <v>51.773049999999998</v>
      </c>
      <c r="H38">
        <v>48.22222</v>
      </c>
      <c r="I38">
        <v>48.067630000000001</v>
      </c>
      <c r="J38">
        <v>43.445689999999999</v>
      </c>
      <c r="K38">
        <v>43.445689999999999</v>
      </c>
      <c r="L38">
        <v>43.445689999999999</v>
      </c>
      <c r="M38">
        <v>54.188479999999998</v>
      </c>
      <c r="N38">
        <v>42.176870000000001</v>
      </c>
      <c r="O38">
        <v>42.176870000000001</v>
      </c>
      <c r="P38">
        <v>39.367820000000002</v>
      </c>
      <c r="Q38">
        <v>31.341460000000001</v>
      </c>
      <c r="R38">
        <v>40.449440000000003</v>
      </c>
      <c r="S38">
        <v>43.914679999999997</v>
      </c>
      <c r="T38">
        <v>50.04936</v>
      </c>
      <c r="U38">
        <v>58.417380000000001</v>
      </c>
      <c r="V38">
        <v>51.664360000000002</v>
      </c>
      <c r="W38">
        <v>60.051879999999997</v>
      </c>
      <c r="X38">
        <v>57.295920000000002</v>
      </c>
      <c r="Y38">
        <v>62.847349999999999</v>
      </c>
      <c r="Z38">
        <v>52.551879999999997</v>
      </c>
      <c r="AA38">
        <v>57.976649999999999</v>
      </c>
      <c r="AB38">
        <v>54.88608</v>
      </c>
      <c r="AC38">
        <v>54.609099999999998</v>
      </c>
      <c r="AD38">
        <v>59.24821</v>
      </c>
      <c r="AE38">
        <v>60.072519999999997</v>
      </c>
      <c r="AF38">
        <v>60.072519999999997</v>
      </c>
      <c r="AG38">
        <v>65.999229999999997</v>
      </c>
      <c r="AH38">
        <v>65.999229999999997</v>
      </c>
      <c r="AI38">
        <v>65.999229999999997</v>
      </c>
      <c r="AJ38">
        <v>62.204999999999998</v>
      </c>
      <c r="AK38">
        <v>54.662379999999999</v>
      </c>
      <c r="AL38">
        <v>59.740630000000003</v>
      </c>
      <c r="AM38">
        <v>60.9086</v>
      </c>
      <c r="AN38">
        <v>61.50855</v>
      </c>
      <c r="AO38">
        <v>58.942630000000001</v>
      </c>
      <c r="AP38">
        <v>61.636710000000001</v>
      </c>
      <c r="AQ38">
        <v>59.5533</v>
      </c>
      <c r="AR38">
        <v>59.964379999999998</v>
      </c>
      <c r="AS38">
        <v>57.207889999999999</v>
      </c>
      <c r="AT38">
        <v>60.343429999999998</v>
      </c>
      <c r="AU38">
        <v>61.063899999999997</v>
      </c>
      <c r="AV38">
        <v>62.939590000000003</v>
      </c>
      <c r="AW38">
        <v>62.939590000000003</v>
      </c>
      <c r="AX38">
        <v>62.939590000000003</v>
      </c>
    </row>
    <row r="39" spans="1:50" x14ac:dyDescent="0.25">
      <c r="A39" t="str">
        <f>VLOOKUP(C39,region!$D$3:$E$229,2,0)</f>
        <v>NEAR EAST</v>
      </c>
      <c r="B39" t="str">
        <f t="shared" si="0"/>
        <v>Jordan</v>
      </c>
      <c r="C39" s="36" t="s">
        <v>164</v>
      </c>
      <c r="D39">
        <v>24.873100000000001</v>
      </c>
      <c r="E39">
        <v>24.873100000000001</v>
      </c>
      <c r="F39">
        <v>24.873100000000001</v>
      </c>
      <c r="G39">
        <v>25.722539999999999</v>
      </c>
      <c r="H39">
        <v>31.505320000000001</v>
      </c>
      <c r="I39">
        <v>31.383859999999999</v>
      </c>
      <c r="J39">
        <v>33.638150000000003</v>
      </c>
      <c r="K39">
        <v>33.638150000000003</v>
      </c>
      <c r="L39">
        <v>31.385179999999998</v>
      </c>
      <c r="M39">
        <v>37.629629999999999</v>
      </c>
      <c r="N39">
        <v>36.569420000000001</v>
      </c>
      <c r="O39">
        <v>45.404179999999997</v>
      </c>
      <c r="P39">
        <v>45.404179999999997</v>
      </c>
      <c r="Q39">
        <v>45.404179999999997</v>
      </c>
      <c r="R39">
        <v>48.438009999999998</v>
      </c>
      <c r="S39">
        <v>37.348230000000001</v>
      </c>
      <c r="T39">
        <v>47.538310000000003</v>
      </c>
      <c r="U39">
        <v>50.533389999999997</v>
      </c>
      <c r="V39">
        <v>46.659019999999998</v>
      </c>
      <c r="W39">
        <v>46.659019999999998</v>
      </c>
      <c r="X39">
        <v>54.961039999999997</v>
      </c>
      <c r="Y39">
        <v>58.191670000000002</v>
      </c>
      <c r="Z39">
        <v>54.185720000000003</v>
      </c>
      <c r="AA39">
        <v>56.308050000000001</v>
      </c>
      <c r="AB39">
        <v>55.597850000000001</v>
      </c>
      <c r="AC39">
        <v>55.207479999999997</v>
      </c>
      <c r="AD39">
        <v>55.207479999999997</v>
      </c>
      <c r="AE39">
        <v>53.230629999999998</v>
      </c>
      <c r="AF39">
        <v>53.230629999999998</v>
      </c>
      <c r="AG39">
        <v>53.230629999999998</v>
      </c>
      <c r="AH39">
        <v>53.634010000000004</v>
      </c>
      <c r="AI39">
        <v>53.634010000000004</v>
      </c>
      <c r="AJ39">
        <v>53.634010000000004</v>
      </c>
      <c r="AK39">
        <v>57.143630000000002</v>
      </c>
      <c r="AL39">
        <v>52.21414</v>
      </c>
      <c r="AM39">
        <v>56.386249999999997</v>
      </c>
      <c r="AN39">
        <v>53.66377</v>
      </c>
      <c r="AO39">
        <v>54.837209999999999</v>
      </c>
      <c r="AP39">
        <v>54.837209999999999</v>
      </c>
      <c r="AQ39">
        <v>54.837209999999999</v>
      </c>
      <c r="AR39">
        <v>54.837209999999999</v>
      </c>
      <c r="AS39">
        <v>48.408200000000001</v>
      </c>
      <c r="AT39">
        <v>46.795780000000001</v>
      </c>
      <c r="AU39">
        <v>46.795780000000001</v>
      </c>
      <c r="AV39">
        <v>46.795780000000001</v>
      </c>
      <c r="AW39">
        <v>46.795780000000001</v>
      </c>
      <c r="AX39">
        <v>46.795780000000001</v>
      </c>
    </row>
    <row r="40" spans="1:50" x14ac:dyDescent="0.25">
      <c r="A40" t="str">
        <f>VLOOKUP(C40,region!$D$3:$E$229,2,0)</f>
        <v>NEAR EAST</v>
      </c>
      <c r="B40" t="str">
        <f t="shared" si="0"/>
        <v>Qatar</v>
      </c>
      <c r="C40" s="36" t="s">
        <v>226</v>
      </c>
      <c r="D40">
        <v>64.357930773607563</v>
      </c>
      <c r="E40">
        <v>64.218846096947118</v>
      </c>
      <c r="F40">
        <v>64.079761420286673</v>
      </c>
      <c r="G40">
        <v>63.94067674362617</v>
      </c>
      <c r="H40">
        <v>63.801592066965668</v>
      </c>
      <c r="I40">
        <v>63.662507390305223</v>
      </c>
      <c r="J40">
        <v>63.523422713644777</v>
      </c>
      <c r="K40">
        <v>63.384338036984332</v>
      </c>
      <c r="L40">
        <v>52.551020000000001</v>
      </c>
      <c r="M40">
        <v>52.551020000000001</v>
      </c>
      <c r="N40">
        <v>52.551020000000001</v>
      </c>
      <c r="O40">
        <v>65.217389999999995</v>
      </c>
      <c r="P40">
        <v>62.745100000000001</v>
      </c>
      <c r="Q40">
        <v>66.803280000000001</v>
      </c>
      <c r="R40">
        <v>59.552239999999998</v>
      </c>
      <c r="S40">
        <v>66.290319999999994</v>
      </c>
      <c r="T40">
        <v>60.07752</v>
      </c>
      <c r="U40">
        <v>53.690480000000001</v>
      </c>
      <c r="V40">
        <v>53.690480000000001</v>
      </c>
      <c r="W40">
        <v>53.690480000000001</v>
      </c>
      <c r="X40">
        <v>71.19914</v>
      </c>
      <c r="Y40">
        <v>69.52055</v>
      </c>
      <c r="Z40">
        <v>69.52055</v>
      </c>
      <c r="AA40">
        <v>72.227490000000003</v>
      </c>
      <c r="AB40">
        <v>73.979590000000002</v>
      </c>
      <c r="AC40">
        <v>74.351590000000002</v>
      </c>
      <c r="AD40">
        <v>73.889880000000005</v>
      </c>
      <c r="AE40">
        <v>73.469390000000004</v>
      </c>
      <c r="AF40">
        <v>73.469390000000004</v>
      </c>
      <c r="AG40">
        <v>73.469390000000004</v>
      </c>
      <c r="AH40">
        <v>72.893770000000004</v>
      </c>
      <c r="AI40">
        <v>73.257580000000004</v>
      </c>
      <c r="AJ40">
        <v>75.468620000000001</v>
      </c>
      <c r="AK40">
        <v>72.943719999999999</v>
      </c>
      <c r="AL40">
        <v>72.943719999999999</v>
      </c>
      <c r="AM40">
        <v>72.943719999999999</v>
      </c>
      <c r="AN40">
        <v>72.943719999999999</v>
      </c>
      <c r="AO40">
        <v>67.722369999999998</v>
      </c>
      <c r="AP40">
        <v>66.685299999999998</v>
      </c>
      <c r="AQ40">
        <v>62.308160000000001</v>
      </c>
      <c r="AR40">
        <v>63.474519999999998</v>
      </c>
      <c r="AS40">
        <v>58.809519999999999</v>
      </c>
      <c r="AT40">
        <v>60.233620000000002</v>
      </c>
      <c r="AU40">
        <v>60.770580000000002</v>
      </c>
      <c r="AV40">
        <v>62.826000000000001</v>
      </c>
      <c r="AW40">
        <v>58.225110000000001</v>
      </c>
      <c r="AX40">
        <v>58.225110000000001</v>
      </c>
    </row>
    <row r="41" spans="1:50" x14ac:dyDescent="0.25">
      <c r="A41" t="str">
        <f>VLOOKUP(C41,region!$D$3:$E$229,2,0)</f>
        <v>NEAR EAST</v>
      </c>
      <c r="B41" t="str">
        <f t="shared" si="0"/>
        <v>Saudi Arabia</v>
      </c>
      <c r="C41" s="36" t="s">
        <v>243</v>
      </c>
      <c r="D41">
        <v>3.2412999999999998</v>
      </c>
      <c r="E41">
        <v>3.2412999999999998</v>
      </c>
      <c r="F41">
        <v>3.2412999999999998</v>
      </c>
      <c r="G41">
        <v>3.40611</v>
      </c>
      <c r="H41">
        <v>6.25495</v>
      </c>
      <c r="I41">
        <v>6.25495</v>
      </c>
      <c r="J41">
        <v>9.4451499999999999</v>
      </c>
      <c r="K41">
        <v>8.7476099999999999</v>
      </c>
      <c r="L41">
        <v>13.406739999999999</v>
      </c>
      <c r="M41">
        <v>13.406739999999999</v>
      </c>
      <c r="N41">
        <v>19.40775</v>
      </c>
      <c r="O41">
        <v>20.11307</v>
      </c>
      <c r="P41">
        <v>22.471910000000001</v>
      </c>
      <c r="Q41">
        <v>24.11223</v>
      </c>
      <c r="R41">
        <v>24.11223</v>
      </c>
      <c r="S41">
        <v>24.11223</v>
      </c>
      <c r="T41">
        <v>34.508499999999998</v>
      </c>
      <c r="U41">
        <v>46.582050000000002</v>
      </c>
      <c r="V41">
        <v>46.582050000000002</v>
      </c>
      <c r="W41">
        <v>34.873240000000003</v>
      </c>
      <c r="X41">
        <v>34.873240000000003</v>
      </c>
      <c r="Y41">
        <v>45.90466</v>
      </c>
      <c r="Z41">
        <v>45.90466</v>
      </c>
      <c r="AA41">
        <v>45.90466</v>
      </c>
      <c r="AB41">
        <v>32.088160000000002</v>
      </c>
      <c r="AC41">
        <v>42.316859999999998</v>
      </c>
      <c r="AD41">
        <v>44.179200000000002</v>
      </c>
      <c r="AE41">
        <v>49.76914</v>
      </c>
      <c r="AF41">
        <v>54.633209999999998</v>
      </c>
      <c r="AG41">
        <v>54.130549999999999</v>
      </c>
      <c r="AH41">
        <v>58.280349999999999</v>
      </c>
      <c r="AI41">
        <v>56.80744</v>
      </c>
      <c r="AJ41">
        <v>57.675890000000003</v>
      </c>
      <c r="AK41">
        <v>55.591180000000001</v>
      </c>
      <c r="AL41">
        <v>52.628869999999999</v>
      </c>
      <c r="AM41">
        <v>52.329450000000001</v>
      </c>
      <c r="AN41">
        <v>57.867710000000002</v>
      </c>
      <c r="AO41">
        <v>56.8673</v>
      </c>
      <c r="AP41">
        <v>57.373449999999998</v>
      </c>
      <c r="AQ41">
        <v>56.989379999999997</v>
      </c>
      <c r="AR41">
        <v>51.773040000000002</v>
      </c>
      <c r="AS41">
        <v>54.980130000000003</v>
      </c>
      <c r="AT41">
        <v>52.94088</v>
      </c>
      <c r="AU41">
        <v>51.054560000000002</v>
      </c>
      <c r="AV41">
        <v>49.54616</v>
      </c>
      <c r="AW41">
        <v>49.628889999999998</v>
      </c>
      <c r="AX41">
        <v>49.628889999999998</v>
      </c>
    </row>
    <row r="42" spans="1:50" x14ac:dyDescent="0.25">
      <c r="A42" t="str">
        <f>VLOOKUP(B42,region!$D$3:$E$229,2,0)</f>
        <v>NEAR EAST</v>
      </c>
      <c r="B42" t="s">
        <v>632</v>
      </c>
      <c r="C42" s="36" t="s">
        <v>265</v>
      </c>
      <c r="D42">
        <v>24.500589999999999</v>
      </c>
      <c r="E42">
        <v>24.500589999999999</v>
      </c>
      <c r="F42">
        <v>24.500589999999999</v>
      </c>
      <c r="G42">
        <v>19.975390000000001</v>
      </c>
      <c r="H42">
        <v>19.975390000000001</v>
      </c>
      <c r="I42">
        <v>19.975390000000001</v>
      </c>
      <c r="J42">
        <v>19.693020000000001</v>
      </c>
      <c r="K42">
        <v>23.09478</v>
      </c>
      <c r="L42">
        <v>20.074480000000001</v>
      </c>
      <c r="M42">
        <v>21.1692</v>
      </c>
      <c r="N42">
        <v>22.883179999999999</v>
      </c>
      <c r="O42">
        <v>22.70346</v>
      </c>
      <c r="P42">
        <v>23.169920000000001</v>
      </c>
      <c r="Q42">
        <v>26.415089999999999</v>
      </c>
      <c r="R42">
        <v>28.882110000000001</v>
      </c>
      <c r="S42">
        <v>41.907240000000002</v>
      </c>
      <c r="T42">
        <v>44.001040000000003</v>
      </c>
      <c r="U42">
        <v>43.821249999999999</v>
      </c>
      <c r="V42">
        <v>42.459769999999999</v>
      </c>
      <c r="W42">
        <v>41.3872</v>
      </c>
      <c r="X42">
        <v>45.957349999999998</v>
      </c>
      <c r="Y42">
        <v>41.072650000000003</v>
      </c>
      <c r="Z42">
        <v>42.641640000000002</v>
      </c>
      <c r="AA42">
        <v>38.546590000000002</v>
      </c>
      <c r="AB42">
        <v>40.993259999999999</v>
      </c>
      <c r="AC42">
        <v>40.14273</v>
      </c>
      <c r="AD42">
        <v>43.289810000000003</v>
      </c>
      <c r="AE42">
        <v>43.289810000000003</v>
      </c>
      <c r="AF42">
        <v>43.289810000000003</v>
      </c>
      <c r="AG42">
        <v>43.289810000000003</v>
      </c>
      <c r="AH42">
        <v>43.289810000000003</v>
      </c>
      <c r="AI42">
        <v>43.289810000000003</v>
      </c>
      <c r="AJ42">
        <v>47.012340000000002</v>
      </c>
      <c r="AK42">
        <v>47.732700000000001</v>
      </c>
      <c r="AL42">
        <v>48.2744</v>
      </c>
      <c r="AM42">
        <v>49.092790000000001</v>
      </c>
      <c r="AN42">
        <v>50.737070000000003</v>
      </c>
      <c r="AO42">
        <v>50.69896</v>
      </c>
      <c r="AP42">
        <v>51.472110000000001</v>
      </c>
      <c r="AQ42">
        <v>51.415590000000002</v>
      </c>
      <c r="AR42">
        <v>50.376489999999997</v>
      </c>
      <c r="AS42">
        <v>51.667099999999998</v>
      </c>
      <c r="AT42">
        <v>53.683399999999999</v>
      </c>
      <c r="AU42">
        <v>56.152250000000002</v>
      </c>
      <c r="AV42">
        <v>55.959249999999997</v>
      </c>
      <c r="AW42">
        <v>54.7669</v>
      </c>
      <c r="AX42">
        <v>54.7669</v>
      </c>
    </row>
    <row r="43" spans="1:50" x14ac:dyDescent="0.25">
      <c r="A43" t="str">
        <f>VLOOKUP(C43,region!$D$3:$E$229,2,0)</f>
        <v>NEAR EAST</v>
      </c>
      <c r="B43" t="str">
        <f t="shared" ref="B43:B59" si="1">C43</f>
        <v>Turkey</v>
      </c>
      <c r="C43" s="36" t="s">
        <v>275</v>
      </c>
      <c r="D43">
        <v>19.320969999999999</v>
      </c>
      <c r="E43">
        <v>19.320969999999999</v>
      </c>
      <c r="F43">
        <v>19.320969999999999</v>
      </c>
      <c r="G43">
        <v>19.869710000000001</v>
      </c>
      <c r="H43">
        <v>21.450410000000002</v>
      </c>
      <c r="I43">
        <v>23.028580000000002</v>
      </c>
      <c r="J43">
        <v>22.76857</v>
      </c>
      <c r="K43">
        <v>25.210419999999999</v>
      </c>
      <c r="L43">
        <v>24.095189999999999</v>
      </c>
      <c r="M43">
        <v>25.165030000000002</v>
      </c>
      <c r="N43">
        <v>25.823640000000001</v>
      </c>
      <c r="O43">
        <v>22.406400000000001</v>
      </c>
      <c r="P43">
        <v>26.776319999999998</v>
      </c>
      <c r="Q43">
        <v>27.79175</v>
      </c>
      <c r="R43">
        <v>31.37968</v>
      </c>
      <c r="S43">
        <v>31.93281</v>
      </c>
      <c r="T43">
        <v>33.34404</v>
      </c>
      <c r="U43">
        <v>34.81456</v>
      </c>
      <c r="V43">
        <v>34.674979999999998</v>
      </c>
      <c r="W43">
        <v>35.21123</v>
      </c>
      <c r="X43">
        <v>36.118819999999999</v>
      </c>
      <c r="Y43">
        <v>35.233669999999996</v>
      </c>
      <c r="Z43">
        <v>35.019770000000001</v>
      </c>
      <c r="AA43">
        <v>35.517449999999997</v>
      </c>
      <c r="AB43">
        <v>38.780740000000002</v>
      </c>
      <c r="AC43">
        <v>41.050449999999998</v>
      </c>
      <c r="AD43">
        <v>41.050449999999998</v>
      </c>
      <c r="AE43">
        <v>41.050449999999998</v>
      </c>
      <c r="AF43">
        <v>41.050449999999998</v>
      </c>
      <c r="AG43">
        <v>42.061050000000002</v>
      </c>
      <c r="AH43">
        <v>41.749789999999997</v>
      </c>
      <c r="AI43">
        <v>42.801409999999997</v>
      </c>
      <c r="AJ43">
        <v>42.37209</v>
      </c>
      <c r="AK43">
        <v>43.663150000000002</v>
      </c>
      <c r="AL43">
        <v>43.984349999999999</v>
      </c>
      <c r="AM43">
        <v>43.715260000000001</v>
      </c>
      <c r="AN43">
        <v>44.651090000000003</v>
      </c>
      <c r="AO43">
        <v>45.49239</v>
      </c>
      <c r="AP43">
        <v>45.969270000000002</v>
      </c>
      <c r="AQ43">
        <v>46.023859999999999</v>
      </c>
      <c r="AR43">
        <v>46.014629999999997</v>
      </c>
      <c r="AS43">
        <v>45.730119999999999</v>
      </c>
      <c r="AT43">
        <v>47.143250000000002</v>
      </c>
      <c r="AU43">
        <v>47.143250000000002</v>
      </c>
      <c r="AV43">
        <v>49.239600000000003</v>
      </c>
      <c r="AW43">
        <v>49.239600000000003</v>
      </c>
      <c r="AX43">
        <v>49.239600000000003</v>
      </c>
    </row>
    <row r="44" spans="1:50" x14ac:dyDescent="0.25">
      <c r="A44" t="str">
        <f>VLOOKUP(C44,region!$D$3:$E$229,2,0)</f>
        <v>WESTERN EUROPE</v>
      </c>
      <c r="B44" t="str">
        <f t="shared" si="1"/>
        <v>Austria</v>
      </c>
      <c r="C44" s="36" t="s">
        <v>68</v>
      </c>
      <c r="D44">
        <v>23.302969999999998</v>
      </c>
      <c r="E44">
        <v>23.302969999999998</v>
      </c>
      <c r="F44">
        <v>23.302969999999998</v>
      </c>
      <c r="G44">
        <v>24.241949999999999</v>
      </c>
      <c r="H44">
        <v>24.364270000000001</v>
      </c>
      <c r="I44">
        <v>25.502929999999999</v>
      </c>
      <c r="J44">
        <v>26.289709999999999</v>
      </c>
      <c r="K44">
        <v>27.513929999999998</v>
      </c>
      <c r="L44">
        <v>27.559270000000001</v>
      </c>
      <c r="M44">
        <v>29.929120000000001</v>
      </c>
      <c r="N44">
        <v>31.310189999999999</v>
      </c>
      <c r="O44">
        <v>32.608440000000002</v>
      </c>
      <c r="P44">
        <v>33.740609999999997</v>
      </c>
      <c r="Q44">
        <v>35.881059999999998</v>
      </c>
      <c r="R44">
        <v>35.729300000000002</v>
      </c>
      <c r="S44">
        <v>36.75273</v>
      </c>
      <c r="T44">
        <v>36.767620000000001</v>
      </c>
      <c r="U44">
        <v>49.768439999999998</v>
      </c>
      <c r="V44">
        <v>45.733400000000003</v>
      </c>
      <c r="W44">
        <v>48.679740000000002</v>
      </c>
      <c r="X44">
        <v>48.952249999999999</v>
      </c>
      <c r="Y44">
        <v>47.94529</v>
      </c>
      <c r="Z44">
        <v>48.117559999999997</v>
      </c>
      <c r="AA44">
        <v>49.648820000000001</v>
      </c>
      <c r="AB44">
        <v>50.173479999999998</v>
      </c>
      <c r="AC44">
        <v>50.54851</v>
      </c>
      <c r="AD44">
        <v>51.783099999999997</v>
      </c>
      <c r="AE44">
        <v>51.28219</v>
      </c>
      <c r="AF44">
        <v>51.28219</v>
      </c>
      <c r="AG44">
        <v>51.28219</v>
      </c>
      <c r="AH44">
        <v>47.456069999999997</v>
      </c>
      <c r="AI44">
        <v>51.533270000000002</v>
      </c>
      <c r="AJ44">
        <v>51.533270000000002</v>
      </c>
      <c r="AK44">
        <v>50.935699999999997</v>
      </c>
      <c r="AL44">
        <v>50.572879999999998</v>
      </c>
      <c r="AM44">
        <v>51.6325</v>
      </c>
      <c r="AN44">
        <v>51.669780000000003</v>
      </c>
      <c r="AO44">
        <v>52.458210000000001</v>
      </c>
      <c r="AP44">
        <v>51.632489999999997</v>
      </c>
      <c r="AQ44">
        <v>52.740760000000002</v>
      </c>
      <c r="AR44">
        <v>51.499879999999997</v>
      </c>
      <c r="AS44">
        <v>53.097839999999998</v>
      </c>
      <c r="AT44">
        <v>54.98883</v>
      </c>
      <c r="AU44">
        <v>55.988280000000003</v>
      </c>
      <c r="AV44">
        <v>55.454799999999999</v>
      </c>
      <c r="AW44">
        <v>55.454799999999999</v>
      </c>
      <c r="AX44">
        <v>55.454799999999999</v>
      </c>
    </row>
    <row r="45" spans="1:50" x14ac:dyDescent="0.25">
      <c r="A45" t="str">
        <f>VLOOKUP(C45,region!$D$3:$E$229,2,0)</f>
        <v>WESTERN EUROPE</v>
      </c>
      <c r="B45" t="str">
        <f t="shared" si="1"/>
        <v>Belgium</v>
      </c>
      <c r="C45" s="36" t="s">
        <v>75</v>
      </c>
      <c r="D45">
        <v>29.817910000000001</v>
      </c>
      <c r="E45">
        <v>29.817910000000001</v>
      </c>
      <c r="F45">
        <v>29.817910000000001</v>
      </c>
      <c r="G45">
        <v>30.910160000000001</v>
      </c>
      <c r="H45">
        <v>33.465249999999997</v>
      </c>
      <c r="I45">
        <v>33.887509999999999</v>
      </c>
      <c r="J45">
        <v>47.037039999999998</v>
      </c>
      <c r="K45">
        <v>45.130600000000001</v>
      </c>
      <c r="L45">
        <v>48.61157</v>
      </c>
      <c r="M45">
        <v>46.618020000000001</v>
      </c>
      <c r="N45">
        <v>49.161499999999997</v>
      </c>
      <c r="O45">
        <v>39.671799999999998</v>
      </c>
      <c r="P45">
        <v>40.196190000000001</v>
      </c>
      <c r="Q45">
        <v>39.560989999999997</v>
      </c>
      <c r="R45">
        <v>41.152470000000001</v>
      </c>
      <c r="S45">
        <v>45.646329999999999</v>
      </c>
      <c r="T45">
        <v>50.446249999999999</v>
      </c>
      <c r="U45">
        <v>46.882330000000003</v>
      </c>
      <c r="V45">
        <v>50.328879999999998</v>
      </c>
      <c r="W45">
        <v>49.783029999999997</v>
      </c>
      <c r="X45">
        <v>53.120480000000001</v>
      </c>
      <c r="Y45">
        <v>51.612789999999997</v>
      </c>
      <c r="Z45">
        <v>51.612789999999997</v>
      </c>
      <c r="AA45">
        <v>51.612789999999997</v>
      </c>
      <c r="AB45">
        <v>51.172069999999998</v>
      </c>
      <c r="AC45">
        <v>51.172069999999998</v>
      </c>
      <c r="AD45">
        <v>51.172069999999998</v>
      </c>
      <c r="AE45">
        <v>51.172069999999998</v>
      </c>
      <c r="AF45">
        <v>51.172069999999998</v>
      </c>
      <c r="AG45">
        <v>51.172069999999998</v>
      </c>
      <c r="AH45">
        <v>55.875410000000002</v>
      </c>
      <c r="AI45">
        <v>56.110939999999999</v>
      </c>
      <c r="AJ45">
        <v>56.707659999999997</v>
      </c>
      <c r="AK45">
        <v>56.707659999999997</v>
      </c>
      <c r="AL45">
        <v>56.707659999999997</v>
      </c>
      <c r="AM45">
        <v>56.707659999999997</v>
      </c>
      <c r="AN45">
        <v>58.779089999999997</v>
      </c>
      <c r="AO45">
        <v>58.779089999999997</v>
      </c>
      <c r="AP45">
        <v>58.669589999999999</v>
      </c>
      <c r="AQ45">
        <v>58.691049999999997</v>
      </c>
      <c r="AR45">
        <v>58.853090000000002</v>
      </c>
      <c r="AS45">
        <v>59.019100000000002</v>
      </c>
      <c r="AT45">
        <v>59.305010000000003</v>
      </c>
      <c r="AU45">
        <v>59.090319999999998</v>
      </c>
      <c r="AV45">
        <v>59.80809</v>
      </c>
      <c r="AW45">
        <v>59.80809</v>
      </c>
      <c r="AX45">
        <v>59.80809</v>
      </c>
    </row>
    <row r="46" spans="1:50" x14ac:dyDescent="0.25">
      <c r="A46" t="str">
        <f>VLOOKUP(C46,region!$D$3:$E$229,2,0)</f>
        <v>WESTERN EUROPE</v>
      </c>
      <c r="B46" t="str">
        <f t="shared" si="1"/>
        <v>Denmark</v>
      </c>
      <c r="C46" s="36" t="s">
        <v>114</v>
      </c>
      <c r="D46">
        <v>39.990400000000001</v>
      </c>
      <c r="E46">
        <v>39.990400000000001</v>
      </c>
      <c r="F46">
        <v>39.990400000000001</v>
      </c>
      <c r="G46">
        <v>35.429070000000003</v>
      </c>
      <c r="H46">
        <v>48.74147</v>
      </c>
      <c r="I46">
        <v>47.822890000000001</v>
      </c>
      <c r="J46">
        <v>51.456449999999997</v>
      </c>
      <c r="K46">
        <v>49.353499999999997</v>
      </c>
      <c r="L46">
        <v>52.683959999999999</v>
      </c>
      <c r="M46">
        <v>53.385240000000003</v>
      </c>
      <c r="N46">
        <v>54.30856</v>
      </c>
      <c r="O46">
        <v>54.482280000000003</v>
      </c>
      <c r="P46">
        <v>54.342260000000003</v>
      </c>
      <c r="Q46">
        <v>53.150829999999999</v>
      </c>
      <c r="R46">
        <v>53.667850000000001</v>
      </c>
      <c r="S46">
        <v>54.371279999999999</v>
      </c>
      <c r="T46">
        <v>53.935890000000001</v>
      </c>
      <c r="U46">
        <v>54.274520000000003</v>
      </c>
      <c r="V46">
        <v>51.095579999999998</v>
      </c>
      <c r="W46">
        <v>51.813330000000001</v>
      </c>
      <c r="X46">
        <v>51.743679999999998</v>
      </c>
      <c r="Y46">
        <v>52.20129</v>
      </c>
      <c r="Z46">
        <v>52.745840000000001</v>
      </c>
      <c r="AA46">
        <v>53.699649999999998</v>
      </c>
      <c r="AB46">
        <v>50.376559999999998</v>
      </c>
      <c r="AC46">
        <v>51.827539999999999</v>
      </c>
      <c r="AD46">
        <v>50.616669999999999</v>
      </c>
      <c r="AE46">
        <v>50.616669999999999</v>
      </c>
      <c r="AF46">
        <v>50.616669999999999</v>
      </c>
      <c r="AG46">
        <v>56.283819999999999</v>
      </c>
      <c r="AH46">
        <v>58.515129999999999</v>
      </c>
      <c r="AI46">
        <v>56.319040000000001</v>
      </c>
      <c r="AJ46">
        <v>56.53557</v>
      </c>
      <c r="AK46">
        <v>57.998919999999998</v>
      </c>
      <c r="AL46">
        <v>58.791679999999999</v>
      </c>
      <c r="AM46">
        <v>58.94697</v>
      </c>
      <c r="AN46">
        <v>57.990279999999998</v>
      </c>
      <c r="AO46">
        <v>57.37379</v>
      </c>
      <c r="AP46">
        <v>57.810429999999997</v>
      </c>
      <c r="AQ46">
        <v>58.353340000000003</v>
      </c>
      <c r="AR46">
        <v>58.268689999999999</v>
      </c>
      <c r="AS46">
        <v>57.87433</v>
      </c>
      <c r="AT46">
        <v>57.645699999999998</v>
      </c>
      <c r="AU46">
        <v>57.491689999999998</v>
      </c>
      <c r="AV46">
        <v>58.309370000000001</v>
      </c>
      <c r="AW46">
        <v>58.309370000000001</v>
      </c>
      <c r="AX46">
        <v>58.309370000000001</v>
      </c>
    </row>
    <row r="47" spans="1:50" x14ac:dyDescent="0.25">
      <c r="A47" t="str">
        <f>VLOOKUP(C47,region!$D$3:$E$229,2,0)</f>
        <v>WESTERN EUROPE</v>
      </c>
      <c r="B47" t="str">
        <f t="shared" si="1"/>
        <v>Finland</v>
      </c>
      <c r="C47" s="36" t="s">
        <v>128</v>
      </c>
      <c r="D47">
        <v>49.972769999999997</v>
      </c>
      <c r="E47">
        <v>49.972769999999997</v>
      </c>
      <c r="F47">
        <v>49.972769999999997</v>
      </c>
      <c r="G47">
        <v>50.218249999999998</v>
      </c>
      <c r="H47">
        <v>49.207479999999997</v>
      </c>
      <c r="I47">
        <v>49.936790000000002</v>
      </c>
      <c r="J47">
        <v>52.482529999999997</v>
      </c>
      <c r="K47">
        <v>51.995010000000001</v>
      </c>
      <c r="L47">
        <v>49.708629999999999</v>
      </c>
      <c r="M47">
        <v>51.847749999999998</v>
      </c>
      <c r="N47">
        <v>52.52149</v>
      </c>
      <c r="O47">
        <v>51.22043</v>
      </c>
      <c r="P47">
        <v>51.362029999999997</v>
      </c>
      <c r="Q47">
        <v>52.476640000000003</v>
      </c>
      <c r="R47">
        <v>53.270539999999997</v>
      </c>
      <c r="S47">
        <v>54.145269999999996</v>
      </c>
      <c r="T47">
        <v>51.272640000000003</v>
      </c>
      <c r="U47">
        <v>51.587870000000002</v>
      </c>
      <c r="V47">
        <v>54.038670000000003</v>
      </c>
      <c r="W47">
        <v>54.758789999999998</v>
      </c>
      <c r="X47">
        <v>52.627310000000001</v>
      </c>
      <c r="Y47">
        <v>52.920250000000003</v>
      </c>
      <c r="Z47">
        <v>56.98113</v>
      </c>
      <c r="AA47">
        <v>58.473089999999999</v>
      </c>
      <c r="AB47">
        <v>59.224780000000003</v>
      </c>
      <c r="AC47">
        <v>57.645380000000003</v>
      </c>
      <c r="AD47">
        <v>57.602130000000002</v>
      </c>
      <c r="AE47">
        <v>58.148470000000003</v>
      </c>
      <c r="AF47">
        <v>61.225900000000003</v>
      </c>
      <c r="AG47">
        <v>60.002630000000003</v>
      </c>
      <c r="AH47">
        <v>61.697240000000001</v>
      </c>
      <c r="AI47">
        <v>61.062930000000001</v>
      </c>
      <c r="AJ47">
        <v>61.528100000000002</v>
      </c>
      <c r="AK47">
        <v>61.974379999999996</v>
      </c>
      <c r="AL47">
        <v>62.15551</v>
      </c>
      <c r="AM47">
        <v>62.15551</v>
      </c>
      <c r="AN47">
        <v>62.593890000000002</v>
      </c>
      <c r="AO47">
        <v>63.417340000000003</v>
      </c>
      <c r="AP47">
        <v>63.417340000000003</v>
      </c>
      <c r="AQ47">
        <v>62.812429999999999</v>
      </c>
      <c r="AR47">
        <v>60.10089</v>
      </c>
      <c r="AS47">
        <v>61.256590000000003</v>
      </c>
      <c r="AT47">
        <v>60.982059999999997</v>
      </c>
      <c r="AU47">
        <v>60.130859999999998</v>
      </c>
      <c r="AV47">
        <v>60.408700000000003</v>
      </c>
      <c r="AW47">
        <v>60.408700000000003</v>
      </c>
      <c r="AX47">
        <v>60.408700000000003</v>
      </c>
    </row>
    <row r="48" spans="1:50" x14ac:dyDescent="0.25">
      <c r="A48" t="str">
        <f>VLOOKUP(C48,region!$D$3:$E$229,2,0)</f>
        <v>WESTERN EUROPE</v>
      </c>
      <c r="B48" t="str">
        <f t="shared" si="1"/>
        <v>France</v>
      </c>
      <c r="C48" s="36" t="s">
        <v>129</v>
      </c>
      <c r="D48">
        <v>36.957680000000003</v>
      </c>
      <c r="E48">
        <v>36.957680000000003</v>
      </c>
      <c r="F48">
        <v>36.957680000000003</v>
      </c>
      <c r="G48">
        <v>36.957680000000003</v>
      </c>
      <c r="H48">
        <v>39.347320000000003</v>
      </c>
      <c r="I48">
        <v>39.347320000000003</v>
      </c>
      <c r="J48">
        <v>39.347320000000003</v>
      </c>
      <c r="K48">
        <v>39.347320000000003</v>
      </c>
      <c r="L48">
        <v>39.347320000000003</v>
      </c>
      <c r="M48">
        <v>39.347320000000003</v>
      </c>
      <c r="N48">
        <v>39.347320000000003</v>
      </c>
      <c r="O48">
        <v>39.347320000000003</v>
      </c>
      <c r="P48">
        <v>39.347320000000003</v>
      </c>
      <c r="Q48">
        <v>44.05039</v>
      </c>
      <c r="R48">
        <v>44.05039</v>
      </c>
      <c r="S48">
        <v>44.05039</v>
      </c>
      <c r="T48">
        <v>48.39199</v>
      </c>
      <c r="U48">
        <v>49.14481</v>
      </c>
      <c r="V48">
        <v>49.777540000000002</v>
      </c>
      <c r="W48">
        <v>50.661940000000001</v>
      </c>
      <c r="X48">
        <v>50.661940000000001</v>
      </c>
      <c r="Y48">
        <v>50.661940000000001</v>
      </c>
      <c r="Z48">
        <v>50.661940000000001</v>
      </c>
      <c r="AA48">
        <v>50.661940000000001</v>
      </c>
      <c r="AB48">
        <v>53.754550000000002</v>
      </c>
      <c r="AC48">
        <v>53.754550000000002</v>
      </c>
      <c r="AD48">
        <v>53.754550000000002</v>
      </c>
      <c r="AE48">
        <v>53.754550000000002</v>
      </c>
      <c r="AF48">
        <v>53.754550000000002</v>
      </c>
      <c r="AG48">
        <v>55.469160000000002</v>
      </c>
      <c r="AH48">
        <v>55.407649999999997</v>
      </c>
      <c r="AI48">
        <v>55.407649999999997</v>
      </c>
      <c r="AJ48">
        <v>55.51728</v>
      </c>
      <c r="AK48">
        <v>56.552030000000002</v>
      </c>
      <c r="AL48">
        <v>55.91874</v>
      </c>
      <c r="AM48">
        <v>55.473399999999998</v>
      </c>
      <c r="AN48">
        <v>55.082459999999998</v>
      </c>
      <c r="AO48">
        <v>55.22589</v>
      </c>
      <c r="AP48">
        <v>54.854170000000003</v>
      </c>
      <c r="AQ48">
        <v>55.217419999999997</v>
      </c>
      <c r="AR48">
        <v>55.217419999999997</v>
      </c>
      <c r="AS48">
        <v>55.217419999999997</v>
      </c>
      <c r="AT48">
        <v>56.248269999999998</v>
      </c>
      <c r="AU48">
        <v>56.119280000000003</v>
      </c>
      <c r="AV48">
        <v>55.883459999999999</v>
      </c>
      <c r="AW48">
        <v>55.883459999999999</v>
      </c>
      <c r="AX48">
        <v>55.883459999999999</v>
      </c>
    </row>
    <row r="49" spans="1:50" x14ac:dyDescent="0.25">
      <c r="A49" t="str">
        <f>VLOOKUP(C49,region!$D$3:$E$229,2,0)</f>
        <v>WESTERN EUROPE</v>
      </c>
      <c r="B49" t="str">
        <f t="shared" si="1"/>
        <v>Greece</v>
      </c>
      <c r="C49" s="36" t="s">
        <v>138</v>
      </c>
      <c r="D49">
        <v>35.424280000000003</v>
      </c>
      <c r="E49">
        <v>35.424280000000003</v>
      </c>
      <c r="F49">
        <v>35.424280000000003</v>
      </c>
      <c r="G49">
        <v>40.430039999999998</v>
      </c>
      <c r="H49">
        <v>40.694899999999997</v>
      </c>
      <c r="I49">
        <v>37.533920000000002</v>
      </c>
      <c r="J49">
        <v>36.956389999999999</v>
      </c>
      <c r="K49">
        <v>37.138190000000002</v>
      </c>
      <c r="L49">
        <v>38.789870000000001</v>
      </c>
      <c r="M49">
        <v>40.994390000000003</v>
      </c>
      <c r="N49">
        <v>41.620959999999997</v>
      </c>
      <c r="O49">
        <v>40.645769999999999</v>
      </c>
      <c r="P49">
        <v>41.811030000000002</v>
      </c>
      <c r="Q49">
        <v>43.078069999999997</v>
      </c>
      <c r="R49">
        <v>44.930210000000002</v>
      </c>
      <c r="S49">
        <v>46.086469999999998</v>
      </c>
      <c r="T49">
        <v>50.589550000000003</v>
      </c>
      <c r="U49">
        <v>55.18327</v>
      </c>
      <c r="V49">
        <v>52.24559</v>
      </c>
      <c r="W49">
        <v>52.24559</v>
      </c>
      <c r="X49">
        <v>53.378590000000003</v>
      </c>
      <c r="Y49">
        <v>52.921669999999999</v>
      </c>
      <c r="Z49">
        <v>52.820659999999997</v>
      </c>
      <c r="AA49">
        <v>53.984340000000003</v>
      </c>
      <c r="AB49">
        <v>56.64949</v>
      </c>
      <c r="AC49">
        <v>56.64949</v>
      </c>
      <c r="AD49">
        <v>56.64949</v>
      </c>
      <c r="AE49">
        <v>54.615960000000001</v>
      </c>
      <c r="AF49">
        <v>54.615960000000001</v>
      </c>
      <c r="AG49">
        <v>54.615960000000001</v>
      </c>
      <c r="AH49">
        <v>54.615960000000001</v>
      </c>
      <c r="AI49">
        <v>55.545000000000002</v>
      </c>
      <c r="AJ49">
        <v>55.170439999999999</v>
      </c>
      <c r="AK49">
        <v>55.170439999999999</v>
      </c>
      <c r="AL49">
        <v>60.901629999999997</v>
      </c>
      <c r="AM49">
        <v>61.48283</v>
      </c>
      <c r="AN49">
        <v>61.48283</v>
      </c>
      <c r="AO49">
        <v>59.494010000000003</v>
      </c>
      <c r="AP49">
        <v>59.32105</v>
      </c>
      <c r="AQ49">
        <v>59.32105</v>
      </c>
      <c r="AR49">
        <v>59.857750000000003</v>
      </c>
      <c r="AS49">
        <v>59.813760000000002</v>
      </c>
      <c r="AT49">
        <v>59.056579999999997</v>
      </c>
      <c r="AU49">
        <v>58.787379999999999</v>
      </c>
      <c r="AV49">
        <v>57.777450000000002</v>
      </c>
      <c r="AW49">
        <v>57.777450000000002</v>
      </c>
      <c r="AX49">
        <v>57.777450000000002</v>
      </c>
    </row>
    <row r="50" spans="1:50" x14ac:dyDescent="0.25">
      <c r="A50" t="str">
        <f>VLOOKUP(C50,region!$D$3:$E$229,2,0)</f>
        <v>WESTERN EUROPE</v>
      </c>
      <c r="B50" t="str">
        <f t="shared" si="1"/>
        <v>Iceland</v>
      </c>
      <c r="C50" s="36" t="s">
        <v>152</v>
      </c>
      <c r="D50">
        <v>22.619050000000001</v>
      </c>
      <c r="E50">
        <v>22.619050000000001</v>
      </c>
      <c r="F50">
        <v>22.619050000000001</v>
      </c>
      <c r="G50">
        <v>24.04372</v>
      </c>
      <c r="H50">
        <v>20.105820000000001</v>
      </c>
      <c r="I50">
        <v>17.21612</v>
      </c>
      <c r="J50">
        <v>21.484380000000002</v>
      </c>
      <c r="K50">
        <v>21.68675</v>
      </c>
      <c r="L50">
        <v>21.68675</v>
      </c>
      <c r="M50">
        <v>21.68675</v>
      </c>
      <c r="N50">
        <v>21.68675</v>
      </c>
      <c r="O50">
        <v>21.68675</v>
      </c>
      <c r="P50">
        <v>21.68675</v>
      </c>
      <c r="Q50">
        <v>21.68675</v>
      </c>
      <c r="R50">
        <v>21.68675</v>
      </c>
      <c r="S50">
        <v>21.68675</v>
      </c>
      <c r="T50">
        <v>21.68675</v>
      </c>
      <c r="U50">
        <v>21.68675</v>
      </c>
      <c r="V50">
        <v>21.68675</v>
      </c>
      <c r="W50">
        <v>21.68675</v>
      </c>
      <c r="X50">
        <v>21.68675</v>
      </c>
      <c r="Y50">
        <v>21.68675</v>
      </c>
      <c r="Z50">
        <v>21.68675</v>
      </c>
      <c r="AA50">
        <v>21.68675</v>
      </c>
      <c r="AB50">
        <v>21.68675</v>
      </c>
      <c r="AC50">
        <v>21.68675</v>
      </c>
      <c r="AD50">
        <v>21.68675</v>
      </c>
      <c r="AE50">
        <v>58.374380000000002</v>
      </c>
      <c r="AF50">
        <v>58.374380000000002</v>
      </c>
      <c r="AG50">
        <v>62.453989999999997</v>
      </c>
      <c r="AH50">
        <v>64.418210000000002</v>
      </c>
      <c r="AI50">
        <v>62.149079999999998</v>
      </c>
      <c r="AJ50">
        <v>61.457859999999997</v>
      </c>
      <c r="AK50">
        <v>64.268680000000003</v>
      </c>
      <c r="AL50">
        <v>66.560959999999994</v>
      </c>
      <c r="AM50">
        <v>67.570350000000005</v>
      </c>
      <c r="AN50">
        <v>67.176919999999996</v>
      </c>
      <c r="AO50">
        <v>67.466819999999998</v>
      </c>
      <c r="AP50">
        <v>66.170389999999998</v>
      </c>
      <c r="AQ50">
        <v>65.913039999999995</v>
      </c>
      <c r="AR50">
        <v>66.723510000000005</v>
      </c>
      <c r="AS50">
        <v>66.723510000000005</v>
      </c>
      <c r="AT50">
        <v>64.454750000000004</v>
      </c>
      <c r="AU50">
        <v>64.454750000000004</v>
      </c>
      <c r="AV50">
        <v>64.454750000000004</v>
      </c>
      <c r="AW50">
        <v>64.454750000000004</v>
      </c>
      <c r="AX50">
        <v>64.454750000000004</v>
      </c>
    </row>
    <row r="51" spans="1:50" x14ac:dyDescent="0.25">
      <c r="A51" t="str">
        <f>VLOOKUP(C51,region!$D$3:$E$229,2,0)</f>
        <v>WESTERN EUROPE</v>
      </c>
      <c r="B51" t="str">
        <f t="shared" si="1"/>
        <v>Ireland</v>
      </c>
      <c r="C51" s="36" t="s">
        <v>157</v>
      </c>
      <c r="D51">
        <v>41.224879999999999</v>
      </c>
      <c r="E51">
        <v>41.224879999999999</v>
      </c>
      <c r="F51">
        <v>41.224879999999999</v>
      </c>
      <c r="G51">
        <v>41.224879999999999</v>
      </c>
      <c r="H51">
        <v>41.224879999999999</v>
      </c>
      <c r="I51">
        <v>41.224879999999999</v>
      </c>
      <c r="J51">
        <v>41.224879999999999</v>
      </c>
      <c r="K51">
        <v>45.469749999999998</v>
      </c>
      <c r="L51">
        <v>45.011890000000001</v>
      </c>
      <c r="M51">
        <v>46.999400000000001</v>
      </c>
      <c r="N51">
        <v>45.64217</v>
      </c>
      <c r="O51">
        <v>45.331130000000002</v>
      </c>
      <c r="P51">
        <v>45.561450000000001</v>
      </c>
      <c r="Q51">
        <v>45.36401</v>
      </c>
      <c r="R51">
        <v>45.773780000000002</v>
      </c>
      <c r="S51">
        <v>42.583150000000003</v>
      </c>
      <c r="T51">
        <v>46.854239999999997</v>
      </c>
      <c r="U51">
        <v>46.854239999999997</v>
      </c>
      <c r="V51">
        <v>29.965160000000001</v>
      </c>
      <c r="W51">
        <v>29.314440000000001</v>
      </c>
      <c r="X51">
        <v>32.163350000000001</v>
      </c>
      <c r="Y51">
        <v>32.163350000000001</v>
      </c>
      <c r="Z51">
        <v>46.70187</v>
      </c>
      <c r="AA51">
        <v>47.408650000000002</v>
      </c>
      <c r="AB51">
        <v>48.761600000000001</v>
      </c>
      <c r="AC51">
        <v>49.048079999999999</v>
      </c>
      <c r="AD51">
        <v>49.048079999999999</v>
      </c>
      <c r="AE51">
        <v>48.561430000000001</v>
      </c>
      <c r="AF51">
        <v>51.958970000000001</v>
      </c>
      <c r="AG51">
        <v>55.261180000000003</v>
      </c>
      <c r="AH51">
        <v>55.066769999999998</v>
      </c>
      <c r="AI51">
        <v>55.984549999999999</v>
      </c>
      <c r="AJ51">
        <v>57.111130000000003</v>
      </c>
      <c r="AK51">
        <v>57.630839999999999</v>
      </c>
      <c r="AL51">
        <v>57.013179999999998</v>
      </c>
      <c r="AM51">
        <v>55.649619999999999</v>
      </c>
      <c r="AN51">
        <v>56.050620000000002</v>
      </c>
      <c r="AO51">
        <v>56.569110000000002</v>
      </c>
      <c r="AP51">
        <v>56.272260000000003</v>
      </c>
      <c r="AQ51">
        <v>56.850639999999999</v>
      </c>
      <c r="AR51">
        <v>54.815849999999998</v>
      </c>
      <c r="AS51">
        <v>54.815849999999998</v>
      </c>
      <c r="AT51">
        <v>54.54833</v>
      </c>
      <c r="AU51">
        <v>53.622529999999998</v>
      </c>
      <c r="AV51">
        <v>52.294670000000004</v>
      </c>
      <c r="AW51">
        <v>52.294670000000004</v>
      </c>
      <c r="AX51">
        <v>52.294670000000004</v>
      </c>
    </row>
    <row r="52" spans="1:50" x14ac:dyDescent="0.25">
      <c r="A52" t="str">
        <f>VLOOKUP(C52,region!$D$3:$E$229,2,0)</f>
        <v>WESTERN EUROPE</v>
      </c>
      <c r="B52" t="str">
        <f t="shared" si="1"/>
        <v>Italy</v>
      </c>
      <c r="C52" s="36" t="s">
        <v>160</v>
      </c>
      <c r="D52">
        <v>43.241999999999997</v>
      </c>
      <c r="E52">
        <v>43.241999999999997</v>
      </c>
      <c r="F52">
        <v>43.241999999999997</v>
      </c>
      <c r="G52">
        <v>45.811430000000001</v>
      </c>
      <c r="H52">
        <v>43.761139999999997</v>
      </c>
      <c r="I52">
        <v>42.724919999999997</v>
      </c>
      <c r="J52">
        <v>42.994399999999999</v>
      </c>
      <c r="K52">
        <v>41.411709999999999</v>
      </c>
      <c r="L52">
        <v>41.674759999999999</v>
      </c>
      <c r="M52">
        <v>41.65748</v>
      </c>
      <c r="N52">
        <v>42.037779999999998</v>
      </c>
      <c r="O52">
        <v>42.091740000000001</v>
      </c>
      <c r="P52">
        <v>42.091740000000001</v>
      </c>
      <c r="Q52">
        <v>43.211640000000003</v>
      </c>
      <c r="R52">
        <v>42.746940000000002</v>
      </c>
      <c r="S52">
        <v>43.019469999999998</v>
      </c>
      <c r="T52">
        <v>44.289319999999996</v>
      </c>
      <c r="U52">
        <v>44.732280000000003</v>
      </c>
      <c r="V52">
        <v>45.767699999999998</v>
      </c>
      <c r="W52">
        <v>45.826230000000002</v>
      </c>
      <c r="X52">
        <v>47.535640000000001</v>
      </c>
      <c r="Y52">
        <v>42.67454</v>
      </c>
      <c r="Z52">
        <v>42.67454</v>
      </c>
      <c r="AA52">
        <v>44.094380000000001</v>
      </c>
      <c r="AB52">
        <v>50.483530000000002</v>
      </c>
      <c r="AC52">
        <v>56.39396</v>
      </c>
      <c r="AD52">
        <v>56.148090000000003</v>
      </c>
      <c r="AE52">
        <v>55.841679999999997</v>
      </c>
      <c r="AF52">
        <v>56.219380000000001</v>
      </c>
      <c r="AG52">
        <v>55.999049999999997</v>
      </c>
      <c r="AH52">
        <v>55.867019999999997</v>
      </c>
      <c r="AI52">
        <v>57.275469999999999</v>
      </c>
      <c r="AJ52">
        <v>56.73395</v>
      </c>
      <c r="AK52">
        <v>56.894680000000001</v>
      </c>
      <c r="AL52">
        <v>58.052070000000001</v>
      </c>
      <c r="AM52">
        <v>58.582430000000002</v>
      </c>
      <c r="AN52">
        <v>59.212940000000003</v>
      </c>
      <c r="AO52">
        <v>59.614620000000002</v>
      </c>
      <c r="AP52">
        <v>59.472270000000002</v>
      </c>
      <c r="AQ52">
        <v>59.472270000000002</v>
      </c>
      <c r="AR52">
        <v>59.472270000000002</v>
      </c>
      <c r="AS52">
        <v>60.43741</v>
      </c>
      <c r="AT52">
        <v>62.26126</v>
      </c>
      <c r="AU52">
        <v>59.501750000000001</v>
      </c>
      <c r="AV52">
        <v>59.681370000000001</v>
      </c>
      <c r="AW52">
        <v>59.681370000000001</v>
      </c>
      <c r="AX52">
        <v>59.681370000000001</v>
      </c>
    </row>
    <row r="53" spans="1:50" x14ac:dyDescent="0.25">
      <c r="A53" t="str">
        <f>VLOOKUP(C53,region!$D$3:$E$229,2,0)</f>
        <v>WESTERN EUROPE</v>
      </c>
      <c r="B53" t="str">
        <f t="shared" si="1"/>
        <v>Malta</v>
      </c>
      <c r="C53" s="36" t="s">
        <v>184</v>
      </c>
      <c r="D53">
        <v>45.429360000000003</v>
      </c>
      <c r="E53">
        <v>45.429360000000003</v>
      </c>
      <c r="F53">
        <v>45.429360000000003</v>
      </c>
      <c r="G53">
        <v>45.429360000000003</v>
      </c>
      <c r="H53">
        <v>34.908140000000003</v>
      </c>
      <c r="I53">
        <v>47.385620000000003</v>
      </c>
      <c r="J53">
        <v>32.526879999999998</v>
      </c>
      <c r="K53">
        <v>31.472079999999998</v>
      </c>
      <c r="L53">
        <v>34.615380000000002</v>
      </c>
      <c r="M53">
        <v>39.493670000000002</v>
      </c>
      <c r="N53">
        <v>39.493670000000002</v>
      </c>
      <c r="O53">
        <v>30.115829999999999</v>
      </c>
      <c r="P53">
        <v>24.01961</v>
      </c>
      <c r="Q53">
        <v>26.13636</v>
      </c>
      <c r="R53">
        <v>28.965520000000001</v>
      </c>
      <c r="S53">
        <v>6.0240999999999998</v>
      </c>
      <c r="T53">
        <v>17.164180000000002</v>
      </c>
      <c r="U53">
        <v>22.685189999999999</v>
      </c>
      <c r="V53">
        <v>27.340820000000001</v>
      </c>
      <c r="W53">
        <v>25.609760000000001</v>
      </c>
      <c r="X53">
        <v>38.580249999999999</v>
      </c>
      <c r="Y53">
        <v>40.639270000000003</v>
      </c>
      <c r="Z53">
        <v>43.703699999999998</v>
      </c>
      <c r="AA53">
        <v>39.042819999999999</v>
      </c>
      <c r="AB53">
        <v>48.944099999999999</v>
      </c>
      <c r="AC53">
        <v>46.390659999999997</v>
      </c>
      <c r="AD53">
        <v>50.37538</v>
      </c>
      <c r="AE53">
        <v>50.115470000000002</v>
      </c>
      <c r="AF53">
        <v>49.709299999999999</v>
      </c>
      <c r="AG53">
        <v>53.932580000000002</v>
      </c>
      <c r="AH53">
        <v>51.617800000000003</v>
      </c>
      <c r="AI53">
        <v>52.021970000000003</v>
      </c>
      <c r="AJ53">
        <v>52.034260000000003</v>
      </c>
      <c r="AK53">
        <v>54.736330000000002</v>
      </c>
      <c r="AL53">
        <v>57.296039999999998</v>
      </c>
      <c r="AM53">
        <v>60.634799999999998</v>
      </c>
      <c r="AN53">
        <v>57.997010000000003</v>
      </c>
      <c r="AO53">
        <v>57.347009999999997</v>
      </c>
      <c r="AP53">
        <v>59.383949999999999</v>
      </c>
      <c r="AQ53">
        <v>59.563989999999997</v>
      </c>
      <c r="AR53">
        <v>58.642180000000003</v>
      </c>
      <c r="AS53">
        <v>55.054519999999997</v>
      </c>
      <c r="AT53">
        <v>57.435749999999999</v>
      </c>
      <c r="AU53">
        <v>55.719169999999998</v>
      </c>
      <c r="AV53">
        <v>54.791029999999999</v>
      </c>
      <c r="AW53">
        <v>54.791029999999999</v>
      </c>
      <c r="AX53">
        <v>54.791029999999999</v>
      </c>
    </row>
    <row r="54" spans="1:50" x14ac:dyDescent="0.25">
      <c r="A54" t="str">
        <f>VLOOKUP(C54,region!$D$3:$E$229,2,0)</f>
        <v>WESTERN EUROPE</v>
      </c>
      <c r="B54" t="str">
        <f t="shared" si="1"/>
        <v>Netherlands</v>
      </c>
      <c r="C54" s="36" t="s">
        <v>202</v>
      </c>
      <c r="D54">
        <v>31.655149999999999</v>
      </c>
      <c r="E54">
        <v>31.655149999999999</v>
      </c>
      <c r="F54">
        <v>31.655149999999999</v>
      </c>
      <c r="G54">
        <v>31.655149999999999</v>
      </c>
      <c r="H54">
        <v>31.655149999999999</v>
      </c>
      <c r="I54">
        <v>33.205950000000001</v>
      </c>
      <c r="J54">
        <v>34.970489999999998</v>
      </c>
      <c r="K54">
        <v>34.511800000000001</v>
      </c>
      <c r="L54">
        <v>35.376899999999999</v>
      </c>
      <c r="M54">
        <v>36.216059999999999</v>
      </c>
      <c r="N54">
        <v>37.128740000000001</v>
      </c>
      <c r="O54">
        <v>42.386490000000002</v>
      </c>
      <c r="P54">
        <v>45.922580000000004</v>
      </c>
      <c r="Q54">
        <v>47.976709999999997</v>
      </c>
      <c r="R54">
        <v>44.514899999999997</v>
      </c>
      <c r="S54">
        <v>48.313470000000002</v>
      </c>
      <c r="T54">
        <v>46.616599999999998</v>
      </c>
      <c r="U54">
        <v>44.521630000000002</v>
      </c>
      <c r="V54">
        <v>44.650230000000001</v>
      </c>
      <c r="W54">
        <v>43.29242</v>
      </c>
      <c r="X54">
        <v>44.321820000000002</v>
      </c>
      <c r="Y54">
        <v>45.337910000000001</v>
      </c>
      <c r="Z54">
        <v>43.209020000000002</v>
      </c>
      <c r="AA54">
        <v>46.565049999999999</v>
      </c>
      <c r="AB54">
        <v>47.147440000000003</v>
      </c>
      <c r="AC54">
        <v>48.425289999999997</v>
      </c>
      <c r="AD54">
        <v>49.483730000000001</v>
      </c>
      <c r="AE54">
        <v>50.469230000000003</v>
      </c>
      <c r="AF54">
        <v>50.469230000000003</v>
      </c>
      <c r="AG54">
        <v>52.349580000000003</v>
      </c>
      <c r="AH54">
        <v>54.152819999999998</v>
      </c>
      <c r="AI54">
        <v>54.703870000000002</v>
      </c>
      <c r="AJ54">
        <v>55.391640000000002</v>
      </c>
      <c r="AK54">
        <v>55.998930000000001</v>
      </c>
      <c r="AL54">
        <v>56.149239999999999</v>
      </c>
      <c r="AM54">
        <v>56.467700000000001</v>
      </c>
      <c r="AN54">
        <v>55.903300000000002</v>
      </c>
      <c r="AO54">
        <v>56.480240000000002</v>
      </c>
      <c r="AP54">
        <v>56.735199999999999</v>
      </c>
      <c r="AQ54">
        <v>56.540170000000003</v>
      </c>
      <c r="AR54">
        <v>56.689349999999997</v>
      </c>
      <c r="AS54">
        <v>56.912779999999998</v>
      </c>
      <c r="AT54">
        <v>56.531120000000001</v>
      </c>
      <c r="AU54">
        <v>56.905889999999999</v>
      </c>
      <c r="AV54">
        <v>56.606499999999997</v>
      </c>
      <c r="AW54">
        <v>56.606499999999997</v>
      </c>
      <c r="AX54">
        <v>56.606499999999997</v>
      </c>
    </row>
    <row r="55" spans="1:50" x14ac:dyDescent="0.25">
      <c r="A55" t="str">
        <f>VLOOKUP(C55,region!$D$3:$E$229,2,0)</f>
        <v>WESTERN EUROPE</v>
      </c>
      <c r="B55" t="str">
        <f t="shared" si="1"/>
        <v>Norway</v>
      </c>
      <c r="C55" s="36" t="s">
        <v>212</v>
      </c>
      <c r="D55">
        <v>17.71001</v>
      </c>
      <c r="E55">
        <v>17.71001</v>
      </c>
      <c r="F55">
        <v>17.71001</v>
      </c>
      <c r="G55">
        <v>33.91037</v>
      </c>
      <c r="H55">
        <v>39.279449999999997</v>
      </c>
      <c r="I55">
        <v>41.05733</v>
      </c>
      <c r="J55">
        <v>42.346310000000003</v>
      </c>
      <c r="K55">
        <v>47.41039</v>
      </c>
      <c r="L55">
        <v>47.41039</v>
      </c>
      <c r="M55">
        <v>47.41039</v>
      </c>
      <c r="N55">
        <v>47.41039</v>
      </c>
      <c r="O55">
        <v>47.41039</v>
      </c>
      <c r="P55">
        <v>47.41039</v>
      </c>
      <c r="Q55">
        <v>47.41039</v>
      </c>
      <c r="R55">
        <v>47.41039</v>
      </c>
      <c r="S55">
        <v>47.41039</v>
      </c>
      <c r="T55">
        <v>54.389699999999998</v>
      </c>
      <c r="U55">
        <v>55.146059999999999</v>
      </c>
      <c r="V55">
        <v>56.205460000000002</v>
      </c>
      <c r="W55">
        <v>55.178730000000002</v>
      </c>
      <c r="X55">
        <v>56.594760000000001</v>
      </c>
      <c r="Y55">
        <v>55.369599999999998</v>
      </c>
      <c r="Z55">
        <v>54.349980000000002</v>
      </c>
      <c r="AA55">
        <v>54.658909999999999</v>
      </c>
      <c r="AB55">
        <v>55.892629999999997</v>
      </c>
      <c r="AC55">
        <v>55.892629999999997</v>
      </c>
      <c r="AD55">
        <v>54.379550000000002</v>
      </c>
      <c r="AE55">
        <v>57.788899999999998</v>
      </c>
      <c r="AF55">
        <v>57.788899999999998</v>
      </c>
      <c r="AG55">
        <v>59.537210000000002</v>
      </c>
      <c r="AH55">
        <v>59.963250000000002</v>
      </c>
      <c r="AI55">
        <v>58.840209999999999</v>
      </c>
      <c r="AJ55">
        <v>60.275869999999998</v>
      </c>
      <c r="AK55">
        <v>61.051549999999999</v>
      </c>
      <c r="AL55">
        <v>60.337670000000003</v>
      </c>
      <c r="AM55">
        <v>61.834069999999997</v>
      </c>
      <c r="AN55">
        <v>61.370750000000001</v>
      </c>
      <c r="AO55">
        <v>61.804569999999998</v>
      </c>
      <c r="AP55">
        <v>60.632129999999997</v>
      </c>
      <c r="AQ55">
        <v>61.306420000000003</v>
      </c>
      <c r="AR55">
        <v>60.87359</v>
      </c>
      <c r="AS55">
        <v>60.997050000000002</v>
      </c>
      <c r="AT55">
        <v>60.970109999999998</v>
      </c>
      <c r="AU55">
        <v>58.909680000000002</v>
      </c>
      <c r="AV55">
        <v>58.560600000000001</v>
      </c>
      <c r="AW55">
        <v>58.560600000000001</v>
      </c>
      <c r="AX55">
        <v>58.560600000000001</v>
      </c>
    </row>
    <row r="56" spans="1:50" x14ac:dyDescent="0.25">
      <c r="A56" t="str">
        <f>VLOOKUP(C56,region!$D$3:$E$229,2,0)</f>
        <v>WESTERN EUROPE</v>
      </c>
      <c r="B56" t="str">
        <f t="shared" si="1"/>
        <v>Portugal</v>
      </c>
      <c r="C56" s="36" t="s">
        <v>224</v>
      </c>
      <c r="D56">
        <v>53.347360000000002</v>
      </c>
      <c r="E56">
        <v>53.347360000000002</v>
      </c>
      <c r="F56">
        <v>53.347360000000002</v>
      </c>
      <c r="G56">
        <v>53.347360000000002</v>
      </c>
      <c r="H56">
        <v>53.347360000000002</v>
      </c>
      <c r="I56">
        <v>53.347360000000002</v>
      </c>
      <c r="J56">
        <v>53.347360000000002</v>
      </c>
      <c r="K56">
        <v>52.140439999999998</v>
      </c>
      <c r="L56">
        <v>51.250520000000002</v>
      </c>
      <c r="M56">
        <v>46.947270000000003</v>
      </c>
      <c r="N56">
        <v>49.22533</v>
      </c>
      <c r="O56">
        <v>54.1661</v>
      </c>
      <c r="P56">
        <v>49.936030000000002</v>
      </c>
      <c r="Q56">
        <v>50.090809999999998</v>
      </c>
      <c r="R56">
        <v>58.095239999999997</v>
      </c>
      <c r="S56">
        <v>60.48368</v>
      </c>
      <c r="T56">
        <v>57.74241</v>
      </c>
      <c r="U56">
        <v>65.363259999999997</v>
      </c>
      <c r="V56">
        <v>52.327750000000002</v>
      </c>
      <c r="W56">
        <v>52.327750000000002</v>
      </c>
      <c r="X56">
        <v>52.327750000000002</v>
      </c>
      <c r="Y56">
        <v>58.32573</v>
      </c>
      <c r="Z56">
        <v>58.32573</v>
      </c>
      <c r="AA56">
        <v>58.32573</v>
      </c>
      <c r="AB56">
        <v>58.32573</v>
      </c>
      <c r="AC56">
        <v>63.04072</v>
      </c>
      <c r="AD56">
        <v>63.137540000000001</v>
      </c>
      <c r="AE56">
        <v>64.175780000000003</v>
      </c>
      <c r="AF56">
        <v>64.175780000000003</v>
      </c>
      <c r="AG56">
        <v>64.175780000000003</v>
      </c>
      <c r="AH56">
        <v>65.035240000000002</v>
      </c>
      <c r="AI56">
        <v>65.035240000000002</v>
      </c>
      <c r="AJ56">
        <v>67.158100000000005</v>
      </c>
      <c r="AK56">
        <v>67.171700000000001</v>
      </c>
      <c r="AL56">
        <v>65.853089999999995</v>
      </c>
      <c r="AM56">
        <v>65.21857</v>
      </c>
      <c r="AN56">
        <v>65.417389999999997</v>
      </c>
      <c r="AO56">
        <v>61.417459999999998</v>
      </c>
      <c r="AP56">
        <v>59.647179999999999</v>
      </c>
      <c r="AQ56">
        <v>59.270969999999998</v>
      </c>
      <c r="AR56">
        <v>60.113979999999998</v>
      </c>
      <c r="AS56">
        <v>60.356479999999998</v>
      </c>
      <c r="AT56">
        <v>60.503480000000003</v>
      </c>
      <c r="AU56">
        <v>59.784750000000003</v>
      </c>
      <c r="AV56">
        <v>59.349400000000003</v>
      </c>
      <c r="AW56">
        <v>59.349400000000003</v>
      </c>
      <c r="AX56">
        <v>59.349400000000003</v>
      </c>
    </row>
    <row r="57" spans="1:50" x14ac:dyDescent="0.25">
      <c r="A57" t="str">
        <f>VLOOKUP(C57,region!$D$3:$E$229,2,0)</f>
        <v>WESTERN EUROPE</v>
      </c>
      <c r="B57" t="str">
        <f t="shared" si="1"/>
        <v>Spain</v>
      </c>
      <c r="C57" s="36" t="s">
        <v>256</v>
      </c>
      <c r="D57">
        <v>28.724889999999998</v>
      </c>
      <c r="E57">
        <v>28.724889999999998</v>
      </c>
      <c r="F57">
        <v>28.724889999999998</v>
      </c>
      <c r="G57">
        <v>28.724889999999998</v>
      </c>
      <c r="H57">
        <v>28.235199999999999</v>
      </c>
      <c r="I57">
        <v>28.807559999999999</v>
      </c>
      <c r="J57">
        <v>38.133609999999997</v>
      </c>
      <c r="K57">
        <v>37.804400000000001</v>
      </c>
      <c r="L57">
        <v>42.941659999999999</v>
      </c>
      <c r="M57">
        <v>43.317599999999999</v>
      </c>
      <c r="N57">
        <v>45.790489999999998</v>
      </c>
      <c r="O57">
        <v>47.86103</v>
      </c>
      <c r="P57">
        <v>47.64875</v>
      </c>
      <c r="Q57">
        <v>52.106079999999999</v>
      </c>
      <c r="R57">
        <v>52.860979999999998</v>
      </c>
      <c r="S57">
        <v>53.397219999999997</v>
      </c>
      <c r="T57">
        <v>52.703020000000002</v>
      </c>
      <c r="U57">
        <v>54.146659999999997</v>
      </c>
      <c r="V57">
        <v>55.931399999999996</v>
      </c>
      <c r="W57">
        <v>56.713299999999997</v>
      </c>
      <c r="X57">
        <v>56.976219999999998</v>
      </c>
      <c r="Y57">
        <v>57.257910000000003</v>
      </c>
      <c r="Z57">
        <v>56.555120000000002</v>
      </c>
      <c r="AA57">
        <v>56.401870000000002</v>
      </c>
      <c r="AB57">
        <v>55.111719999999998</v>
      </c>
      <c r="AC57">
        <v>56.51173</v>
      </c>
      <c r="AD57">
        <v>56.999949999999998</v>
      </c>
      <c r="AE57">
        <v>56.999949999999998</v>
      </c>
      <c r="AF57">
        <v>56.999949999999998</v>
      </c>
      <c r="AG57">
        <v>58.064529999999998</v>
      </c>
      <c r="AH57">
        <v>57.32808</v>
      </c>
      <c r="AI57">
        <v>57.222340000000003</v>
      </c>
      <c r="AJ57">
        <v>57.1509</v>
      </c>
      <c r="AK57">
        <v>57.244300000000003</v>
      </c>
      <c r="AL57">
        <v>57.715580000000003</v>
      </c>
      <c r="AM57">
        <v>58.006019999999999</v>
      </c>
      <c r="AN57">
        <v>58.338140000000003</v>
      </c>
      <c r="AO57">
        <v>58.393340000000002</v>
      </c>
      <c r="AP57">
        <v>58.357729999999997</v>
      </c>
      <c r="AQ57">
        <v>58.238950000000003</v>
      </c>
      <c r="AR57">
        <v>57.82696</v>
      </c>
      <c r="AS57">
        <v>57.398820000000001</v>
      </c>
      <c r="AT57">
        <v>56.15401</v>
      </c>
      <c r="AU57">
        <v>55.787199999999999</v>
      </c>
      <c r="AV57">
        <v>56.091639999999998</v>
      </c>
      <c r="AW57">
        <v>56.091639999999998</v>
      </c>
      <c r="AX57">
        <v>56.091639999999998</v>
      </c>
    </row>
    <row r="58" spans="1:50" x14ac:dyDescent="0.25">
      <c r="A58" t="str">
        <f>VLOOKUP(C58,region!$D$3:$E$229,2,0)</f>
        <v>WESTERN EUROPE</v>
      </c>
      <c r="B58" t="str">
        <f t="shared" si="1"/>
        <v>Sweden</v>
      </c>
      <c r="C58" s="36" t="s">
        <v>263</v>
      </c>
      <c r="D58">
        <v>46.653680000000001</v>
      </c>
      <c r="E58">
        <v>46.653680000000001</v>
      </c>
      <c r="F58">
        <v>46.653680000000001</v>
      </c>
      <c r="G58">
        <v>52.077910000000003</v>
      </c>
      <c r="H58">
        <v>51.709209999999999</v>
      </c>
      <c r="I58">
        <v>51.709209999999999</v>
      </c>
      <c r="J58">
        <v>40.807549999999999</v>
      </c>
      <c r="K58">
        <v>39.631340000000002</v>
      </c>
      <c r="L58">
        <v>50.537149999999997</v>
      </c>
      <c r="M58">
        <v>52.042839999999998</v>
      </c>
      <c r="N58">
        <v>54.352359999999997</v>
      </c>
      <c r="O58">
        <v>53.994210000000002</v>
      </c>
      <c r="P58">
        <v>53.994210000000002</v>
      </c>
      <c r="Q58">
        <v>53.994210000000002</v>
      </c>
      <c r="R58">
        <v>53.994210000000002</v>
      </c>
      <c r="S58">
        <v>53.994210000000002</v>
      </c>
      <c r="T58">
        <v>53.994210000000002</v>
      </c>
      <c r="U58">
        <v>53.994210000000002</v>
      </c>
      <c r="V58">
        <v>53.994210000000002</v>
      </c>
      <c r="W58">
        <v>53.251130000000003</v>
      </c>
      <c r="X58">
        <v>53.251130000000003</v>
      </c>
      <c r="Y58">
        <v>54.551020000000001</v>
      </c>
      <c r="Z58">
        <v>54.998629999999999</v>
      </c>
      <c r="AA58">
        <v>57.69979</v>
      </c>
      <c r="AB58">
        <v>61.622369999999997</v>
      </c>
      <c r="AC58">
        <v>61.396979999999999</v>
      </c>
      <c r="AD58">
        <v>57.332340000000002</v>
      </c>
      <c r="AE58">
        <v>56.39864</v>
      </c>
      <c r="AF58">
        <v>56.39864</v>
      </c>
      <c r="AG58">
        <v>58.235489999999999</v>
      </c>
      <c r="AH58">
        <v>58.360460000000003</v>
      </c>
      <c r="AI58">
        <v>58.545659999999998</v>
      </c>
      <c r="AJ58">
        <v>59.990780000000001</v>
      </c>
      <c r="AK58">
        <v>61.201740000000001</v>
      </c>
      <c r="AL58">
        <v>61.463299999999997</v>
      </c>
      <c r="AM58">
        <v>63.333390000000001</v>
      </c>
      <c r="AN58">
        <v>63.542230000000004</v>
      </c>
      <c r="AO58">
        <v>63.67877</v>
      </c>
      <c r="AP58">
        <v>63.545360000000002</v>
      </c>
      <c r="AQ58">
        <v>63.363120000000002</v>
      </c>
      <c r="AR58">
        <v>63.157290000000003</v>
      </c>
      <c r="AS58">
        <v>62.889130000000002</v>
      </c>
      <c r="AT58">
        <v>61.580849999999998</v>
      </c>
      <c r="AU58">
        <v>61.689700000000002</v>
      </c>
      <c r="AV58">
        <v>61.689700000000002</v>
      </c>
      <c r="AW58">
        <v>61.689700000000002</v>
      </c>
      <c r="AX58">
        <v>61.689700000000002</v>
      </c>
    </row>
    <row r="59" spans="1:50" x14ac:dyDescent="0.25">
      <c r="A59" t="str">
        <f>VLOOKUP(C59,region!$D$3:$E$229,2,0)</f>
        <v>WESTERN EUROPE</v>
      </c>
      <c r="B59" t="str">
        <f t="shared" si="1"/>
        <v>Switzerland</v>
      </c>
      <c r="C59" s="36" t="s">
        <v>264</v>
      </c>
      <c r="D59">
        <v>18.28875</v>
      </c>
      <c r="E59">
        <v>18.28875</v>
      </c>
      <c r="F59">
        <v>18.28875</v>
      </c>
      <c r="G59">
        <v>18.28875</v>
      </c>
      <c r="H59">
        <v>18.28875</v>
      </c>
      <c r="I59">
        <v>18.28875</v>
      </c>
      <c r="J59">
        <v>18.28875</v>
      </c>
      <c r="K59">
        <v>20.314250000000001</v>
      </c>
      <c r="L59">
        <v>21.361940000000001</v>
      </c>
      <c r="M59">
        <v>24.247489999999999</v>
      </c>
      <c r="N59">
        <v>24.62294</v>
      </c>
      <c r="O59">
        <v>26.2529</v>
      </c>
      <c r="P59">
        <v>26.2529</v>
      </c>
      <c r="Q59">
        <v>26.2529</v>
      </c>
      <c r="R59">
        <v>26.2529</v>
      </c>
      <c r="S59">
        <v>26.2529</v>
      </c>
      <c r="T59">
        <v>30.532250000000001</v>
      </c>
      <c r="U59">
        <v>31.644069999999999</v>
      </c>
      <c r="V59">
        <v>32.315550000000002</v>
      </c>
      <c r="W59">
        <v>33.01972</v>
      </c>
      <c r="X59">
        <v>33.575629999999997</v>
      </c>
      <c r="Y59">
        <v>35.106560000000002</v>
      </c>
      <c r="Z59">
        <v>33.723689999999998</v>
      </c>
      <c r="AA59">
        <v>35.231000000000002</v>
      </c>
      <c r="AB59">
        <v>36.009599999999999</v>
      </c>
      <c r="AC59">
        <v>35.166150000000002</v>
      </c>
      <c r="AD59">
        <v>34.325449999999996</v>
      </c>
      <c r="AE59">
        <v>34.221980000000002</v>
      </c>
      <c r="AF59">
        <v>34.221980000000002</v>
      </c>
      <c r="AG59">
        <v>40.020420000000001</v>
      </c>
      <c r="AH59">
        <v>40.862960000000001</v>
      </c>
      <c r="AI59">
        <v>40.999070000000003</v>
      </c>
      <c r="AJ59">
        <v>43.168860000000002</v>
      </c>
      <c r="AK59">
        <v>42.686529999999998</v>
      </c>
      <c r="AL59">
        <v>44.13344</v>
      </c>
      <c r="AM59">
        <v>42.57085</v>
      </c>
      <c r="AN59">
        <v>45.97927</v>
      </c>
      <c r="AO59">
        <v>47.710509999999999</v>
      </c>
      <c r="AP59">
        <v>48.626249999999999</v>
      </c>
      <c r="AQ59">
        <v>48.534460000000003</v>
      </c>
      <c r="AR59">
        <v>49.381509999999999</v>
      </c>
      <c r="AS59">
        <v>47.77617</v>
      </c>
      <c r="AT59">
        <v>47.77617</v>
      </c>
      <c r="AU59">
        <v>48.252330000000001</v>
      </c>
      <c r="AV59">
        <v>48.257730000000002</v>
      </c>
      <c r="AW59">
        <v>48.257730000000002</v>
      </c>
      <c r="AX59">
        <v>48.257730000000002</v>
      </c>
    </row>
    <row r="60" spans="1:50" x14ac:dyDescent="0.25">
      <c r="A60" t="str">
        <f>VLOOKUP(B60,region!$D$3:$E$229,2,0)</f>
        <v>WESTERN EUROPE</v>
      </c>
      <c r="B60" t="s">
        <v>630</v>
      </c>
      <c r="C60" s="36" t="s">
        <v>282</v>
      </c>
      <c r="D60">
        <v>29.275639999999999</v>
      </c>
      <c r="E60">
        <v>29.275639999999999</v>
      </c>
      <c r="F60">
        <v>29.275639999999999</v>
      </c>
      <c r="G60">
        <v>30.153700000000001</v>
      </c>
      <c r="H60">
        <v>31.177119999999999</v>
      </c>
      <c r="I60">
        <v>31.670809999999999</v>
      </c>
      <c r="J60">
        <v>31.670809999999999</v>
      </c>
      <c r="K60">
        <v>31.670809999999999</v>
      </c>
      <c r="L60">
        <v>31.670809999999999</v>
      </c>
      <c r="M60">
        <v>31.670809999999999</v>
      </c>
      <c r="N60">
        <v>31.670809999999999</v>
      </c>
      <c r="O60">
        <v>31.670809999999999</v>
      </c>
      <c r="P60">
        <v>31.670809999999999</v>
      </c>
      <c r="Q60">
        <v>31.670809999999999</v>
      </c>
      <c r="R60">
        <v>41.427750000000003</v>
      </c>
      <c r="S60">
        <v>45.457610000000003</v>
      </c>
      <c r="T60">
        <v>45.310789999999997</v>
      </c>
      <c r="U60">
        <v>44.975549999999998</v>
      </c>
      <c r="V60">
        <v>47.179479999999998</v>
      </c>
      <c r="W60">
        <v>46.746769999999998</v>
      </c>
      <c r="X60">
        <v>47.829419999999999</v>
      </c>
      <c r="Y60">
        <v>48.29045</v>
      </c>
      <c r="Z60">
        <v>49.262810000000002</v>
      </c>
      <c r="AA60">
        <v>48.487740000000002</v>
      </c>
      <c r="AB60">
        <v>48.487740000000002</v>
      </c>
      <c r="AC60">
        <v>51.200760000000002</v>
      </c>
      <c r="AD60">
        <v>53.558999999999997</v>
      </c>
      <c r="AE60">
        <v>53.558999999999997</v>
      </c>
      <c r="AF60">
        <v>53.208770000000001</v>
      </c>
      <c r="AG60">
        <v>54.5657</v>
      </c>
      <c r="AH60">
        <v>54.911940000000001</v>
      </c>
      <c r="AI60">
        <v>55.917450000000002</v>
      </c>
      <c r="AJ60">
        <v>56.424729999999997</v>
      </c>
      <c r="AK60">
        <v>56.968580000000003</v>
      </c>
      <c r="AL60">
        <v>57.743839999999999</v>
      </c>
      <c r="AM60">
        <v>58.047020000000003</v>
      </c>
      <c r="AN60">
        <v>58.094079999999998</v>
      </c>
      <c r="AO60">
        <v>58.10472</v>
      </c>
      <c r="AP60">
        <v>57.877989999999997</v>
      </c>
      <c r="AQ60">
        <v>57.338920000000002</v>
      </c>
      <c r="AR60">
        <v>56.454189999999997</v>
      </c>
      <c r="AS60">
        <v>56.316099999999999</v>
      </c>
      <c r="AT60">
        <v>56.626010000000001</v>
      </c>
      <c r="AU60">
        <v>57.0503</v>
      </c>
      <c r="AV60">
        <v>57.117780000000003</v>
      </c>
      <c r="AW60">
        <v>57.117780000000003</v>
      </c>
      <c r="AX60">
        <v>57.117780000000003</v>
      </c>
    </row>
  </sheetData>
  <sortState ref="A6:AX60">
    <sortCondition ref="A6:A60"/>
    <sortCondition ref="B6:B6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6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5" x14ac:dyDescent="0.25"/>
  <sheetData>
    <row r="1" spans="1:111" x14ac:dyDescent="0.25">
      <c r="A1" t="s">
        <v>624</v>
      </c>
      <c r="B1" t="s">
        <v>684</v>
      </c>
      <c r="D1" t="s">
        <v>684</v>
      </c>
      <c r="F1" t="s">
        <v>685</v>
      </c>
      <c r="H1" t="s">
        <v>685</v>
      </c>
      <c r="J1" t="s">
        <v>685</v>
      </c>
      <c r="L1" t="str">
        <f>VLOOKUP(L2,region!$D$3:$E$229,2,0)</f>
        <v>ASIA (EX. NEAR EAST)</v>
      </c>
      <c r="N1" t="str">
        <f>VLOOKUP(N2,region!$D$3:$E$229,2,0)</f>
        <v>ASIA (EX. NEAR EAST)</v>
      </c>
      <c r="P1" t="str">
        <f>VLOOKUP(P3,region!$D$3:$E$229,2,0)</f>
        <v>ASIA (EX. NEAR EAST)</v>
      </c>
      <c r="R1" t="str">
        <f>VLOOKUP(R2,region!$D$3:$E$229,2,0)</f>
        <v>ASIA (EX. NEAR EAST)</v>
      </c>
      <c r="T1" t="str">
        <f>VLOOKUP(T3,region!$D$3:$E$229,2,0)</f>
        <v>ASIA (EX. NEAR EAST)</v>
      </c>
      <c r="V1" t="str">
        <f>VLOOKUP(V3,region!$D$3:$E$229,2,0)</f>
        <v>ASIA (EX. NEAR EAST)</v>
      </c>
      <c r="X1" t="str">
        <f>VLOOKUP("Korea, South",region!$D$3:$E$229,2,0)</f>
        <v>ASIA (EX. NEAR EAST)</v>
      </c>
      <c r="Z1" t="str">
        <f>VLOOKUP(Z3,region!$D$3:$E$229,2,0)</f>
        <v>ASIA (EX. NEAR EAST)</v>
      </c>
      <c r="AB1" t="str">
        <f>VLOOKUP(AB3,region!$D$3:$E$229,2,0)</f>
        <v>BALTICS</v>
      </c>
      <c r="AD1" t="str">
        <f>VLOOKUP(AD3,region!$D$3:$E$229,2,0)</f>
        <v>EASTERN EUROPE</v>
      </c>
      <c r="AF1" t="str">
        <f>VLOOKUP(AF3,region!$D$3:$E$229,2,0)</f>
        <v>EASTERN EUROPE</v>
      </c>
      <c r="AH1" t="str">
        <f>VLOOKUP(AH3,region!$D$3:$E$229,2,0)</f>
        <v>EASTERN EUROPE</v>
      </c>
      <c r="AJ1" t="str">
        <f>VLOOKUP("Macedonia",region!$D$3:$E$229,2,0)</f>
        <v>EASTERN EUROPE</v>
      </c>
      <c r="AL1" t="str">
        <f>VLOOKUP(AL3,region!$D$3:$E$229,2,0)</f>
        <v>EASTERN EUROPE</v>
      </c>
      <c r="AN1" t="str">
        <f>VLOOKUP(AN3,region!$D$3:$E$229,2,0)</f>
        <v>EASTERN EUROPE</v>
      </c>
      <c r="AP1" t="str">
        <f>VLOOKUP(AP3,region!$D$3:$E$229,2,0)</f>
        <v>EASTERN EUROPE</v>
      </c>
      <c r="AR1" t="str">
        <f>VLOOKUP(AR3,region!$D$3:$E$229,2,0)</f>
        <v>EASTERN EUROPE</v>
      </c>
      <c r="AT1" t="str">
        <f>VLOOKUP(AT3,region!$D$3:$E$229,2,0)</f>
        <v>EASTERN EUROPE</v>
      </c>
      <c r="AV1" t="str">
        <f>VLOOKUP(AV3,region!$D$3:$E$229,2,0)</f>
        <v>LATIN AMER. &amp; CARIB</v>
      </c>
      <c r="AX1" t="str">
        <f>VLOOKUP(AX3,region!$D$3:$E$229,2,0)</f>
        <v>LATIN AMER. &amp; CARIB</v>
      </c>
      <c r="AZ1" t="str">
        <f>VLOOKUP(AZ3,region!$D$3:$E$229,2,0)</f>
        <v>LATIN AMER. &amp; CARIB</v>
      </c>
      <c r="BB1" t="str">
        <f>VLOOKUP(BB3,region!$D$3:$E$229,2,0)</f>
        <v>LATIN AMER. &amp; CARIB</v>
      </c>
      <c r="BD1" t="str">
        <f>VLOOKUP(BD3,region!$D$3:$E$229,2,0)</f>
        <v>LATIN AMER. &amp; CARIB</v>
      </c>
      <c r="BF1" t="str">
        <f>VLOOKUP(BF3,region!$D$3:$E$229,2,0)</f>
        <v>LATIN AMER. &amp; CARIB</v>
      </c>
      <c r="BH1" t="str">
        <f>VLOOKUP(BH3,region!$D$3:$E$229,2,0)</f>
        <v>LATIN AMER. &amp; CARIB</v>
      </c>
      <c r="BJ1" t="str">
        <f>VLOOKUP(BJ3,region!$D$3:$E$229,2,0)</f>
        <v>LATIN AMER. &amp; CARIB</v>
      </c>
      <c r="BL1" t="str">
        <f>VLOOKUP(BL3,region!$D$3:$E$229,2,0)</f>
        <v>NEAR EAST</v>
      </c>
      <c r="BN1" t="str">
        <f>VLOOKUP(BN3,region!$D$3:$E$229,2,0)</f>
        <v>NEAR EAST</v>
      </c>
      <c r="BP1" t="str">
        <f>VLOOKUP(BP3,region!$D$3:$E$229,2,0)</f>
        <v>NEAR EAST</v>
      </c>
      <c r="BR1" t="str">
        <f>VLOOKUP(BR3,region!$D$3:$E$229,2,0)</f>
        <v>NEAR EAST</v>
      </c>
      <c r="BT1" t="str">
        <f>VLOOKUP(BT3,region!$D$3:$E$229,2,0)</f>
        <v>NEAR EAST</v>
      </c>
      <c r="BV1" t="str">
        <f>VLOOKUP(BV2,region!$D$3:$E$229,2,0)</f>
        <v>NEAR EAST</v>
      </c>
      <c r="BX1" t="str">
        <f>VLOOKUP(BX3,region!$D$3:$E$229,2,0)</f>
        <v>NEAR EAST</v>
      </c>
      <c r="BZ1" t="str">
        <f>VLOOKUP(BZ3,region!$D$3:$E$229,2,0)</f>
        <v>WESTERN EUROPE</v>
      </c>
      <c r="CB1" t="str">
        <f>VLOOKUP(CB3,region!$D$3:$E$229,2,0)</f>
        <v>WESTERN EUROPE</v>
      </c>
      <c r="CD1" t="str">
        <f>VLOOKUP(CD3,region!$D$3:$E$229,2,0)</f>
        <v>WESTERN EUROPE</v>
      </c>
      <c r="CF1" t="str">
        <f>VLOOKUP(CF3,region!$D$3:$E$229,2,0)</f>
        <v>WESTERN EUROPE</v>
      </c>
      <c r="CH1" t="str">
        <f>VLOOKUP(CH3,region!$D$3:$E$229,2,0)</f>
        <v>WESTERN EUROPE</v>
      </c>
      <c r="CJ1" t="str">
        <f>VLOOKUP(CJ3,region!$D$3:$E$229,2,0)</f>
        <v>WESTERN EUROPE</v>
      </c>
      <c r="CL1" t="str">
        <f>VLOOKUP(CL3,region!$D$3:$E$229,2,0)</f>
        <v>WESTERN EUROPE</v>
      </c>
      <c r="CN1" t="str">
        <f>VLOOKUP(CN3,region!$D$3:$E$229,2,0)</f>
        <v>WESTERN EUROPE</v>
      </c>
      <c r="CP1" t="str">
        <f>VLOOKUP(CP3,region!$D$3:$E$229,2,0)</f>
        <v>WESTERN EUROPE</v>
      </c>
      <c r="CR1" t="str">
        <f>VLOOKUP(CR3,region!$D$3:$E$229,2,0)</f>
        <v>WESTERN EUROPE</v>
      </c>
      <c r="CT1" t="str">
        <f>VLOOKUP(CT3,region!$D$3:$E$229,2,0)</f>
        <v>WESTERN EUROPE</v>
      </c>
      <c r="CV1" t="str">
        <f>VLOOKUP(CV3,region!$D$3:$E$229,2,0)</f>
        <v>WESTERN EUROPE</v>
      </c>
      <c r="CX1" t="str">
        <f>VLOOKUP(CX3,region!$D$3:$E$229,2,0)</f>
        <v>WESTERN EUROPE</v>
      </c>
      <c r="CZ1" t="str">
        <f>VLOOKUP(CZ3,region!$D$3:$E$229,2,0)</f>
        <v>WESTERN EUROPE</v>
      </c>
      <c r="DB1" t="str">
        <f>VLOOKUP(DB3,region!$D$3:$E$229,2,0)</f>
        <v>WESTERN EUROPE</v>
      </c>
      <c r="DD1" t="str">
        <f>VLOOKUP(DD3,region!$D$3:$E$229,2,0)</f>
        <v>WESTERN EUROPE</v>
      </c>
      <c r="DF1" t="str">
        <f>VLOOKUP(DF2,region!$D$3:$E$229,2,0)</f>
        <v>WESTERN EUROPE</v>
      </c>
    </row>
    <row r="2" spans="1:111" x14ac:dyDescent="0.25">
      <c r="A2" t="s">
        <v>623</v>
      </c>
      <c r="B2" t="str">
        <f>B3</f>
        <v>Ethiopia</v>
      </c>
      <c r="D2" t="str">
        <f>D3</f>
        <v>Tunisia</v>
      </c>
      <c r="F2" t="str">
        <f>F3</f>
        <v>Australia</v>
      </c>
      <c r="H2" t="str">
        <f>H3</f>
        <v>New Zealand</v>
      </c>
      <c r="J2" t="s">
        <v>631</v>
      </c>
      <c r="L2" t="s">
        <v>633</v>
      </c>
      <c r="N2" t="s">
        <v>626</v>
      </c>
      <c r="P2" t="str">
        <f>P3</f>
        <v>Japan</v>
      </c>
      <c r="R2" t="s">
        <v>627</v>
      </c>
      <c r="T2" t="str">
        <f>T3</f>
        <v>Malaysia</v>
      </c>
      <c r="V2" t="str">
        <f>V3</f>
        <v>Philippines</v>
      </c>
      <c r="X2" t="s">
        <v>628</v>
      </c>
      <c r="Z2" t="str">
        <f>Z3</f>
        <v>Thailand</v>
      </c>
      <c r="AB2" t="str">
        <f>AB3</f>
        <v>Estonia</v>
      </c>
      <c r="AD2" t="str">
        <f>AD3</f>
        <v>Albania</v>
      </c>
      <c r="AF2" t="str">
        <f>AF3</f>
        <v>Bulgaria</v>
      </c>
      <c r="AH2" t="str">
        <f>AH3</f>
        <v>Czech Republic</v>
      </c>
      <c r="AJ2" t="s">
        <v>629</v>
      </c>
      <c r="AL2" t="str">
        <f>AL3</f>
        <v>Hungary</v>
      </c>
      <c r="AN2" t="str">
        <f>AN3</f>
        <v>Poland</v>
      </c>
      <c r="AP2" t="str">
        <f>AP3</f>
        <v>Romania</v>
      </c>
      <c r="AR2" t="str">
        <f>AR3</f>
        <v>Slovakia</v>
      </c>
      <c r="AT2" t="str">
        <f>AT3</f>
        <v>Slovenia</v>
      </c>
      <c r="AV2" t="str">
        <f>AV3</f>
        <v>Brazil</v>
      </c>
      <c r="AX2" t="str">
        <f>AX3</f>
        <v>Chile</v>
      </c>
      <c r="AZ2" t="str">
        <f>AZ3</f>
        <v>Colombia</v>
      </c>
      <c r="BB2" t="str">
        <f>BB3</f>
        <v>Cuba</v>
      </c>
      <c r="BD2" t="str">
        <f>BD3</f>
        <v>El Salvador</v>
      </c>
      <c r="BF2" t="str">
        <f>BF3</f>
        <v>Guyana</v>
      </c>
      <c r="BH2" t="str">
        <f>BH3</f>
        <v>Panama</v>
      </c>
      <c r="BJ2" t="str">
        <f>BJ3</f>
        <v>Uruguay</v>
      </c>
      <c r="BL2" t="str">
        <f>BL3</f>
        <v>Bahrain</v>
      </c>
      <c r="BN2" t="str">
        <f>BN3</f>
        <v>Cyprus</v>
      </c>
      <c r="BP2" t="str">
        <f>BP3</f>
        <v>Jordan</v>
      </c>
      <c r="BR2" t="str">
        <f>BR3</f>
        <v>Qatar</v>
      </c>
      <c r="BT2" t="str">
        <f>BT3</f>
        <v>Saudi Arabia</v>
      </c>
      <c r="BV2" t="s">
        <v>632</v>
      </c>
      <c r="BX2" t="str">
        <f>BX3</f>
        <v>Turkey</v>
      </c>
      <c r="BZ2" t="str">
        <f>BZ3</f>
        <v>Austria</v>
      </c>
      <c r="CB2" t="str">
        <f>CB3</f>
        <v>Belgium</v>
      </c>
      <c r="CD2" t="str">
        <f>CD3</f>
        <v>Denmark</v>
      </c>
      <c r="CF2" t="str">
        <f>CF3</f>
        <v>Finland</v>
      </c>
      <c r="CH2" t="str">
        <f>CH3</f>
        <v>France</v>
      </c>
      <c r="CJ2" t="str">
        <f>CJ3</f>
        <v>Greece</v>
      </c>
      <c r="CL2" t="str">
        <f>CL3</f>
        <v>Iceland</v>
      </c>
      <c r="CN2" t="str">
        <f>CN3</f>
        <v>Ireland</v>
      </c>
      <c r="CP2" t="str">
        <f>CP3</f>
        <v>Italy</v>
      </c>
      <c r="CR2" t="str">
        <f>CR3</f>
        <v>Malta</v>
      </c>
      <c r="CT2" t="str">
        <f>CT3</f>
        <v>Netherlands</v>
      </c>
      <c r="CV2" t="str">
        <f>CV3</f>
        <v>Norway</v>
      </c>
      <c r="CX2" t="str">
        <f>CX3</f>
        <v>Portugal</v>
      </c>
      <c r="CZ2" t="str">
        <f>CZ3</f>
        <v>Spain</v>
      </c>
      <c r="DB2" t="str">
        <f>DB3</f>
        <v>Sweden</v>
      </c>
      <c r="DD2" t="str">
        <f>DD3</f>
        <v>Switzerland</v>
      </c>
      <c r="DF2" t="s">
        <v>630</v>
      </c>
    </row>
    <row r="3" spans="1:111" x14ac:dyDescent="0.25">
      <c r="A3" s="36" t="s">
        <v>622</v>
      </c>
      <c r="B3" s="36" t="s">
        <v>124</v>
      </c>
      <c r="C3" s="36"/>
      <c r="D3" s="36" t="s">
        <v>274</v>
      </c>
      <c r="E3" s="36"/>
      <c r="F3" s="36" t="s">
        <v>67</v>
      </c>
      <c r="G3" s="36"/>
      <c r="H3" s="36" t="s">
        <v>205</v>
      </c>
      <c r="I3" s="36"/>
      <c r="J3" s="36" t="s">
        <v>284</v>
      </c>
      <c r="K3" s="36"/>
      <c r="L3" s="36" t="s">
        <v>85</v>
      </c>
      <c r="M3" s="36"/>
      <c r="N3" s="36" t="s">
        <v>155</v>
      </c>
      <c r="O3" s="36"/>
      <c r="P3" s="36" t="s">
        <v>162</v>
      </c>
      <c r="Q3" s="36"/>
      <c r="R3" s="36" t="s">
        <v>170</v>
      </c>
      <c r="S3" s="36"/>
      <c r="T3" s="36" t="s">
        <v>181</v>
      </c>
      <c r="U3" s="36"/>
      <c r="V3" s="36" t="s">
        <v>221</v>
      </c>
      <c r="W3" s="36"/>
      <c r="X3" s="36" t="s">
        <v>227</v>
      </c>
      <c r="Y3" s="36"/>
      <c r="Z3" s="36" t="s">
        <v>267</v>
      </c>
      <c r="AA3" s="36"/>
      <c r="AB3" s="36" t="s">
        <v>123</v>
      </c>
      <c r="AC3" s="36"/>
      <c r="AD3" s="36" t="s">
        <v>57</v>
      </c>
      <c r="AE3" s="36"/>
      <c r="AF3" s="36" t="s">
        <v>86</v>
      </c>
      <c r="AG3" s="36"/>
      <c r="AH3" s="36" t="s">
        <v>111</v>
      </c>
      <c r="AI3" s="36"/>
      <c r="AJ3" s="36" t="s">
        <v>268</v>
      </c>
      <c r="AK3" s="36"/>
      <c r="AL3" s="36" t="s">
        <v>151</v>
      </c>
      <c r="AM3" s="36"/>
      <c r="AN3" s="36" t="s">
        <v>223</v>
      </c>
      <c r="AO3" s="36"/>
      <c r="AP3" s="36" t="s">
        <v>230</v>
      </c>
      <c r="AQ3" s="36"/>
      <c r="AR3" s="36" t="s">
        <v>250</v>
      </c>
      <c r="AS3" s="36"/>
      <c r="AT3" s="36" t="s">
        <v>251</v>
      </c>
      <c r="AU3" s="36"/>
      <c r="AV3" s="36" t="s">
        <v>83</v>
      </c>
      <c r="AW3" s="36"/>
      <c r="AX3" s="36" t="s">
        <v>97</v>
      </c>
      <c r="AY3" s="36"/>
      <c r="AZ3" s="36" t="s">
        <v>101</v>
      </c>
      <c r="BA3" s="36"/>
      <c r="BB3" s="36" t="s">
        <v>108</v>
      </c>
      <c r="BC3" s="36"/>
      <c r="BD3" s="36" t="s">
        <v>120</v>
      </c>
      <c r="BE3" s="36"/>
      <c r="BF3" s="36" t="s">
        <v>147</v>
      </c>
      <c r="BG3" s="36"/>
      <c r="BH3" s="36" t="s">
        <v>217</v>
      </c>
      <c r="BI3" s="36"/>
      <c r="BJ3" s="36" t="s">
        <v>286</v>
      </c>
      <c r="BK3" s="36"/>
      <c r="BL3" s="36" t="s">
        <v>71</v>
      </c>
      <c r="BM3" s="36"/>
      <c r="BN3" s="36" t="s">
        <v>110</v>
      </c>
      <c r="BO3" s="36"/>
      <c r="BP3" s="36" t="s">
        <v>164</v>
      </c>
      <c r="BQ3" s="36"/>
      <c r="BR3" s="36" t="s">
        <v>226</v>
      </c>
      <c r="BS3" s="36"/>
      <c r="BT3" s="36" t="s">
        <v>243</v>
      </c>
      <c r="BU3" s="36"/>
      <c r="BV3" s="36" t="s">
        <v>265</v>
      </c>
      <c r="BW3" s="36"/>
      <c r="BX3" s="36" t="s">
        <v>275</v>
      </c>
      <c r="BY3" s="36"/>
      <c r="BZ3" s="36" t="s">
        <v>68</v>
      </c>
      <c r="CA3" s="36"/>
      <c r="CB3" s="36" t="s">
        <v>75</v>
      </c>
      <c r="CC3" s="36"/>
      <c r="CD3" s="36" t="s">
        <v>114</v>
      </c>
      <c r="CE3" s="36"/>
      <c r="CF3" s="36" t="s">
        <v>128</v>
      </c>
      <c r="CG3" s="36"/>
      <c r="CH3" s="36" t="s">
        <v>129</v>
      </c>
      <c r="CI3" s="36"/>
      <c r="CJ3" s="36" t="s">
        <v>138</v>
      </c>
      <c r="CK3" s="36"/>
      <c r="CL3" s="36" t="s">
        <v>152</v>
      </c>
      <c r="CM3" s="36"/>
      <c r="CN3" s="36" t="s">
        <v>157</v>
      </c>
      <c r="CO3" s="36"/>
      <c r="CP3" s="36" t="s">
        <v>160</v>
      </c>
      <c r="CQ3" s="36"/>
      <c r="CR3" s="36" t="s">
        <v>184</v>
      </c>
      <c r="CS3" s="36"/>
      <c r="CT3" s="36" t="s">
        <v>202</v>
      </c>
      <c r="CU3" s="36"/>
      <c r="CV3" s="36" t="s">
        <v>212</v>
      </c>
      <c r="CW3" s="36"/>
      <c r="CX3" s="36" t="s">
        <v>224</v>
      </c>
      <c r="CY3" s="36"/>
      <c r="CZ3" s="36" t="s">
        <v>256</v>
      </c>
      <c r="DA3" s="36"/>
      <c r="DB3" s="36" t="s">
        <v>263</v>
      </c>
      <c r="DC3" s="36"/>
      <c r="DD3" s="36" t="s">
        <v>264</v>
      </c>
      <c r="DE3" s="36"/>
      <c r="DF3" s="36" t="s">
        <v>282</v>
      </c>
      <c r="DG3" s="36"/>
    </row>
    <row r="4" spans="1:111" x14ac:dyDescent="0.25">
      <c r="A4">
        <v>1970</v>
      </c>
      <c r="B4">
        <v>8.5412700000000008</v>
      </c>
      <c r="D4">
        <v>21.031020000000002</v>
      </c>
      <c r="F4">
        <v>41.261620000000001</v>
      </c>
      <c r="H4">
        <v>27.396319999999999</v>
      </c>
      <c r="J4">
        <v>40.89716</v>
      </c>
      <c r="L4">
        <v>37.776058472758223</v>
      </c>
      <c r="N4">
        <v>27.39359</v>
      </c>
      <c r="P4">
        <v>39.775919999999999</v>
      </c>
      <c r="R4">
        <v>24.46809</v>
      </c>
      <c r="T4">
        <v>32.772918115220591</v>
      </c>
      <c r="V4">
        <v>65.915030000000002</v>
      </c>
      <c r="X4">
        <v>29.904489999999999</v>
      </c>
      <c r="Z4">
        <v>45.336419999999997</v>
      </c>
      <c r="AB4">
        <v>50.276137628458514</v>
      </c>
      <c r="AD4">
        <v>30.889759999999999</v>
      </c>
      <c r="AF4">
        <v>50.30247</v>
      </c>
      <c r="AH4">
        <v>41.983649999999997</v>
      </c>
      <c r="AJ4">
        <v>52.937772312252946</v>
      </c>
      <c r="AL4">
        <v>44.289380000000001</v>
      </c>
      <c r="AN4">
        <v>57.039760000000001</v>
      </c>
      <c r="AP4">
        <v>44.497680000000003</v>
      </c>
      <c r="AR4">
        <v>31.188882905138371</v>
      </c>
      <c r="AT4">
        <v>50.453639411764698</v>
      </c>
      <c r="AV4">
        <v>41.207509999999999</v>
      </c>
      <c r="AX4">
        <v>44.348880000000001</v>
      </c>
      <c r="AZ4">
        <v>46.66152771524969</v>
      </c>
      <c r="BB4">
        <v>37.056469999999997</v>
      </c>
      <c r="BD4">
        <v>25.70093</v>
      </c>
      <c r="BF4">
        <v>16.875</v>
      </c>
      <c r="BH4">
        <v>58.213430000000002</v>
      </c>
      <c r="BJ4">
        <v>38.572150597439531</v>
      </c>
      <c r="BL4">
        <v>54.166670000000003</v>
      </c>
      <c r="BN4">
        <v>43.859650000000002</v>
      </c>
      <c r="BP4">
        <v>24.873100000000001</v>
      </c>
      <c r="BR4">
        <v>64.357930773607563</v>
      </c>
      <c r="BT4">
        <v>3.2412999999999998</v>
      </c>
      <c r="BV4">
        <v>24.500589999999999</v>
      </c>
      <c r="BX4">
        <v>19.320969999999999</v>
      </c>
      <c r="BZ4">
        <v>23.302969999999998</v>
      </c>
      <c r="CB4">
        <v>29.817910000000001</v>
      </c>
      <c r="CD4">
        <v>39.990400000000001</v>
      </c>
      <c r="CF4">
        <v>49.972769999999997</v>
      </c>
      <c r="CH4">
        <v>36.957680000000003</v>
      </c>
      <c r="CJ4">
        <v>35.424280000000003</v>
      </c>
      <c r="CL4">
        <v>22.619050000000001</v>
      </c>
      <c r="CN4">
        <v>41.224879999999999</v>
      </c>
      <c r="CP4">
        <v>43.241999999999997</v>
      </c>
      <c r="CR4">
        <v>45.429360000000003</v>
      </c>
      <c r="CT4">
        <v>31.655149999999999</v>
      </c>
      <c r="CV4">
        <v>17.71001</v>
      </c>
      <c r="CX4">
        <v>53.347360000000002</v>
      </c>
      <c r="CZ4">
        <v>28.724889999999998</v>
      </c>
      <c r="DB4">
        <v>46.653680000000001</v>
      </c>
      <c r="DD4">
        <v>18.28875</v>
      </c>
      <c r="DF4">
        <v>29.275639999999999</v>
      </c>
    </row>
    <row r="5" spans="1:111" x14ac:dyDescent="0.25">
      <c r="A5">
        <v>1971</v>
      </c>
      <c r="B5">
        <v>8.5412700000000008</v>
      </c>
      <c r="D5">
        <v>21.031020000000002</v>
      </c>
      <c r="F5">
        <v>42.701740000000001</v>
      </c>
      <c r="H5">
        <v>27.474150000000002</v>
      </c>
      <c r="J5">
        <v>40.89716</v>
      </c>
      <c r="L5">
        <v>38.43634320506203</v>
      </c>
      <c r="N5">
        <v>27.39359</v>
      </c>
      <c r="P5">
        <v>39.775919999999999</v>
      </c>
      <c r="R5">
        <v>24.46809</v>
      </c>
      <c r="T5">
        <v>33.357906543385525</v>
      </c>
      <c r="V5">
        <v>65.915030000000002</v>
      </c>
      <c r="X5">
        <v>29.904489999999999</v>
      </c>
      <c r="Z5">
        <v>45.336419999999997</v>
      </c>
      <c r="AB5">
        <v>50.736378260869515</v>
      </c>
      <c r="AD5">
        <v>30.889759999999999</v>
      </c>
      <c r="AF5">
        <v>50.30247</v>
      </c>
      <c r="AH5">
        <v>41.983649999999997</v>
      </c>
      <c r="AJ5">
        <v>53.04898184782607</v>
      </c>
      <c r="AL5">
        <v>44.289380000000001</v>
      </c>
      <c r="AN5">
        <v>57.039760000000001</v>
      </c>
      <c r="AP5">
        <v>44.497680000000003</v>
      </c>
      <c r="AR5">
        <v>31.937087934782539</v>
      </c>
      <c r="AT5">
        <v>50.684806932773029</v>
      </c>
      <c r="AV5">
        <v>44.500079999999997</v>
      </c>
      <c r="AX5">
        <v>44.348880000000001</v>
      </c>
      <c r="AZ5">
        <v>46.874320603913645</v>
      </c>
      <c r="BB5">
        <v>37.056469999999997</v>
      </c>
      <c r="BD5">
        <v>15.541600000000001</v>
      </c>
      <c r="BF5">
        <v>16.875</v>
      </c>
      <c r="BH5">
        <v>58.213430000000002</v>
      </c>
      <c r="BJ5">
        <v>39.14190108582261</v>
      </c>
      <c r="BL5">
        <v>54.166670000000003</v>
      </c>
      <c r="BN5">
        <v>43.859650000000002</v>
      </c>
      <c r="BP5">
        <v>24.873100000000001</v>
      </c>
      <c r="BR5">
        <v>64.218846096947118</v>
      </c>
      <c r="BT5">
        <v>3.2412999999999998</v>
      </c>
      <c r="BV5">
        <v>24.500589999999999</v>
      </c>
      <c r="BX5">
        <v>19.320969999999999</v>
      </c>
      <c r="BZ5">
        <v>23.302969999999998</v>
      </c>
      <c r="CB5">
        <v>29.817910000000001</v>
      </c>
      <c r="CD5">
        <v>39.990400000000001</v>
      </c>
      <c r="CF5">
        <v>49.972769999999997</v>
      </c>
      <c r="CH5">
        <v>36.957680000000003</v>
      </c>
      <c r="CJ5">
        <v>35.424280000000003</v>
      </c>
      <c r="CL5">
        <v>22.619050000000001</v>
      </c>
      <c r="CN5">
        <v>41.224879999999999</v>
      </c>
      <c r="CP5">
        <v>43.241999999999997</v>
      </c>
      <c r="CR5">
        <v>45.429360000000003</v>
      </c>
      <c r="CT5">
        <v>31.655149999999999</v>
      </c>
      <c r="CV5">
        <v>17.71001</v>
      </c>
      <c r="CX5">
        <v>53.347360000000002</v>
      </c>
      <c r="CZ5">
        <v>28.724889999999998</v>
      </c>
      <c r="DB5">
        <v>46.653680000000001</v>
      </c>
      <c r="DD5">
        <v>18.28875</v>
      </c>
      <c r="DF5">
        <v>29.275639999999999</v>
      </c>
    </row>
    <row r="6" spans="1:111" x14ac:dyDescent="0.25">
      <c r="A6">
        <v>1972</v>
      </c>
      <c r="B6">
        <v>8.5412700000000008</v>
      </c>
      <c r="D6">
        <v>21.031020000000002</v>
      </c>
      <c r="F6">
        <v>43.999510000000001</v>
      </c>
      <c r="H6">
        <v>28.547249999999998</v>
      </c>
      <c r="J6">
        <v>40.89716</v>
      </c>
      <c r="L6">
        <v>39.096627937365838</v>
      </c>
      <c r="N6">
        <v>27.39359</v>
      </c>
      <c r="P6">
        <v>39.775919999999999</v>
      </c>
      <c r="R6">
        <v>24.46809</v>
      </c>
      <c r="T6">
        <v>33.942894971550459</v>
      </c>
      <c r="V6">
        <v>65.915030000000002</v>
      </c>
      <c r="X6">
        <v>29.904489999999999</v>
      </c>
      <c r="Z6">
        <v>45.336419999999997</v>
      </c>
      <c r="AB6">
        <v>51.196618893280629</v>
      </c>
      <c r="AD6">
        <v>30.889759999999999</v>
      </c>
      <c r="AF6">
        <v>50.30247</v>
      </c>
      <c r="AH6">
        <v>42.583390000000001</v>
      </c>
      <c r="AJ6">
        <v>53.160191383399194</v>
      </c>
      <c r="AL6">
        <v>44.289380000000001</v>
      </c>
      <c r="AN6">
        <v>57.039760000000001</v>
      </c>
      <c r="AP6">
        <v>44.497680000000003</v>
      </c>
      <c r="AR6">
        <v>32.685292964426708</v>
      </c>
      <c r="AT6">
        <v>50.915974453781473</v>
      </c>
      <c r="AV6">
        <v>46.085839999999997</v>
      </c>
      <c r="AX6">
        <v>44.348880000000001</v>
      </c>
      <c r="AZ6">
        <v>47.0871134925776</v>
      </c>
      <c r="BB6">
        <v>37.056469999999997</v>
      </c>
      <c r="BD6">
        <v>15.541600000000001</v>
      </c>
      <c r="BF6">
        <v>16.875</v>
      </c>
      <c r="BH6">
        <v>58.213430000000002</v>
      </c>
      <c r="BJ6">
        <v>39.711651574205689</v>
      </c>
      <c r="BL6">
        <v>54.166670000000003</v>
      </c>
      <c r="BN6">
        <v>43.859650000000002</v>
      </c>
      <c r="BP6">
        <v>24.873100000000001</v>
      </c>
      <c r="BR6">
        <v>64.079761420286673</v>
      </c>
      <c r="BT6">
        <v>3.2412999999999998</v>
      </c>
      <c r="BV6">
        <v>24.500589999999999</v>
      </c>
      <c r="BX6">
        <v>19.320969999999999</v>
      </c>
      <c r="BZ6">
        <v>23.302969999999998</v>
      </c>
      <c r="CB6">
        <v>29.817910000000001</v>
      </c>
      <c r="CD6">
        <v>39.990400000000001</v>
      </c>
      <c r="CF6">
        <v>49.972769999999997</v>
      </c>
      <c r="CH6">
        <v>36.957680000000003</v>
      </c>
      <c r="CJ6">
        <v>35.424280000000003</v>
      </c>
      <c r="CL6">
        <v>22.619050000000001</v>
      </c>
      <c r="CN6">
        <v>41.224879999999999</v>
      </c>
      <c r="CP6">
        <v>43.241999999999997</v>
      </c>
      <c r="CR6">
        <v>45.429360000000003</v>
      </c>
      <c r="CT6">
        <v>31.655149999999999</v>
      </c>
      <c r="CV6">
        <v>17.71001</v>
      </c>
      <c r="CX6">
        <v>53.347360000000002</v>
      </c>
      <c r="CZ6">
        <v>28.724889999999998</v>
      </c>
      <c r="DB6">
        <v>46.653680000000001</v>
      </c>
      <c r="DD6">
        <v>18.28875</v>
      </c>
      <c r="DF6">
        <v>29.275639999999999</v>
      </c>
    </row>
    <row r="7" spans="1:111" x14ac:dyDescent="0.25">
      <c r="A7">
        <v>1973</v>
      </c>
      <c r="B7">
        <v>8.3333300000000001</v>
      </c>
      <c r="D7">
        <v>21.031020000000002</v>
      </c>
      <c r="F7">
        <v>42.892769999999999</v>
      </c>
      <c r="H7">
        <v>30.66779</v>
      </c>
      <c r="J7">
        <v>41.287269999999999</v>
      </c>
      <c r="L7">
        <v>39.756912669669646</v>
      </c>
      <c r="N7">
        <v>32.943339999999999</v>
      </c>
      <c r="P7">
        <v>37.772440000000003</v>
      </c>
      <c r="R7">
        <v>24.46809</v>
      </c>
      <c r="T7">
        <v>34.52788339971562</v>
      </c>
      <c r="V7">
        <v>65.076779999999999</v>
      </c>
      <c r="X7">
        <v>30.529299999999999</v>
      </c>
      <c r="Z7">
        <v>45.154730000000001</v>
      </c>
      <c r="AB7">
        <v>51.65685952569163</v>
      </c>
      <c r="AD7">
        <v>30.889759999999999</v>
      </c>
      <c r="AF7">
        <v>52.063200000000002</v>
      </c>
      <c r="AH7">
        <v>40.85615</v>
      </c>
      <c r="AJ7">
        <v>53.271400918972319</v>
      </c>
      <c r="AL7">
        <v>45.403700000000001</v>
      </c>
      <c r="AN7">
        <v>49.7331</v>
      </c>
      <c r="AP7">
        <v>46.092750000000002</v>
      </c>
      <c r="AR7">
        <v>33.433497994071104</v>
      </c>
      <c r="AT7">
        <v>51.147141974789918</v>
      </c>
      <c r="AV7">
        <v>51.036050000000003</v>
      </c>
      <c r="AX7">
        <v>44.348880000000001</v>
      </c>
      <c r="AZ7">
        <v>47.299906381241556</v>
      </c>
      <c r="BB7">
        <v>37.056469999999997</v>
      </c>
      <c r="BD7">
        <v>26.927779999999998</v>
      </c>
      <c r="BF7">
        <v>19.56522</v>
      </c>
      <c r="BH7">
        <v>58.213430000000002</v>
      </c>
      <c r="BJ7">
        <v>40.281402062588995</v>
      </c>
      <c r="BL7">
        <v>51.533740000000002</v>
      </c>
      <c r="BN7">
        <v>51.773049999999998</v>
      </c>
      <c r="BP7">
        <v>25.722539999999999</v>
      </c>
      <c r="BR7">
        <v>63.94067674362617</v>
      </c>
      <c r="BT7">
        <v>3.40611</v>
      </c>
      <c r="BV7">
        <v>19.975390000000001</v>
      </c>
      <c r="BX7">
        <v>19.869710000000001</v>
      </c>
      <c r="BZ7">
        <v>24.241949999999999</v>
      </c>
      <c r="CB7">
        <v>30.910160000000001</v>
      </c>
      <c r="CD7">
        <v>35.429070000000003</v>
      </c>
      <c r="CF7">
        <v>50.218249999999998</v>
      </c>
      <c r="CH7">
        <v>36.957680000000003</v>
      </c>
      <c r="CJ7">
        <v>40.430039999999998</v>
      </c>
      <c r="CL7">
        <v>24.04372</v>
      </c>
      <c r="CN7">
        <v>41.224879999999999</v>
      </c>
      <c r="CP7">
        <v>45.811430000000001</v>
      </c>
      <c r="CR7">
        <v>45.429360000000003</v>
      </c>
      <c r="CT7">
        <v>31.655149999999999</v>
      </c>
      <c r="CV7">
        <v>33.91037</v>
      </c>
      <c r="CX7">
        <v>53.347360000000002</v>
      </c>
      <c r="CZ7">
        <v>28.724889999999998</v>
      </c>
      <c r="DB7">
        <v>52.077910000000003</v>
      </c>
      <c r="DD7">
        <v>18.28875</v>
      </c>
      <c r="DF7">
        <v>30.153700000000001</v>
      </c>
    </row>
    <row r="8" spans="1:111" x14ac:dyDescent="0.25">
      <c r="A8">
        <v>1974</v>
      </c>
      <c r="B8">
        <v>6.1753</v>
      </c>
      <c r="D8">
        <v>21.031020000000002</v>
      </c>
      <c r="F8">
        <v>42.892769999999999</v>
      </c>
      <c r="H8">
        <v>31.556799999999999</v>
      </c>
      <c r="J8">
        <v>41.287269999999999</v>
      </c>
      <c r="L8">
        <v>40.417197401973453</v>
      </c>
      <c r="N8">
        <v>37.401249999999997</v>
      </c>
      <c r="P8">
        <v>37.035670000000003</v>
      </c>
      <c r="R8">
        <v>24.761900000000001</v>
      </c>
      <c r="T8">
        <v>35.112871827880554</v>
      </c>
      <c r="V8">
        <v>65.076779999999999</v>
      </c>
      <c r="X8">
        <v>30.49437</v>
      </c>
      <c r="Z8">
        <v>47.853560000000002</v>
      </c>
      <c r="AB8">
        <v>52.11710015810263</v>
      </c>
      <c r="AD8">
        <v>30.889759999999999</v>
      </c>
      <c r="AF8">
        <v>52.063200000000002</v>
      </c>
      <c r="AH8">
        <v>39.582680000000003</v>
      </c>
      <c r="AJ8">
        <v>53.382610454545443</v>
      </c>
      <c r="AL8">
        <v>43.973770000000002</v>
      </c>
      <c r="AN8">
        <v>52.113549999999996</v>
      </c>
      <c r="AP8">
        <v>45.289149999999999</v>
      </c>
      <c r="AR8">
        <v>34.181703023715272</v>
      </c>
      <c r="AT8">
        <v>51.378309495798305</v>
      </c>
      <c r="AV8">
        <v>51.036050000000003</v>
      </c>
      <c r="AX8">
        <v>44.348880000000001</v>
      </c>
      <c r="AZ8">
        <v>47.512699269905511</v>
      </c>
      <c r="BB8">
        <v>37.056469999999997</v>
      </c>
      <c r="BD8">
        <v>26.927779999999998</v>
      </c>
      <c r="BF8">
        <v>26.923079999999999</v>
      </c>
      <c r="BH8">
        <v>58.213430000000002</v>
      </c>
      <c r="BJ8">
        <v>40.851152550972301</v>
      </c>
      <c r="BL8">
        <v>56.338030000000003</v>
      </c>
      <c r="BN8">
        <v>48.22222</v>
      </c>
      <c r="BP8">
        <v>31.505320000000001</v>
      </c>
      <c r="BR8">
        <v>63.801592066965668</v>
      </c>
      <c r="BT8">
        <v>6.25495</v>
      </c>
      <c r="BV8">
        <v>19.975390000000001</v>
      </c>
      <c r="BX8">
        <v>21.450410000000002</v>
      </c>
      <c r="BZ8">
        <v>24.364270000000001</v>
      </c>
      <c r="CB8">
        <v>33.465249999999997</v>
      </c>
      <c r="CD8">
        <v>48.74147</v>
      </c>
      <c r="CF8">
        <v>49.207479999999997</v>
      </c>
      <c r="CH8">
        <v>39.347320000000003</v>
      </c>
      <c r="CJ8">
        <v>40.694899999999997</v>
      </c>
      <c r="CL8">
        <v>20.105820000000001</v>
      </c>
      <c r="CN8">
        <v>41.224879999999999</v>
      </c>
      <c r="CP8">
        <v>43.761139999999997</v>
      </c>
      <c r="CR8">
        <v>34.908140000000003</v>
      </c>
      <c r="CT8">
        <v>31.655149999999999</v>
      </c>
      <c r="CV8">
        <v>39.279449999999997</v>
      </c>
      <c r="CX8">
        <v>53.347360000000002</v>
      </c>
      <c r="CZ8">
        <v>28.235199999999999</v>
      </c>
      <c r="DB8">
        <v>51.709209999999999</v>
      </c>
      <c r="DD8">
        <v>18.28875</v>
      </c>
      <c r="DF8">
        <v>31.177119999999999</v>
      </c>
    </row>
    <row r="9" spans="1:111" x14ac:dyDescent="0.25">
      <c r="A9">
        <v>1975</v>
      </c>
      <c r="B9">
        <v>6.1753</v>
      </c>
      <c r="D9">
        <v>21.031020000000002</v>
      </c>
      <c r="F9">
        <v>42.892769999999999</v>
      </c>
      <c r="H9">
        <v>31.556799999999999</v>
      </c>
      <c r="J9">
        <v>45.711709999999997</v>
      </c>
      <c r="L9">
        <v>41.077482134277261</v>
      </c>
      <c r="N9">
        <v>34.812280000000001</v>
      </c>
      <c r="P9">
        <v>37.626089999999998</v>
      </c>
      <c r="R9">
        <v>27.884620000000002</v>
      </c>
      <c r="T9">
        <v>35.697860256045487</v>
      </c>
      <c r="V9">
        <v>65.076779999999999</v>
      </c>
      <c r="X9">
        <v>31.67512</v>
      </c>
      <c r="Z9">
        <v>45.855849999999997</v>
      </c>
      <c r="AB9">
        <v>52.577340790513858</v>
      </c>
      <c r="AD9">
        <v>30.889759999999999</v>
      </c>
      <c r="AF9">
        <v>54.970529999999997</v>
      </c>
      <c r="AH9">
        <v>38.613779999999998</v>
      </c>
      <c r="AJ9">
        <v>53.493819990118567</v>
      </c>
      <c r="AL9">
        <v>46.260770000000001</v>
      </c>
      <c r="AN9">
        <v>55.21414</v>
      </c>
      <c r="AP9">
        <v>43.089970000000001</v>
      </c>
      <c r="AR9">
        <v>34.929908053359441</v>
      </c>
      <c r="AT9">
        <v>51.609477016806693</v>
      </c>
      <c r="AV9">
        <v>51.036050000000003</v>
      </c>
      <c r="AX9">
        <v>48.915970000000002</v>
      </c>
      <c r="AZ9">
        <v>47.725492158569523</v>
      </c>
      <c r="BB9">
        <v>37.056469999999997</v>
      </c>
      <c r="BD9">
        <v>26.927779999999998</v>
      </c>
      <c r="BF9">
        <v>26.923079999999999</v>
      </c>
      <c r="BH9">
        <v>58.213430000000002</v>
      </c>
      <c r="BJ9">
        <v>41.420903039355153</v>
      </c>
      <c r="BL9">
        <v>55.508470000000003</v>
      </c>
      <c r="BN9">
        <v>48.067630000000001</v>
      </c>
      <c r="BP9">
        <v>31.383859999999999</v>
      </c>
      <c r="BR9">
        <v>63.662507390305223</v>
      </c>
      <c r="BT9">
        <v>6.25495</v>
      </c>
      <c r="BV9">
        <v>19.975390000000001</v>
      </c>
      <c r="BX9">
        <v>23.028580000000002</v>
      </c>
      <c r="BZ9">
        <v>25.502929999999999</v>
      </c>
      <c r="CB9">
        <v>33.887509999999999</v>
      </c>
      <c r="CD9">
        <v>47.822890000000001</v>
      </c>
      <c r="CF9">
        <v>49.936790000000002</v>
      </c>
      <c r="CH9">
        <v>39.347320000000003</v>
      </c>
      <c r="CJ9">
        <v>37.533920000000002</v>
      </c>
      <c r="CL9">
        <v>17.21612</v>
      </c>
      <c r="CN9">
        <v>41.224879999999999</v>
      </c>
      <c r="CP9">
        <v>42.724919999999997</v>
      </c>
      <c r="CR9">
        <v>47.385620000000003</v>
      </c>
      <c r="CT9">
        <v>33.205950000000001</v>
      </c>
      <c r="CV9">
        <v>41.05733</v>
      </c>
      <c r="CX9">
        <v>53.347360000000002</v>
      </c>
      <c r="CZ9">
        <v>28.807559999999999</v>
      </c>
      <c r="DB9">
        <v>51.709209999999999</v>
      </c>
      <c r="DD9">
        <v>18.28875</v>
      </c>
      <c r="DF9">
        <v>31.670809999999999</v>
      </c>
    </row>
    <row r="10" spans="1:111" x14ac:dyDescent="0.25">
      <c r="A10">
        <v>1976</v>
      </c>
      <c r="B10">
        <v>6.1753</v>
      </c>
      <c r="C10">
        <v>4</v>
      </c>
      <c r="D10">
        <v>21.031020000000002</v>
      </c>
      <c r="E10">
        <v>2</v>
      </c>
      <c r="F10">
        <v>42.892769999999999</v>
      </c>
      <c r="G10">
        <v>3</v>
      </c>
      <c r="H10">
        <v>32.18486</v>
      </c>
      <c r="I10">
        <v>2</v>
      </c>
      <c r="J10">
        <v>44.345149999999997</v>
      </c>
      <c r="K10">
        <v>1</v>
      </c>
      <c r="L10">
        <v>41.737766866580614</v>
      </c>
      <c r="M10">
        <v>4</v>
      </c>
      <c r="N10">
        <v>32.923740000000002</v>
      </c>
      <c r="O10">
        <v>0</v>
      </c>
      <c r="P10">
        <v>38.74042</v>
      </c>
      <c r="Q10">
        <v>3</v>
      </c>
      <c r="R10">
        <v>20.12987</v>
      </c>
      <c r="S10">
        <v>8</v>
      </c>
      <c r="T10">
        <v>36.282848684210649</v>
      </c>
      <c r="U10">
        <v>2</v>
      </c>
      <c r="V10">
        <v>65.076779999999999</v>
      </c>
      <c r="W10">
        <v>0</v>
      </c>
      <c r="X10">
        <v>32.580350000000003</v>
      </c>
      <c r="Y10">
        <v>1</v>
      </c>
      <c r="Z10">
        <v>44.685650000000003</v>
      </c>
      <c r="AA10">
        <v>3</v>
      </c>
      <c r="AB10">
        <v>53.037581422924859</v>
      </c>
      <c r="AC10">
        <v>4</v>
      </c>
      <c r="AD10">
        <v>30.889759999999999</v>
      </c>
      <c r="AE10">
        <v>3</v>
      </c>
      <c r="AF10">
        <v>60.721589999999999</v>
      </c>
      <c r="AG10">
        <v>1</v>
      </c>
      <c r="AH10">
        <v>38.664909999999999</v>
      </c>
      <c r="AI10">
        <v>2</v>
      </c>
      <c r="AJ10">
        <v>53.605029525691691</v>
      </c>
      <c r="AK10">
        <v>2</v>
      </c>
      <c r="AL10">
        <v>47.118429999999996</v>
      </c>
      <c r="AM10">
        <v>1</v>
      </c>
      <c r="AN10">
        <v>57.639029999999998</v>
      </c>
      <c r="AO10">
        <v>1</v>
      </c>
      <c r="AP10">
        <v>41.618029999999997</v>
      </c>
      <c r="AQ10">
        <v>3</v>
      </c>
      <c r="AR10">
        <v>35.678113083003836</v>
      </c>
      <c r="AS10">
        <v>7</v>
      </c>
      <c r="AT10">
        <v>51.840644537815137</v>
      </c>
      <c r="AU10">
        <v>5</v>
      </c>
      <c r="AV10">
        <v>51.036050000000003</v>
      </c>
      <c r="AW10">
        <v>0</v>
      </c>
      <c r="AX10">
        <v>48.915970000000002</v>
      </c>
      <c r="AY10">
        <v>3</v>
      </c>
      <c r="AZ10">
        <v>47.938285047233421</v>
      </c>
      <c r="BA10">
        <v>3</v>
      </c>
      <c r="BB10">
        <v>37.056469999999997</v>
      </c>
      <c r="BC10">
        <v>2</v>
      </c>
      <c r="BD10">
        <v>26.927779999999998</v>
      </c>
      <c r="BE10">
        <v>3</v>
      </c>
      <c r="BF10">
        <v>26.923079999999999</v>
      </c>
      <c r="BG10">
        <v>3</v>
      </c>
      <c r="BH10">
        <v>58.213430000000002</v>
      </c>
      <c r="BI10">
        <v>2</v>
      </c>
      <c r="BJ10">
        <v>41.990653527738459</v>
      </c>
      <c r="BK10">
        <v>4</v>
      </c>
      <c r="BL10">
        <v>58.52713</v>
      </c>
      <c r="BM10">
        <v>2</v>
      </c>
      <c r="BN10">
        <v>43.445689999999999</v>
      </c>
      <c r="BP10">
        <v>33.638150000000003</v>
      </c>
      <c r="BR10">
        <v>63.523422713644777</v>
      </c>
      <c r="BT10">
        <v>9.4451499999999999</v>
      </c>
      <c r="BV10">
        <v>19.693020000000001</v>
      </c>
      <c r="BX10">
        <v>22.76857</v>
      </c>
      <c r="BZ10">
        <v>26.289709999999999</v>
      </c>
      <c r="CB10">
        <v>47.037039999999998</v>
      </c>
      <c r="CD10">
        <v>51.456449999999997</v>
      </c>
      <c r="CF10">
        <v>52.482529999999997</v>
      </c>
      <c r="CH10">
        <v>39.347320000000003</v>
      </c>
      <c r="CJ10">
        <v>36.956389999999999</v>
      </c>
      <c r="CL10">
        <v>21.484380000000002</v>
      </c>
      <c r="CN10">
        <v>41.224879999999999</v>
      </c>
      <c r="CP10">
        <v>42.994399999999999</v>
      </c>
      <c r="CR10">
        <v>32.526879999999998</v>
      </c>
      <c r="CT10">
        <v>34.970489999999998</v>
      </c>
      <c r="CV10">
        <v>42.346310000000003</v>
      </c>
      <c r="CX10">
        <v>53.347360000000002</v>
      </c>
      <c r="CZ10">
        <v>38.133609999999997</v>
      </c>
      <c r="DB10">
        <v>40.807549999999999</v>
      </c>
      <c r="DD10">
        <v>18.28875</v>
      </c>
      <c r="DF10">
        <v>31.670809999999999</v>
      </c>
    </row>
    <row r="11" spans="1:111" x14ac:dyDescent="0.25">
      <c r="A11">
        <v>1977</v>
      </c>
      <c r="B11">
        <v>6.1753</v>
      </c>
      <c r="C11">
        <v>21</v>
      </c>
      <c r="D11">
        <v>21.031020000000002</v>
      </c>
      <c r="E11">
        <v>3</v>
      </c>
      <c r="F11">
        <v>42.892769999999999</v>
      </c>
      <c r="G11">
        <v>3</v>
      </c>
      <c r="H11">
        <v>32.18486</v>
      </c>
      <c r="I11">
        <v>3</v>
      </c>
      <c r="J11">
        <v>44.66187</v>
      </c>
      <c r="K11">
        <v>1</v>
      </c>
      <c r="L11">
        <v>42.398051598884422</v>
      </c>
      <c r="M11">
        <v>0</v>
      </c>
      <c r="N11">
        <v>29.798110000000001</v>
      </c>
      <c r="O11">
        <v>3</v>
      </c>
      <c r="P11">
        <v>40.533610000000003</v>
      </c>
      <c r="Q11">
        <v>0</v>
      </c>
      <c r="R11">
        <v>20.12987</v>
      </c>
      <c r="S11">
        <v>2</v>
      </c>
      <c r="T11">
        <v>36.867837112375582</v>
      </c>
      <c r="U11">
        <v>6</v>
      </c>
      <c r="V11">
        <v>65.076779999999999</v>
      </c>
      <c r="W11">
        <v>0</v>
      </c>
      <c r="X11">
        <v>33.064149999999998</v>
      </c>
      <c r="Y11">
        <v>1</v>
      </c>
      <c r="Z11">
        <v>45.140349999999998</v>
      </c>
      <c r="AA11">
        <v>2</v>
      </c>
      <c r="AB11">
        <v>53.497822055335973</v>
      </c>
      <c r="AC11">
        <v>2</v>
      </c>
      <c r="AD11">
        <v>30.889759999999999</v>
      </c>
      <c r="AE11">
        <v>4</v>
      </c>
      <c r="AF11">
        <v>65.039490000000001</v>
      </c>
      <c r="AG11">
        <v>0</v>
      </c>
      <c r="AH11">
        <v>36.979680000000002</v>
      </c>
      <c r="AI11">
        <v>3</v>
      </c>
      <c r="AJ11">
        <v>53.716239061264815</v>
      </c>
      <c r="AK11">
        <v>2</v>
      </c>
      <c r="AL11">
        <v>50.407760000000003</v>
      </c>
      <c r="AM11">
        <v>1</v>
      </c>
      <c r="AN11">
        <v>58.627279999999999</v>
      </c>
      <c r="AO11">
        <v>1</v>
      </c>
      <c r="AP11">
        <v>41.618029999999997</v>
      </c>
      <c r="AQ11">
        <v>2</v>
      </c>
      <c r="AR11">
        <v>36.426318112648232</v>
      </c>
      <c r="AS11">
        <v>1</v>
      </c>
      <c r="AT11">
        <v>52.071812058823468</v>
      </c>
      <c r="AU11">
        <v>1</v>
      </c>
      <c r="AV11">
        <v>51.036050000000003</v>
      </c>
      <c r="AW11">
        <v>0</v>
      </c>
      <c r="AX11">
        <v>51.837780000000002</v>
      </c>
      <c r="AY11">
        <v>4</v>
      </c>
      <c r="AZ11">
        <v>42.183169999999997</v>
      </c>
      <c r="BA11">
        <v>8</v>
      </c>
      <c r="BB11">
        <v>37.056469999999997</v>
      </c>
      <c r="BC11">
        <v>3</v>
      </c>
      <c r="BD11">
        <v>27.81513</v>
      </c>
      <c r="BE11">
        <v>2</v>
      </c>
      <c r="BF11">
        <v>32.853720000000003</v>
      </c>
      <c r="BG11">
        <v>2</v>
      </c>
      <c r="BH11">
        <v>54.898159999999997</v>
      </c>
      <c r="BI11">
        <v>11</v>
      </c>
      <c r="BJ11">
        <v>42.560404016121311</v>
      </c>
      <c r="BK11">
        <v>2</v>
      </c>
      <c r="BL11">
        <v>73.271889999999999</v>
      </c>
      <c r="BM11">
        <v>5</v>
      </c>
      <c r="BN11">
        <v>43.445689999999999</v>
      </c>
      <c r="BO11">
        <v>5</v>
      </c>
      <c r="BP11">
        <v>33.638150000000003</v>
      </c>
      <c r="BQ11">
        <v>0</v>
      </c>
      <c r="BR11">
        <v>63.384338036984332</v>
      </c>
      <c r="BS11">
        <v>2</v>
      </c>
      <c r="BT11">
        <v>8.7476099999999999</v>
      </c>
      <c r="BU11">
        <v>5</v>
      </c>
      <c r="BV11">
        <v>23.09478</v>
      </c>
      <c r="BW11">
        <v>6</v>
      </c>
      <c r="BX11">
        <v>25.210419999999999</v>
      </c>
      <c r="BY11">
        <v>3</v>
      </c>
      <c r="BZ11">
        <v>27.513929999999998</v>
      </c>
      <c r="CA11">
        <v>6</v>
      </c>
      <c r="CB11">
        <v>45.130600000000001</v>
      </c>
      <c r="CC11">
        <v>4</v>
      </c>
      <c r="CD11">
        <v>49.353499999999997</v>
      </c>
      <c r="CE11">
        <v>0</v>
      </c>
      <c r="CF11">
        <v>51.995010000000001</v>
      </c>
      <c r="CG11">
        <v>4</v>
      </c>
      <c r="CH11">
        <v>39.347320000000003</v>
      </c>
      <c r="CI11">
        <v>0</v>
      </c>
      <c r="CJ11">
        <v>37.138190000000002</v>
      </c>
      <c r="CK11">
        <v>4</v>
      </c>
      <c r="CL11">
        <v>21.68675</v>
      </c>
      <c r="CM11">
        <v>1</v>
      </c>
      <c r="CN11">
        <v>45.469749999999998</v>
      </c>
      <c r="CO11">
        <v>2</v>
      </c>
      <c r="CP11">
        <v>41.411709999999999</v>
      </c>
      <c r="CQ11">
        <v>2</v>
      </c>
      <c r="CR11">
        <v>31.472079999999998</v>
      </c>
      <c r="CS11">
        <v>4</v>
      </c>
      <c r="CT11">
        <v>34.511800000000001</v>
      </c>
      <c r="CU11">
        <v>0</v>
      </c>
      <c r="CV11">
        <v>47.41039</v>
      </c>
      <c r="CW11">
        <v>1</v>
      </c>
      <c r="CX11">
        <v>52.140439999999998</v>
      </c>
      <c r="CY11">
        <v>2</v>
      </c>
      <c r="CZ11">
        <v>37.804400000000001</v>
      </c>
      <c r="DA11">
        <v>3</v>
      </c>
      <c r="DB11">
        <v>39.631340000000002</v>
      </c>
      <c r="DC11">
        <v>28</v>
      </c>
      <c r="DD11">
        <v>20.314250000000001</v>
      </c>
      <c r="DE11">
        <v>10</v>
      </c>
      <c r="DF11">
        <v>31.670809999999999</v>
      </c>
      <c r="DG11">
        <v>3</v>
      </c>
    </row>
    <row r="12" spans="1:111" x14ac:dyDescent="0.25">
      <c r="A12">
        <v>1978</v>
      </c>
      <c r="B12">
        <v>6.1753</v>
      </c>
      <c r="C12">
        <v>11</v>
      </c>
      <c r="D12">
        <v>24.53614</v>
      </c>
      <c r="E12">
        <v>1</v>
      </c>
      <c r="F12">
        <v>42.892769999999999</v>
      </c>
      <c r="G12">
        <v>3</v>
      </c>
      <c r="H12">
        <v>48.143560000000001</v>
      </c>
      <c r="I12">
        <v>7</v>
      </c>
      <c r="J12">
        <v>45.634889999999999</v>
      </c>
      <c r="K12">
        <v>1</v>
      </c>
      <c r="L12">
        <v>43.058336331188229</v>
      </c>
      <c r="M12">
        <v>1</v>
      </c>
      <c r="N12">
        <v>28.922229999999999</v>
      </c>
      <c r="O12">
        <v>2</v>
      </c>
      <c r="P12">
        <v>42.085810000000002</v>
      </c>
      <c r="Q12">
        <v>0</v>
      </c>
      <c r="R12">
        <v>20.12987</v>
      </c>
      <c r="S12">
        <v>5</v>
      </c>
      <c r="T12">
        <v>37.452825540540516</v>
      </c>
      <c r="U12">
        <v>2</v>
      </c>
      <c r="V12">
        <v>65.076779999999999</v>
      </c>
      <c r="W12">
        <v>0</v>
      </c>
      <c r="X12">
        <v>33.064149999999998</v>
      </c>
      <c r="Y12">
        <v>0</v>
      </c>
      <c r="Z12">
        <v>43.502049999999997</v>
      </c>
      <c r="AA12">
        <v>3</v>
      </c>
      <c r="AB12">
        <v>53.958062687747088</v>
      </c>
      <c r="AC12">
        <v>11</v>
      </c>
      <c r="AD12">
        <v>30.889759999999999</v>
      </c>
      <c r="AE12">
        <v>8</v>
      </c>
      <c r="AF12">
        <v>70.186000000000007</v>
      </c>
      <c r="AG12">
        <v>1</v>
      </c>
      <c r="AH12">
        <v>36.797620000000002</v>
      </c>
      <c r="AI12">
        <v>2</v>
      </c>
      <c r="AJ12">
        <v>53.827448596837939</v>
      </c>
      <c r="AK12">
        <v>2</v>
      </c>
      <c r="AL12">
        <v>51.762169999999998</v>
      </c>
      <c r="AM12">
        <v>0</v>
      </c>
      <c r="AN12">
        <v>63.11016</v>
      </c>
      <c r="AO12">
        <v>1</v>
      </c>
      <c r="AP12">
        <v>41.618029999999997</v>
      </c>
      <c r="AQ12">
        <v>2</v>
      </c>
      <c r="AR12">
        <v>37.174523142292628</v>
      </c>
      <c r="AS12">
        <v>2</v>
      </c>
      <c r="AT12">
        <v>52.302979579831913</v>
      </c>
      <c r="AU12">
        <v>0</v>
      </c>
      <c r="AV12">
        <v>51.036050000000003</v>
      </c>
      <c r="AW12">
        <v>2</v>
      </c>
      <c r="AX12">
        <v>49.508200000000002</v>
      </c>
      <c r="AY12">
        <v>1</v>
      </c>
      <c r="AZ12">
        <v>42.183169999999997</v>
      </c>
      <c r="BA12">
        <v>4</v>
      </c>
      <c r="BB12">
        <v>31.22495</v>
      </c>
      <c r="BC12">
        <v>6</v>
      </c>
      <c r="BD12">
        <v>27.81513</v>
      </c>
      <c r="BE12">
        <v>4</v>
      </c>
      <c r="BF12">
        <v>32.853720000000003</v>
      </c>
      <c r="BG12">
        <v>1</v>
      </c>
      <c r="BH12">
        <v>53.916449999999998</v>
      </c>
      <c r="BI12">
        <v>9</v>
      </c>
      <c r="BJ12">
        <v>43.130154504504389</v>
      </c>
      <c r="BK12">
        <v>0</v>
      </c>
      <c r="BL12">
        <v>79.617829999999998</v>
      </c>
      <c r="BM12">
        <v>2</v>
      </c>
      <c r="BN12">
        <v>43.445689999999999</v>
      </c>
      <c r="BO12">
        <v>4</v>
      </c>
      <c r="BP12">
        <v>31.385179999999998</v>
      </c>
      <c r="BQ12">
        <v>1</v>
      </c>
      <c r="BR12">
        <v>52.551020000000001</v>
      </c>
      <c r="BS12">
        <v>3</v>
      </c>
      <c r="BT12">
        <v>13.406739999999999</v>
      </c>
      <c r="BU12">
        <v>16</v>
      </c>
      <c r="BV12">
        <v>20.074480000000001</v>
      </c>
      <c r="BW12">
        <v>1</v>
      </c>
      <c r="BX12">
        <v>24.095189999999999</v>
      </c>
      <c r="BY12">
        <v>6</v>
      </c>
      <c r="BZ12">
        <v>27.559270000000001</v>
      </c>
      <c r="CA12">
        <v>3</v>
      </c>
      <c r="CB12">
        <v>48.61157</v>
      </c>
      <c r="CC12">
        <v>1</v>
      </c>
      <c r="CD12">
        <v>52.683959999999999</v>
      </c>
      <c r="CE12">
        <v>1</v>
      </c>
      <c r="CF12">
        <v>49.708629999999999</v>
      </c>
      <c r="CG12">
        <v>0</v>
      </c>
      <c r="CH12">
        <v>39.347320000000003</v>
      </c>
      <c r="CI12">
        <v>3</v>
      </c>
      <c r="CJ12">
        <v>38.789870000000001</v>
      </c>
      <c r="CK12">
        <v>3</v>
      </c>
      <c r="CL12">
        <v>21.68675</v>
      </c>
      <c r="CM12">
        <v>3</v>
      </c>
      <c r="CN12">
        <v>45.011890000000001</v>
      </c>
      <c r="CO12">
        <v>3</v>
      </c>
      <c r="CP12">
        <v>41.674759999999999</v>
      </c>
      <c r="CQ12">
        <v>3</v>
      </c>
      <c r="CR12">
        <v>34.615380000000002</v>
      </c>
      <c r="CS12">
        <v>3</v>
      </c>
      <c r="CT12">
        <v>35.376899999999999</v>
      </c>
      <c r="CU12">
        <v>4</v>
      </c>
      <c r="CV12">
        <v>47.41039</v>
      </c>
      <c r="CW12">
        <v>0</v>
      </c>
      <c r="CX12">
        <v>51.250520000000002</v>
      </c>
      <c r="CY12">
        <v>5</v>
      </c>
      <c r="CZ12">
        <v>42.941659999999999</v>
      </c>
      <c r="DA12">
        <v>4</v>
      </c>
      <c r="DB12">
        <v>50.537149999999997</v>
      </c>
      <c r="DC12">
        <v>9</v>
      </c>
      <c r="DD12">
        <v>21.361940000000001</v>
      </c>
      <c r="DE12">
        <v>5</v>
      </c>
      <c r="DF12">
        <v>31.670809999999999</v>
      </c>
      <c r="DG12">
        <v>3</v>
      </c>
    </row>
    <row r="13" spans="1:111" x14ac:dyDescent="0.25">
      <c r="A13">
        <v>1979</v>
      </c>
      <c r="B13">
        <v>6.1753</v>
      </c>
      <c r="C13">
        <v>10</v>
      </c>
      <c r="D13">
        <v>24.207100000000001</v>
      </c>
      <c r="E13">
        <v>4</v>
      </c>
      <c r="F13">
        <v>42.892769999999999</v>
      </c>
      <c r="G13">
        <v>3</v>
      </c>
      <c r="H13">
        <v>44.144840000000002</v>
      </c>
      <c r="I13">
        <v>3</v>
      </c>
      <c r="J13">
        <v>45.634889999999999</v>
      </c>
      <c r="K13">
        <v>0</v>
      </c>
      <c r="L13">
        <v>43.718621063492037</v>
      </c>
      <c r="M13">
        <v>6</v>
      </c>
      <c r="N13">
        <v>28.922229999999999</v>
      </c>
      <c r="O13">
        <v>2</v>
      </c>
      <c r="P13">
        <v>43.171239999999997</v>
      </c>
      <c r="Q13">
        <v>0</v>
      </c>
      <c r="R13">
        <v>20.12987</v>
      </c>
      <c r="S13">
        <v>4</v>
      </c>
      <c r="T13">
        <v>38.91724</v>
      </c>
      <c r="U13">
        <v>1</v>
      </c>
      <c r="V13">
        <v>65.076779999999999</v>
      </c>
      <c r="W13">
        <v>0</v>
      </c>
      <c r="X13">
        <v>32.183810000000001</v>
      </c>
      <c r="Y13">
        <v>4</v>
      </c>
      <c r="Z13">
        <v>43.502049999999997</v>
      </c>
      <c r="AA13">
        <v>2</v>
      </c>
      <c r="AB13">
        <v>54.418303320158088</v>
      </c>
      <c r="AC13">
        <v>2</v>
      </c>
      <c r="AD13">
        <v>39.713900000000002</v>
      </c>
      <c r="AE13">
        <v>5</v>
      </c>
      <c r="AF13">
        <v>67.860069999999993</v>
      </c>
      <c r="AG13">
        <v>2</v>
      </c>
      <c r="AH13">
        <v>39.592709999999997</v>
      </c>
      <c r="AI13">
        <v>2</v>
      </c>
      <c r="AJ13">
        <v>53.938658132411035</v>
      </c>
      <c r="AK13">
        <v>7</v>
      </c>
      <c r="AL13">
        <v>51.762169999999998</v>
      </c>
      <c r="AM13">
        <v>1</v>
      </c>
      <c r="AN13">
        <v>61.744149999999998</v>
      </c>
      <c r="AO13">
        <v>0</v>
      </c>
      <c r="AP13">
        <v>41.618029999999997</v>
      </c>
      <c r="AQ13">
        <v>2</v>
      </c>
      <c r="AR13">
        <v>37.922728171936569</v>
      </c>
      <c r="AS13">
        <v>8</v>
      </c>
      <c r="AT13">
        <v>52.5341471008403</v>
      </c>
      <c r="AU13">
        <v>3</v>
      </c>
      <c r="AV13">
        <v>51.036050000000003</v>
      </c>
      <c r="AW13">
        <v>0</v>
      </c>
      <c r="AX13">
        <v>52.967179999999999</v>
      </c>
      <c r="AY13">
        <v>7</v>
      </c>
      <c r="AZ13">
        <v>42.183169999999997</v>
      </c>
      <c r="BA13">
        <v>4</v>
      </c>
      <c r="BB13">
        <v>31.22495</v>
      </c>
      <c r="BC13">
        <v>6</v>
      </c>
      <c r="BD13">
        <v>27.81513</v>
      </c>
      <c r="BE13">
        <v>4</v>
      </c>
      <c r="BF13">
        <v>32.853720000000003</v>
      </c>
      <c r="BG13">
        <v>1</v>
      </c>
      <c r="BH13">
        <v>58.578989999999997</v>
      </c>
      <c r="BI13">
        <v>1</v>
      </c>
      <c r="BJ13">
        <v>52.390540000000001</v>
      </c>
      <c r="BK13">
        <v>9</v>
      </c>
      <c r="BL13">
        <v>62.76596</v>
      </c>
      <c r="BM13">
        <v>2</v>
      </c>
      <c r="BN13">
        <v>54.188479999999998</v>
      </c>
      <c r="BO13">
        <v>4</v>
      </c>
      <c r="BP13">
        <v>37.629629999999999</v>
      </c>
      <c r="BQ13">
        <v>6</v>
      </c>
      <c r="BR13">
        <v>52.551020000000001</v>
      </c>
      <c r="BS13">
        <v>6</v>
      </c>
      <c r="BT13">
        <v>13.406739999999999</v>
      </c>
      <c r="BU13">
        <v>16</v>
      </c>
      <c r="BV13">
        <v>21.1692</v>
      </c>
      <c r="BW13">
        <v>6</v>
      </c>
      <c r="BX13">
        <v>25.165030000000002</v>
      </c>
      <c r="BY13">
        <v>3</v>
      </c>
      <c r="BZ13">
        <v>29.929120000000001</v>
      </c>
      <c r="CA13">
        <v>6</v>
      </c>
      <c r="CB13">
        <v>46.618020000000001</v>
      </c>
      <c r="CC13">
        <v>1</v>
      </c>
      <c r="CD13">
        <v>53.385240000000003</v>
      </c>
      <c r="CE13">
        <v>0</v>
      </c>
      <c r="CF13">
        <v>51.847749999999998</v>
      </c>
      <c r="CG13">
        <v>7</v>
      </c>
      <c r="CH13">
        <v>39.347320000000003</v>
      </c>
      <c r="CI13">
        <v>2</v>
      </c>
      <c r="CJ13">
        <v>40.994390000000003</v>
      </c>
      <c r="CK13">
        <v>4</v>
      </c>
      <c r="CL13">
        <v>21.68675</v>
      </c>
      <c r="CM13">
        <v>2</v>
      </c>
      <c r="CN13">
        <v>46.999400000000001</v>
      </c>
      <c r="CO13">
        <v>0</v>
      </c>
      <c r="CP13">
        <v>41.65748</v>
      </c>
      <c r="CQ13">
        <v>2</v>
      </c>
      <c r="CR13">
        <v>39.493670000000002</v>
      </c>
      <c r="CS13">
        <v>3</v>
      </c>
      <c r="CT13">
        <v>36.216059999999999</v>
      </c>
      <c r="CU13">
        <v>4</v>
      </c>
      <c r="CV13">
        <v>47.41039</v>
      </c>
      <c r="CW13">
        <v>0</v>
      </c>
      <c r="CX13">
        <v>46.947270000000003</v>
      </c>
      <c r="CY13">
        <v>4</v>
      </c>
      <c r="CZ13">
        <v>43.317599999999999</v>
      </c>
      <c r="DA13">
        <v>1</v>
      </c>
      <c r="DB13">
        <v>52.042839999999998</v>
      </c>
      <c r="DC13">
        <v>3</v>
      </c>
      <c r="DD13">
        <v>24.247489999999999</v>
      </c>
      <c r="DE13">
        <v>4</v>
      </c>
      <c r="DF13">
        <v>31.670809999999999</v>
      </c>
      <c r="DG13">
        <v>3</v>
      </c>
    </row>
    <row r="14" spans="1:111" x14ac:dyDescent="0.25">
      <c r="A14">
        <v>1980</v>
      </c>
      <c r="B14">
        <v>12.773</v>
      </c>
      <c r="C14">
        <v>17</v>
      </c>
      <c r="D14">
        <v>27.368639999999999</v>
      </c>
      <c r="E14">
        <v>2</v>
      </c>
      <c r="F14">
        <v>42.892769999999999</v>
      </c>
      <c r="G14">
        <v>4</v>
      </c>
      <c r="H14">
        <v>45.128740000000001</v>
      </c>
      <c r="I14">
        <v>1</v>
      </c>
      <c r="J14">
        <v>45.634889999999999</v>
      </c>
      <c r="K14">
        <v>3</v>
      </c>
      <c r="L14">
        <v>50.450449999999996</v>
      </c>
      <c r="M14">
        <v>9</v>
      </c>
      <c r="N14">
        <v>28.922229999999999</v>
      </c>
      <c r="O14">
        <v>2</v>
      </c>
      <c r="P14">
        <v>43.72063</v>
      </c>
      <c r="Q14">
        <v>0</v>
      </c>
      <c r="R14">
        <v>20.12987</v>
      </c>
      <c r="S14">
        <v>6</v>
      </c>
      <c r="T14">
        <v>40.551699999999997</v>
      </c>
      <c r="U14">
        <v>11</v>
      </c>
      <c r="V14">
        <v>65.076779999999999</v>
      </c>
      <c r="W14">
        <v>0</v>
      </c>
      <c r="X14">
        <v>29.9636</v>
      </c>
      <c r="Y14">
        <v>9</v>
      </c>
      <c r="Z14">
        <v>43.502049999999997</v>
      </c>
      <c r="AA14">
        <v>2</v>
      </c>
      <c r="AB14">
        <v>54.878543952569089</v>
      </c>
      <c r="AC14">
        <v>9</v>
      </c>
      <c r="AD14">
        <v>39.713900000000002</v>
      </c>
      <c r="AE14">
        <v>0</v>
      </c>
      <c r="AF14">
        <v>63.018909999999998</v>
      </c>
      <c r="AG14">
        <v>9</v>
      </c>
      <c r="AH14">
        <v>42.323399999999999</v>
      </c>
      <c r="AI14">
        <v>0</v>
      </c>
      <c r="AJ14">
        <v>54.049867667984188</v>
      </c>
      <c r="AK14">
        <v>2</v>
      </c>
      <c r="AL14">
        <v>53.418199999999999</v>
      </c>
      <c r="AM14">
        <v>0</v>
      </c>
      <c r="AN14">
        <v>61.835659999999997</v>
      </c>
      <c r="AO14">
        <v>0</v>
      </c>
      <c r="AP14">
        <v>41.618029999999997</v>
      </c>
      <c r="AQ14">
        <v>2</v>
      </c>
      <c r="AR14">
        <v>38.670933201580965</v>
      </c>
      <c r="AS14">
        <v>5</v>
      </c>
      <c r="AT14">
        <v>52.765314621848745</v>
      </c>
      <c r="AU14">
        <v>4</v>
      </c>
      <c r="AV14">
        <v>51.036050000000003</v>
      </c>
      <c r="AW14">
        <v>3</v>
      </c>
      <c r="AX14">
        <v>51.82047</v>
      </c>
      <c r="AY14">
        <v>3</v>
      </c>
      <c r="AZ14">
        <v>42.183169999999997</v>
      </c>
      <c r="BA14">
        <v>6</v>
      </c>
      <c r="BB14">
        <v>31.22495</v>
      </c>
      <c r="BC14">
        <v>4</v>
      </c>
      <c r="BD14">
        <v>27.81513</v>
      </c>
      <c r="BE14">
        <v>5</v>
      </c>
      <c r="BF14">
        <v>49.015540000000001</v>
      </c>
      <c r="BG14">
        <v>10</v>
      </c>
      <c r="BH14">
        <v>55.648699999999998</v>
      </c>
      <c r="BI14">
        <v>4</v>
      </c>
      <c r="BJ14">
        <v>49.411760000000001</v>
      </c>
      <c r="BK14">
        <v>0</v>
      </c>
      <c r="BL14">
        <v>62.76596</v>
      </c>
      <c r="BM14">
        <v>1</v>
      </c>
      <c r="BN14">
        <v>42.176870000000001</v>
      </c>
      <c r="BO14">
        <v>5</v>
      </c>
      <c r="BP14">
        <v>36.569420000000001</v>
      </c>
      <c r="BQ14">
        <v>4</v>
      </c>
      <c r="BR14">
        <v>52.551020000000001</v>
      </c>
      <c r="BS14">
        <v>5</v>
      </c>
      <c r="BT14">
        <v>19.40775</v>
      </c>
      <c r="BU14">
        <v>7</v>
      </c>
      <c r="BV14">
        <v>22.883179999999999</v>
      </c>
      <c r="BW14">
        <v>5</v>
      </c>
      <c r="BX14">
        <v>25.823640000000001</v>
      </c>
      <c r="BY14">
        <v>0</v>
      </c>
      <c r="BZ14">
        <v>31.310189999999999</v>
      </c>
      <c r="CA14">
        <v>2</v>
      </c>
      <c r="CB14">
        <v>49.161499999999997</v>
      </c>
      <c r="CC14">
        <v>2</v>
      </c>
      <c r="CD14">
        <v>54.30856</v>
      </c>
      <c r="CE14">
        <v>0</v>
      </c>
      <c r="CF14">
        <v>52.52149</v>
      </c>
      <c r="CG14">
        <v>3</v>
      </c>
      <c r="CH14">
        <v>39.347320000000003</v>
      </c>
      <c r="CI14">
        <v>3</v>
      </c>
      <c r="CJ14">
        <v>41.620959999999997</v>
      </c>
      <c r="CK14">
        <v>2</v>
      </c>
      <c r="CL14">
        <v>21.68675</v>
      </c>
      <c r="CM14">
        <v>2</v>
      </c>
      <c r="CN14">
        <v>45.64217</v>
      </c>
      <c r="CO14">
        <v>2</v>
      </c>
      <c r="CP14">
        <v>42.037779999999998</v>
      </c>
      <c r="CQ14">
        <v>3</v>
      </c>
      <c r="CR14">
        <v>39.493670000000002</v>
      </c>
      <c r="CS14">
        <v>0</v>
      </c>
      <c r="CT14">
        <v>37.128740000000001</v>
      </c>
      <c r="CU14">
        <v>3</v>
      </c>
      <c r="CV14">
        <v>47.41039</v>
      </c>
      <c r="CW14">
        <v>0</v>
      </c>
      <c r="CX14">
        <v>49.22533</v>
      </c>
      <c r="CY14">
        <v>7</v>
      </c>
      <c r="CZ14">
        <v>45.790489999999998</v>
      </c>
      <c r="DA14">
        <v>2</v>
      </c>
      <c r="DB14">
        <v>54.352359999999997</v>
      </c>
      <c r="DC14">
        <v>1</v>
      </c>
      <c r="DD14">
        <v>24.62294</v>
      </c>
      <c r="DE14">
        <v>4</v>
      </c>
      <c r="DF14">
        <v>31.670809999999999</v>
      </c>
      <c r="DG14">
        <v>4</v>
      </c>
    </row>
    <row r="15" spans="1:111" x14ac:dyDescent="0.25">
      <c r="A15">
        <v>1981</v>
      </c>
      <c r="B15">
        <v>12.773</v>
      </c>
      <c r="C15">
        <v>4</v>
      </c>
      <c r="D15">
        <v>24.570589999999999</v>
      </c>
      <c r="E15">
        <v>5</v>
      </c>
      <c r="F15">
        <v>42.892769999999999</v>
      </c>
      <c r="G15">
        <v>4</v>
      </c>
      <c r="H15">
        <v>45.141820000000003</v>
      </c>
      <c r="I15">
        <v>0</v>
      </c>
      <c r="J15">
        <v>49.083750000000002</v>
      </c>
      <c r="K15">
        <v>2</v>
      </c>
      <c r="L15">
        <v>53.982300000000002</v>
      </c>
      <c r="M15">
        <v>1</v>
      </c>
      <c r="N15">
        <v>28.922229999999999</v>
      </c>
      <c r="O15">
        <v>3</v>
      </c>
      <c r="P15">
        <v>43.749789999999997</v>
      </c>
      <c r="Q15">
        <v>0</v>
      </c>
      <c r="R15">
        <v>19.650659999999998</v>
      </c>
      <c r="S15">
        <v>6</v>
      </c>
      <c r="T15">
        <v>40.551699999999997</v>
      </c>
      <c r="U15">
        <v>2</v>
      </c>
      <c r="V15">
        <v>54.267150000000001</v>
      </c>
      <c r="W15">
        <v>9</v>
      </c>
      <c r="X15">
        <v>29.958410000000001</v>
      </c>
      <c r="Y15">
        <v>4</v>
      </c>
      <c r="Z15">
        <v>43.502049999999997</v>
      </c>
      <c r="AA15">
        <v>2</v>
      </c>
      <c r="AB15">
        <v>55.338784584980203</v>
      </c>
      <c r="AC15">
        <v>2</v>
      </c>
      <c r="AD15">
        <v>39.713900000000002</v>
      </c>
      <c r="AE15">
        <v>1</v>
      </c>
      <c r="AF15">
        <v>61.99044</v>
      </c>
      <c r="AG15">
        <v>9</v>
      </c>
      <c r="AH15">
        <v>41.226309999999998</v>
      </c>
      <c r="AI15">
        <v>3</v>
      </c>
      <c r="AJ15">
        <v>54.161077203557312</v>
      </c>
      <c r="AK15">
        <v>0</v>
      </c>
      <c r="AL15">
        <v>55.130130000000001</v>
      </c>
      <c r="AM15">
        <v>0</v>
      </c>
      <c r="AN15">
        <v>60.961590000000001</v>
      </c>
      <c r="AO15">
        <v>2</v>
      </c>
      <c r="AP15">
        <v>41.618029999999997</v>
      </c>
      <c r="AQ15">
        <v>2</v>
      </c>
      <c r="AR15">
        <v>39.419138231225133</v>
      </c>
      <c r="AS15">
        <v>3</v>
      </c>
      <c r="AT15">
        <v>48.566369999999999</v>
      </c>
      <c r="AU15">
        <v>14</v>
      </c>
      <c r="AV15">
        <v>51.036050000000003</v>
      </c>
      <c r="AW15">
        <v>3</v>
      </c>
      <c r="AX15">
        <v>54.144829999999999</v>
      </c>
      <c r="AY15">
        <v>9</v>
      </c>
      <c r="AZ15">
        <v>48.297339999999998</v>
      </c>
      <c r="BA15">
        <v>3</v>
      </c>
      <c r="BB15">
        <v>31.22495</v>
      </c>
      <c r="BC15">
        <v>4</v>
      </c>
      <c r="BD15">
        <v>29.86185</v>
      </c>
      <c r="BE15">
        <v>2</v>
      </c>
      <c r="BF15">
        <v>44.106090000000002</v>
      </c>
      <c r="BG15">
        <v>3</v>
      </c>
      <c r="BH15">
        <v>55</v>
      </c>
      <c r="BI15">
        <v>4</v>
      </c>
      <c r="BJ15">
        <v>34.65211</v>
      </c>
      <c r="BK15">
        <v>16</v>
      </c>
      <c r="BL15">
        <v>31.94444</v>
      </c>
      <c r="BM15">
        <v>9</v>
      </c>
      <c r="BN15">
        <v>42.176870000000001</v>
      </c>
      <c r="BO15">
        <v>7</v>
      </c>
      <c r="BP15">
        <v>45.404179999999997</v>
      </c>
      <c r="BQ15">
        <v>4</v>
      </c>
      <c r="BR15">
        <v>65.217389999999995</v>
      </c>
      <c r="BS15">
        <v>11</v>
      </c>
      <c r="BT15">
        <v>20.11307</v>
      </c>
      <c r="BU15">
        <v>11</v>
      </c>
      <c r="BV15">
        <v>22.70346</v>
      </c>
      <c r="BW15">
        <v>3</v>
      </c>
      <c r="BX15">
        <v>22.406400000000001</v>
      </c>
      <c r="BY15">
        <v>5</v>
      </c>
      <c r="BZ15">
        <v>32.608440000000002</v>
      </c>
      <c r="CA15">
        <v>0</v>
      </c>
      <c r="CB15">
        <v>39.671799999999998</v>
      </c>
      <c r="CC15">
        <v>5</v>
      </c>
      <c r="CD15">
        <v>54.482280000000003</v>
      </c>
      <c r="CE15">
        <v>0</v>
      </c>
      <c r="CF15">
        <v>51.22043</v>
      </c>
      <c r="CG15">
        <v>2</v>
      </c>
      <c r="CH15">
        <v>39.347320000000003</v>
      </c>
      <c r="CI15">
        <v>3</v>
      </c>
      <c r="CJ15">
        <v>40.645769999999999</v>
      </c>
      <c r="CK15">
        <v>2</v>
      </c>
      <c r="CL15">
        <v>21.68675</v>
      </c>
      <c r="CM15">
        <v>2</v>
      </c>
      <c r="CN15">
        <v>45.331130000000002</v>
      </c>
      <c r="CO15">
        <v>1</v>
      </c>
      <c r="CP15">
        <v>42.091740000000001</v>
      </c>
      <c r="CQ15">
        <v>2</v>
      </c>
      <c r="CR15">
        <v>30.115829999999999</v>
      </c>
      <c r="CS15">
        <v>3</v>
      </c>
      <c r="CT15">
        <v>42.386490000000002</v>
      </c>
      <c r="CU15">
        <v>1</v>
      </c>
      <c r="CV15">
        <v>47.41039</v>
      </c>
      <c r="CW15">
        <v>0</v>
      </c>
      <c r="CX15">
        <v>54.1661</v>
      </c>
      <c r="CY15">
        <v>7</v>
      </c>
      <c r="CZ15">
        <v>47.86103</v>
      </c>
      <c r="DA15">
        <v>1</v>
      </c>
      <c r="DB15">
        <v>53.994210000000002</v>
      </c>
      <c r="DC15">
        <v>1</v>
      </c>
      <c r="DD15">
        <v>26.2529</v>
      </c>
      <c r="DE15">
        <v>2</v>
      </c>
      <c r="DF15">
        <v>31.670809999999999</v>
      </c>
      <c r="DG15">
        <v>3</v>
      </c>
    </row>
    <row r="16" spans="1:111" x14ac:dyDescent="0.25">
      <c r="A16">
        <v>1982</v>
      </c>
      <c r="B16">
        <v>12.773</v>
      </c>
      <c r="C16">
        <v>2</v>
      </c>
      <c r="D16">
        <v>24.570589999999999</v>
      </c>
      <c r="E16">
        <v>2</v>
      </c>
      <c r="F16">
        <v>49.54907</v>
      </c>
      <c r="G16">
        <v>5</v>
      </c>
      <c r="H16">
        <v>46.073160000000001</v>
      </c>
      <c r="I16">
        <v>0</v>
      </c>
      <c r="J16">
        <v>49.663629999999998</v>
      </c>
      <c r="K16">
        <v>1</v>
      </c>
      <c r="L16">
        <v>65.476190000000003</v>
      </c>
      <c r="M16">
        <v>10</v>
      </c>
      <c r="N16">
        <v>28.922229999999999</v>
      </c>
      <c r="O16">
        <v>4</v>
      </c>
      <c r="P16">
        <v>43.343150000000001</v>
      </c>
      <c r="Q16">
        <v>0</v>
      </c>
      <c r="R16">
        <v>19.650659999999998</v>
      </c>
      <c r="S16">
        <v>6</v>
      </c>
      <c r="T16">
        <v>38.989319999999999</v>
      </c>
      <c r="U16">
        <v>7</v>
      </c>
      <c r="V16">
        <v>57.50526</v>
      </c>
      <c r="W16">
        <v>1</v>
      </c>
      <c r="X16">
        <v>29.99071</v>
      </c>
      <c r="Y16">
        <v>4</v>
      </c>
      <c r="Z16">
        <v>43.502049999999997</v>
      </c>
      <c r="AA16">
        <v>2</v>
      </c>
      <c r="AB16">
        <v>55.799025217391318</v>
      </c>
      <c r="AC16">
        <v>6</v>
      </c>
      <c r="AD16">
        <v>39.713900000000002</v>
      </c>
      <c r="AE16">
        <v>5</v>
      </c>
      <c r="AF16">
        <v>61.488590000000002</v>
      </c>
      <c r="AG16">
        <v>6</v>
      </c>
      <c r="AH16">
        <v>41.28</v>
      </c>
      <c r="AI16">
        <v>2</v>
      </c>
      <c r="AJ16">
        <v>54.272286739130436</v>
      </c>
      <c r="AK16">
        <v>3</v>
      </c>
      <c r="AL16">
        <v>55.280500000000004</v>
      </c>
      <c r="AM16">
        <v>4</v>
      </c>
      <c r="AN16">
        <v>58.94115</v>
      </c>
      <c r="AO16">
        <v>2</v>
      </c>
      <c r="AP16">
        <v>41.618029999999997</v>
      </c>
      <c r="AQ16">
        <v>2</v>
      </c>
      <c r="AR16">
        <v>40.167343260869302</v>
      </c>
      <c r="AS16">
        <v>2</v>
      </c>
      <c r="AT16">
        <v>50.695680000000003</v>
      </c>
      <c r="AU16">
        <v>5</v>
      </c>
      <c r="AV16">
        <v>59.707830000000001</v>
      </c>
      <c r="AW16">
        <v>6</v>
      </c>
      <c r="AX16">
        <v>35.640799999999999</v>
      </c>
      <c r="AY16">
        <v>26</v>
      </c>
      <c r="AZ16">
        <v>49.731900000000003</v>
      </c>
      <c r="BA16">
        <v>1</v>
      </c>
      <c r="BB16">
        <v>31.22495</v>
      </c>
      <c r="BC16">
        <v>5</v>
      </c>
      <c r="BD16">
        <v>29.86185</v>
      </c>
      <c r="BE16">
        <v>4</v>
      </c>
      <c r="BF16">
        <v>32.317070000000001</v>
      </c>
      <c r="BG16">
        <v>10</v>
      </c>
      <c r="BH16">
        <v>54.618119999999998</v>
      </c>
      <c r="BI16">
        <v>4</v>
      </c>
      <c r="BJ16">
        <v>54.427349999999997</v>
      </c>
      <c r="BK16">
        <v>12</v>
      </c>
      <c r="BL16">
        <v>28.723400000000002</v>
      </c>
      <c r="BM16">
        <v>6</v>
      </c>
      <c r="BN16">
        <v>39.367820000000002</v>
      </c>
      <c r="BO16">
        <v>3</v>
      </c>
      <c r="BP16">
        <v>45.404179999999997</v>
      </c>
      <c r="BQ16">
        <v>5</v>
      </c>
      <c r="BR16">
        <v>62.745100000000001</v>
      </c>
      <c r="BS16">
        <v>8</v>
      </c>
      <c r="BT16">
        <v>22.471910000000001</v>
      </c>
      <c r="BU16">
        <v>1</v>
      </c>
      <c r="BV16">
        <v>23.169920000000001</v>
      </c>
      <c r="BW16">
        <v>4</v>
      </c>
      <c r="BX16">
        <v>26.776319999999998</v>
      </c>
      <c r="BY16">
        <v>11</v>
      </c>
      <c r="BZ16">
        <v>33.740609999999997</v>
      </c>
      <c r="CA16">
        <v>1</v>
      </c>
      <c r="CB16">
        <v>40.196190000000001</v>
      </c>
      <c r="CC16">
        <v>4</v>
      </c>
      <c r="CD16">
        <v>54.342260000000003</v>
      </c>
      <c r="CE16">
        <v>0</v>
      </c>
      <c r="CF16">
        <v>51.362029999999997</v>
      </c>
      <c r="CG16">
        <v>6</v>
      </c>
      <c r="CH16">
        <v>39.347320000000003</v>
      </c>
      <c r="CI16">
        <v>2</v>
      </c>
      <c r="CJ16">
        <v>41.811030000000002</v>
      </c>
      <c r="CK16">
        <v>3</v>
      </c>
      <c r="CL16">
        <v>21.68675</v>
      </c>
      <c r="CM16">
        <v>2</v>
      </c>
      <c r="CN16">
        <v>45.561450000000001</v>
      </c>
      <c r="CO16">
        <v>0</v>
      </c>
      <c r="CP16">
        <v>42.091740000000001</v>
      </c>
      <c r="CQ16">
        <v>2</v>
      </c>
      <c r="CR16">
        <v>24.01961</v>
      </c>
      <c r="CS16">
        <v>3</v>
      </c>
      <c r="CT16">
        <v>45.922580000000004</v>
      </c>
      <c r="CU16">
        <v>6</v>
      </c>
      <c r="CV16">
        <v>47.41039</v>
      </c>
      <c r="CW16">
        <v>0</v>
      </c>
      <c r="CX16">
        <v>49.936030000000002</v>
      </c>
      <c r="CY16">
        <v>2</v>
      </c>
      <c r="CZ16">
        <v>47.64875</v>
      </c>
      <c r="DA16">
        <v>0</v>
      </c>
      <c r="DB16">
        <v>53.994210000000002</v>
      </c>
      <c r="DC16">
        <v>0</v>
      </c>
      <c r="DD16">
        <v>26.2529</v>
      </c>
      <c r="DE16">
        <v>4</v>
      </c>
      <c r="DF16">
        <v>31.670809999999999</v>
      </c>
      <c r="DG16">
        <v>4</v>
      </c>
    </row>
    <row r="17" spans="1:111" x14ac:dyDescent="0.25">
      <c r="A17">
        <v>1983</v>
      </c>
      <c r="B17">
        <v>14.81481</v>
      </c>
      <c r="C17">
        <v>6</v>
      </c>
      <c r="D17">
        <v>24.570589999999999</v>
      </c>
      <c r="E17">
        <v>4</v>
      </c>
      <c r="F17">
        <v>55.273719999999997</v>
      </c>
      <c r="G17">
        <v>4</v>
      </c>
      <c r="H17">
        <v>44.753839999999997</v>
      </c>
      <c r="I17">
        <v>0</v>
      </c>
      <c r="J17">
        <v>50.20232</v>
      </c>
      <c r="K17">
        <v>0</v>
      </c>
      <c r="L17">
        <v>65.476190000000003</v>
      </c>
      <c r="M17">
        <v>1</v>
      </c>
      <c r="N17">
        <v>28.922229999999999</v>
      </c>
      <c r="O17">
        <v>6</v>
      </c>
      <c r="P17">
        <v>43.309939999999997</v>
      </c>
      <c r="Q17">
        <v>0</v>
      </c>
      <c r="R17">
        <v>28.05556</v>
      </c>
      <c r="S17">
        <v>8</v>
      </c>
      <c r="T17">
        <v>41.431910000000002</v>
      </c>
      <c r="U17">
        <v>3</v>
      </c>
      <c r="V17">
        <v>57.50526</v>
      </c>
      <c r="W17">
        <v>2</v>
      </c>
      <c r="X17">
        <v>29.40607</v>
      </c>
      <c r="Y17">
        <v>4</v>
      </c>
      <c r="Z17">
        <v>43.502049999999997</v>
      </c>
      <c r="AA17">
        <v>2</v>
      </c>
      <c r="AB17">
        <v>56.259265849802318</v>
      </c>
      <c r="AC17">
        <v>2</v>
      </c>
      <c r="AD17">
        <v>39.713900000000002</v>
      </c>
      <c r="AE17">
        <v>4</v>
      </c>
      <c r="AF17">
        <v>57.111249999999998</v>
      </c>
      <c r="AG17">
        <v>3</v>
      </c>
      <c r="AH17">
        <v>40.675330000000002</v>
      </c>
      <c r="AI17">
        <v>2</v>
      </c>
      <c r="AJ17">
        <v>54.383496274703589</v>
      </c>
      <c r="AK17">
        <v>2</v>
      </c>
      <c r="AL17">
        <v>55.283749999999998</v>
      </c>
      <c r="AM17">
        <v>4</v>
      </c>
      <c r="AN17">
        <v>62.141539999999999</v>
      </c>
      <c r="AO17">
        <v>7</v>
      </c>
      <c r="AP17">
        <v>41.618029999999997</v>
      </c>
      <c r="AQ17">
        <v>2</v>
      </c>
      <c r="AR17">
        <v>40.915548290513698</v>
      </c>
      <c r="AS17">
        <v>7</v>
      </c>
      <c r="AT17">
        <v>52.116720000000001</v>
      </c>
      <c r="AU17">
        <v>5</v>
      </c>
      <c r="AV17">
        <v>59.707830000000001</v>
      </c>
      <c r="AW17">
        <v>1</v>
      </c>
      <c r="AX17">
        <v>47.860700000000001</v>
      </c>
      <c r="AY17">
        <v>3</v>
      </c>
      <c r="AZ17">
        <v>49.731900000000003</v>
      </c>
      <c r="BA17">
        <v>0</v>
      </c>
      <c r="BB17">
        <v>31.22495</v>
      </c>
      <c r="BC17">
        <v>4</v>
      </c>
      <c r="BD17">
        <v>46.862090000000002</v>
      </c>
      <c r="BE17">
        <v>14</v>
      </c>
      <c r="BF17">
        <v>33.659489999999998</v>
      </c>
      <c r="BG17">
        <v>4</v>
      </c>
      <c r="BH17">
        <v>55.439540000000001</v>
      </c>
      <c r="BI17">
        <v>3</v>
      </c>
      <c r="BJ17">
        <v>54.318049999999999</v>
      </c>
      <c r="BK17">
        <v>2</v>
      </c>
      <c r="BL17">
        <v>27.619050000000001</v>
      </c>
      <c r="BM17">
        <v>6</v>
      </c>
      <c r="BN17">
        <v>31.341460000000001</v>
      </c>
      <c r="BO17">
        <v>6</v>
      </c>
      <c r="BP17">
        <v>45.404179999999997</v>
      </c>
      <c r="BQ17">
        <v>1</v>
      </c>
      <c r="BR17">
        <v>66.803280000000001</v>
      </c>
      <c r="BS17">
        <v>5</v>
      </c>
      <c r="BT17">
        <v>24.11223</v>
      </c>
      <c r="BU17">
        <v>2</v>
      </c>
      <c r="BV17">
        <v>26.415089999999999</v>
      </c>
      <c r="BW17">
        <v>5</v>
      </c>
      <c r="BX17">
        <v>27.79175</v>
      </c>
      <c r="BY17">
        <v>2</v>
      </c>
      <c r="BZ17">
        <v>35.881059999999998</v>
      </c>
      <c r="CA17">
        <v>1</v>
      </c>
      <c r="CB17">
        <v>39.560989999999997</v>
      </c>
      <c r="CC17">
        <v>4</v>
      </c>
      <c r="CD17">
        <v>53.150829999999999</v>
      </c>
      <c r="CE17">
        <v>1</v>
      </c>
      <c r="CF17">
        <v>52.476640000000003</v>
      </c>
      <c r="CG17">
        <v>3</v>
      </c>
      <c r="CH17">
        <v>44.05039</v>
      </c>
      <c r="CI17">
        <v>6</v>
      </c>
      <c r="CJ17">
        <v>43.078069999999997</v>
      </c>
      <c r="CK17">
        <v>5</v>
      </c>
      <c r="CL17">
        <v>21.68675</v>
      </c>
      <c r="CM17">
        <v>2</v>
      </c>
      <c r="CN17">
        <v>45.36401</v>
      </c>
      <c r="CO17">
        <v>1</v>
      </c>
      <c r="CP17">
        <v>43.211640000000003</v>
      </c>
      <c r="CQ17">
        <v>2</v>
      </c>
      <c r="CR17">
        <v>26.13636</v>
      </c>
      <c r="CS17">
        <v>3</v>
      </c>
      <c r="CT17">
        <v>47.976709999999997</v>
      </c>
      <c r="CU17">
        <v>0</v>
      </c>
      <c r="CV17">
        <v>47.41039</v>
      </c>
      <c r="CW17">
        <v>0</v>
      </c>
      <c r="CX17">
        <v>50.090809999999998</v>
      </c>
      <c r="CY17">
        <v>11</v>
      </c>
      <c r="CZ17">
        <v>52.106079999999999</v>
      </c>
      <c r="DA17">
        <v>1</v>
      </c>
      <c r="DB17">
        <v>53.994210000000002</v>
      </c>
      <c r="DC17">
        <v>4</v>
      </c>
      <c r="DD17">
        <v>26.2529</v>
      </c>
      <c r="DE17">
        <v>1</v>
      </c>
      <c r="DF17">
        <v>31.670809999999999</v>
      </c>
      <c r="DG17">
        <v>5</v>
      </c>
    </row>
    <row r="18" spans="1:111" x14ac:dyDescent="0.25">
      <c r="A18">
        <v>1984</v>
      </c>
      <c r="B18">
        <v>14.81481</v>
      </c>
      <c r="C18">
        <v>0</v>
      </c>
      <c r="D18">
        <v>24.570589999999999</v>
      </c>
      <c r="E18">
        <v>12</v>
      </c>
      <c r="F18">
        <v>28.287330000000001</v>
      </c>
      <c r="G18">
        <v>22</v>
      </c>
      <c r="H18">
        <v>44.538910000000001</v>
      </c>
      <c r="I18">
        <v>0</v>
      </c>
      <c r="J18">
        <v>50.339750000000002</v>
      </c>
      <c r="K18">
        <v>0</v>
      </c>
      <c r="L18">
        <v>46.391750000000002</v>
      </c>
      <c r="M18">
        <v>5</v>
      </c>
      <c r="N18">
        <v>39.357849999999999</v>
      </c>
      <c r="O18">
        <v>11</v>
      </c>
      <c r="P18">
        <v>44.080640000000002</v>
      </c>
      <c r="Q18">
        <v>0</v>
      </c>
      <c r="R18">
        <v>32.13729</v>
      </c>
      <c r="S18">
        <v>3</v>
      </c>
      <c r="T18">
        <v>37.421700000000001</v>
      </c>
      <c r="U18">
        <v>22</v>
      </c>
      <c r="V18">
        <v>57.50526</v>
      </c>
      <c r="W18">
        <v>3</v>
      </c>
      <c r="X18">
        <v>31.924610000000001</v>
      </c>
      <c r="Y18">
        <v>3</v>
      </c>
      <c r="Z18">
        <v>43.502049999999997</v>
      </c>
      <c r="AA18">
        <v>2</v>
      </c>
      <c r="AB18">
        <v>56.719506482213433</v>
      </c>
      <c r="AC18">
        <v>3</v>
      </c>
      <c r="AD18">
        <v>51.31579</v>
      </c>
      <c r="AE18">
        <v>11</v>
      </c>
      <c r="AF18">
        <v>57.181080000000001</v>
      </c>
      <c r="AG18">
        <v>5</v>
      </c>
      <c r="AH18">
        <v>40.917439999999999</v>
      </c>
      <c r="AI18">
        <v>2</v>
      </c>
      <c r="AJ18">
        <v>54.494705810276685</v>
      </c>
      <c r="AK18">
        <v>3</v>
      </c>
      <c r="AL18">
        <v>54.672699999999999</v>
      </c>
      <c r="AM18">
        <v>1</v>
      </c>
      <c r="AN18">
        <v>58.902329999999999</v>
      </c>
      <c r="AO18">
        <v>6</v>
      </c>
      <c r="AP18">
        <v>41.618029999999997</v>
      </c>
      <c r="AQ18">
        <v>2</v>
      </c>
      <c r="AR18">
        <v>41.663753320158094</v>
      </c>
      <c r="AS18">
        <v>3</v>
      </c>
      <c r="AT18">
        <v>54.783000000000001</v>
      </c>
      <c r="AU18">
        <v>1</v>
      </c>
      <c r="AV18">
        <v>59.707830000000001</v>
      </c>
      <c r="AW18">
        <v>0</v>
      </c>
      <c r="AX18">
        <v>49.096559999999997</v>
      </c>
      <c r="AY18">
        <v>0</v>
      </c>
      <c r="AZ18">
        <v>51.556919999999998</v>
      </c>
      <c r="BA18">
        <v>1</v>
      </c>
      <c r="BB18">
        <v>31.22495</v>
      </c>
      <c r="BC18">
        <v>4</v>
      </c>
      <c r="BD18">
        <v>51.632649999999998</v>
      </c>
      <c r="BE18">
        <v>6</v>
      </c>
      <c r="BF18">
        <v>52.212389999999999</v>
      </c>
      <c r="BG18">
        <v>14</v>
      </c>
      <c r="BH18">
        <v>56.05968</v>
      </c>
      <c r="BI18">
        <v>3</v>
      </c>
      <c r="BJ18">
        <v>56.27854</v>
      </c>
      <c r="BK18">
        <v>1</v>
      </c>
      <c r="BL18">
        <v>27.619050000000001</v>
      </c>
      <c r="BM18">
        <v>4</v>
      </c>
      <c r="BN18">
        <v>40.449440000000003</v>
      </c>
      <c r="BO18">
        <v>17</v>
      </c>
      <c r="BP18">
        <v>48.438009999999998</v>
      </c>
      <c r="BQ18">
        <v>1</v>
      </c>
      <c r="BR18">
        <v>59.552239999999998</v>
      </c>
      <c r="BS18">
        <v>3</v>
      </c>
      <c r="BT18">
        <v>24.11223</v>
      </c>
      <c r="BU18">
        <v>0</v>
      </c>
      <c r="BV18">
        <v>28.882110000000001</v>
      </c>
      <c r="BW18">
        <v>1</v>
      </c>
      <c r="BX18">
        <v>31.37968</v>
      </c>
      <c r="BY18">
        <v>3</v>
      </c>
      <c r="BZ18">
        <v>35.729300000000002</v>
      </c>
      <c r="CA18">
        <v>1</v>
      </c>
      <c r="CB18">
        <v>41.152470000000001</v>
      </c>
      <c r="CC18">
        <v>3</v>
      </c>
      <c r="CD18">
        <v>53.667850000000001</v>
      </c>
      <c r="CE18">
        <v>3</v>
      </c>
      <c r="CF18">
        <v>53.270539999999997</v>
      </c>
      <c r="CG18">
        <v>3</v>
      </c>
      <c r="CH18">
        <v>44.05039</v>
      </c>
      <c r="CI18">
        <v>3</v>
      </c>
      <c r="CJ18">
        <v>44.930210000000002</v>
      </c>
      <c r="CK18">
        <v>3</v>
      </c>
      <c r="CL18">
        <v>21.68675</v>
      </c>
      <c r="CM18">
        <v>2</v>
      </c>
      <c r="CN18">
        <v>45.773780000000002</v>
      </c>
      <c r="CO18">
        <v>1</v>
      </c>
      <c r="CP18">
        <v>42.746940000000002</v>
      </c>
      <c r="CQ18">
        <v>2</v>
      </c>
      <c r="CR18">
        <v>28.965520000000001</v>
      </c>
      <c r="CS18">
        <v>2</v>
      </c>
      <c r="CT18">
        <v>44.514899999999997</v>
      </c>
      <c r="CU18">
        <v>2</v>
      </c>
      <c r="CV18">
        <v>47.41039</v>
      </c>
      <c r="CW18">
        <v>0</v>
      </c>
      <c r="CX18">
        <v>58.095239999999997</v>
      </c>
      <c r="CY18">
        <v>6</v>
      </c>
      <c r="CZ18">
        <v>52.860979999999998</v>
      </c>
      <c r="DA18">
        <v>2</v>
      </c>
      <c r="DB18">
        <v>53.994210000000002</v>
      </c>
      <c r="DC18">
        <v>1</v>
      </c>
      <c r="DD18">
        <v>26.2529</v>
      </c>
      <c r="DE18">
        <v>2</v>
      </c>
      <c r="DF18">
        <v>41.427750000000003</v>
      </c>
      <c r="DG18">
        <v>3</v>
      </c>
    </row>
    <row r="19" spans="1:111" x14ac:dyDescent="0.25">
      <c r="A19">
        <v>1985</v>
      </c>
      <c r="B19">
        <v>14.81481</v>
      </c>
      <c r="C19">
        <v>2</v>
      </c>
      <c r="D19">
        <v>24.570589999999999</v>
      </c>
      <c r="E19">
        <v>11</v>
      </c>
      <c r="F19">
        <v>50.239930000000001</v>
      </c>
      <c r="G19">
        <v>10</v>
      </c>
      <c r="H19">
        <v>44.73124</v>
      </c>
      <c r="I19">
        <v>1</v>
      </c>
      <c r="J19">
        <v>50.44641</v>
      </c>
      <c r="K19">
        <v>0</v>
      </c>
      <c r="L19">
        <v>46.391750000000002</v>
      </c>
      <c r="M19">
        <v>2</v>
      </c>
      <c r="N19">
        <v>29.226089999999999</v>
      </c>
      <c r="O19">
        <v>9</v>
      </c>
      <c r="P19">
        <v>44.149299999999997</v>
      </c>
      <c r="Q19">
        <v>0</v>
      </c>
      <c r="R19">
        <v>32.13729</v>
      </c>
      <c r="S19">
        <v>2</v>
      </c>
      <c r="T19">
        <v>47.571719999999999</v>
      </c>
      <c r="U19">
        <v>24</v>
      </c>
      <c r="V19">
        <v>33.163980000000002</v>
      </c>
      <c r="W19">
        <v>13</v>
      </c>
      <c r="X19">
        <v>31.250070000000001</v>
      </c>
      <c r="Y19">
        <v>5</v>
      </c>
      <c r="Z19">
        <v>43.502049999999997</v>
      </c>
      <c r="AA19">
        <v>4</v>
      </c>
      <c r="AB19">
        <v>57.179747114624433</v>
      </c>
      <c r="AC19">
        <v>4</v>
      </c>
      <c r="AD19">
        <v>51.31579</v>
      </c>
      <c r="AE19">
        <v>1</v>
      </c>
      <c r="AF19">
        <v>57.489809999999999</v>
      </c>
      <c r="AG19">
        <v>5</v>
      </c>
      <c r="AH19">
        <v>41.06841</v>
      </c>
      <c r="AI19">
        <v>2</v>
      </c>
      <c r="AJ19">
        <v>54.605915345849809</v>
      </c>
      <c r="AK19">
        <v>2</v>
      </c>
      <c r="AL19">
        <v>55.862340000000003</v>
      </c>
      <c r="AM19">
        <v>1</v>
      </c>
      <c r="AN19">
        <v>60.891629999999999</v>
      </c>
      <c r="AO19">
        <v>0</v>
      </c>
      <c r="AP19">
        <v>41.618029999999997</v>
      </c>
      <c r="AQ19">
        <v>2</v>
      </c>
      <c r="AR19">
        <v>42.411958349802262</v>
      </c>
      <c r="AS19">
        <v>4</v>
      </c>
      <c r="AT19">
        <v>53.026400000000002</v>
      </c>
      <c r="AU19">
        <v>3</v>
      </c>
      <c r="AV19">
        <v>59.707830000000001</v>
      </c>
      <c r="AW19">
        <v>0</v>
      </c>
      <c r="AX19">
        <v>49.096559999999997</v>
      </c>
      <c r="AY19">
        <v>1</v>
      </c>
      <c r="AZ19">
        <v>51.467089999999999</v>
      </c>
      <c r="BA19">
        <v>0</v>
      </c>
      <c r="BB19">
        <v>31.22495</v>
      </c>
      <c r="BC19">
        <v>3</v>
      </c>
      <c r="BD19">
        <v>50.71895</v>
      </c>
      <c r="BE19">
        <v>2</v>
      </c>
      <c r="BF19">
        <v>52.212389999999999</v>
      </c>
      <c r="BG19">
        <v>3</v>
      </c>
      <c r="BH19">
        <v>60.335369999999998</v>
      </c>
      <c r="BI19">
        <v>0</v>
      </c>
      <c r="BJ19">
        <v>57.560789999999997</v>
      </c>
      <c r="BK19">
        <v>0</v>
      </c>
      <c r="BL19">
        <v>27.619050000000001</v>
      </c>
      <c r="BM19">
        <v>13</v>
      </c>
      <c r="BN19">
        <v>43.914679999999997</v>
      </c>
      <c r="BO19">
        <v>1</v>
      </c>
      <c r="BP19">
        <v>37.348230000000001</v>
      </c>
      <c r="BQ19">
        <v>0</v>
      </c>
      <c r="BR19">
        <v>66.290319999999994</v>
      </c>
      <c r="BS19">
        <v>7</v>
      </c>
      <c r="BT19">
        <v>24.11223</v>
      </c>
      <c r="BU19">
        <v>1</v>
      </c>
      <c r="BV19">
        <v>41.907240000000002</v>
      </c>
      <c r="BW19">
        <v>3</v>
      </c>
      <c r="BX19">
        <v>31.93281</v>
      </c>
      <c r="BY19">
        <v>4</v>
      </c>
      <c r="BZ19">
        <v>36.75273</v>
      </c>
      <c r="CA19">
        <v>1</v>
      </c>
      <c r="CB19">
        <v>45.646329999999999</v>
      </c>
      <c r="CC19">
        <v>7</v>
      </c>
      <c r="CD19">
        <v>54.371279999999999</v>
      </c>
      <c r="CE19">
        <v>4</v>
      </c>
      <c r="CF19">
        <v>54.145269999999996</v>
      </c>
      <c r="CG19">
        <v>0</v>
      </c>
      <c r="CH19">
        <v>44.05039</v>
      </c>
      <c r="CI19">
        <v>1</v>
      </c>
      <c r="CJ19">
        <v>46.086469999999998</v>
      </c>
      <c r="CK19">
        <v>0</v>
      </c>
      <c r="CL19">
        <v>21.68675</v>
      </c>
      <c r="CM19">
        <v>2</v>
      </c>
      <c r="CN19">
        <v>42.583150000000003</v>
      </c>
      <c r="CO19">
        <v>2</v>
      </c>
      <c r="CP19">
        <v>43.019469999999998</v>
      </c>
      <c r="CQ19">
        <v>4</v>
      </c>
      <c r="CR19">
        <v>6.0240999999999998</v>
      </c>
      <c r="CS19">
        <v>3</v>
      </c>
      <c r="CT19">
        <v>48.313470000000002</v>
      </c>
      <c r="CU19">
        <v>1</v>
      </c>
      <c r="CV19">
        <v>47.41039</v>
      </c>
      <c r="CW19">
        <v>0</v>
      </c>
      <c r="CX19">
        <v>60.48368</v>
      </c>
      <c r="CY19">
        <v>4</v>
      </c>
      <c r="CZ19">
        <v>53.397219999999997</v>
      </c>
      <c r="DA19">
        <v>1</v>
      </c>
      <c r="DB19">
        <v>53.994210000000002</v>
      </c>
      <c r="DC19">
        <v>2</v>
      </c>
      <c r="DD19">
        <v>26.2529</v>
      </c>
      <c r="DE19">
        <v>4</v>
      </c>
      <c r="DF19">
        <v>45.457610000000003</v>
      </c>
      <c r="DG19">
        <v>4</v>
      </c>
    </row>
    <row r="20" spans="1:111" x14ac:dyDescent="0.25">
      <c r="A20">
        <v>1986</v>
      </c>
      <c r="B20">
        <v>14.81481</v>
      </c>
      <c r="C20">
        <v>1</v>
      </c>
      <c r="D20">
        <v>34.053519999999999</v>
      </c>
      <c r="E20">
        <v>10</v>
      </c>
      <c r="F20">
        <v>50.239930000000001</v>
      </c>
      <c r="G20">
        <v>0</v>
      </c>
      <c r="H20">
        <v>46.524830000000001</v>
      </c>
      <c r="I20">
        <v>1</v>
      </c>
      <c r="J20">
        <v>50.44641</v>
      </c>
      <c r="K20">
        <v>0</v>
      </c>
      <c r="L20">
        <v>46.391750000000002</v>
      </c>
      <c r="M20">
        <v>3</v>
      </c>
      <c r="N20">
        <v>33.664259999999999</v>
      </c>
      <c r="O20">
        <v>3</v>
      </c>
      <c r="P20">
        <v>44.615479999999998</v>
      </c>
      <c r="Q20">
        <v>1</v>
      </c>
      <c r="R20">
        <v>43.456029999999998</v>
      </c>
      <c r="S20">
        <v>11</v>
      </c>
      <c r="T20">
        <v>47.571719999999999</v>
      </c>
      <c r="U20">
        <v>0</v>
      </c>
      <c r="V20">
        <v>55.821719999999999</v>
      </c>
      <c r="W20">
        <v>4</v>
      </c>
      <c r="X20">
        <v>31.250070000000001</v>
      </c>
      <c r="Y20">
        <v>13</v>
      </c>
      <c r="Z20">
        <v>43.502049999999997</v>
      </c>
      <c r="AA20">
        <v>4</v>
      </c>
      <c r="AB20">
        <v>57.639987747035548</v>
      </c>
      <c r="AC20">
        <v>3</v>
      </c>
      <c r="AD20">
        <v>51.139159999999997</v>
      </c>
      <c r="AE20">
        <v>3</v>
      </c>
      <c r="AF20">
        <v>58.026209999999999</v>
      </c>
      <c r="AG20">
        <v>3</v>
      </c>
      <c r="AH20">
        <v>44.179090000000002</v>
      </c>
      <c r="AI20">
        <v>2</v>
      </c>
      <c r="AJ20">
        <v>54.717124881422933</v>
      </c>
      <c r="AK20">
        <v>2</v>
      </c>
      <c r="AL20">
        <v>55.789389999999997</v>
      </c>
      <c r="AM20">
        <v>1</v>
      </c>
      <c r="AN20">
        <v>61.01155</v>
      </c>
      <c r="AO20">
        <v>4</v>
      </c>
      <c r="AP20">
        <v>41.618029999999997</v>
      </c>
      <c r="AQ20">
        <v>3</v>
      </c>
      <c r="AR20">
        <v>43.160163379446431</v>
      </c>
      <c r="AS20">
        <v>0</v>
      </c>
      <c r="AT20">
        <v>56.884120000000003</v>
      </c>
      <c r="AU20">
        <v>3</v>
      </c>
      <c r="AV20">
        <v>59.707830000000001</v>
      </c>
      <c r="AW20">
        <v>0</v>
      </c>
      <c r="AX20">
        <v>51.436019999999999</v>
      </c>
      <c r="AY20">
        <v>1</v>
      </c>
      <c r="AZ20">
        <v>53.127450000000003</v>
      </c>
      <c r="BA20">
        <v>1</v>
      </c>
      <c r="BB20">
        <v>54.042729999999999</v>
      </c>
      <c r="BC20">
        <v>14</v>
      </c>
      <c r="BD20">
        <v>51.845939999999999</v>
      </c>
      <c r="BE20">
        <v>1</v>
      </c>
      <c r="BF20">
        <v>56.116210000000002</v>
      </c>
      <c r="BG20">
        <v>4</v>
      </c>
      <c r="BH20">
        <v>63.330640000000002</v>
      </c>
      <c r="BI20">
        <v>1</v>
      </c>
      <c r="BJ20">
        <v>60.808489999999999</v>
      </c>
      <c r="BK20">
        <v>1</v>
      </c>
      <c r="BL20">
        <v>58.552630000000001</v>
      </c>
      <c r="BM20">
        <v>13</v>
      </c>
      <c r="BN20">
        <v>50.04936</v>
      </c>
      <c r="BO20">
        <v>5</v>
      </c>
      <c r="BP20">
        <v>47.538310000000003</v>
      </c>
      <c r="BQ20">
        <v>5</v>
      </c>
      <c r="BR20">
        <v>60.07752</v>
      </c>
      <c r="BS20">
        <v>5</v>
      </c>
      <c r="BT20">
        <v>34.508499999999998</v>
      </c>
      <c r="BU20">
        <v>5</v>
      </c>
      <c r="BV20">
        <v>44.001040000000003</v>
      </c>
      <c r="BW20">
        <v>15</v>
      </c>
      <c r="BX20">
        <v>33.34404</v>
      </c>
      <c r="BY20">
        <v>3</v>
      </c>
      <c r="BZ20">
        <v>36.767620000000001</v>
      </c>
      <c r="CA20">
        <v>1</v>
      </c>
      <c r="CB20">
        <v>50.446249999999999</v>
      </c>
      <c r="CC20">
        <v>2</v>
      </c>
      <c r="CD20">
        <v>53.935890000000001</v>
      </c>
      <c r="CE20">
        <v>2</v>
      </c>
      <c r="CF20">
        <v>51.272640000000003</v>
      </c>
      <c r="CG20">
        <v>0</v>
      </c>
      <c r="CH20">
        <v>48.39199</v>
      </c>
      <c r="CI20">
        <v>1</v>
      </c>
      <c r="CJ20">
        <v>50.589550000000003</v>
      </c>
      <c r="CK20">
        <v>3</v>
      </c>
      <c r="CL20">
        <v>21.68675</v>
      </c>
      <c r="CM20">
        <v>2</v>
      </c>
      <c r="CN20">
        <v>46.854239999999997</v>
      </c>
      <c r="CO20">
        <v>11</v>
      </c>
      <c r="CP20">
        <v>44.289319999999996</v>
      </c>
      <c r="CQ20">
        <v>3</v>
      </c>
      <c r="CR20">
        <v>17.164180000000002</v>
      </c>
      <c r="CS20">
        <v>17</v>
      </c>
      <c r="CT20">
        <v>46.616599999999998</v>
      </c>
      <c r="CU20">
        <v>2</v>
      </c>
      <c r="CV20">
        <v>54.389699999999998</v>
      </c>
      <c r="CW20">
        <v>1</v>
      </c>
      <c r="CX20">
        <v>57.74241</v>
      </c>
      <c r="CY20">
        <v>6</v>
      </c>
      <c r="CZ20">
        <v>52.703020000000002</v>
      </c>
      <c r="DA20">
        <v>0</v>
      </c>
      <c r="DB20">
        <v>53.994210000000002</v>
      </c>
      <c r="DC20">
        <v>1</v>
      </c>
      <c r="DD20">
        <v>30.532250000000001</v>
      </c>
      <c r="DE20">
        <v>5</v>
      </c>
      <c r="DF20">
        <v>45.310789999999997</v>
      </c>
      <c r="DG20">
        <v>4</v>
      </c>
    </row>
    <row r="21" spans="1:111" x14ac:dyDescent="0.25">
      <c r="A21">
        <v>1987</v>
      </c>
      <c r="B21">
        <v>14.81481</v>
      </c>
      <c r="C21">
        <v>4</v>
      </c>
      <c r="D21">
        <v>31.066369999999999</v>
      </c>
      <c r="E21">
        <v>8</v>
      </c>
      <c r="F21">
        <v>53.233989999999999</v>
      </c>
      <c r="G21">
        <v>1</v>
      </c>
      <c r="H21">
        <v>47.939230000000002</v>
      </c>
      <c r="I21">
        <v>1</v>
      </c>
      <c r="J21">
        <v>50.752290000000002</v>
      </c>
      <c r="K21">
        <v>0</v>
      </c>
      <c r="L21">
        <v>39.597320000000003</v>
      </c>
      <c r="M21">
        <v>2</v>
      </c>
      <c r="N21">
        <v>32.302199999999999</v>
      </c>
      <c r="O21">
        <v>5</v>
      </c>
      <c r="P21">
        <v>44.194209999999998</v>
      </c>
      <c r="Q21">
        <v>0</v>
      </c>
      <c r="R21">
        <v>51.096670000000003</v>
      </c>
      <c r="S21">
        <v>6</v>
      </c>
      <c r="T21">
        <v>34.373150000000003</v>
      </c>
      <c r="U21">
        <v>21</v>
      </c>
      <c r="V21">
        <v>55.821719999999999</v>
      </c>
      <c r="W21">
        <v>5</v>
      </c>
      <c r="X21">
        <v>37.644620000000003</v>
      </c>
      <c r="Y21">
        <v>4</v>
      </c>
      <c r="Z21">
        <v>43.502049999999997</v>
      </c>
      <c r="AA21">
        <v>6</v>
      </c>
      <c r="AB21">
        <v>58.100228379446662</v>
      </c>
      <c r="AC21">
        <v>6</v>
      </c>
      <c r="AD21">
        <v>44.879930000000002</v>
      </c>
      <c r="AE21">
        <v>5</v>
      </c>
      <c r="AF21">
        <v>56.385590000000001</v>
      </c>
      <c r="AG21">
        <v>5</v>
      </c>
      <c r="AH21">
        <v>44.124369999999999</v>
      </c>
      <c r="AI21">
        <v>2</v>
      </c>
      <c r="AJ21">
        <v>54.828334416996029</v>
      </c>
      <c r="AK21">
        <v>3</v>
      </c>
      <c r="AL21">
        <v>57.258220000000001</v>
      </c>
      <c r="AM21">
        <v>1</v>
      </c>
      <c r="AN21">
        <v>60.217320000000001</v>
      </c>
      <c r="AO21">
        <v>2</v>
      </c>
      <c r="AP21">
        <v>41.618029999999997</v>
      </c>
      <c r="AQ21">
        <v>2</v>
      </c>
      <c r="AR21">
        <v>43.908368409090826</v>
      </c>
      <c r="AS21">
        <v>7</v>
      </c>
      <c r="AT21">
        <v>55.507669999999997</v>
      </c>
      <c r="AU21">
        <v>1</v>
      </c>
      <c r="AV21">
        <v>57.608150000000002</v>
      </c>
      <c r="AW21">
        <v>1</v>
      </c>
      <c r="AX21">
        <v>51.436019999999999</v>
      </c>
      <c r="AY21">
        <v>1</v>
      </c>
      <c r="AZ21">
        <v>54.072099999999999</v>
      </c>
      <c r="BA21">
        <v>0</v>
      </c>
      <c r="BB21">
        <v>52.008139999999997</v>
      </c>
      <c r="BC21">
        <v>1</v>
      </c>
      <c r="BD21">
        <v>52.748800000000003</v>
      </c>
      <c r="BE21">
        <v>0</v>
      </c>
      <c r="BF21">
        <v>46.132210000000001</v>
      </c>
      <c r="BG21">
        <v>1</v>
      </c>
      <c r="BH21">
        <v>63.330640000000002</v>
      </c>
      <c r="BI21">
        <v>1</v>
      </c>
      <c r="BJ21">
        <v>59.258000000000003</v>
      </c>
      <c r="BK21">
        <v>1</v>
      </c>
      <c r="BL21">
        <v>58.552630000000001</v>
      </c>
      <c r="BM21">
        <v>1</v>
      </c>
      <c r="BN21">
        <v>58.417380000000001</v>
      </c>
      <c r="BO21">
        <v>3</v>
      </c>
      <c r="BP21">
        <v>50.533389999999997</v>
      </c>
      <c r="BQ21">
        <v>5</v>
      </c>
      <c r="BR21">
        <v>53.690480000000001</v>
      </c>
      <c r="BS21">
        <v>5</v>
      </c>
      <c r="BT21">
        <v>46.582050000000002</v>
      </c>
      <c r="BU21">
        <v>13</v>
      </c>
      <c r="BV21">
        <v>43.821249999999999</v>
      </c>
      <c r="BW21">
        <v>1</v>
      </c>
      <c r="BX21">
        <v>34.81456</v>
      </c>
      <c r="BY21">
        <v>2</v>
      </c>
      <c r="BZ21">
        <v>49.768439999999998</v>
      </c>
      <c r="CA21">
        <v>4</v>
      </c>
      <c r="CB21">
        <v>46.882330000000003</v>
      </c>
      <c r="CC21">
        <v>4</v>
      </c>
      <c r="CD21">
        <v>54.274520000000003</v>
      </c>
      <c r="CE21">
        <v>2</v>
      </c>
      <c r="CF21">
        <v>51.587870000000002</v>
      </c>
      <c r="CG21">
        <v>7</v>
      </c>
      <c r="CH21">
        <v>49.14481</v>
      </c>
      <c r="CI21">
        <v>3</v>
      </c>
      <c r="CJ21">
        <v>55.18327</v>
      </c>
      <c r="CK21">
        <v>5</v>
      </c>
      <c r="CL21">
        <v>21.68675</v>
      </c>
      <c r="CM21">
        <v>2</v>
      </c>
      <c r="CN21">
        <v>46.854239999999997</v>
      </c>
      <c r="CO21">
        <v>3</v>
      </c>
      <c r="CP21">
        <v>44.732280000000003</v>
      </c>
      <c r="CQ21">
        <v>3</v>
      </c>
      <c r="CR21">
        <v>22.685189999999999</v>
      </c>
      <c r="CS21">
        <v>0</v>
      </c>
      <c r="CT21">
        <v>44.521630000000002</v>
      </c>
      <c r="CU21">
        <v>8</v>
      </c>
      <c r="CV21">
        <v>55.146059999999999</v>
      </c>
      <c r="CW21">
        <v>2</v>
      </c>
      <c r="CX21">
        <v>65.363259999999997</v>
      </c>
      <c r="CY21">
        <v>0</v>
      </c>
      <c r="CZ21">
        <v>54.146659999999997</v>
      </c>
      <c r="DA21">
        <v>1</v>
      </c>
      <c r="DB21">
        <v>53.994210000000002</v>
      </c>
      <c r="DC21">
        <v>0</v>
      </c>
      <c r="DD21">
        <v>31.644069999999999</v>
      </c>
      <c r="DE21">
        <v>4</v>
      </c>
      <c r="DF21">
        <v>44.975549999999998</v>
      </c>
      <c r="DG21">
        <v>1</v>
      </c>
    </row>
    <row r="22" spans="1:111" x14ac:dyDescent="0.25">
      <c r="A22">
        <v>1988</v>
      </c>
      <c r="B22">
        <v>16.252179999999999</v>
      </c>
      <c r="C22">
        <v>5</v>
      </c>
      <c r="D22">
        <v>37.976889999999997</v>
      </c>
      <c r="E22">
        <v>5</v>
      </c>
      <c r="F22">
        <v>54.284100000000002</v>
      </c>
      <c r="G22">
        <v>1</v>
      </c>
      <c r="H22">
        <v>51.325299999999999</v>
      </c>
      <c r="I22">
        <v>2</v>
      </c>
      <c r="J22">
        <v>50.752290000000002</v>
      </c>
      <c r="K22">
        <v>0</v>
      </c>
      <c r="L22">
        <v>39.597320000000003</v>
      </c>
      <c r="M22">
        <v>3</v>
      </c>
      <c r="N22">
        <v>31.34029</v>
      </c>
      <c r="O22">
        <v>2</v>
      </c>
      <c r="P22">
        <v>43.887979999999999</v>
      </c>
      <c r="Q22">
        <v>4</v>
      </c>
      <c r="R22">
        <v>51.096670000000003</v>
      </c>
      <c r="S22">
        <v>3</v>
      </c>
      <c r="T22">
        <v>44.277540000000002</v>
      </c>
      <c r="U22">
        <v>7</v>
      </c>
      <c r="V22">
        <v>55.821719999999999</v>
      </c>
      <c r="W22">
        <v>4</v>
      </c>
      <c r="X22">
        <v>38.817079999999997</v>
      </c>
      <c r="Y22">
        <v>1</v>
      </c>
      <c r="Z22">
        <v>43.502049999999997</v>
      </c>
      <c r="AA22">
        <v>7</v>
      </c>
      <c r="AB22">
        <v>58.560469011857549</v>
      </c>
      <c r="AC22">
        <v>3</v>
      </c>
      <c r="AD22">
        <v>46.548819999999999</v>
      </c>
      <c r="AE22">
        <v>2</v>
      </c>
      <c r="AF22">
        <v>56.385590000000001</v>
      </c>
      <c r="AG22">
        <v>4</v>
      </c>
      <c r="AH22">
        <v>43.478470000000002</v>
      </c>
      <c r="AI22">
        <v>2</v>
      </c>
      <c r="AJ22">
        <v>54.939543952569181</v>
      </c>
      <c r="AK22">
        <v>2</v>
      </c>
      <c r="AL22">
        <v>57.505870000000002</v>
      </c>
      <c r="AM22">
        <v>2</v>
      </c>
      <c r="AN22">
        <v>60.205480000000001</v>
      </c>
      <c r="AO22">
        <v>4</v>
      </c>
      <c r="AP22">
        <v>41.618029999999997</v>
      </c>
      <c r="AQ22">
        <v>6</v>
      </c>
      <c r="AR22">
        <v>44.656573438735222</v>
      </c>
      <c r="AS22">
        <v>3</v>
      </c>
      <c r="AT22">
        <v>54.105939999999997</v>
      </c>
      <c r="AU22">
        <v>3</v>
      </c>
      <c r="AV22">
        <v>59.337020000000003</v>
      </c>
      <c r="AW22">
        <v>0</v>
      </c>
      <c r="AX22">
        <v>51.436019999999999</v>
      </c>
      <c r="AY22">
        <v>2</v>
      </c>
      <c r="AZ22">
        <v>54.072099999999999</v>
      </c>
      <c r="BA22">
        <v>1</v>
      </c>
      <c r="BB22">
        <v>56.522370000000002</v>
      </c>
      <c r="BC22">
        <v>1</v>
      </c>
      <c r="BD22">
        <v>52.748800000000003</v>
      </c>
      <c r="BE22">
        <v>2</v>
      </c>
      <c r="BF22">
        <v>46.132210000000001</v>
      </c>
      <c r="BG22">
        <v>1</v>
      </c>
      <c r="BH22">
        <v>63.330640000000002</v>
      </c>
      <c r="BI22">
        <v>0</v>
      </c>
      <c r="BJ22">
        <v>56.373019999999997</v>
      </c>
      <c r="BK22">
        <v>2</v>
      </c>
      <c r="BL22">
        <v>58.552630000000001</v>
      </c>
      <c r="BM22">
        <v>1</v>
      </c>
      <c r="BN22">
        <v>51.664360000000002</v>
      </c>
      <c r="BO22">
        <v>3</v>
      </c>
      <c r="BP22">
        <v>46.659019999999998</v>
      </c>
      <c r="BQ22">
        <v>0</v>
      </c>
      <c r="BR22">
        <v>53.690480000000001</v>
      </c>
      <c r="BS22">
        <v>8</v>
      </c>
      <c r="BT22">
        <v>46.582050000000002</v>
      </c>
      <c r="BU22">
        <v>4</v>
      </c>
      <c r="BV22">
        <v>42.459769999999999</v>
      </c>
      <c r="BW22">
        <v>0</v>
      </c>
      <c r="BX22">
        <v>34.674979999999998</v>
      </c>
      <c r="BY22">
        <v>3</v>
      </c>
      <c r="BZ22">
        <v>45.733400000000003</v>
      </c>
      <c r="CA22">
        <v>9</v>
      </c>
      <c r="CB22">
        <v>50.328879999999998</v>
      </c>
      <c r="CC22">
        <v>4</v>
      </c>
      <c r="CD22">
        <v>51.095579999999998</v>
      </c>
      <c r="CE22">
        <v>9</v>
      </c>
      <c r="CF22">
        <v>54.038670000000003</v>
      </c>
      <c r="CG22">
        <v>4</v>
      </c>
      <c r="CH22">
        <v>49.777540000000002</v>
      </c>
      <c r="CI22">
        <v>0</v>
      </c>
      <c r="CJ22">
        <v>52.24559</v>
      </c>
      <c r="CK22">
        <v>3</v>
      </c>
      <c r="CL22">
        <v>21.68675</v>
      </c>
      <c r="CM22">
        <v>3</v>
      </c>
      <c r="CN22">
        <v>29.965160000000001</v>
      </c>
      <c r="CO22">
        <v>2</v>
      </c>
      <c r="CP22">
        <v>45.767699999999998</v>
      </c>
      <c r="CQ22">
        <v>3</v>
      </c>
      <c r="CR22">
        <v>27.340820000000001</v>
      </c>
      <c r="CS22">
        <v>1</v>
      </c>
      <c r="CT22">
        <v>44.650230000000001</v>
      </c>
      <c r="CU22">
        <v>2</v>
      </c>
      <c r="CV22">
        <v>56.205460000000002</v>
      </c>
      <c r="CW22">
        <v>1</v>
      </c>
      <c r="CX22">
        <v>52.327750000000002</v>
      </c>
      <c r="CY22">
        <v>7</v>
      </c>
      <c r="CZ22">
        <v>55.931399999999996</v>
      </c>
      <c r="DA22">
        <v>1</v>
      </c>
      <c r="DB22">
        <v>53.994210000000002</v>
      </c>
      <c r="DC22">
        <v>3</v>
      </c>
      <c r="DD22">
        <v>32.315550000000002</v>
      </c>
      <c r="DE22">
        <v>1</v>
      </c>
      <c r="DF22">
        <v>47.179479999999998</v>
      </c>
      <c r="DG22">
        <v>3</v>
      </c>
    </row>
    <row r="23" spans="1:111" x14ac:dyDescent="0.25">
      <c r="A23">
        <v>1989</v>
      </c>
      <c r="B23">
        <v>15.06986</v>
      </c>
      <c r="C23">
        <v>4</v>
      </c>
      <c r="D23">
        <v>39.142969999999998</v>
      </c>
      <c r="E23">
        <v>0</v>
      </c>
      <c r="F23">
        <v>55.416550000000001</v>
      </c>
      <c r="G23">
        <v>3</v>
      </c>
      <c r="H23">
        <v>50.980260000000001</v>
      </c>
      <c r="I23">
        <v>0</v>
      </c>
      <c r="J23">
        <v>52.817309999999999</v>
      </c>
      <c r="K23">
        <v>1</v>
      </c>
      <c r="L23">
        <v>39.597320000000003</v>
      </c>
      <c r="M23">
        <v>4</v>
      </c>
      <c r="N23">
        <v>33.893219999999999</v>
      </c>
      <c r="O23">
        <v>2</v>
      </c>
      <c r="P23">
        <v>46.625230000000002</v>
      </c>
      <c r="Q23">
        <v>2</v>
      </c>
      <c r="R23">
        <v>51.096670000000003</v>
      </c>
      <c r="S23">
        <v>2</v>
      </c>
      <c r="T23">
        <v>42.848199999999999</v>
      </c>
      <c r="U23">
        <v>12</v>
      </c>
      <c r="V23">
        <v>55.821719999999999</v>
      </c>
      <c r="W23">
        <v>3</v>
      </c>
      <c r="X23">
        <v>40.240870000000001</v>
      </c>
      <c r="Y23">
        <v>5</v>
      </c>
      <c r="Z23">
        <v>43.502049999999997</v>
      </c>
      <c r="AA23">
        <v>3</v>
      </c>
      <c r="AB23">
        <v>59.020709644268663</v>
      </c>
      <c r="AC23">
        <v>5</v>
      </c>
      <c r="AD23">
        <v>46.62921</v>
      </c>
      <c r="AE23">
        <v>5</v>
      </c>
      <c r="AF23">
        <v>55.490029999999997</v>
      </c>
      <c r="AG23">
        <v>3</v>
      </c>
      <c r="AH23">
        <v>42.973370000000003</v>
      </c>
      <c r="AI23">
        <v>3</v>
      </c>
      <c r="AJ23">
        <v>55.050753488142277</v>
      </c>
      <c r="AK23">
        <v>2</v>
      </c>
      <c r="AL23">
        <v>57.981380000000001</v>
      </c>
      <c r="AM23">
        <v>1</v>
      </c>
      <c r="AN23">
        <v>61.901470000000003</v>
      </c>
      <c r="AO23">
        <v>4</v>
      </c>
      <c r="AP23">
        <v>45.521560000000001</v>
      </c>
      <c r="AQ23">
        <v>1</v>
      </c>
      <c r="AR23">
        <v>45.404778468379391</v>
      </c>
      <c r="AS23">
        <v>3</v>
      </c>
      <c r="AT23">
        <v>57.345649999999999</v>
      </c>
      <c r="AU23">
        <v>2</v>
      </c>
      <c r="AV23">
        <v>59.704230000000003</v>
      </c>
      <c r="AW23">
        <v>0</v>
      </c>
      <c r="AX23">
        <v>51.436019999999999</v>
      </c>
      <c r="AY23">
        <v>0</v>
      </c>
      <c r="AZ23">
        <v>52.81767</v>
      </c>
      <c r="BA23">
        <v>0</v>
      </c>
      <c r="BB23">
        <v>54.993000000000002</v>
      </c>
      <c r="BC23">
        <v>0</v>
      </c>
      <c r="BD23">
        <v>54.392189999999999</v>
      </c>
      <c r="BE23">
        <v>0</v>
      </c>
      <c r="BF23">
        <v>46.132210000000001</v>
      </c>
      <c r="BG23">
        <v>1</v>
      </c>
      <c r="BH23">
        <v>63.330640000000002</v>
      </c>
      <c r="BI23">
        <v>1</v>
      </c>
      <c r="BJ23">
        <v>38.416420000000002</v>
      </c>
      <c r="BK23">
        <v>4</v>
      </c>
      <c r="BL23">
        <v>57.253599999999999</v>
      </c>
      <c r="BM23">
        <v>1</v>
      </c>
      <c r="BN23">
        <v>60.051879999999997</v>
      </c>
      <c r="BO23">
        <v>4</v>
      </c>
      <c r="BP23">
        <v>46.659019999999998</v>
      </c>
      <c r="BQ23">
        <v>3</v>
      </c>
      <c r="BR23">
        <v>53.690480000000001</v>
      </c>
      <c r="BS23">
        <v>5</v>
      </c>
      <c r="BT23">
        <v>34.873240000000003</v>
      </c>
      <c r="BU23">
        <v>0</v>
      </c>
      <c r="BV23">
        <v>41.3872</v>
      </c>
      <c r="BW23">
        <v>0</v>
      </c>
      <c r="BX23">
        <v>35.21123</v>
      </c>
      <c r="BY23">
        <v>1</v>
      </c>
      <c r="BZ23">
        <v>48.679740000000002</v>
      </c>
      <c r="CA23">
        <v>4</v>
      </c>
      <c r="CB23">
        <v>49.783029999999997</v>
      </c>
      <c r="CC23">
        <v>3</v>
      </c>
      <c r="CD23">
        <v>51.813330000000001</v>
      </c>
      <c r="CE23">
        <v>2</v>
      </c>
      <c r="CF23">
        <v>54.758789999999998</v>
      </c>
      <c r="CG23">
        <v>2</v>
      </c>
      <c r="CH23">
        <v>50.661940000000001</v>
      </c>
      <c r="CI23">
        <v>3</v>
      </c>
      <c r="CJ23">
        <v>52.24559</v>
      </c>
      <c r="CK23">
        <v>1</v>
      </c>
      <c r="CL23">
        <v>21.68675</v>
      </c>
      <c r="CM23">
        <v>4</v>
      </c>
      <c r="CN23">
        <v>29.314440000000001</v>
      </c>
      <c r="CO23">
        <v>16</v>
      </c>
      <c r="CP23">
        <v>45.826230000000002</v>
      </c>
      <c r="CQ23">
        <v>3</v>
      </c>
      <c r="CR23">
        <v>25.609760000000001</v>
      </c>
      <c r="CS23">
        <v>2</v>
      </c>
      <c r="CT23">
        <v>43.29242</v>
      </c>
      <c r="CU23">
        <v>0</v>
      </c>
      <c r="CV23">
        <v>55.178730000000002</v>
      </c>
      <c r="CW23">
        <v>0</v>
      </c>
      <c r="CX23">
        <v>52.327750000000002</v>
      </c>
      <c r="CY23">
        <v>5</v>
      </c>
      <c r="CZ23">
        <v>56.713299999999997</v>
      </c>
      <c r="DA23">
        <v>0</v>
      </c>
      <c r="DB23">
        <v>53.251130000000003</v>
      </c>
      <c r="DC23">
        <v>3</v>
      </c>
      <c r="DD23">
        <v>33.01972</v>
      </c>
      <c r="DE23">
        <v>1</v>
      </c>
      <c r="DF23">
        <v>46.746769999999998</v>
      </c>
      <c r="DG23">
        <v>1</v>
      </c>
    </row>
    <row r="24" spans="1:111" x14ac:dyDescent="0.25">
      <c r="A24">
        <v>1990</v>
      </c>
      <c r="B24">
        <v>16.046510000000001</v>
      </c>
      <c r="C24">
        <v>2</v>
      </c>
      <c r="D24">
        <v>38.00432</v>
      </c>
      <c r="E24">
        <v>2</v>
      </c>
      <c r="F24">
        <v>55.906309999999998</v>
      </c>
      <c r="G24">
        <v>1</v>
      </c>
      <c r="H24">
        <v>47.079659999999997</v>
      </c>
      <c r="I24">
        <v>4</v>
      </c>
      <c r="J24">
        <v>53.528129999999997</v>
      </c>
      <c r="K24">
        <v>1</v>
      </c>
      <c r="L24">
        <v>39.597320000000003</v>
      </c>
      <c r="M24">
        <v>6</v>
      </c>
      <c r="N24">
        <v>33.893219999999999</v>
      </c>
      <c r="O24">
        <v>3</v>
      </c>
      <c r="P24">
        <v>47.738329999999998</v>
      </c>
      <c r="Q24">
        <v>0</v>
      </c>
      <c r="R24">
        <v>51.096670000000003</v>
      </c>
      <c r="S24">
        <v>1</v>
      </c>
      <c r="T24">
        <v>46.34684</v>
      </c>
      <c r="U24">
        <v>9</v>
      </c>
      <c r="V24">
        <v>55.821719999999999</v>
      </c>
      <c r="W24">
        <v>5</v>
      </c>
      <c r="X24">
        <v>38.98592</v>
      </c>
      <c r="Y24">
        <v>4</v>
      </c>
      <c r="Z24">
        <v>43.502049999999997</v>
      </c>
      <c r="AA24">
        <v>3</v>
      </c>
      <c r="AB24">
        <v>59.480950276679778</v>
      </c>
      <c r="AC24">
        <v>0</v>
      </c>
      <c r="AD24">
        <v>49.035559999999997</v>
      </c>
      <c r="AE24">
        <v>1</v>
      </c>
      <c r="AF24">
        <v>57.904809999999998</v>
      </c>
      <c r="AG24">
        <v>8</v>
      </c>
      <c r="AH24">
        <v>42.723280000000003</v>
      </c>
      <c r="AI24">
        <v>9</v>
      </c>
      <c r="AJ24">
        <v>55.161963023715401</v>
      </c>
      <c r="AK24">
        <v>2</v>
      </c>
      <c r="AL24">
        <v>57.110309999999998</v>
      </c>
      <c r="AM24">
        <v>2</v>
      </c>
      <c r="AN24">
        <v>61.09131</v>
      </c>
      <c r="AO24">
        <v>0</v>
      </c>
      <c r="AP24">
        <v>45.521560000000001</v>
      </c>
      <c r="AQ24">
        <v>3</v>
      </c>
      <c r="AR24">
        <v>46.152983498023559</v>
      </c>
      <c r="AS24">
        <v>2</v>
      </c>
      <c r="AT24">
        <v>56.856999999999999</v>
      </c>
      <c r="AU24">
        <v>0</v>
      </c>
      <c r="AV24">
        <v>59.72007</v>
      </c>
      <c r="AW24">
        <v>0</v>
      </c>
      <c r="AX24">
        <v>51.436019999999999</v>
      </c>
      <c r="AY24">
        <v>1</v>
      </c>
      <c r="AZ24">
        <v>52.81767</v>
      </c>
      <c r="BA24">
        <v>0</v>
      </c>
      <c r="BB24">
        <v>54.959490000000002</v>
      </c>
      <c r="BC24">
        <v>1</v>
      </c>
      <c r="BD24">
        <v>54.102620000000002</v>
      </c>
      <c r="BE24">
        <v>1</v>
      </c>
      <c r="BF24">
        <v>46.132210000000001</v>
      </c>
      <c r="BG24">
        <v>2</v>
      </c>
      <c r="BH24">
        <v>63.330640000000002</v>
      </c>
      <c r="BI24">
        <v>0</v>
      </c>
      <c r="BJ24">
        <v>38.416420000000002</v>
      </c>
      <c r="BK24">
        <v>3</v>
      </c>
      <c r="BL24">
        <v>57.253599999999999</v>
      </c>
      <c r="BM24">
        <v>0</v>
      </c>
      <c r="BN24">
        <v>57.295920000000002</v>
      </c>
      <c r="BO24">
        <v>4</v>
      </c>
      <c r="BP24">
        <v>54.961039999999997</v>
      </c>
      <c r="BQ24">
        <v>1</v>
      </c>
      <c r="BR24">
        <v>71.19914</v>
      </c>
      <c r="BS24">
        <v>4</v>
      </c>
      <c r="BT24">
        <v>34.873240000000003</v>
      </c>
      <c r="BU24">
        <v>13</v>
      </c>
      <c r="BV24">
        <v>45.957349999999998</v>
      </c>
      <c r="BW24">
        <v>4</v>
      </c>
      <c r="BX24">
        <v>36.118819999999999</v>
      </c>
      <c r="BY24">
        <v>0</v>
      </c>
      <c r="BZ24">
        <v>48.952249999999999</v>
      </c>
      <c r="CA24">
        <v>0</v>
      </c>
      <c r="CB24">
        <v>53.120480000000001</v>
      </c>
      <c r="CC24">
        <v>1</v>
      </c>
      <c r="CD24">
        <v>51.743679999999998</v>
      </c>
      <c r="CE24">
        <v>2</v>
      </c>
      <c r="CF24">
        <v>52.627310000000001</v>
      </c>
      <c r="CG24">
        <v>2</v>
      </c>
      <c r="CH24">
        <v>50.661940000000001</v>
      </c>
      <c r="CI24">
        <v>0</v>
      </c>
      <c r="CJ24">
        <v>53.378590000000003</v>
      </c>
      <c r="CK24">
        <v>0</v>
      </c>
      <c r="CL24">
        <v>21.68675</v>
      </c>
      <c r="CM24">
        <v>4</v>
      </c>
      <c r="CN24">
        <v>32.163350000000001</v>
      </c>
      <c r="CO24">
        <v>7</v>
      </c>
      <c r="CP24">
        <v>47.535640000000001</v>
      </c>
      <c r="CQ24">
        <v>4</v>
      </c>
      <c r="CR24">
        <v>38.580249999999999</v>
      </c>
      <c r="CS24">
        <v>10</v>
      </c>
      <c r="CT24">
        <v>44.321820000000002</v>
      </c>
      <c r="CU24">
        <v>3</v>
      </c>
      <c r="CV24">
        <v>56.594760000000001</v>
      </c>
      <c r="CW24">
        <v>1</v>
      </c>
      <c r="CX24">
        <v>52.327750000000002</v>
      </c>
      <c r="CY24">
        <v>4</v>
      </c>
      <c r="CZ24">
        <v>56.976219999999998</v>
      </c>
      <c r="DA24">
        <v>0</v>
      </c>
      <c r="DB24">
        <v>53.251130000000003</v>
      </c>
      <c r="DC24">
        <v>2</v>
      </c>
      <c r="DD24">
        <v>33.575629999999997</v>
      </c>
      <c r="DE24">
        <v>3</v>
      </c>
      <c r="DF24">
        <v>47.829419999999999</v>
      </c>
      <c r="DG24">
        <v>1</v>
      </c>
    </row>
    <row r="25" spans="1:111" x14ac:dyDescent="0.25">
      <c r="A25">
        <v>1991</v>
      </c>
      <c r="B25">
        <v>17.187239999999999</v>
      </c>
      <c r="C25">
        <v>2</v>
      </c>
      <c r="D25">
        <v>39.696309999999997</v>
      </c>
      <c r="E25">
        <v>1</v>
      </c>
      <c r="F25">
        <v>56.74362</v>
      </c>
      <c r="G25">
        <v>1</v>
      </c>
      <c r="H25">
        <v>49.026339999999998</v>
      </c>
      <c r="I25">
        <v>1</v>
      </c>
      <c r="J25">
        <v>54.203099999999999</v>
      </c>
      <c r="K25">
        <v>0</v>
      </c>
      <c r="L25">
        <v>39.597320000000003</v>
      </c>
      <c r="M25">
        <v>9</v>
      </c>
      <c r="N25">
        <v>27.64284</v>
      </c>
      <c r="O25">
        <v>2</v>
      </c>
      <c r="P25">
        <v>47.738329999999998</v>
      </c>
      <c r="Q25">
        <v>0</v>
      </c>
      <c r="R25">
        <v>51.096670000000003</v>
      </c>
      <c r="S25">
        <v>1</v>
      </c>
      <c r="T25">
        <v>46.34684</v>
      </c>
      <c r="U25">
        <v>0</v>
      </c>
      <c r="V25">
        <v>55.821719999999999</v>
      </c>
      <c r="W25">
        <v>6</v>
      </c>
      <c r="X25">
        <v>39.659559999999999</v>
      </c>
      <c r="Y25">
        <v>0</v>
      </c>
      <c r="Z25">
        <v>43.502049999999997</v>
      </c>
      <c r="AA25">
        <v>3</v>
      </c>
      <c r="AB25">
        <v>59.941190909090892</v>
      </c>
      <c r="AC25">
        <v>5</v>
      </c>
      <c r="AD25">
        <v>56.367429999999999</v>
      </c>
      <c r="AE25">
        <v>6</v>
      </c>
      <c r="AF25">
        <v>59.028219999999997</v>
      </c>
      <c r="AG25">
        <v>2</v>
      </c>
      <c r="AH25">
        <v>34.839820000000003</v>
      </c>
      <c r="AI25">
        <v>14</v>
      </c>
      <c r="AJ25">
        <v>55.273172559288525</v>
      </c>
      <c r="AK25">
        <v>2</v>
      </c>
      <c r="AL25">
        <v>55.743000000000002</v>
      </c>
      <c r="AM25">
        <v>2</v>
      </c>
      <c r="AN25">
        <v>61.09131</v>
      </c>
      <c r="AO25">
        <v>0</v>
      </c>
      <c r="AP25">
        <v>45.521560000000001</v>
      </c>
      <c r="AQ25">
        <v>3</v>
      </c>
      <c r="AR25">
        <v>46.901188527667955</v>
      </c>
      <c r="AS25">
        <v>3</v>
      </c>
      <c r="AT25">
        <v>57.173450000000003</v>
      </c>
      <c r="AU25">
        <v>0</v>
      </c>
      <c r="AV25">
        <v>59.928939999999997</v>
      </c>
      <c r="AW25">
        <v>0</v>
      </c>
      <c r="AX25">
        <v>51.436019999999999</v>
      </c>
      <c r="AY25">
        <v>0</v>
      </c>
      <c r="AZ25">
        <v>53.205080000000002</v>
      </c>
      <c r="BA25">
        <v>0</v>
      </c>
      <c r="BB25">
        <v>56.10915</v>
      </c>
      <c r="BC25">
        <v>0</v>
      </c>
      <c r="BD25">
        <v>54.102620000000002</v>
      </c>
      <c r="BE25">
        <v>0</v>
      </c>
      <c r="BF25">
        <v>45.200369999999999</v>
      </c>
      <c r="BG25">
        <v>3</v>
      </c>
      <c r="BH25">
        <v>63.330640000000002</v>
      </c>
      <c r="BI25">
        <v>1</v>
      </c>
      <c r="BJ25">
        <v>38.416420000000002</v>
      </c>
      <c r="BK25">
        <v>4</v>
      </c>
      <c r="BL25">
        <v>57.253599999999999</v>
      </c>
      <c r="BM25">
        <v>2</v>
      </c>
      <c r="BN25">
        <v>62.847349999999999</v>
      </c>
      <c r="BO25">
        <v>4</v>
      </c>
      <c r="BP25">
        <v>58.191670000000002</v>
      </c>
      <c r="BQ25">
        <v>4</v>
      </c>
      <c r="BR25">
        <v>69.52055</v>
      </c>
      <c r="BS25">
        <v>7</v>
      </c>
      <c r="BT25">
        <v>45.90466</v>
      </c>
      <c r="BU25">
        <v>2</v>
      </c>
      <c r="BV25">
        <v>41.072650000000003</v>
      </c>
      <c r="BW25">
        <v>3</v>
      </c>
      <c r="BX25">
        <v>35.233669999999996</v>
      </c>
      <c r="BY25">
        <v>0</v>
      </c>
      <c r="BZ25">
        <v>47.94529</v>
      </c>
      <c r="CA25">
        <v>1</v>
      </c>
      <c r="CB25">
        <v>51.612789999999997</v>
      </c>
      <c r="CC25">
        <v>1</v>
      </c>
      <c r="CD25">
        <v>52.20129</v>
      </c>
      <c r="CE25">
        <v>3</v>
      </c>
      <c r="CF25">
        <v>52.920250000000003</v>
      </c>
      <c r="CG25">
        <v>6</v>
      </c>
      <c r="CH25">
        <v>50.661940000000001</v>
      </c>
      <c r="CI25">
        <v>0</v>
      </c>
      <c r="CJ25">
        <v>52.921669999999999</v>
      </c>
      <c r="CK25">
        <v>0</v>
      </c>
      <c r="CL25">
        <v>21.68675</v>
      </c>
      <c r="CM25">
        <v>3</v>
      </c>
      <c r="CN25">
        <v>32.163350000000001</v>
      </c>
      <c r="CO25">
        <v>4</v>
      </c>
      <c r="CP25">
        <v>42.67454</v>
      </c>
      <c r="CQ25">
        <v>4</v>
      </c>
      <c r="CR25">
        <v>40.639270000000003</v>
      </c>
      <c r="CS25">
        <v>4</v>
      </c>
      <c r="CT25">
        <v>45.337910000000001</v>
      </c>
      <c r="CU25">
        <v>4</v>
      </c>
      <c r="CV25">
        <v>55.369599999999998</v>
      </c>
      <c r="CW25">
        <v>0</v>
      </c>
      <c r="CX25">
        <v>58.32573</v>
      </c>
      <c r="CY25">
        <v>11</v>
      </c>
      <c r="CZ25">
        <v>57.257910000000003</v>
      </c>
      <c r="DA25">
        <v>0</v>
      </c>
      <c r="DB25">
        <v>54.551020000000001</v>
      </c>
      <c r="DC25">
        <v>4</v>
      </c>
      <c r="DD25">
        <v>35.106560000000002</v>
      </c>
      <c r="DE25">
        <v>2</v>
      </c>
      <c r="DF25">
        <v>48.29045</v>
      </c>
      <c r="DG25">
        <v>0</v>
      </c>
    </row>
    <row r="26" spans="1:111" x14ac:dyDescent="0.25">
      <c r="A26">
        <v>1992</v>
      </c>
      <c r="B26">
        <v>14.3323</v>
      </c>
      <c r="C26">
        <v>13</v>
      </c>
      <c r="D26">
        <v>39.696309999999997</v>
      </c>
      <c r="E26">
        <v>1</v>
      </c>
      <c r="F26">
        <v>57.081009999999999</v>
      </c>
      <c r="G26">
        <v>0</v>
      </c>
      <c r="H26">
        <v>54.509349999999998</v>
      </c>
      <c r="I26">
        <v>3</v>
      </c>
      <c r="J26">
        <v>54.177030000000002</v>
      </c>
      <c r="K26">
        <v>0</v>
      </c>
      <c r="L26">
        <v>39.597320000000003</v>
      </c>
      <c r="M26">
        <v>4</v>
      </c>
      <c r="N26">
        <v>27.309419999999999</v>
      </c>
      <c r="O26">
        <v>5</v>
      </c>
      <c r="P26">
        <v>47.738329999999998</v>
      </c>
      <c r="Q26">
        <v>0</v>
      </c>
      <c r="R26">
        <v>51.096670000000003</v>
      </c>
      <c r="S26">
        <v>2</v>
      </c>
      <c r="T26">
        <v>46.34684</v>
      </c>
      <c r="U26">
        <v>1</v>
      </c>
      <c r="V26">
        <v>58.344810000000003</v>
      </c>
      <c r="W26">
        <v>2</v>
      </c>
      <c r="X26">
        <v>39.732500000000002</v>
      </c>
      <c r="Y26">
        <v>5</v>
      </c>
      <c r="Z26">
        <v>43.502049999999997</v>
      </c>
      <c r="AA26">
        <v>4</v>
      </c>
      <c r="AB26">
        <v>60.401431541502006</v>
      </c>
      <c r="AC26">
        <v>1</v>
      </c>
      <c r="AD26">
        <v>56.367429999999999</v>
      </c>
      <c r="AE26">
        <v>2</v>
      </c>
      <c r="AF26">
        <v>59.028219999999997</v>
      </c>
      <c r="AG26">
        <v>2</v>
      </c>
      <c r="AH26">
        <v>37.279420000000002</v>
      </c>
      <c r="AI26">
        <v>5</v>
      </c>
      <c r="AJ26">
        <v>55.384382094861678</v>
      </c>
      <c r="AK26">
        <v>2</v>
      </c>
      <c r="AL26">
        <v>55.146659999999997</v>
      </c>
      <c r="AM26">
        <v>2</v>
      </c>
      <c r="AN26">
        <v>62.745950000000001</v>
      </c>
      <c r="AO26">
        <v>1</v>
      </c>
      <c r="AP26">
        <v>45.521560000000001</v>
      </c>
      <c r="AQ26">
        <v>4</v>
      </c>
      <c r="AR26">
        <v>47.649393557312123</v>
      </c>
      <c r="AS26">
        <v>4</v>
      </c>
      <c r="AT26">
        <v>56.930689999999998</v>
      </c>
      <c r="AU26">
        <v>1</v>
      </c>
      <c r="AV26">
        <v>59.949719999999999</v>
      </c>
      <c r="AW26">
        <v>0</v>
      </c>
      <c r="AX26">
        <v>51.436019999999999</v>
      </c>
      <c r="AY26">
        <v>0</v>
      </c>
      <c r="AZ26">
        <v>53.205080000000002</v>
      </c>
      <c r="BA26">
        <v>1</v>
      </c>
      <c r="BB26">
        <v>56.10915</v>
      </c>
      <c r="BC26">
        <v>1</v>
      </c>
      <c r="BD26">
        <v>54.102620000000002</v>
      </c>
      <c r="BE26">
        <v>0</v>
      </c>
      <c r="BF26">
        <v>45.200369999999999</v>
      </c>
      <c r="BG26">
        <v>3</v>
      </c>
      <c r="BH26">
        <v>63.330640000000002</v>
      </c>
      <c r="BI26">
        <v>0</v>
      </c>
      <c r="BJ26">
        <v>38.416420000000002</v>
      </c>
      <c r="BK26">
        <v>4</v>
      </c>
      <c r="BL26">
        <v>47.514449999999997</v>
      </c>
      <c r="BM26">
        <v>11</v>
      </c>
      <c r="BN26">
        <v>52.551879999999997</v>
      </c>
      <c r="BO26">
        <v>3</v>
      </c>
      <c r="BP26">
        <v>54.185720000000003</v>
      </c>
      <c r="BQ26">
        <v>1</v>
      </c>
      <c r="BR26">
        <v>69.52055</v>
      </c>
      <c r="BS26">
        <v>0</v>
      </c>
      <c r="BT26">
        <v>45.90466</v>
      </c>
      <c r="BU26">
        <v>11</v>
      </c>
      <c r="BV26">
        <v>42.641640000000002</v>
      </c>
      <c r="BW26">
        <v>1</v>
      </c>
      <c r="BX26">
        <v>35.019770000000001</v>
      </c>
      <c r="BY26">
        <v>1</v>
      </c>
      <c r="BZ26">
        <v>48.117559999999997</v>
      </c>
      <c r="CA26">
        <v>0</v>
      </c>
      <c r="CB26">
        <v>51.612789999999997</v>
      </c>
      <c r="CC26">
        <v>0</v>
      </c>
      <c r="CD26">
        <v>52.745840000000001</v>
      </c>
      <c r="CE26">
        <v>4</v>
      </c>
      <c r="CF26">
        <v>56.98113</v>
      </c>
      <c r="CG26">
        <v>4</v>
      </c>
      <c r="CH26">
        <v>50.661940000000001</v>
      </c>
      <c r="CI26">
        <v>0</v>
      </c>
      <c r="CJ26">
        <v>52.820659999999997</v>
      </c>
      <c r="CK26">
        <v>0</v>
      </c>
      <c r="CL26">
        <v>21.68675</v>
      </c>
      <c r="CM26">
        <v>4</v>
      </c>
      <c r="CN26">
        <v>46.70187</v>
      </c>
      <c r="CO26">
        <v>6</v>
      </c>
      <c r="CP26">
        <v>42.67454</v>
      </c>
      <c r="CQ26">
        <v>7</v>
      </c>
      <c r="CR26">
        <v>43.703699999999998</v>
      </c>
      <c r="CS26">
        <v>4</v>
      </c>
      <c r="CT26">
        <v>43.209020000000002</v>
      </c>
      <c r="CU26">
        <v>3</v>
      </c>
      <c r="CV26">
        <v>54.349980000000002</v>
      </c>
      <c r="CW26">
        <v>0</v>
      </c>
      <c r="CX26">
        <v>58.32573</v>
      </c>
      <c r="CY26">
        <v>2</v>
      </c>
      <c r="CZ26">
        <v>56.555120000000002</v>
      </c>
      <c r="DA26">
        <v>0</v>
      </c>
      <c r="DB26">
        <v>54.998629999999999</v>
      </c>
      <c r="DC26">
        <v>4</v>
      </c>
      <c r="DD26">
        <v>33.723689999999998</v>
      </c>
      <c r="DE26">
        <v>4</v>
      </c>
      <c r="DF26">
        <v>49.262810000000002</v>
      </c>
      <c r="DG26">
        <v>1</v>
      </c>
    </row>
    <row r="27" spans="1:111" x14ac:dyDescent="0.25">
      <c r="A27">
        <v>1993</v>
      </c>
      <c r="B27">
        <v>19.002700000000001</v>
      </c>
      <c r="C27">
        <v>9</v>
      </c>
      <c r="D27">
        <v>42.714640000000003</v>
      </c>
      <c r="E27">
        <v>1</v>
      </c>
      <c r="F27">
        <v>57.263280000000002</v>
      </c>
      <c r="G27">
        <v>1</v>
      </c>
      <c r="H27">
        <v>54.99971</v>
      </c>
      <c r="I27">
        <v>2</v>
      </c>
      <c r="J27">
        <v>54.177030000000002</v>
      </c>
      <c r="K27">
        <v>0</v>
      </c>
      <c r="L27">
        <v>39.597320000000003</v>
      </c>
      <c r="M27">
        <v>5</v>
      </c>
      <c r="N27">
        <v>31.661989999999999</v>
      </c>
      <c r="O27">
        <v>0</v>
      </c>
      <c r="P27">
        <v>47.814399999999999</v>
      </c>
      <c r="Q27">
        <v>0</v>
      </c>
      <c r="R27">
        <v>51.096670000000003</v>
      </c>
      <c r="S27">
        <v>2</v>
      </c>
      <c r="T27">
        <v>46.34684</v>
      </c>
      <c r="U27">
        <v>4</v>
      </c>
      <c r="V27">
        <v>66.454449999999994</v>
      </c>
      <c r="W27">
        <v>10</v>
      </c>
      <c r="X27">
        <v>40.146889999999999</v>
      </c>
      <c r="Y27">
        <v>4</v>
      </c>
      <c r="Z27">
        <v>43.502049999999997</v>
      </c>
      <c r="AA27">
        <v>3</v>
      </c>
      <c r="AB27">
        <v>60.374830000000003</v>
      </c>
      <c r="AC27">
        <v>8</v>
      </c>
      <c r="AD27">
        <v>57.8125</v>
      </c>
      <c r="AE27">
        <v>2</v>
      </c>
      <c r="AF27">
        <v>57.708620000000003</v>
      </c>
      <c r="AG27">
        <v>10</v>
      </c>
      <c r="AH27">
        <v>47.087000000000003</v>
      </c>
      <c r="AI27">
        <v>3</v>
      </c>
      <c r="AJ27">
        <v>52.240499999999997</v>
      </c>
      <c r="AK27">
        <v>5</v>
      </c>
      <c r="AL27">
        <v>54.406289999999998</v>
      </c>
      <c r="AM27">
        <v>3</v>
      </c>
      <c r="AN27">
        <v>63.003830000000001</v>
      </c>
      <c r="AO27">
        <v>2</v>
      </c>
      <c r="AP27">
        <v>48.082000000000001</v>
      </c>
      <c r="AQ27">
        <v>3</v>
      </c>
      <c r="AR27">
        <v>48.589109999999998</v>
      </c>
      <c r="AS27">
        <v>3</v>
      </c>
      <c r="AT27">
        <v>56.930689999999998</v>
      </c>
      <c r="AU27">
        <v>0</v>
      </c>
      <c r="AV27">
        <v>60.07517</v>
      </c>
      <c r="AW27">
        <v>0</v>
      </c>
      <c r="AX27">
        <v>51.436019999999999</v>
      </c>
      <c r="AY27">
        <v>1</v>
      </c>
      <c r="AZ27">
        <v>53.205080000000002</v>
      </c>
      <c r="BA27">
        <v>1</v>
      </c>
      <c r="BB27">
        <v>56.641219999999997</v>
      </c>
      <c r="BC27">
        <v>1</v>
      </c>
      <c r="BD27">
        <v>54.102620000000002</v>
      </c>
      <c r="BE27">
        <v>0</v>
      </c>
      <c r="BF27">
        <v>45.200369999999999</v>
      </c>
      <c r="BG27">
        <v>3</v>
      </c>
      <c r="BH27">
        <v>63.330640000000002</v>
      </c>
      <c r="BI27">
        <v>3</v>
      </c>
      <c r="BJ27">
        <v>38.416420000000002</v>
      </c>
      <c r="BK27">
        <v>6</v>
      </c>
      <c r="BL27">
        <v>49.468290000000003</v>
      </c>
      <c r="BM27">
        <v>6</v>
      </c>
      <c r="BN27">
        <v>57.976649999999999</v>
      </c>
      <c r="BO27">
        <v>6</v>
      </c>
      <c r="BP27">
        <v>56.308050000000001</v>
      </c>
      <c r="BQ27">
        <v>2</v>
      </c>
      <c r="BR27">
        <v>72.227490000000003</v>
      </c>
      <c r="BS27">
        <v>0</v>
      </c>
      <c r="BT27">
        <v>45.90466</v>
      </c>
      <c r="BU27">
        <v>4</v>
      </c>
      <c r="BV27">
        <v>38.546590000000002</v>
      </c>
      <c r="BW27">
        <v>1</v>
      </c>
      <c r="BX27">
        <v>35.517449999999997</v>
      </c>
      <c r="BY27">
        <v>0</v>
      </c>
      <c r="BZ27">
        <v>49.648820000000001</v>
      </c>
      <c r="CA27">
        <v>0</v>
      </c>
      <c r="CB27">
        <v>51.612789999999997</v>
      </c>
      <c r="CC27">
        <v>0</v>
      </c>
      <c r="CD27">
        <v>53.699649999999998</v>
      </c>
      <c r="CE27">
        <v>2</v>
      </c>
      <c r="CF27">
        <v>58.473089999999999</v>
      </c>
      <c r="CG27">
        <v>0</v>
      </c>
      <c r="CH27">
        <v>50.661940000000001</v>
      </c>
      <c r="CI27">
        <v>0</v>
      </c>
      <c r="CJ27">
        <v>53.984340000000003</v>
      </c>
      <c r="CK27">
        <v>1</v>
      </c>
      <c r="CL27">
        <v>21.68675</v>
      </c>
      <c r="CM27">
        <v>4</v>
      </c>
      <c r="CN27">
        <v>47.408650000000002</v>
      </c>
      <c r="CO27">
        <v>4</v>
      </c>
      <c r="CP27">
        <v>44.094380000000001</v>
      </c>
      <c r="CQ27">
        <v>5</v>
      </c>
      <c r="CR27">
        <v>39.042819999999999</v>
      </c>
      <c r="CS27">
        <v>1</v>
      </c>
      <c r="CT27">
        <v>46.565049999999999</v>
      </c>
      <c r="CU27">
        <v>5</v>
      </c>
      <c r="CV27">
        <v>54.658909999999999</v>
      </c>
      <c r="CW27">
        <v>0</v>
      </c>
      <c r="CX27">
        <v>58.32573</v>
      </c>
      <c r="CY27">
        <v>0</v>
      </c>
      <c r="CZ27">
        <v>56.401870000000002</v>
      </c>
      <c r="DA27">
        <v>0</v>
      </c>
      <c r="DB27">
        <v>57.69979</v>
      </c>
      <c r="DC27">
        <v>4</v>
      </c>
      <c r="DD27">
        <v>35.231000000000002</v>
      </c>
      <c r="DE27">
        <v>4</v>
      </c>
      <c r="DF27">
        <v>48.487740000000002</v>
      </c>
      <c r="DG27">
        <v>1</v>
      </c>
    </row>
    <row r="28" spans="1:111" x14ac:dyDescent="0.25">
      <c r="A28">
        <v>1994</v>
      </c>
      <c r="B28">
        <v>19.002700000000001</v>
      </c>
      <c r="C28">
        <v>4</v>
      </c>
      <c r="D28">
        <v>41.987769999999998</v>
      </c>
      <c r="E28">
        <v>1</v>
      </c>
      <c r="F28">
        <v>57.263280000000002</v>
      </c>
      <c r="G28">
        <v>0</v>
      </c>
      <c r="H28">
        <v>55.286140000000003</v>
      </c>
      <c r="I28">
        <v>1</v>
      </c>
      <c r="J28">
        <v>54.66583</v>
      </c>
      <c r="K28">
        <v>0</v>
      </c>
      <c r="L28">
        <v>39.597320000000003</v>
      </c>
      <c r="M28">
        <v>5</v>
      </c>
      <c r="N28">
        <v>29.659020000000002</v>
      </c>
      <c r="O28">
        <v>3</v>
      </c>
      <c r="P28">
        <v>50.628320000000002</v>
      </c>
      <c r="Q28">
        <v>0</v>
      </c>
      <c r="R28">
        <v>34.049869999999999</v>
      </c>
      <c r="S28">
        <v>3</v>
      </c>
      <c r="T28">
        <v>46.34684</v>
      </c>
      <c r="U28">
        <v>5</v>
      </c>
      <c r="V28">
        <v>56.305300000000003</v>
      </c>
      <c r="W28">
        <v>7</v>
      </c>
      <c r="X28">
        <v>41.879359999999998</v>
      </c>
      <c r="Y28">
        <v>1</v>
      </c>
      <c r="Z28">
        <v>56.068019999999997</v>
      </c>
      <c r="AA28">
        <v>6</v>
      </c>
      <c r="AB28">
        <v>51.332700000000003</v>
      </c>
      <c r="AC28">
        <v>15</v>
      </c>
      <c r="AD28">
        <v>54.656489999999998</v>
      </c>
      <c r="AE28">
        <v>1</v>
      </c>
      <c r="AF28">
        <v>59.55686</v>
      </c>
      <c r="AG28">
        <v>0</v>
      </c>
      <c r="AH28">
        <v>51.21508</v>
      </c>
      <c r="AI28">
        <v>0</v>
      </c>
      <c r="AJ28">
        <v>52.240499999999997</v>
      </c>
      <c r="AK28">
        <v>3</v>
      </c>
      <c r="AL28">
        <v>53.465809999999998</v>
      </c>
      <c r="AM28">
        <v>4</v>
      </c>
      <c r="AN28">
        <v>64.873429999999999</v>
      </c>
      <c r="AO28">
        <v>6</v>
      </c>
      <c r="AP28">
        <v>48.082000000000001</v>
      </c>
      <c r="AQ28">
        <v>4</v>
      </c>
      <c r="AR28">
        <v>49.381839999999997</v>
      </c>
      <c r="AS28">
        <v>3</v>
      </c>
      <c r="AT28">
        <v>57.89714</v>
      </c>
      <c r="AU28">
        <v>0</v>
      </c>
      <c r="AV28">
        <v>60.07517</v>
      </c>
      <c r="AW28">
        <v>0</v>
      </c>
      <c r="AX28">
        <v>51.436019999999999</v>
      </c>
      <c r="AY28">
        <v>0</v>
      </c>
      <c r="AZ28">
        <v>53.205080000000002</v>
      </c>
      <c r="BA28">
        <v>0</v>
      </c>
      <c r="BB28">
        <v>56.641219999999997</v>
      </c>
      <c r="BC28">
        <v>2</v>
      </c>
      <c r="BD28">
        <v>54.102620000000002</v>
      </c>
      <c r="BE28">
        <v>0</v>
      </c>
      <c r="BF28">
        <v>45.200369999999999</v>
      </c>
      <c r="BG28">
        <v>2</v>
      </c>
      <c r="BH28">
        <v>64.937330000000003</v>
      </c>
      <c r="BI28">
        <v>0</v>
      </c>
      <c r="BJ28">
        <v>38.416420000000002</v>
      </c>
      <c r="BK28">
        <v>9</v>
      </c>
      <c r="BL28">
        <v>49.468290000000003</v>
      </c>
      <c r="BM28">
        <v>9</v>
      </c>
      <c r="BN28">
        <v>54.88608</v>
      </c>
      <c r="BO28">
        <v>5</v>
      </c>
      <c r="BP28">
        <v>55.597850000000001</v>
      </c>
      <c r="BQ28">
        <v>0</v>
      </c>
      <c r="BR28">
        <v>73.979590000000002</v>
      </c>
      <c r="BS28">
        <v>0</v>
      </c>
      <c r="BT28">
        <v>32.088160000000002</v>
      </c>
      <c r="BU28">
        <v>1</v>
      </c>
      <c r="BV28">
        <v>40.993259999999999</v>
      </c>
      <c r="BW28">
        <v>4</v>
      </c>
      <c r="BX28">
        <v>38.780740000000002</v>
      </c>
      <c r="BY28">
        <v>4</v>
      </c>
      <c r="BZ28">
        <v>50.173479999999998</v>
      </c>
      <c r="CA28">
        <v>0</v>
      </c>
      <c r="CB28">
        <v>51.172069999999998</v>
      </c>
      <c r="CC28">
        <v>1</v>
      </c>
      <c r="CD28">
        <v>50.376559999999998</v>
      </c>
      <c r="CE28">
        <v>0</v>
      </c>
      <c r="CF28">
        <v>59.224780000000003</v>
      </c>
      <c r="CG28">
        <v>0</v>
      </c>
      <c r="CH28">
        <v>53.754550000000002</v>
      </c>
      <c r="CI28">
        <v>0</v>
      </c>
      <c r="CJ28">
        <v>56.64949</v>
      </c>
      <c r="CK28">
        <v>1</v>
      </c>
      <c r="CL28">
        <v>21.68675</v>
      </c>
      <c r="CM28">
        <v>4</v>
      </c>
      <c r="CN28">
        <v>48.761600000000001</v>
      </c>
      <c r="CO28">
        <v>5</v>
      </c>
      <c r="CP28">
        <v>50.483530000000002</v>
      </c>
      <c r="CQ28">
        <v>6</v>
      </c>
      <c r="CR28">
        <v>48.944099999999999</v>
      </c>
      <c r="CS28">
        <v>7</v>
      </c>
      <c r="CT28">
        <v>47.147440000000003</v>
      </c>
      <c r="CU28">
        <v>4</v>
      </c>
      <c r="CV28">
        <v>55.892629999999997</v>
      </c>
      <c r="CW28">
        <v>0</v>
      </c>
      <c r="CX28">
        <v>58.32573</v>
      </c>
      <c r="CY28">
        <v>0</v>
      </c>
      <c r="CZ28">
        <v>55.111719999999998</v>
      </c>
      <c r="DA28">
        <v>0</v>
      </c>
      <c r="DB28">
        <v>61.622369999999997</v>
      </c>
      <c r="DC28">
        <v>3</v>
      </c>
      <c r="DD28">
        <v>36.009599999999999</v>
      </c>
      <c r="DE28">
        <v>3</v>
      </c>
      <c r="DF28">
        <v>48.487740000000002</v>
      </c>
      <c r="DG28">
        <v>1</v>
      </c>
    </row>
    <row r="29" spans="1:111" x14ac:dyDescent="0.25">
      <c r="A29">
        <v>1995</v>
      </c>
      <c r="B29">
        <v>18.87959</v>
      </c>
      <c r="C29">
        <v>3</v>
      </c>
      <c r="D29">
        <v>42.76643</v>
      </c>
      <c r="E29">
        <v>0</v>
      </c>
      <c r="F29">
        <v>57.465699999999998</v>
      </c>
      <c r="G29">
        <v>0</v>
      </c>
      <c r="H29">
        <v>57.594200000000001</v>
      </c>
      <c r="I29">
        <v>1</v>
      </c>
      <c r="J29">
        <v>54.98048</v>
      </c>
      <c r="K29">
        <v>1</v>
      </c>
      <c r="L29">
        <v>39.597320000000003</v>
      </c>
      <c r="M29">
        <v>6</v>
      </c>
      <c r="N29">
        <v>30.615659999999998</v>
      </c>
      <c r="O29">
        <v>2</v>
      </c>
      <c r="P29">
        <v>50.91666</v>
      </c>
      <c r="Q29">
        <v>0</v>
      </c>
      <c r="R29">
        <v>32.705170000000003</v>
      </c>
      <c r="S29">
        <v>2</v>
      </c>
      <c r="T29">
        <v>46.34684</v>
      </c>
      <c r="U29">
        <v>8</v>
      </c>
      <c r="V29">
        <v>56.305300000000003</v>
      </c>
      <c r="W29">
        <v>3</v>
      </c>
      <c r="X29">
        <v>42.603839999999998</v>
      </c>
      <c r="Y29">
        <v>1</v>
      </c>
      <c r="Z29">
        <v>56.068019999999997</v>
      </c>
      <c r="AA29">
        <v>0</v>
      </c>
      <c r="AB29">
        <v>58.143819999999998</v>
      </c>
      <c r="AC29">
        <v>3</v>
      </c>
      <c r="AD29">
        <v>53.141559999999998</v>
      </c>
      <c r="AE29">
        <v>2</v>
      </c>
      <c r="AF29">
        <v>60.60568</v>
      </c>
      <c r="AG29">
        <v>5</v>
      </c>
      <c r="AH29">
        <v>54.436059999999998</v>
      </c>
      <c r="AI29">
        <v>0</v>
      </c>
      <c r="AJ29">
        <v>56.123869999999997</v>
      </c>
      <c r="AK29">
        <v>1</v>
      </c>
      <c r="AL29">
        <v>53.465809999999998</v>
      </c>
      <c r="AM29">
        <v>3</v>
      </c>
      <c r="AN29">
        <v>61.843310000000002</v>
      </c>
      <c r="AO29">
        <v>5</v>
      </c>
      <c r="AP29">
        <v>49.836449999999999</v>
      </c>
      <c r="AQ29">
        <v>3</v>
      </c>
      <c r="AR29">
        <v>51.27657</v>
      </c>
      <c r="AS29">
        <v>2</v>
      </c>
      <c r="AT29">
        <v>59.927109999999999</v>
      </c>
      <c r="AU29">
        <v>9</v>
      </c>
      <c r="AV29">
        <v>60.07517</v>
      </c>
      <c r="AW29">
        <v>0</v>
      </c>
      <c r="AX29">
        <v>51.765000000000001</v>
      </c>
      <c r="AY29">
        <v>0</v>
      </c>
      <c r="AZ29">
        <v>55.170650000000002</v>
      </c>
      <c r="BA29">
        <v>0</v>
      </c>
      <c r="BB29">
        <v>58.529739999999997</v>
      </c>
      <c r="BC29">
        <v>1</v>
      </c>
      <c r="BD29">
        <v>54.102620000000002</v>
      </c>
      <c r="BE29">
        <v>0</v>
      </c>
      <c r="BF29">
        <v>45.200369999999999</v>
      </c>
      <c r="BG29">
        <v>5</v>
      </c>
      <c r="BH29">
        <v>64.937330000000003</v>
      </c>
      <c r="BI29">
        <v>0</v>
      </c>
      <c r="BJ29">
        <v>38.416420000000002</v>
      </c>
      <c r="BK29">
        <v>4</v>
      </c>
      <c r="BL29">
        <v>59.768450000000001</v>
      </c>
      <c r="BM29">
        <v>4</v>
      </c>
      <c r="BN29">
        <v>54.609099999999998</v>
      </c>
      <c r="BO29">
        <v>3</v>
      </c>
      <c r="BP29">
        <v>55.207479999999997</v>
      </c>
      <c r="BQ29">
        <v>0</v>
      </c>
      <c r="BR29">
        <v>74.351590000000002</v>
      </c>
      <c r="BS29">
        <v>1</v>
      </c>
      <c r="BT29">
        <v>42.316859999999998</v>
      </c>
      <c r="BU29">
        <v>10</v>
      </c>
      <c r="BV29">
        <v>40.14273</v>
      </c>
      <c r="BW29">
        <v>2</v>
      </c>
      <c r="BX29">
        <v>41.050449999999998</v>
      </c>
      <c r="BY29">
        <v>2</v>
      </c>
      <c r="BZ29">
        <v>50.54851</v>
      </c>
      <c r="CA29">
        <v>0</v>
      </c>
      <c r="CB29">
        <v>51.172069999999998</v>
      </c>
      <c r="CC29">
        <v>1</v>
      </c>
      <c r="CD29">
        <v>51.827539999999999</v>
      </c>
      <c r="CE29">
        <v>7</v>
      </c>
      <c r="CF29">
        <v>57.645380000000003</v>
      </c>
      <c r="CG29">
        <v>1</v>
      </c>
      <c r="CH29">
        <v>53.754550000000002</v>
      </c>
      <c r="CI29">
        <v>0</v>
      </c>
      <c r="CJ29">
        <v>56.64949</v>
      </c>
      <c r="CK29">
        <v>0</v>
      </c>
      <c r="CL29">
        <v>21.68675</v>
      </c>
      <c r="CM29">
        <v>5</v>
      </c>
      <c r="CN29">
        <v>49.048079999999999</v>
      </c>
      <c r="CO29">
        <v>1</v>
      </c>
      <c r="CP29">
        <v>56.39396</v>
      </c>
      <c r="CQ29">
        <v>0</v>
      </c>
      <c r="CR29">
        <v>46.390659999999997</v>
      </c>
      <c r="CS29">
        <v>3</v>
      </c>
      <c r="CT29">
        <v>48.425289999999997</v>
      </c>
      <c r="CU29">
        <v>3</v>
      </c>
      <c r="CV29">
        <v>55.892629999999997</v>
      </c>
      <c r="CW29">
        <v>0</v>
      </c>
      <c r="CX29">
        <v>63.04072</v>
      </c>
      <c r="CY29">
        <v>3</v>
      </c>
      <c r="CZ29">
        <v>56.51173</v>
      </c>
      <c r="DA29">
        <v>0</v>
      </c>
      <c r="DB29">
        <v>61.396979999999999</v>
      </c>
      <c r="DC29">
        <v>9</v>
      </c>
      <c r="DD29">
        <v>35.166150000000002</v>
      </c>
      <c r="DE29">
        <v>1</v>
      </c>
      <c r="DF29">
        <v>51.200760000000002</v>
      </c>
      <c r="DG29">
        <v>0</v>
      </c>
    </row>
    <row r="30" spans="1:111" x14ac:dyDescent="0.25">
      <c r="A30">
        <v>1996</v>
      </c>
      <c r="B30">
        <v>15.00548</v>
      </c>
      <c r="C30">
        <v>16</v>
      </c>
      <c r="D30">
        <v>43.136090000000003</v>
      </c>
      <c r="E30">
        <v>1</v>
      </c>
      <c r="F30">
        <v>57.332039999999999</v>
      </c>
      <c r="G30">
        <v>0</v>
      </c>
      <c r="H30">
        <v>58.091619999999999</v>
      </c>
      <c r="I30">
        <v>0</v>
      </c>
      <c r="J30">
        <v>55.186860000000003</v>
      </c>
      <c r="K30">
        <v>0</v>
      </c>
      <c r="L30">
        <v>57.619050000000001</v>
      </c>
      <c r="M30">
        <v>7</v>
      </c>
      <c r="N30">
        <v>30.615659999999998</v>
      </c>
      <c r="O30">
        <v>3</v>
      </c>
      <c r="P30">
        <v>50.602849999999997</v>
      </c>
      <c r="Q30">
        <v>0</v>
      </c>
      <c r="R30">
        <v>32.705170000000003</v>
      </c>
      <c r="S30">
        <v>2</v>
      </c>
      <c r="T30">
        <v>46.34684</v>
      </c>
      <c r="U30">
        <v>5</v>
      </c>
      <c r="V30">
        <v>61.86956</v>
      </c>
      <c r="W30">
        <v>1</v>
      </c>
      <c r="X30">
        <v>44.591940000000001</v>
      </c>
      <c r="Y30">
        <v>4</v>
      </c>
      <c r="Z30">
        <v>56.068019999999997</v>
      </c>
      <c r="AA30">
        <v>0</v>
      </c>
      <c r="AB30">
        <v>64.905789999999996</v>
      </c>
      <c r="AC30">
        <v>3</v>
      </c>
      <c r="AD30">
        <v>53.141559999999998</v>
      </c>
      <c r="AE30">
        <v>3</v>
      </c>
      <c r="AF30">
        <v>59.921720000000001</v>
      </c>
      <c r="AG30">
        <v>0</v>
      </c>
      <c r="AH30">
        <v>56.438090000000003</v>
      </c>
      <c r="AI30">
        <v>2</v>
      </c>
      <c r="AJ30">
        <v>55.323740000000001</v>
      </c>
      <c r="AK30">
        <v>5</v>
      </c>
      <c r="AL30">
        <v>53.465809999999998</v>
      </c>
      <c r="AM30">
        <v>5</v>
      </c>
      <c r="AN30">
        <v>61.843310000000002</v>
      </c>
      <c r="AO30">
        <v>3</v>
      </c>
      <c r="AP30">
        <v>49.836449999999999</v>
      </c>
      <c r="AQ30">
        <v>7</v>
      </c>
      <c r="AR30">
        <v>54.982149999999997</v>
      </c>
      <c r="AS30">
        <v>8</v>
      </c>
      <c r="AT30">
        <v>57.703470000000003</v>
      </c>
      <c r="AU30">
        <v>2</v>
      </c>
      <c r="AV30">
        <v>60.07517</v>
      </c>
      <c r="AW30">
        <v>0</v>
      </c>
      <c r="AX30">
        <v>51.765000000000001</v>
      </c>
      <c r="AY30">
        <v>1</v>
      </c>
      <c r="AZ30">
        <v>55.795439999999999</v>
      </c>
      <c r="BA30">
        <v>0</v>
      </c>
      <c r="BB30">
        <v>59.080300000000001</v>
      </c>
      <c r="BC30">
        <v>3</v>
      </c>
      <c r="BD30">
        <v>54.102620000000002</v>
      </c>
      <c r="BE30">
        <v>1</v>
      </c>
      <c r="BF30">
        <v>53.925350000000002</v>
      </c>
      <c r="BG30">
        <v>2</v>
      </c>
      <c r="BH30">
        <v>64.937330000000003</v>
      </c>
      <c r="BI30">
        <v>0</v>
      </c>
      <c r="BJ30">
        <v>38.416420000000002</v>
      </c>
      <c r="BK30">
        <v>5</v>
      </c>
      <c r="BL30">
        <v>59.768450000000001</v>
      </c>
      <c r="BM30">
        <v>0</v>
      </c>
      <c r="BN30">
        <v>59.24821</v>
      </c>
      <c r="BO30">
        <v>2</v>
      </c>
      <c r="BP30">
        <v>55.207479999999997</v>
      </c>
      <c r="BQ30">
        <v>0</v>
      </c>
      <c r="BR30">
        <v>73.889880000000005</v>
      </c>
      <c r="BS30">
        <v>6</v>
      </c>
      <c r="BT30">
        <v>44.179200000000002</v>
      </c>
      <c r="BU30">
        <v>4</v>
      </c>
      <c r="BV30">
        <v>43.289810000000003</v>
      </c>
      <c r="BW30">
        <v>4</v>
      </c>
      <c r="BX30">
        <v>41.050449999999998</v>
      </c>
      <c r="BY30">
        <v>0</v>
      </c>
      <c r="BZ30">
        <v>51.783099999999997</v>
      </c>
      <c r="CA30">
        <v>0</v>
      </c>
      <c r="CB30">
        <v>51.172069999999998</v>
      </c>
      <c r="CC30">
        <v>2</v>
      </c>
      <c r="CD30">
        <v>50.616669999999999</v>
      </c>
      <c r="CE30">
        <v>3</v>
      </c>
      <c r="CF30">
        <v>57.602130000000002</v>
      </c>
      <c r="CG30">
        <v>1</v>
      </c>
      <c r="CH30">
        <v>53.754550000000002</v>
      </c>
      <c r="CI30">
        <v>0</v>
      </c>
      <c r="CJ30">
        <v>56.64949</v>
      </c>
      <c r="CK30">
        <v>0</v>
      </c>
      <c r="CL30">
        <v>21.68675</v>
      </c>
      <c r="CM30">
        <v>3</v>
      </c>
      <c r="CN30">
        <v>49.048079999999999</v>
      </c>
      <c r="CO30">
        <v>0</v>
      </c>
      <c r="CP30">
        <v>56.148090000000003</v>
      </c>
      <c r="CQ30">
        <v>3</v>
      </c>
      <c r="CR30">
        <v>50.37538</v>
      </c>
      <c r="CS30">
        <v>3</v>
      </c>
      <c r="CT30">
        <v>49.483730000000001</v>
      </c>
      <c r="CU30">
        <v>0</v>
      </c>
      <c r="CV30">
        <v>54.379550000000002</v>
      </c>
      <c r="CW30">
        <v>0</v>
      </c>
      <c r="CX30">
        <v>63.137540000000001</v>
      </c>
      <c r="CY30">
        <v>7</v>
      </c>
      <c r="CZ30">
        <v>56.999949999999998</v>
      </c>
      <c r="DA30">
        <v>0</v>
      </c>
      <c r="DB30">
        <v>57.332340000000002</v>
      </c>
      <c r="DC30">
        <v>6</v>
      </c>
      <c r="DD30">
        <v>34.325449999999996</v>
      </c>
      <c r="DE30">
        <v>2</v>
      </c>
      <c r="DF30">
        <v>53.558999999999997</v>
      </c>
      <c r="DG30">
        <v>1</v>
      </c>
    </row>
    <row r="31" spans="1:111" x14ac:dyDescent="0.25">
      <c r="A31">
        <v>1997</v>
      </c>
      <c r="B31">
        <v>16.47748</v>
      </c>
      <c r="C31">
        <v>6</v>
      </c>
      <c r="D31">
        <v>43.494680000000002</v>
      </c>
      <c r="E31">
        <v>4</v>
      </c>
      <c r="F31">
        <v>57.332039999999999</v>
      </c>
      <c r="G31">
        <v>0</v>
      </c>
      <c r="H31">
        <v>58.86083</v>
      </c>
      <c r="I31">
        <v>0</v>
      </c>
      <c r="J31">
        <v>55.186860000000003</v>
      </c>
      <c r="K31">
        <v>0</v>
      </c>
      <c r="L31">
        <v>57.619050000000001</v>
      </c>
      <c r="M31">
        <v>2</v>
      </c>
      <c r="N31">
        <v>29.579339999999998</v>
      </c>
      <c r="O31">
        <v>2</v>
      </c>
      <c r="P31">
        <v>50.395740000000004</v>
      </c>
      <c r="Q31">
        <v>0</v>
      </c>
      <c r="R31">
        <v>28.683</v>
      </c>
      <c r="S31">
        <v>2</v>
      </c>
      <c r="T31">
        <v>46.34684</v>
      </c>
      <c r="U31">
        <v>3</v>
      </c>
      <c r="V31">
        <v>62.742330000000003</v>
      </c>
      <c r="W31">
        <v>2</v>
      </c>
      <c r="X31">
        <v>42.747230000000002</v>
      </c>
      <c r="Y31">
        <v>3</v>
      </c>
      <c r="Z31">
        <v>56.068019999999997</v>
      </c>
      <c r="AA31">
        <v>1</v>
      </c>
      <c r="AB31">
        <v>61.401539999999997</v>
      </c>
      <c r="AC31">
        <v>5</v>
      </c>
      <c r="AD31">
        <v>52.743819999999999</v>
      </c>
      <c r="AE31">
        <v>3</v>
      </c>
      <c r="AF31">
        <v>59.158830000000002</v>
      </c>
      <c r="AG31">
        <v>4</v>
      </c>
      <c r="AH31">
        <v>55.644089999999998</v>
      </c>
      <c r="AI31">
        <v>1</v>
      </c>
      <c r="AJ31">
        <v>57.181939999999997</v>
      </c>
      <c r="AK31">
        <v>0</v>
      </c>
      <c r="AL31">
        <v>53.465809999999998</v>
      </c>
      <c r="AM31">
        <v>6</v>
      </c>
      <c r="AN31">
        <v>61.843310000000002</v>
      </c>
      <c r="AO31">
        <v>5</v>
      </c>
      <c r="AP31">
        <v>53.579140000000002</v>
      </c>
      <c r="AQ31">
        <v>1</v>
      </c>
      <c r="AR31">
        <v>53.558869999999999</v>
      </c>
      <c r="AS31">
        <v>6</v>
      </c>
      <c r="AT31">
        <v>57.954230000000003</v>
      </c>
      <c r="AU31">
        <v>0</v>
      </c>
      <c r="AV31">
        <v>60.07517</v>
      </c>
      <c r="AW31">
        <v>0</v>
      </c>
      <c r="AX31">
        <v>52.889670000000002</v>
      </c>
      <c r="AY31">
        <v>0</v>
      </c>
      <c r="AZ31">
        <v>55.795439999999999</v>
      </c>
      <c r="BA31">
        <v>1</v>
      </c>
      <c r="BB31">
        <v>56.599519999999998</v>
      </c>
      <c r="BC31">
        <v>1</v>
      </c>
      <c r="BD31">
        <v>54.102620000000002</v>
      </c>
      <c r="BE31">
        <v>3</v>
      </c>
      <c r="BF31">
        <v>53.925350000000002</v>
      </c>
      <c r="BG31">
        <v>4</v>
      </c>
      <c r="BH31">
        <v>64.937330000000003</v>
      </c>
      <c r="BI31">
        <v>2</v>
      </c>
      <c r="BJ31">
        <v>38.416420000000002</v>
      </c>
      <c r="BK31">
        <v>5</v>
      </c>
      <c r="BL31">
        <v>59.768450000000001</v>
      </c>
      <c r="BM31">
        <v>2</v>
      </c>
      <c r="BN31">
        <v>60.072519999999997</v>
      </c>
      <c r="BO31">
        <v>3</v>
      </c>
      <c r="BP31">
        <v>53.230629999999998</v>
      </c>
      <c r="BQ31">
        <v>0</v>
      </c>
      <c r="BR31">
        <v>73.469390000000004</v>
      </c>
      <c r="BS31">
        <v>1</v>
      </c>
      <c r="BT31">
        <v>49.76914</v>
      </c>
      <c r="BU31">
        <v>0</v>
      </c>
      <c r="BV31">
        <v>43.289810000000003</v>
      </c>
      <c r="BW31">
        <v>3</v>
      </c>
      <c r="BX31">
        <v>41.050449999999998</v>
      </c>
      <c r="BY31">
        <v>0</v>
      </c>
      <c r="BZ31">
        <v>51.28219</v>
      </c>
      <c r="CA31">
        <v>0</v>
      </c>
      <c r="CB31">
        <v>51.172069999999998</v>
      </c>
      <c r="CC31">
        <v>0</v>
      </c>
      <c r="CD31">
        <v>50.616669999999999</v>
      </c>
      <c r="CE31">
        <v>5</v>
      </c>
      <c r="CF31">
        <v>58.148470000000003</v>
      </c>
      <c r="CG31">
        <v>3</v>
      </c>
      <c r="CH31">
        <v>53.754550000000002</v>
      </c>
      <c r="CI31">
        <v>0</v>
      </c>
      <c r="CJ31">
        <v>54.615960000000001</v>
      </c>
      <c r="CK31">
        <v>0</v>
      </c>
      <c r="CL31">
        <v>58.374380000000002</v>
      </c>
      <c r="CM31">
        <v>5</v>
      </c>
      <c r="CN31">
        <v>48.561430000000001</v>
      </c>
      <c r="CO31">
        <v>1</v>
      </c>
      <c r="CP31">
        <v>55.841679999999997</v>
      </c>
      <c r="CQ31">
        <v>1</v>
      </c>
      <c r="CR31">
        <v>50.115470000000002</v>
      </c>
      <c r="CS31">
        <v>1</v>
      </c>
      <c r="CT31">
        <v>50.469230000000003</v>
      </c>
      <c r="CU31">
        <v>0</v>
      </c>
      <c r="CV31">
        <v>57.788899999999998</v>
      </c>
      <c r="CW31">
        <v>0</v>
      </c>
      <c r="CX31">
        <v>64.175780000000003</v>
      </c>
      <c r="CY31">
        <v>0</v>
      </c>
      <c r="CZ31">
        <v>56.999949999999998</v>
      </c>
      <c r="DA31">
        <v>0</v>
      </c>
      <c r="DB31">
        <v>56.39864</v>
      </c>
      <c r="DC31">
        <v>1</v>
      </c>
      <c r="DD31">
        <v>34.221980000000002</v>
      </c>
      <c r="DE31">
        <v>7</v>
      </c>
      <c r="DF31">
        <v>53.558999999999997</v>
      </c>
      <c r="DG31">
        <v>0</v>
      </c>
    </row>
    <row r="32" spans="1:111" x14ac:dyDescent="0.25">
      <c r="A32">
        <v>1998</v>
      </c>
      <c r="B32">
        <v>16.47748</v>
      </c>
      <c r="C32">
        <v>12</v>
      </c>
      <c r="D32">
        <v>43.494680000000002</v>
      </c>
      <c r="E32">
        <v>4</v>
      </c>
      <c r="F32">
        <v>57.332039999999999</v>
      </c>
      <c r="G32">
        <v>0</v>
      </c>
      <c r="H32">
        <v>59.984070000000003</v>
      </c>
      <c r="I32">
        <v>1</v>
      </c>
      <c r="J32">
        <v>55.186860000000003</v>
      </c>
      <c r="K32">
        <v>1</v>
      </c>
      <c r="L32">
        <v>61.360120000000002</v>
      </c>
      <c r="M32">
        <v>1</v>
      </c>
      <c r="N32">
        <v>29.579339999999998</v>
      </c>
      <c r="O32">
        <v>3</v>
      </c>
      <c r="P32">
        <v>50.145989999999998</v>
      </c>
      <c r="Q32">
        <v>0</v>
      </c>
      <c r="R32">
        <v>28.683</v>
      </c>
      <c r="S32">
        <v>4</v>
      </c>
      <c r="T32">
        <v>46.34684</v>
      </c>
      <c r="U32">
        <v>7</v>
      </c>
      <c r="V32">
        <v>62.742330000000003</v>
      </c>
      <c r="W32">
        <v>1</v>
      </c>
      <c r="X32">
        <v>46.599339999999998</v>
      </c>
      <c r="Y32">
        <v>2</v>
      </c>
      <c r="Z32">
        <v>56.068019999999997</v>
      </c>
      <c r="AA32">
        <v>4</v>
      </c>
      <c r="AB32">
        <v>61.401539999999997</v>
      </c>
      <c r="AC32">
        <v>4</v>
      </c>
      <c r="AD32">
        <v>63.610460000000003</v>
      </c>
      <c r="AE32">
        <v>6</v>
      </c>
      <c r="AF32">
        <v>59.158830000000002</v>
      </c>
      <c r="AG32">
        <v>1</v>
      </c>
      <c r="AH32">
        <v>55.644089999999998</v>
      </c>
      <c r="AI32">
        <v>0</v>
      </c>
      <c r="AJ32">
        <v>57.181939999999997</v>
      </c>
      <c r="AK32">
        <v>1</v>
      </c>
      <c r="AL32">
        <v>57.323590000000003</v>
      </c>
      <c r="AM32">
        <v>1</v>
      </c>
      <c r="AN32">
        <v>61.843310000000002</v>
      </c>
      <c r="AO32">
        <v>7</v>
      </c>
      <c r="AP32">
        <v>53.579140000000002</v>
      </c>
      <c r="AQ32">
        <v>0</v>
      </c>
      <c r="AR32">
        <v>53.558869999999999</v>
      </c>
      <c r="AS32">
        <v>1</v>
      </c>
      <c r="AT32">
        <v>57.954230000000003</v>
      </c>
      <c r="AU32">
        <v>3</v>
      </c>
      <c r="AV32">
        <v>57.939959999999999</v>
      </c>
      <c r="AW32">
        <v>3</v>
      </c>
      <c r="AX32">
        <v>49.52863</v>
      </c>
      <c r="AY32">
        <v>3</v>
      </c>
      <c r="AZ32">
        <v>55.795439999999999</v>
      </c>
      <c r="BA32">
        <v>2</v>
      </c>
      <c r="BB32">
        <v>56.599519999999998</v>
      </c>
      <c r="BC32">
        <v>1</v>
      </c>
      <c r="BD32">
        <v>49.921349999999997</v>
      </c>
      <c r="BE32">
        <v>2</v>
      </c>
      <c r="BF32">
        <v>53.925350000000002</v>
      </c>
      <c r="BG32">
        <v>3</v>
      </c>
      <c r="BH32">
        <v>64.937330000000003</v>
      </c>
      <c r="BI32">
        <v>0</v>
      </c>
      <c r="BJ32">
        <v>38.416420000000002</v>
      </c>
      <c r="BK32">
        <v>5</v>
      </c>
      <c r="BL32">
        <v>59.768450000000001</v>
      </c>
      <c r="BM32">
        <v>3</v>
      </c>
      <c r="BN32">
        <v>60.072519999999997</v>
      </c>
      <c r="BO32">
        <v>0</v>
      </c>
      <c r="BP32">
        <v>53.230629999999998</v>
      </c>
      <c r="BQ32">
        <v>0</v>
      </c>
      <c r="BR32">
        <v>73.469390000000004</v>
      </c>
      <c r="BS32">
        <v>0</v>
      </c>
      <c r="BT32">
        <v>54.633209999999998</v>
      </c>
      <c r="BU32">
        <v>0</v>
      </c>
      <c r="BV32">
        <v>43.289810000000003</v>
      </c>
      <c r="BW32">
        <v>3</v>
      </c>
      <c r="BX32">
        <v>41.050449999999998</v>
      </c>
      <c r="BY32">
        <v>0</v>
      </c>
      <c r="BZ32">
        <v>51.28219</v>
      </c>
      <c r="CA32">
        <v>0</v>
      </c>
      <c r="CB32">
        <v>51.172069999999998</v>
      </c>
      <c r="CC32">
        <v>3</v>
      </c>
      <c r="CD32">
        <v>50.616669999999999</v>
      </c>
      <c r="CE32">
        <v>6</v>
      </c>
      <c r="CF32">
        <v>61.225900000000003</v>
      </c>
      <c r="CG32">
        <v>1</v>
      </c>
      <c r="CH32">
        <v>53.754550000000002</v>
      </c>
      <c r="CI32">
        <v>0</v>
      </c>
      <c r="CJ32">
        <v>54.615960000000001</v>
      </c>
      <c r="CK32">
        <v>0</v>
      </c>
      <c r="CL32">
        <v>58.374380000000002</v>
      </c>
      <c r="CM32">
        <v>14</v>
      </c>
      <c r="CN32">
        <v>51.958970000000001</v>
      </c>
      <c r="CO32">
        <v>8</v>
      </c>
      <c r="CP32">
        <v>56.219380000000001</v>
      </c>
      <c r="CQ32">
        <v>0</v>
      </c>
      <c r="CR32">
        <v>49.709299999999999</v>
      </c>
      <c r="CS32">
        <v>1</v>
      </c>
      <c r="CT32">
        <v>50.469230000000003</v>
      </c>
      <c r="CU32">
        <v>0</v>
      </c>
      <c r="CV32">
        <v>57.788899999999998</v>
      </c>
      <c r="CW32">
        <v>0</v>
      </c>
      <c r="CX32">
        <v>64.175780000000003</v>
      </c>
      <c r="CY32">
        <v>3</v>
      </c>
      <c r="CZ32">
        <v>56.999949999999998</v>
      </c>
      <c r="DA32">
        <v>0</v>
      </c>
      <c r="DB32">
        <v>56.39864</v>
      </c>
      <c r="DC32">
        <v>4</v>
      </c>
      <c r="DD32">
        <v>34.221980000000002</v>
      </c>
      <c r="DE32">
        <v>6</v>
      </c>
      <c r="DF32">
        <v>53.208770000000001</v>
      </c>
      <c r="DG32">
        <v>0</v>
      </c>
    </row>
    <row r="33" spans="1:111" x14ac:dyDescent="0.25">
      <c r="A33">
        <v>1999</v>
      </c>
      <c r="B33">
        <v>20.128579999999999</v>
      </c>
      <c r="C33">
        <v>2</v>
      </c>
      <c r="D33">
        <v>43.494680000000002</v>
      </c>
      <c r="E33">
        <v>4</v>
      </c>
      <c r="F33">
        <v>56.12332</v>
      </c>
      <c r="G33">
        <v>0</v>
      </c>
      <c r="H33">
        <v>61.184699999999999</v>
      </c>
      <c r="I33">
        <v>0</v>
      </c>
      <c r="J33">
        <v>56.34395</v>
      </c>
      <c r="K33">
        <v>0</v>
      </c>
      <c r="L33">
        <v>66.666669999999996</v>
      </c>
      <c r="M33">
        <v>0</v>
      </c>
      <c r="N33">
        <v>29.579339999999998</v>
      </c>
      <c r="O33">
        <v>3</v>
      </c>
      <c r="P33">
        <v>50.118470000000002</v>
      </c>
      <c r="Q33">
        <v>1</v>
      </c>
      <c r="R33">
        <v>32.495809999999999</v>
      </c>
      <c r="S33">
        <v>2</v>
      </c>
      <c r="T33">
        <v>51.325629999999997</v>
      </c>
      <c r="U33">
        <v>1</v>
      </c>
      <c r="V33">
        <v>62.742330000000003</v>
      </c>
      <c r="W33">
        <v>1</v>
      </c>
      <c r="X33">
        <v>46.338120000000004</v>
      </c>
      <c r="Y33">
        <v>1</v>
      </c>
      <c r="Z33">
        <v>53.645150000000001</v>
      </c>
      <c r="AA33">
        <v>1</v>
      </c>
      <c r="AB33">
        <v>63.93723</v>
      </c>
      <c r="AC33">
        <v>3</v>
      </c>
      <c r="AD33">
        <v>65.349010000000007</v>
      </c>
      <c r="AE33">
        <v>1</v>
      </c>
      <c r="AF33">
        <v>66.147909999999996</v>
      </c>
      <c r="AG33">
        <v>12</v>
      </c>
      <c r="AH33">
        <v>53.958660000000002</v>
      </c>
      <c r="AI33">
        <v>1</v>
      </c>
      <c r="AJ33">
        <v>57.659100000000002</v>
      </c>
      <c r="AK33">
        <v>2</v>
      </c>
      <c r="AL33">
        <v>57.72871</v>
      </c>
      <c r="AM33">
        <v>4</v>
      </c>
      <c r="AN33">
        <v>61.843310000000002</v>
      </c>
      <c r="AO33">
        <v>9</v>
      </c>
      <c r="AP33">
        <v>52.290089999999999</v>
      </c>
      <c r="AQ33">
        <v>3</v>
      </c>
      <c r="AR33">
        <v>56.566600000000001</v>
      </c>
      <c r="AS33">
        <v>7</v>
      </c>
      <c r="AT33">
        <v>56.900149999999996</v>
      </c>
      <c r="AU33">
        <v>10</v>
      </c>
      <c r="AV33">
        <v>60.818930000000002</v>
      </c>
      <c r="AW33">
        <v>1</v>
      </c>
      <c r="AX33">
        <v>49.381799999999998</v>
      </c>
      <c r="AY33">
        <v>6</v>
      </c>
      <c r="AZ33">
        <v>55.795439999999999</v>
      </c>
      <c r="BA33">
        <v>0</v>
      </c>
      <c r="BB33">
        <v>56.599519999999998</v>
      </c>
      <c r="BC33">
        <v>1</v>
      </c>
      <c r="BD33">
        <v>49.316279999999999</v>
      </c>
      <c r="BE33">
        <v>2</v>
      </c>
      <c r="BF33">
        <v>53.925350000000002</v>
      </c>
      <c r="BG33">
        <v>2</v>
      </c>
      <c r="BH33">
        <v>64.937330000000003</v>
      </c>
      <c r="BI33">
        <v>0</v>
      </c>
      <c r="BJ33">
        <v>64.359620000000007</v>
      </c>
      <c r="BK33">
        <v>7</v>
      </c>
      <c r="BL33">
        <v>59.768450000000001</v>
      </c>
      <c r="BM33">
        <v>4</v>
      </c>
      <c r="BN33">
        <v>65.999229999999997</v>
      </c>
      <c r="BO33">
        <v>0</v>
      </c>
      <c r="BP33">
        <v>53.230629999999998</v>
      </c>
      <c r="BQ33">
        <v>0</v>
      </c>
      <c r="BR33">
        <v>73.469390000000004</v>
      </c>
      <c r="BS33">
        <v>1</v>
      </c>
      <c r="BT33">
        <v>54.130549999999999</v>
      </c>
      <c r="BU33">
        <v>0</v>
      </c>
      <c r="BV33">
        <v>43.289810000000003</v>
      </c>
      <c r="BW33">
        <v>1</v>
      </c>
      <c r="BX33">
        <v>42.061050000000002</v>
      </c>
      <c r="BY33">
        <v>0</v>
      </c>
      <c r="BZ33">
        <v>51.28219</v>
      </c>
      <c r="CA33">
        <v>0</v>
      </c>
      <c r="CB33">
        <v>51.172069999999998</v>
      </c>
      <c r="CC33">
        <v>4</v>
      </c>
      <c r="CD33">
        <v>56.283819999999999</v>
      </c>
      <c r="CE33">
        <v>4</v>
      </c>
      <c r="CF33">
        <v>60.002630000000003</v>
      </c>
      <c r="CG33">
        <v>3</v>
      </c>
      <c r="CH33">
        <v>55.469160000000002</v>
      </c>
      <c r="CI33">
        <v>0</v>
      </c>
      <c r="CJ33">
        <v>54.615960000000001</v>
      </c>
      <c r="CK33">
        <v>0</v>
      </c>
      <c r="CL33">
        <v>62.453989999999997</v>
      </c>
      <c r="CM33">
        <v>2</v>
      </c>
      <c r="CN33">
        <v>55.261180000000003</v>
      </c>
      <c r="CO33">
        <v>2</v>
      </c>
      <c r="CP33">
        <v>55.999049999999997</v>
      </c>
      <c r="CQ33">
        <v>1</v>
      </c>
      <c r="CR33">
        <v>53.932580000000002</v>
      </c>
      <c r="CS33">
        <v>0</v>
      </c>
      <c r="CT33">
        <v>52.349580000000003</v>
      </c>
      <c r="CU33">
        <v>1</v>
      </c>
      <c r="CV33">
        <v>59.537210000000002</v>
      </c>
      <c r="CW33">
        <v>1</v>
      </c>
      <c r="CX33">
        <v>64.175780000000003</v>
      </c>
      <c r="CY33">
        <v>0</v>
      </c>
      <c r="CZ33">
        <v>58.064529999999998</v>
      </c>
      <c r="DA33">
        <v>1</v>
      </c>
      <c r="DB33">
        <v>58.235489999999999</v>
      </c>
      <c r="DC33">
        <v>5</v>
      </c>
      <c r="DD33">
        <v>40.020420000000001</v>
      </c>
      <c r="DE33">
        <v>9</v>
      </c>
      <c r="DF33">
        <v>54.5657</v>
      </c>
      <c r="DG33">
        <v>1</v>
      </c>
    </row>
    <row r="34" spans="1:111" x14ac:dyDescent="0.25">
      <c r="A34">
        <v>2000</v>
      </c>
      <c r="B34">
        <v>21.243659999999998</v>
      </c>
      <c r="C34">
        <v>1</v>
      </c>
      <c r="D34">
        <v>43.494680000000002</v>
      </c>
      <c r="E34">
        <v>5</v>
      </c>
      <c r="F34">
        <v>56.170340000000003</v>
      </c>
      <c r="G34">
        <v>0</v>
      </c>
      <c r="H34">
        <v>61.896189999999997</v>
      </c>
      <c r="I34">
        <v>0</v>
      </c>
      <c r="J34">
        <v>56.996940000000002</v>
      </c>
      <c r="K34">
        <v>1</v>
      </c>
      <c r="L34">
        <v>63.532510000000002</v>
      </c>
      <c r="M34">
        <v>1</v>
      </c>
      <c r="N34">
        <v>29.579339999999998</v>
      </c>
      <c r="O34">
        <v>3</v>
      </c>
      <c r="P34">
        <v>49.704979999999999</v>
      </c>
      <c r="Q34">
        <v>0</v>
      </c>
      <c r="R34">
        <v>32.026479999999999</v>
      </c>
      <c r="S34">
        <v>4</v>
      </c>
      <c r="T34">
        <v>51.325629999999997</v>
      </c>
      <c r="U34">
        <v>0</v>
      </c>
      <c r="V34">
        <v>62.742330000000003</v>
      </c>
      <c r="W34">
        <v>2</v>
      </c>
      <c r="X34">
        <v>48.573169999999998</v>
      </c>
      <c r="Y34">
        <v>0</v>
      </c>
      <c r="Z34">
        <v>54.41724</v>
      </c>
      <c r="AA34">
        <v>2</v>
      </c>
      <c r="AB34">
        <v>66.018450000000001</v>
      </c>
      <c r="AC34">
        <v>3</v>
      </c>
      <c r="AD34">
        <v>66.948260000000005</v>
      </c>
      <c r="AE34">
        <v>0</v>
      </c>
      <c r="AF34">
        <v>64.444109999999995</v>
      </c>
      <c r="AG34">
        <v>12</v>
      </c>
      <c r="AH34">
        <v>55.490409999999997</v>
      </c>
      <c r="AI34">
        <v>0</v>
      </c>
      <c r="AJ34">
        <v>60.103230000000003</v>
      </c>
      <c r="AK34">
        <v>3</v>
      </c>
      <c r="AL34">
        <v>55.272779999999997</v>
      </c>
      <c r="AM34">
        <v>6</v>
      </c>
      <c r="AN34">
        <v>61.843310000000002</v>
      </c>
      <c r="AO34">
        <v>6</v>
      </c>
      <c r="AP34">
        <v>52.502209999999998</v>
      </c>
      <c r="AQ34">
        <v>4</v>
      </c>
      <c r="AR34">
        <v>54.923119999999997</v>
      </c>
      <c r="AS34">
        <v>1</v>
      </c>
      <c r="AT34">
        <v>56.900149999999996</v>
      </c>
      <c r="AU34">
        <v>7</v>
      </c>
      <c r="AV34">
        <v>60.776829999999997</v>
      </c>
      <c r="AW34">
        <v>0</v>
      </c>
      <c r="AX34">
        <v>46.193159999999999</v>
      </c>
      <c r="AY34">
        <v>8</v>
      </c>
      <c r="AZ34">
        <v>55.795439999999999</v>
      </c>
      <c r="BA34">
        <v>0</v>
      </c>
      <c r="BB34">
        <v>56.599519999999998</v>
      </c>
      <c r="BC34">
        <v>0</v>
      </c>
      <c r="BD34">
        <v>49.168140000000001</v>
      </c>
      <c r="BE34">
        <v>3</v>
      </c>
      <c r="BF34">
        <v>53.925350000000002</v>
      </c>
      <c r="BG34">
        <v>2</v>
      </c>
      <c r="BH34">
        <v>64.937330000000003</v>
      </c>
      <c r="BI34">
        <v>1</v>
      </c>
      <c r="BJ34">
        <v>64.359620000000007</v>
      </c>
      <c r="BK34">
        <v>0</v>
      </c>
      <c r="BL34">
        <v>59.768450000000001</v>
      </c>
      <c r="BM34">
        <v>2</v>
      </c>
      <c r="BN34">
        <v>65.999229999999997</v>
      </c>
      <c r="BO34">
        <v>3</v>
      </c>
      <c r="BP34">
        <v>53.634010000000004</v>
      </c>
      <c r="BQ34">
        <v>0</v>
      </c>
      <c r="BR34">
        <v>72.893770000000004</v>
      </c>
      <c r="BS34">
        <v>0</v>
      </c>
      <c r="BT34">
        <v>58.280349999999999</v>
      </c>
      <c r="BU34">
        <v>1</v>
      </c>
      <c r="BV34">
        <v>43.289810000000003</v>
      </c>
      <c r="BW34">
        <v>2</v>
      </c>
      <c r="BX34">
        <v>41.749789999999997</v>
      </c>
      <c r="BY34">
        <v>0</v>
      </c>
      <c r="BZ34">
        <v>47.456069999999997</v>
      </c>
      <c r="CA34">
        <v>0</v>
      </c>
      <c r="CB34">
        <v>55.875410000000002</v>
      </c>
      <c r="CC34">
        <v>3</v>
      </c>
      <c r="CD34">
        <v>58.515129999999999</v>
      </c>
      <c r="CE34">
        <v>1</v>
      </c>
      <c r="CF34">
        <v>61.697240000000001</v>
      </c>
      <c r="CG34">
        <v>1</v>
      </c>
      <c r="CH34">
        <v>55.407649999999997</v>
      </c>
      <c r="CI34">
        <v>0</v>
      </c>
      <c r="CJ34">
        <v>54.615960000000001</v>
      </c>
      <c r="CK34">
        <v>0</v>
      </c>
      <c r="CL34">
        <v>64.418210000000002</v>
      </c>
      <c r="CM34">
        <v>0</v>
      </c>
      <c r="CN34">
        <v>55.066769999999998</v>
      </c>
      <c r="CO34">
        <v>4</v>
      </c>
      <c r="CP34">
        <v>55.867019999999997</v>
      </c>
      <c r="CQ34">
        <v>0</v>
      </c>
      <c r="CR34">
        <v>51.617800000000003</v>
      </c>
      <c r="CS34">
        <v>1</v>
      </c>
      <c r="CT34">
        <v>54.152819999999998</v>
      </c>
      <c r="CU34">
        <v>3</v>
      </c>
      <c r="CV34">
        <v>59.963250000000002</v>
      </c>
      <c r="CW34">
        <v>0</v>
      </c>
      <c r="CX34">
        <v>65.035240000000002</v>
      </c>
      <c r="CY34">
        <v>1</v>
      </c>
      <c r="CZ34">
        <v>57.32808</v>
      </c>
      <c r="DA34">
        <v>0</v>
      </c>
      <c r="DB34">
        <v>58.360460000000003</v>
      </c>
      <c r="DC34">
        <v>0</v>
      </c>
      <c r="DD34">
        <v>40.862960000000001</v>
      </c>
      <c r="DE34">
        <v>5</v>
      </c>
      <c r="DF34">
        <v>54.911940000000001</v>
      </c>
      <c r="DG34">
        <v>0</v>
      </c>
    </row>
    <row r="35" spans="1:111" x14ac:dyDescent="0.25">
      <c r="A35">
        <v>2001</v>
      </c>
      <c r="B35">
        <v>21.453610000000001</v>
      </c>
      <c r="C35">
        <v>5</v>
      </c>
      <c r="D35">
        <v>43.494680000000002</v>
      </c>
      <c r="E35">
        <v>4</v>
      </c>
      <c r="F35">
        <v>55.148899999999998</v>
      </c>
      <c r="G35">
        <v>0</v>
      </c>
      <c r="H35">
        <v>61.368569999999998</v>
      </c>
      <c r="I35">
        <v>0</v>
      </c>
      <c r="J35">
        <v>57.099029999999999</v>
      </c>
      <c r="K35">
        <v>0</v>
      </c>
      <c r="L35">
        <v>67.409469999999999</v>
      </c>
      <c r="M35">
        <v>1</v>
      </c>
      <c r="N35">
        <v>29.579339999999998</v>
      </c>
      <c r="O35">
        <v>3</v>
      </c>
      <c r="P35">
        <v>49.407699999999998</v>
      </c>
      <c r="Q35">
        <v>0</v>
      </c>
      <c r="R35">
        <v>34.131329999999998</v>
      </c>
      <c r="S35">
        <v>2</v>
      </c>
      <c r="T35">
        <v>51.325629999999997</v>
      </c>
      <c r="U35">
        <v>3</v>
      </c>
      <c r="V35">
        <v>60.648629999999997</v>
      </c>
      <c r="W35">
        <v>0</v>
      </c>
      <c r="X35">
        <v>48.63653</v>
      </c>
      <c r="Y35">
        <v>1</v>
      </c>
      <c r="Z35">
        <v>55.738520000000001</v>
      </c>
      <c r="AA35">
        <v>2</v>
      </c>
      <c r="AB35">
        <v>65.289469999999994</v>
      </c>
      <c r="AC35">
        <v>1</v>
      </c>
      <c r="AD35">
        <v>68.601129999999998</v>
      </c>
      <c r="AE35">
        <v>0</v>
      </c>
      <c r="AF35">
        <v>62.521050000000002</v>
      </c>
      <c r="AG35">
        <v>3</v>
      </c>
      <c r="AH35">
        <v>55.277450000000002</v>
      </c>
      <c r="AI35">
        <v>0</v>
      </c>
      <c r="AJ35">
        <v>61.825049999999997</v>
      </c>
      <c r="AK35">
        <v>1</v>
      </c>
      <c r="AL35">
        <v>61.419789999999999</v>
      </c>
      <c r="AM35">
        <v>2</v>
      </c>
      <c r="AN35">
        <v>65.909149999999997</v>
      </c>
      <c r="AO35">
        <v>2</v>
      </c>
      <c r="AP35">
        <v>54.81438</v>
      </c>
      <c r="AQ35">
        <v>3</v>
      </c>
      <c r="AR35">
        <v>54.15652</v>
      </c>
      <c r="AS35">
        <v>4</v>
      </c>
      <c r="AT35">
        <v>59.361190000000001</v>
      </c>
      <c r="AU35">
        <v>3</v>
      </c>
      <c r="AV35">
        <v>61.61121</v>
      </c>
      <c r="AW35">
        <v>0</v>
      </c>
      <c r="AX35">
        <v>46.193159999999999</v>
      </c>
      <c r="AY35">
        <v>5</v>
      </c>
      <c r="AZ35">
        <v>55.795439999999999</v>
      </c>
      <c r="BA35">
        <v>0</v>
      </c>
      <c r="BB35">
        <v>56.599519999999998</v>
      </c>
      <c r="BC35">
        <v>0</v>
      </c>
      <c r="BD35">
        <v>49.168140000000001</v>
      </c>
      <c r="BE35">
        <v>3</v>
      </c>
      <c r="BF35">
        <v>53.925350000000002</v>
      </c>
      <c r="BG35">
        <v>3</v>
      </c>
      <c r="BH35">
        <v>64.937330000000003</v>
      </c>
      <c r="BI35">
        <v>0</v>
      </c>
      <c r="BJ35">
        <v>70.986220000000003</v>
      </c>
      <c r="BK35">
        <v>0</v>
      </c>
      <c r="BL35">
        <v>59.768450000000001</v>
      </c>
      <c r="BM35">
        <v>2</v>
      </c>
      <c r="BN35">
        <v>65.999229999999997</v>
      </c>
      <c r="BO35">
        <v>2</v>
      </c>
      <c r="BP35">
        <v>53.634010000000004</v>
      </c>
      <c r="BQ35">
        <v>0</v>
      </c>
      <c r="BR35">
        <v>73.257580000000004</v>
      </c>
      <c r="BS35">
        <v>3</v>
      </c>
      <c r="BT35">
        <v>56.80744</v>
      </c>
      <c r="BU35">
        <v>1</v>
      </c>
      <c r="BV35">
        <v>43.289810000000003</v>
      </c>
      <c r="BW35">
        <v>4</v>
      </c>
      <c r="BX35">
        <v>42.801409999999997</v>
      </c>
      <c r="BY35">
        <v>1</v>
      </c>
      <c r="BZ35">
        <v>51.533270000000002</v>
      </c>
      <c r="CA35">
        <v>2</v>
      </c>
      <c r="CB35">
        <v>56.110939999999999</v>
      </c>
      <c r="CC35">
        <v>2</v>
      </c>
      <c r="CD35">
        <v>56.319040000000001</v>
      </c>
      <c r="CE35">
        <v>0</v>
      </c>
      <c r="CF35">
        <v>61.062930000000001</v>
      </c>
      <c r="CG35">
        <v>5</v>
      </c>
      <c r="CH35">
        <v>55.407649999999997</v>
      </c>
      <c r="CI35">
        <v>0</v>
      </c>
      <c r="CJ35">
        <v>55.545000000000002</v>
      </c>
      <c r="CK35">
        <v>1</v>
      </c>
      <c r="CL35">
        <v>62.149079999999998</v>
      </c>
      <c r="CM35">
        <v>1</v>
      </c>
      <c r="CN35">
        <v>55.984549999999999</v>
      </c>
      <c r="CO35">
        <v>0</v>
      </c>
      <c r="CP35">
        <v>57.275469999999999</v>
      </c>
      <c r="CQ35">
        <v>1</v>
      </c>
      <c r="CR35">
        <v>52.021970000000003</v>
      </c>
      <c r="CS35">
        <v>1</v>
      </c>
      <c r="CT35">
        <v>54.703870000000002</v>
      </c>
      <c r="CU35">
        <v>3</v>
      </c>
      <c r="CV35">
        <v>58.840209999999999</v>
      </c>
      <c r="CW35">
        <v>0</v>
      </c>
      <c r="CX35">
        <v>65.035240000000002</v>
      </c>
      <c r="CY35">
        <v>1</v>
      </c>
      <c r="CZ35">
        <v>57.222340000000003</v>
      </c>
      <c r="DA35">
        <v>0</v>
      </c>
      <c r="DB35">
        <v>58.545659999999998</v>
      </c>
      <c r="DC35">
        <v>3</v>
      </c>
      <c r="DD35">
        <v>40.999070000000003</v>
      </c>
      <c r="DE35">
        <v>0</v>
      </c>
      <c r="DF35">
        <v>55.917450000000002</v>
      </c>
      <c r="DG35">
        <v>1</v>
      </c>
    </row>
    <row r="36" spans="1:111" x14ac:dyDescent="0.25">
      <c r="A36">
        <v>2002</v>
      </c>
      <c r="B36">
        <v>23.804079999999999</v>
      </c>
      <c r="C36">
        <v>4</v>
      </c>
      <c r="D36">
        <v>43.494680000000002</v>
      </c>
      <c r="E36">
        <v>4</v>
      </c>
      <c r="F36">
        <v>55.270769999999999</v>
      </c>
      <c r="G36">
        <v>0</v>
      </c>
      <c r="H36">
        <v>60.777529999999999</v>
      </c>
      <c r="I36">
        <v>0</v>
      </c>
      <c r="J36">
        <v>57.30012</v>
      </c>
      <c r="K36">
        <v>0</v>
      </c>
      <c r="L36">
        <v>67.409469999999999</v>
      </c>
      <c r="M36">
        <v>0</v>
      </c>
      <c r="N36">
        <v>29.579339999999998</v>
      </c>
      <c r="O36">
        <v>5</v>
      </c>
      <c r="P36">
        <v>48.8431</v>
      </c>
      <c r="Q36">
        <v>1</v>
      </c>
      <c r="R36">
        <v>34.131329999999998</v>
      </c>
      <c r="S36">
        <v>2</v>
      </c>
      <c r="T36">
        <v>51.882089999999998</v>
      </c>
      <c r="U36">
        <v>3</v>
      </c>
      <c r="V36">
        <v>61.03481</v>
      </c>
      <c r="W36">
        <v>2</v>
      </c>
      <c r="X36">
        <v>49.748109999999997</v>
      </c>
      <c r="Y36">
        <v>1</v>
      </c>
      <c r="Z36">
        <v>54.302759999999999</v>
      </c>
      <c r="AA36">
        <v>2</v>
      </c>
      <c r="AB36">
        <v>68.199380000000005</v>
      </c>
      <c r="AC36">
        <v>2</v>
      </c>
      <c r="AD36">
        <v>69.318179999999998</v>
      </c>
      <c r="AE36">
        <v>0</v>
      </c>
      <c r="AF36">
        <v>57.716560000000001</v>
      </c>
      <c r="AG36">
        <v>5</v>
      </c>
      <c r="AH36">
        <v>56.522539999999999</v>
      </c>
      <c r="AI36">
        <v>0</v>
      </c>
      <c r="AJ36">
        <v>61.673310000000001</v>
      </c>
      <c r="AK36">
        <v>6</v>
      </c>
      <c r="AL36">
        <v>60.461350000000003</v>
      </c>
      <c r="AM36">
        <v>2</v>
      </c>
      <c r="AN36">
        <v>64.909719999999993</v>
      </c>
      <c r="AO36">
        <v>1</v>
      </c>
      <c r="AP36">
        <v>57.372120000000002</v>
      </c>
      <c r="AQ36">
        <v>5</v>
      </c>
      <c r="AR36">
        <v>55.319220000000001</v>
      </c>
      <c r="AS36">
        <v>2</v>
      </c>
      <c r="AT36">
        <v>59.350050000000003</v>
      </c>
      <c r="AU36">
        <v>0</v>
      </c>
      <c r="AV36">
        <v>62.125450000000001</v>
      </c>
      <c r="AW36">
        <v>0</v>
      </c>
      <c r="AX36">
        <v>46.193159999999999</v>
      </c>
      <c r="AY36">
        <v>8</v>
      </c>
      <c r="AZ36">
        <v>56.593119999999999</v>
      </c>
      <c r="BA36">
        <v>1</v>
      </c>
      <c r="BB36">
        <v>62.185690000000001</v>
      </c>
      <c r="BC36">
        <v>0</v>
      </c>
      <c r="BD36">
        <v>55.178170000000001</v>
      </c>
      <c r="BE36">
        <v>1</v>
      </c>
      <c r="BF36">
        <v>53.925350000000002</v>
      </c>
      <c r="BG36">
        <v>8</v>
      </c>
      <c r="BH36">
        <v>66.413359999999997</v>
      </c>
      <c r="BI36">
        <v>2</v>
      </c>
      <c r="BJ36">
        <v>66.787049999999994</v>
      </c>
      <c r="BK36">
        <v>1</v>
      </c>
      <c r="BL36">
        <v>59.768450000000001</v>
      </c>
      <c r="BM36">
        <v>2</v>
      </c>
      <c r="BN36">
        <v>62.204999999999998</v>
      </c>
      <c r="BO36">
        <v>2</v>
      </c>
      <c r="BP36">
        <v>53.634010000000004</v>
      </c>
      <c r="BQ36">
        <v>0</v>
      </c>
      <c r="BR36">
        <v>75.468620000000001</v>
      </c>
      <c r="BS36">
        <v>0</v>
      </c>
      <c r="BT36">
        <v>57.675890000000003</v>
      </c>
      <c r="BU36">
        <v>0</v>
      </c>
      <c r="BV36">
        <v>47.012340000000002</v>
      </c>
      <c r="BW36">
        <v>4</v>
      </c>
      <c r="BX36">
        <v>42.37209</v>
      </c>
      <c r="BY36">
        <v>0</v>
      </c>
      <c r="BZ36">
        <v>51.533270000000002</v>
      </c>
      <c r="CA36">
        <v>1</v>
      </c>
      <c r="CB36">
        <v>56.707659999999997</v>
      </c>
      <c r="CC36">
        <v>3</v>
      </c>
      <c r="CD36">
        <v>56.53557</v>
      </c>
      <c r="CE36">
        <v>1</v>
      </c>
      <c r="CF36">
        <v>61.528100000000002</v>
      </c>
      <c r="CG36">
        <v>4</v>
      </c>
      <c r="CH36">
        <v>55.51728</v>
      </c>
      <c r="CI36">
        <v>0</v>
      </c>
      <c r="CJ36">
        <v>55.170439999999999</v>
      </c>
      <c r="CK36">
        <v>1</v>
      </c>
      <c r="CL36">
        <v>61.457859999999997</v>
      </c>
      <c r="CM36">
        <v>2</v>
      </c>
      <c r="CN36">
        <v>57.111130000000003</v>
      </c>
      <c r="CO36">
        <v>1</v>
      </c>
      <c r="CP36">
        <v>56.73395</v>
      </c>
      <c r="CQ36">
        <v>0</v>
      </c>
      <c r="CR36">
        <v>52.034260000000003</v>
      </c>
      <c r="CS36">
        <v>0</v>
      </c>
      <c r="CT36">
        <v>55.391640000000002</v>
      </c>
      <c r="CU36">
        <v>1</v>
      </c>
      <c r="CV36">
        <v>60.275869999999998</v>
      </c>
      <c r="CW36">
        <v>1</v>
      </c>
      <c r="CX36">
        <v>67.158100000000005</v>
      </c>
      <c r="CY36">
        <v>3</v>
      </c>
      <c r="CZ36">
        <v>57.1509</v>
      </c>
      <c r="DA36">
        <v>0</v>
      </c>
      <c r="DB36">
        <v>59.990780000000001</v>
      </c>
      <c r="DC36">
        <v>3</v>
      </c>
      <c r="DD36">
        <v>43.168860000000002</v>
      </c>
      <c r="DE36">
        <v>3</v>
      </c>
      <c r="DF36">
        <v>56.424729999999997</v>
      </c>
      <c r="DG36">
        <v>1</v>
      </c>
    </row>
    <row r="37" spans="1:111" x14ac:dyDescent="0.25">
      <c r="A37">
        <v>2003</v>
      </c>
      <c r="B37">
        <v>25.377300000000002</v>
      </c>
      <c r="C37">
        <v>6</v>
      </c>
      <c r="D37">
        <v>43.494680000000002</v>
      </c>
      <c r="E37">
        <v>7</v>
      </c>
      <c r="F37">
        <v>55.50365</v>
      </c>
      <c r="G37">
        <v>0</v>
      </c>
      <c r="H37">
        <v>61.29927</v>
      </c>
      <c r="I37">
        <v>0</v>
      </c>
      <c r="J37">
        <v>57.457830000000001</v>
      </c>
      <c r="K37">
        <v>0</v>
      </c>
      <c r="L37">
        <v>63.840719999999997</v>
      </c>
      <c r="M37">
        <v>1</v>
      </c>
      <c r="N37">
        <v>45.154539999999997</v>
      </c>
      <c r="O37">
        <v>3</v>
      </c>
      <c r="P37">
        <v>49.0137</v>
      </c>
      <c r="Q37">
        <v>0</v>
      </c>
      <c r="R37">
        <v>34.381059999999998</v>
      </c>
      <c r="S37">
        <v>2</v>
      </c>
      <c r="T37">
        <v>55.123959999999997</v>
      </c>
      <c r="U37">
        <v>4</v>
      </c>
      <c r="V37">
        <v>59.984900000000003</v>
      </c>
      <c r="W37">
        <v>0</v>
      </c>
      <c r="X37">
        <v>49.628459999999997</v>
      </c>
      <c r="Y37">
        <v>0</v>
      </c>
      <c r="Z37">
        <v>51.01737</v>
      </c>
      <c r="AA37">
        <v>2</v>
      </c>
      <c r="AB37">
        <v>69.53528</v>
      </c>
      <c r="AC37">
        <v>1</v>
      </c>
      <c r="AD37">
        <v>72.395229999999998</v>
      </c>
      <c r="AE37">
        <v>1</v>
      </c>
      <c r="AF37">
        <v>58.518940000000001</v>
      </c>
      <c r="AG37">
        <v>4</v>
      </c>
      <c r="AH37">
        <v>55.176139999999997</v>
      </c>
      <c r="AI37">
        <v>0</v>
      </c>
      <c r="AJ37">
        <v>60.897440000000003</v>
      </c>
      <c r="AK37">
        <v>9</v>
      </c>
      <c r="AL37">
        <v>62.155729999999998</v>
      </c>
      <c r="AM37">
        <v>1</v>
      </c>
      <c r="AN37">
        <v>65.139970000000005</v>
      </c>
      <c r="AO37">
        <v>3</v>
      </c>
      <c r="AP37">
        <v>56.508699999999997</v>
      </c>
      <c r="AQ37">
        <v>0</v>
      </c>
      <c r="AR37">
        <v>55.817529999999998</v>
      </c>
      <c r="AS37">
        <v>5</v>
      </c>
      <c r="AT37">
        <v>60.97193</v>
      </c>
      <c r="AU37">
        <v>8</v>
      </c>
      <c r="AV37">
        <v>61.911999999999999</v>
      </c>
      <c r="AW37">
        <v>0</v>
      </c>
      <c r="AX37">
        <v>51.301969999999997</v>
      </c>
      <c r="AY37">
        <v>2</v>
      </c>
      <c r="AZ37">
        <v>56.593119999999999</v>
      </c>
      <c r="BA37">
        <v>4</v>
      </c>
      <c r="BB37">
        <v>59.806399999999996</v>
      </c>
      <c r="BC37">
        <v>1</v>
      </c>
      <c r="BD37">
        <v>58.06297</v>
      </c>
      <c r="BE37">
        <v>3</v>
      </c>
      <c r="BF37">
        <v>53.925350000000002</v>
      </c>
      <c r="BG37">
        <v>5</v>
      </c>
      <c r="BH37">
        <v>48.047759999999997</v>
      </c>
      <c r="BI37">
        <v>19</v>
      </c>
      <c r="BJ37">
        <v>65.35342</v>
      </c>
      <c r="BK37">
        <v>1</v>
      </c>
      <c r="BL37">
        <v>69.549899999999994</v>
      </c>
      <c r="BM37">
        <v>4</v>
      </c>
      <c r="BN37">
        <v>54.662379999999999</v>
      </c>
      <c r="BO37">
        <v>2</v>
      </c>
      <c r="BP37">
        <v>57.143630000000002</v>
      </c>
      <c r="BQ37">
        <v>0</v>
      </c>
      <c r="BR37">
        <v>72.943719999999999</v>
      </c>
      <c r="BS37">
        <v>1</v>
      </c>
      <c r="BT37">
        <v>55.591180000000001</v>
      </c>
      <c r="BU37">
        <v>0</v>
      </c>
      <c r="BV37">
        <v>47.732700000000001</v>
      </c>
      <c r="BW37">
        <v>1</v>
      </c>
      <c r="BX37">
        <v>43.663150000000002</v>
      </c>
      <c r="BY37">
        <v>1</v>
      </c>
      <c r="BZ37">
        <v>50.935699999999997</v>
      </c>
      <c r="CA37">
        <v>0</v>
      </c>
      <c r="CB37">
        <v>56.707659999999997</v>
      </c>
      <c r="CC37">
        <v>0</v>
      </c>
      <c r="CD37">
        <v>57.998919999999998</v>
      </c>
      <c r="CE37">
        <v>1</v>
      </c>
      <c r="CF37">
        <v>61.974379999999996</v>
      </c>
      <c r="CG37">
        <v>2</v>
      </c>
      <c r="CH37">
        <v>56.552030000000002</v>
      </c>
      <c r="CI37">
        <v>0</v>
      </c>
      <c r="CJ37">
        <v>55.170439999999999</v>
      </c>
      <c r="CK37">
        <v>0</v>
      </c>
      <c r="CL37">
        <v>64.268680000000003</v>
      </c>
      <c r="CM37">
        <v>0</v>
      </c>
      <c r="CN37">
        <v>57.630839999999999</v>
      </c>
      <c r="CO37">
        <v>1</v>
      </c>
      <c r="CP37">
        <v>56.894680000000001</v>
      </c>
      <c r="CQ37">
        <v>1</v>
      </c>
      <c r="CR37">
        <v>54.736330000000002</v>
      </c>
      <c r="CS37">
        <v>0</v>
      </c>
      <c r="CT37">
        <v>55.998930000000001</v>
      </c>
      <c r="CU37">
        <v>0</v>
      </c>
      <c r="CV37">
        <v>61.051549999999999</v>
      </c>
      <c r="CW37">
        <v>0</v>
      </c>
      <c r="CX37">
        <v>67.171700000000001</v>
      </c>
      <c r="CY37">
        <v>0</v>
      </c>
      <c r="CZ37">
        <v>57.244300000000003</v>
      </c>
      <c r="DA37">
        <v>0</v>
      </c>
      <c r="DB37">
        <v>61.201740000000001</v>
      </c>
      <c r="DC37">
        <v>3</v>
      </c>
      <c r="DD37">
        <v>42.686529999999998</v>
      </c>
      <c r="DE37">
        <v>3</v>
      </c>
      <c r="DF37">
        <v>56.968580000000003</v>
      </c>
      <c r="DG37">
        <v>0</v>
      </c>
    </row>
    <row r="38" spans="1:111" x14ac:dyDescent="0.25">
      <c r="A38">
        <v>2004</v>
      </c>
      <c r="B38">
        <v>29.23798</v>
      </c>
      <c r="C38">
        <v>17</v>
      </c>
      <c r="D38">
        <v>50.705590000000001</v>
      </c>
      <c r="E38">
        <v>3</v>
      </c>
      <c r="F38">
        <v>55.50365</v>
      </c>
      <c r="G38">
        <v>0</v>
      </c>
      <c r="H38">
        <v>60.702060000000003</v>
      </c>
      <c r="I38">
        <v>0</v>
      </c>
      <c r="J38">
        <v>57.70879</v>
      </c>
      <c r="K38">
        <v>0</v>
      </c>
      <c r="L38">
        <v>63.760809999999999</v>
      </c>
      <c r="M38">
        <v>0</v>
      </c>
      <c r="N38">
        <v>46.575110000000002</v>
      </c>
      <c r="O38">
        <v>1</v>
      </c>
      <c r="P38">
        <v>49.313110000000002</v>
      </c>
      <c r="Q38">
        <v>0</v>
      </c>
      <c r="R38">
        <v>37.425150000000002</v>
      </c>
      <c r="S38">
        <v>4</v>
      </c>
      <c r="T38">
        <v>55.452500000000001</v>
      </c>
      <c r="U38">
        <v>1</v>
      </c>
      <c r="V38">
        <v>59.309629999999999</v>
      </c>
      <c r="W38">
        <v>0</v>
      </c>
      <c r="X38">
        <v>49.316160000000004</v>
      </c>
      <c r="Y38">
        <v>1</v>
      </c>
      <c r="Z38">
        <v>50.162790000000001</v>
      </c>
      <c r="AA38">
        <v>4</v>
      </c>
      <c r="AB38">
        <v>71.597459999999998</v>
      </c>
      <c r="AC38">
        <v>19</v>
      </c>
      <c r="AD38">
        <v>69.13073</v>
      </c>
      <c r="AE38">
        <v>0</v>
      </c>
      <c r="AF38">
        <v>58.337139999999998</v>
      </c>
      <c r="AG38">
        <v>5</v>
      </c>
      <c r="AH38">
        <v>58.016970000000001</v>
      </c>
      <c r="AI38">
        <v>3</v>
      </c>
      <c r="AJ38">
        <v>63.543469999999999</v>
      </c>
      <c r="AK38">
        <v>4</v>
      </c>
      <c r="AL38">
        <v>63.53313</v>
      </c>
      <c r="AM38">
        <v>2</v>
      </c>
      <c r="AN38">
        <v>65.499790000000004</v>
      </c>
      <c r="AO38">
        <v>8</v>
      </c>
      <c r="AP38">
        <v>57.287059999999997</v>
      </c>
      <c r="AQ38">
        <v>1</v>
      </c>
      <c r="AR38">
        <v>56.653759999999998</v>
      </c>
      <c r="AS38">
        <v>12</v>
      </c>
      <c r="AT38">
        <v>60.424500000000002</v>
      </c>
      <c r="AU38">
        <v>3</v>
      </c>
      <c r="AV38">
        <v>62.173609999999996</v>
      </c>
      <c r="AW38">
        <v>1</v>
      </c>
      <c r="AX38">
        <v>51.301969999999997</v>
      </c>
      <c r="AY38">
        <v>2</v>
      </c>
      <c r="AZ38">
        <v>51.983260000000001</v>
      </c>
      <c r="BA38">
        <v>2</v>
      </c>
      <c r="BB38">
        <v>19.61684</v>
      </c>
      <c r="BC38">
        <v>10</v>
      </c>
      <c r="BD38">
        <v>58.06297</v>
      </c>
      <c r="BE38">
        <v>0</v>
      </c>
      <c r="BF38">
        <v>61.086379999999998</v>
      </c>
      <c r="BG38">
        <v>4</v>
      </c>
      <c r="BH38">
        <v>70.008039999999994</v>
      </c>
      <c r="BI38">
        <v>7</v>
      </c>
      <c r="BJ38">
        <v>66.702169999999995</v>
      </c>
      <c r="BK38">
        <v>0</v>
      </c>
      <c r="BL38">
        <v>69.549899999999994</v>
      </c>
      <c r="BM38">
        <v>6</v>
      </c>
      <c r="BN38">
        <v>59.740630000000003</v>
      </c>
      <c r="BO38">
        <v>4</v>
      </c>
      <c r="BP38">
        <v>52.21414</v>
      </c>
      <c r="BQ38">
        <v>1</v>
      </c>
      <c r="BR38">
        <v>72.943719999999999</v>
      </c>
      <c r="BS38">
        <v>0</v>
      </c>
      <c r="BT38">
        <v>52.628869999999999</v>
      </c>
      <c r="BU38">
        <v>0</v>
      </c>
      <c r="BV38">
        <v>48.2744</v>
      </c>
      <c r="BW38">
        <v>0</v>
      </c>
      <c r="BX38">
        <v>43.984349999999999</v>
      </c>
      <c r="BY38">
        <v>0</v>
      </c>
      <c r="BZ38">
        <v>50.572879999999998</v>
      </c>
      <c r="CA38">
        <v>0</v>
      </c>
      <c r="CB38">
        <v>56.707659999999997</v>
      </c>
      <c r="CC38">
        <v>0</v>
      </c>
      <c r="CD38">
        <v>58.791679999999999</v>
      </c>
      <c r="CE38">
        <v>1</v>
      </c>
      <c r="CF38">
        <v>62.15551</v>
      </c>
      <c r="CG38">
        <v>0</v>
      </c>
      <c r="CH38">
        <v>55.91874</v>
      </c>
      <c r="CI38">
        <v>0</v>
      </c>
      <c r="CJ38">
        <v>60.901629999999997</v>
      </c>
      <c r="CK38">
        <v>3</v>
      </c>
      <c r="CL38">
        <v>66.560959999999994</v>
      </c>
      <c r="CM38">
        <v>0</v>
      </c>
      <c r="CN38">
        <v>57.013179999999998</v>
      </c>
      <c r="CO38">
        <v>0</v>
      </c>
      <c r="CP38">
        <v>58.052070000000001</v>
      </c>
      <c r="CQ38">
        <v>0</v>
      </c>
      <c r="CR38">
        <v>57.296039999999998</v>
      </c>
      <c r="CS38">
        <v>0</v>
      </c>
      <c r="CT38">
        <v>56.149239999999999</v>
      </c>
      <c r="CU38">
        <v>0</v>
      </c>
      <c r="CV38">
        <v>60.337670000000003</v>
      </c>
      <c r="CW38">
        <v>0</v>
      </c>
      <c r="CX38">
        <v>65.853089999999995</v>
      </c>
      <c r="CY38">
        <v>1</v>
      </c>
      <c r="CZ38">
        <v>57.715580000000003</v>
      </c>
      <c r="DA38">
        <v>0</v>
      </c>
      <c r="DB38">
        <v>61.463299999999997</v>
      </c>
      <c r="DC38">
        <v>4</v>
      </c>
      <c r="DD38">
        <v>44.13344</v>
      </c>
      <c r="DE38">
        <v>1</v>
      </c>
      <c r="DF38">
        <v>57.743839999999999</v>
      </c>
      <c r="DG38">
        <v>0</v>
      </c>
    </row>
    <row r="39" spans="1:111" x14ac:dyDescent="0.25">
      <c r="A39">
        <v>2005</v>
      </c>
      <c r="B39">
        <v>23.602989999999998</v>
      </c>
      <c r="C39">
        <v>4</v>
      </c>
      <c r="D39">
        <v>50.705590000000001</v>
      </c>
      <c r="E39">
        <v>3</v>
      </c>
      <c r="F39">
        <v>56.041339999999998</v>
      </c>
      <c r="G39">
        <v>3</v>
      </c>
      <c r="H39">
        <v>60.618029999999997</v>
      </c>
      <c r="I39">
        <v>0</v>
      </c>
      <c r="J39">
        <v>57.964449999999999</v>
      </c>
      <c r="K39">
        <v>0</v>
      </c>
      <c r="L39">
        <v>65.273690000000002</v>
      </c>
      <c r="M39">
        <v>1</v>
      </c>
      <c r="N39">
        <v>50.34563</v>
      </c>
      <c r="O39">
        <v>1</v>
      </c>
      <c r="P39">
        <v>49.402479999999997</v>
      </c>
      <c r="Q39">
        <v>0</v>
      </c>
      <c r="R39">
        <v>33.639850000000003</v>
      </c>
      <c r="S39">
        <v>3</v>
      </c>
      <c r="T39">
        <v>56.791890000000002</v>
      </c>
      <c r="U39">
        <v>1</v>
      </c>
      <c r="V39">
        <v>60.714579999999998</v>
      </c>
      <c r="W39">
        <v>1</v>
      </c>
      <c r="X39">
        <v>49.430410000000002</v>
      </c>
      <c r="Y39">
        <v>0</v>
      </c>
      <c r="Z39">
        <v>51.089820000000003</v>
      </c>
      <c r="AA39">
        <v>4</v>
      </c>
      <c r="AB39">
        <v>70.185699999999997</v>
      </c>
      <c r="AC39">
        <v>0</v>
      </c>
      <c r="AD39">
        <v>70.87227</v>
      </c>
      <c r="AE39">
        <v>0</v>
      </c>
      <c r="AF39">
        <v>58.886139999999997</v>
      </c>
      <c r="AG39">
        <v>6</v>
      </c>
      <c r="AH39">
        <v>56.518030000000003</v>
      </c>
      <c r="AI39">
        <v>0</v>
      </c>
      <c r="AJ39">
        <v>65.500259999999997</v>
      </c>
      <c r="AK39">
        <v>1</v>
      </c>
      <c r="AL39">
        <v>64.466099999999997</v>
      </c>
      <c r="AM39">
        <v>3</v>
      </c>
      <c r="AN39">
        <v>65.914760000000001</v>
      </c>
      <c r="AO39">
        <v>2</v>
      </c>
      <c r="AP39">
        <v>57.14432</v>
      </c>
      <c r="AQ39">
        <v>0</v>
      </c>
      <c r="AR39">
        <v>57.079560000000001</v>
      </c>
      <c r="AS39">
        <v>9</v>
      </c>
      <c r="AT39">
        <v>61.759680000000003</v>
      </c>
      <c r="AU39">
        <v>0</v>
      </c>
      <c r="AV39">
        <v>61.79092</v>
      </c>
      <c r="AW39">
        <v>0</v>
      </c>
      <c r="AX39">
        <v>51.301969999999997</v>
      </c>
      <c r="AY39">
        <v>2</v>
      </c>
      <c r="AZ39">
        <v>51.87191</v>
      </c>
      <c r="BA39">
        <v>2</v>
      </c>
      <c r="BB39">
        <v>58.880159999999997</v>
      </c>
      <c r="BC39">
        <v>3</v>
      </c>
      <c r="BD39">
        <v>58.165019999999998</v>
      </c>
      <c r="BE39">
        <v>0</v>
      </c>
      <c r="BF39">
        <v>66.514290000000003</v>
      </c>
      <c r="BG39">
        <v>0</v>
      </c>
      <c r="BH39">
        <v>67.919359999999998</v>
      </c>
      <c r="BI39">
        <v>4</v>
      </c>
      <c r="BJ39">
        <v>68.585589999999996</v>
      </c>
      <c r="BK39">
        <v>1</v>
      </c>
      <c r="BL39">
        <v>67.870599999999996</v>
      </c>
      <c r="BM39">
        <v>1</v>
      </c>
      <c r="BN39">
        <v>60.9086</v>
      </c>
      <c r="BO39">
        <v>1</v>
      </c>
      <c r="BP39">
        <v>56.386249999999997</v>
      </c>
      <c r="BQ39">
        <v>1</v>
      </c>
      <c r="BR39">
        <v>72.943719999999999</v>
      </c>
      <c r="BS39">
        <v>0</v>
      </c>
      <c r="BT39">
        <v>52.329450000000001</v>
      </c>
      <c r="BU39">
        <v>0</v>
      </c>
      <c r="BV39">
        <v>49.092790000000001</v>
      </c>
      <c r="BW39">
        <v>2</v>
      </c>
      <c r="BX39">
        <v>43.715260000000001</v>
      </c>
      <c r="BY39">
        <v>0</v>
      </c>
      <c r="BZ39">
        <v>51.6325</v>
      </c>
      <c r="CA39">
        <v>1</v>
      </c>
      <c r="CB39">
        <v>56.707659999999997</v>
      </c>
      <c r="CC39">
        <v>0</v>
      </c>
      <c r="CD39">
        <v>58.94697</v>
      </c>
      <c r="CE39">
        <v>1</v>
      </c>
      <c r="CF39">
        <v>62.15551</v>
      </c>
      <c r="CG39">
        <v>0</v>
      </c>
      <c r="CH39">
        <v>55.473399999999998</v>
      </c>
      <c r="CI39">
        <v>1</v>
      </c>
      <c r="CJ39">
        <v>61.48283</v>
      </c>
      <c r="CK39">
        <v>2</v>
      </c>
      <c r="CL39">
        <v>67.570350000000005</v>
      </c>
      <c r="CM39">
        <v>1</v>
      </c>
      <c r="CN39">
        <v>55.649619999999999</v>
      </c>
      <c r="CO39">
        <v>2</v>
      </c>
      <c r="CP39">
        <v>58.582430000000002</v>
      </c>
      <c r="CQ39">
        <v>0</v>
      </c>
      <c r="CR39">
        <v>60.634799999999998</v>
      </c>
      <c r="CS39">
        <v>1</v>
      </c>
      <c r="CT39">
        <v>56.467700000000001</v>
      </c>
      <c r="CU39">
        <v>0</v>
      </c>
      <c r="CV39">
        <v>61.834069999999997</v>
      </c>
      <c r="CW39">
        <v>0</v>
      </c>
      <c r="CX39">
        <v>65.21857</v>
      </c>
      <c r="CY39">
        <v>0</v>
      </c>
      <c r="CZ39">
        <v>58.006019999999999</v>
      </c>
      <c r="DA39">
        <v>0</v>
      </c>
      <c r="DB39">
        <v>63.333390000000001</v>
      </c>
      <c r="DC39">
        <v>3</v>
      </c>
      <c r="DD39">
        <v>42.57085</v>
      </c>
      <c r="DE39">
        <v>4</v>
      </c>
      <c r="DF39">
        <v>58.047020000000003</v>
      </c>
      <c r="DG39">
        <v>0</v>
      </c>
    </row>
    <row r="40" spans="1:111" x14ac:dyDescent="0.25">
      <c r="A40">
        <v>2006</v>
      </c>
      <c r="B40">
        <v>23.602989999999998</v>
      </c>
      <c r="C40">
        <v>5</v>
      </c>
      <c r="D40">
        <v>58.968510000000002</v>
      </c>
      <c r="E40">
        <v>1</v>
      </c>
      <c r="F40">
        <v>55.829859999999996</v>
      </c>
      <c r="G40">
        <v>0</v>
      </c>
      <c r="H40">
        <v>60.753540000000001</v>
      </c>
      <c r="I40">
        <v>0</v>
      </c>
      <c r="J40">
        <v>58.343519999999998</v>
      </c>
      <c r="K40">
        <v>0</v>
      </c>
      <c r="L40">
        <v>66.589190000000002</v>
      </c>
      <c r="M40">
        <v>5</v>
      </c>
      <c r="N40">
        <v>49.914149999999999</v>
      </c>
      <c r="O40">
        <v>1</v>
      </c>
      <c r="P40">
        <v>49.260300000000001</v>
      </c>
      <c r="Q40">
        <v>0</v>
      </c>
      <c r="R40">
        <v>37.720489999999998</v>
      </c>
      <c r="S40">
        <v>2</v>
      </c>
      <c r="T40">
        <v>56.672310000000003</v>
      </c>
      <c r="U40">
        <v>1</v>
      </c>
      <c r="V40">
        <v>60.752760000000002</v>
      </c>
      <c r="W40">
        <v>0</v>
      </c>
      <c r="X40">
        <v>49.040089999999999</v>
      </c>
      <c r="Y40">
        <v>1</v>
      </c>
      <c r="Z40">
        <v>49.1447</v>
      </c>
      <c r="AA40">
        <v>9</v>
      </c>
      <c r="AB40">
        <v>71.366709999999998</v>
      </c>
      <c r="AC40">
        <v>0</v>
      </c>
      <c r="AD40">
        <v>71.815119999999993</v>
      </c>
      <c r="AE40">
        <v>1</v>
      </c>
      <c r="AF40">
        <v>58.886139999999997</v>
      </c>
      <c r="AG40">
        <v>6</v>
      </c>
      <c r="AH40">
        <v>56.90645</v>
      </c>
      <c r="AI40">
        <v>4</v>
      </c>
      <c r="AJ40">
        <v>64.467010000000002</v>
      </c>
      <c r="AK40">
        <v>0</v>
      </c>
      <c r="AL40">
        <v>65.654020000000003</v>
      </c>
      <c r="AM40">
        <v>4</v>
      </c>
      <c r="AN40">
        <v>65.555869999999999</v>
      </c>
      <c r="AO40">
        <v>1</v>
      </c>
      <c r="AP40">
        <v>59.212569999999999</v>
      </c>
      <c r="AQ40">
        <v>1</v>
      </c>
      <c r="AR40">
        <v>59.497390000000003</v>
      </c>
      <c r="AS40">
        <v>1</v>
      </c>
      <c r="AT40">
        <v>61.907260000000001</v>
      </c>
      <c r="AU40">
        <v>0</v>
      </c>
      <c r="AV40">
        <v>61.79092</v>
      </c>
      <c r="AW40">
        <v>1</v>
      </c>
      <c r="AX40">
        <v>51.420020000000001</v>
      </c>
      <c r="AY40">
        <v>4</v>
      </c>
      <c r="AZ40">
        <v>49.599960000000003</v>
      </c>
      <c r="BA40">
        <v>4</v>
      </c>
      <c r="BB40">
        <v>46.77122</v>
      </c>
      <c r="BC40">
        <v>6</v>
      </c>
      <c r="BD40">
        <v>58.587629999999997</v>
      </c>
      <c r="BE40">
        <v>0</v>
      </c>
      <c r="BF40">
        <v>71.216409999999996</v>
      </c>
      <c r="BG40">
        <v>2</v>
      </c>
      <c r="BH40">
        <v>66.878399999999999</v>
      </c>
      <c r="BI40">
        <v>2</v>
      </c>
      <c r="BJ40">
        <v>65.833820000000003</v>
      </c>
      <c r="BK40">
        <v>1</v>
      </c>
      <c r="BL40">
        <v>67.858379999999997</v>
      </c>
      <c r="BM40">
        <v>3</v>
      </c>
      <c r="BN40">
        <v>61.50855</v>
      </c>
      <c r="BO40">
        <v>1</v>
      </c>
      <c r="BP40">
        <v>53.66377</v>
      </c>
      <c r="BQ40">
        <v>1</v>
      </c>
      <c r="BR40">
        <v>72.943719999999999</v>
      </c>
      <c r="BS40">
        <v>0</v>
      </c>
      <c r="BT40">
        <v>57.867710000000002</v>
      </c>
      <c r="BU40">
        <v>1</v>
      </c>
      <c r="BV40">
        <v>50.737070000000003</v>
      </c>
      <c r="BW40">
        <v>1</v>
      </c>
      <c r="BX40">
        <v>44.651090000000003</v>
      </c>
      <c r="BY40">
        <v>1</v>
      </c>
      <c r="BZ40">
        <v>51.669780000000003</v>
      </c>
      <c r="CA40">
        <v>0</v>
      </c>
      <c r="CB40">
        <v>58.779089999999997</v>
      </c>
      <c r="CC40">
        <v>0</v>
      </c>
      <c r="CD40">
        <v>57.990279999999998</v>
      </c>
      <c r="CE40">
        <v>3</v>
      </c>
      <c r="CF40">
        <v>62.593890000000002</v>
      </c>
      <c r="CG40">
        <v>0</v>
      </c>
      <c r="CH40">
        <v>55.082459999999998</v>
      </c>
      <c r="CI40">
        <v>0</v>
      </c>
      <c r="CJ40">
        <v>61.48283</v>
      </c>
      <c r="CK40">
        <v>0</v>
      </c>
      <c r="CL40">
        <v>67.176919999999996</v>
      </c>
      <c r="CM40">
        <v>1</v>
      </c>
      <c r="CN40">
        <v>56.050620000000002</v>
      </c>
      <c r="CO40">
        <v>1</v>
      </c>
      <c r="CP40">
        <v>59.212940000000003</v>
      </c>
      <c r="CQ40">
        <v>0</v>
      </c>
      <c r="CR40">
        <v>57.997010000000003</v>
      </c>
      <c r="CS40">
        <v>2</v>
      </c>
      <c r="CT40">
        <v>55.903300000000002</v>
      </c>
      <c r="CU40">
        <v>1</v>
      </c>
      <c r="CV40">
        <v>61.370750000000001</v>
      </c>
      <c r="CW40">
        <v>0</v>
      </c>
      <c r="CX40">
        <v>65.417389999999997</v>
      </c>
      <c r="CY40">
        <v>0</v>
      </c>
      <c r="CZ40">
        <v>58.338140000000003</v>
      </c>
      <c r="DA40">
        <v>0</v>
      </c>
      <c r="DB40">
        <v>63.542230000000004</v>
      </c>
      <c r="DC40">
        <v>1</v>
      </c>
      <c r="DD40">
        <v>45.97927</v>
      </c>
      <c r="DE40">
        <v>5</v>
      </c>
      <c r="DF40">
        <v>58.094079999999998</v>
      </c>
      <c r="DG40">
        <v>0</v>
      </c>
    </row>
    <row r="41" spans="1:111" x14ac:dyDescent="0.25">
      <c r="A41">
        <v>2007</v>
      </c>
      <c r="B41">
        <v>23.602989999999998</v>
      </c>
      <c r="C41">
        <v>8</v>
      </c>
      <c r="D41">
        <v>58.968510000000002</v>
      </c>
      <c r="E41">
        <v>1</v>
      </c>
      <c r="F41">
        <v>55.890630000000002</v>
      </c>
      <c r="G41">
        <v>3</v>
      </c>
      <c r="H41">
        <v>61.017040000000001</v>
      </c>
      <c r="I41">
        <v>1</v>
      </c>
      <c r="J41">
        <v>58.47204</v>
      </c>
      <c r="K41">
        <v>0</v>
      </c>
      <c r="L41">
        <v>65.902050000000003</v>
      </c>
      <c r="M41">
        <v>2</v>
      </c>
      <c r="N41">
        <v>50.34563</v>
      </c>
      <c r="O41">
        <v>1</v>
      </c>
      <c r="P41">
        <v>48.845210000000002</v>
      </c>
      <c r="Q41">
        <v>0</v>
      </c>
      <c r="R41">
        <v>37.720489999999998</v>
      </c>
      <c r="S41">
        <v>3</v>
      </c>
      <c r="T41">
        <v>56.909990000000001</v>
      </c>
      <c r="U41">
        <v>1</v>
      </c>
      <c r="V41">
        <v>60.752760000000002</v>
      </c>
      <c r="W41">
        <v>1</v>
      </c>
      <c r="X41">
        <v>48.556199999999997</v>
      </c>
      <c r="Y41">
        <v>1</v>
      </c>
      <c r="Z41">
        <v>55.030940000000001</v>
      </c>
      <c r="AA41">
        <v>1</v>
      </c>
      <c r="AB41">
        <v>68.8947</v>
      </c>
      <c r="AC41">
        <v>0</v>
      </c>
      <c r="AD41">
        <v>69.151219999999995</v>
      </c>
      <c r="AE41">
        <v>2</v>
      </c>
      <c r="AF41">
        <v>60.0732</v>
      </c>
      <c r="AG41">
        <v>3</v>
      </c>
      <c r="AH41">
        <v>57.08043</v>
      </c>
      <c r="AI41">
        <v>4</v>
      </c>
      <c r="AJ41">
        <v>61.394660000000002</v>
      </c>
      <c r="AK41">
        <v>1</v>
      </c>
      <c r="AL41">
        <v>66.473280000000003</v>
      </c>
      <c r="AM41">
        <v>4</v>
      </c>
      <c r="AN41">
        <v>65.180629999999994</v>
      </c>
      <c r="AO41">
        <v>1</v>
      </c>
      <c r="AP41">
        <v>59.796120000000002</v>
      </c>
      <c r="AQ41">
        <v>1</v>
      </c>
      <c r="AR41">
        <v>61.741309999999999</v>
      </c>
      <c r="AS41">
        <v>14</v>
      </c>
      <c r="AT41">
        <v>61.768590000000003</v>
      </c>
      <c r="AU41">
        <v>0</v>
      </c>
      <c r="AV41">
        <v>59.74615</v>
      </c>
      <c r="AW41">
        <v>2</v>
      </c>
      <c r="AX41">
        <v>52.80791</v>
      </c>
      <c r="AY41">
        <v>5</v>
      </c>
      <c r="AZ41">
        <v>54.32056</v>
      </c>
      <c r="BA41">
        <v>0</v>
      </c>
      <c r="BB41">
        <v>53.955509999999997</v>
      </c>
      <c r="BC41">
        <v>4</v>
      </c>
      <c r="BD41">
        <v>58.220239999999997</v>
      </c>
      <c r="BE41">
        <v>0</v>
      </c>
      <c r="BF41">
        <v>70.805160000000001</v>
      </c>
      <c r="BG41">
        <v>2</v>
      </c>
      <c r="BH41">
        <v>66.58408</v>
      </c>
      <c r="BI41">
        <v>3</v>
      </c>
      <c r="BJ41">
        <v>68.782300000000006</v>
      </c>
      <c r="BK41">
        <v>1</v>
      </c>
      <c r="BL41">
        <v>67.858379999999997</v>
      </c>
      <c r="BM41">
        <v>4</v>
      </c>
      <c r="BN41">
        <v>58.942630000000001</v>
      </c>
      <c r="BO41">
        <v>0</v>
      </c>
      <c r="BP41">
        <v>54.837209999999999</v>
      </c>
      <c r="BQ41">
        <v>1</v>
      </c>
      <c r="BR41">
        <v>67.722369999999998</v>
      </c>
      <c r="BS41">
        <v>1</v>
      </c>
      <c r="BT41">
        <v>56.8673</v>
      </c>
      <c r="BU41">
        <v>0</v>
      </c>
      <c r="BV41">
        <v>50.69896</v>
      </c>
      <c r="BW41">
        <v>0</v>
      </c>
      <c r="BX41">
        <v>45.49239</v>
      </c>
      <c r="BY41">
        <v>1</v>
      </c>
      <c r="BZ41">
        <v>52.458210000000001</v>
      </c>
      <c r="CA41">
        <v>1</v>
      </c>
      <c r="CB41">
        <v>58.779089999999997</v>
      </c>
      <c r="CC41">
        <v>0</v>
      </c>
      <c r="CD41">
        <v>57.37379</v>
      </c>
      <c r="CE41">
        <v>1</v>
      </c>
      <c r="CF41">
        <v>63.417340000000003</v>
      </c>
      <c r="CG41">
        <v>0</v>
      </c>
      <c r="CH41">
        <v>55.22589</v>
      </c>
      <c r="CI41">
        <v>0</v>
      </c>
      <c r="CJ41">
        <v>59.494010000000003</v>
      </c>
      <c r="CK41">
        <v>0</v>
      </c>
      <c r="CL41">
        <v>67.466819999999998</v>
      </c>
      <c r="CM41">
        <v>1</v>
      </c>
      <c r="CN41">
        <v>56.569110000000002</v>
      </c>
      <c r="CO41">
        <v>0</v>
      </c>
      <c r="CP41">
        <v>59.614620000000002</v>
      </c>
      <c r="CQ41">
        <v>1</v>
      </c>
      <c r="CR41">
        <v>57.347009999999997</v>
      </c>
      <c r="CS41">
        <v>0</v>
      </c>
      <c r="CT41">
        <v>56.480240000000002</v>
      </c>
      <c r="CU41">
        <v>0</v>
      </c>
      <c r="CV41">
        <v>61.804569999999998</v>
      </c>
      <c r="CW41">
        <v>0</v>
      </c>
      <c r="CX41">
        <v>61.417459999999998</v>
      </c>
      <c r="CY41">
        <v>0</v>
      </c>
      <c r="CZ41">
        <v>58.393340000000002</v>
      </c>
      <c r="DA41">
        <v>0</v>
      </c>
      <c r="DB41">
        <v>63.67877</v>
      </c>
      <c r="DC41">
        <v>0</v>
      </c>
      <c r="DD41">
        <v>47.710509999999999</v>
      </c>
      <c r="DE41">
        <v>3</v>
      </c>
      <c r="DF41">
        <v>58.10472</v>
      </c>
      <c r="DG41">
        <v>0</v>
      </c>
    </row>
    <row r="42" spans="1:111" x14ac:dyDescent="0.25">
      <c r="A42">
        <v>2008</v>
      </c>
      <c r="B42">
        <v>24.14911</v>
      </c>
      <c r="C42">
        <v>5</v>
      </c>
      <c r="D42">
        <v>58.968510000000002</v>
      </c>
      <c r="E42">
        <v>1</v>
      </c>
      <c r="F42">
        <v>55.924550000000004</v>
      </c>
      <c r="G42">
        <v>5</v>
      </c>
      <c r="H42">
        <v>60.859580000000001</v>
      </c>
      <c r="I42">
        <v>0</v>
      </c>
      <c r="J42">
        <v>58.451619999999998</v>
      </c>
      <c r="K42">
        <v>0</v>
      </c>
      <c r="L42">
        <v>66.515540000000001</v>
      </c>
      <c r="M42">
        <v>0</v>
      </c>
      <c r="N42">
        <v>50.34563</v>
      </c>
      <c r="O42">
        <v>1</v>
      </c>
      <c r="P42">
        <v>48.49812</v>
      </c>
      <c r="Q42">
        <v>0</v>
      </c>
      <c r="R42">
        <v>37.720489999999998</v>
      </c>
      <c r="S42">
        <v>3</v>
      </c>
      <c r="T42">
        <v>58.63458</v>
      </c>
      <c r="U42">
        <v>17</v>
      </c>
      <c r="V42">
        <v>60.752760000000002</v>
      </c>
      <c r="W42">
        <v>1</v>
      </c>
      <c r="X42">
        <v>49.043579999999999</v>
      </c>
      <c r="Y42">
        <v>0</v>
      </c>
      <c r="Z42">
        <v>54.962110000000003</v>
      </c>
      <c r="AA42">
        <v>2</v>
      </c>
      <c r="AB42">
        <v>69.308070000000001</v>
      </c>
      <c r="AC42">
        <v>0</v>
      </c>
      <c r="AD42">
        <v>64.422160000000005</v>
      </c>
      <c r="AE42">
        <v>0</v>
      </c>
      <c r="AF42">
        <v>61.4114</v>
      </c>
      <c r="AG42">
        <v>2</v>
      </c>
      <c r="AH42">
        <v>58.073619999999998</v>
      </c>
      <c r="AI42">
        <v>1</v>
      </c>
      <c r="AJ42">
        <v>59.703490000000002</v>
      </c>
      <c r="AK42">
        <v>0</v>
      </c>
      <c r="AL42">
        <v>66.758780000000002</v>
      </c>
      <c r="AM42">
        <v>7</v>
      </c>
      <c r="AN42">
        <v>65.834919999999997</v>
      </c>
      <c r="AO42">
        <v>1</v>
      </c>
      <c r="AP42">
        <v>63.680230000000002</v>
      </c>
      <c r="AQ42">
        <v>2</v>
      </c>
      <c r="AR42">
        <v>64.243530000000007</v>
      </c>
      <c r="AS42">
        <v>7</v>
      </c>
      <c r="AT42">
        <v>62.760579999999997</v>
      </c>
      <c r="AU42">
        <v>1</v>
      </c>
      <c r="AV42">
        <v>60.346890000000002</v>
      </c>
      <c r="AW42">
        <v>1</v>
      </c>
      <c r="AX42">
        <v>54.001950000000001</v>
      </c>
      <c r="AY42">
        <v>3</v>
      </c>
      <c r="AZ42">
        <v>42.603560000000002</v>
      </c>
      <c r="BA42">
        <v>9</v>
      </c>
      <c r="BB42">
        <v>47.865769999999998</v>
      </c>
      <c r="BC42">
        <v>8</v>
      </c>
      <c r="BD42">
        <v>58.211509999999997</v>
      </c>
      <c r="BE42">
        <v>0</v>
      </c>
      <c r="BF42">
        <v>69.988550000000004</v>
      </c>
      <c r="BG42">
        <v>2</v>
      </c>
      <c r="BH42">
        <v>66.031999999999996</v>
      </c>
      <c r="BI42">
        <v>1</v>
      </c>
      <c r="BJ42">
        <v>65.110879999999995</v>
      </c>
      <c r="BK42">
        <v>3</v>
      </c>
      <c r="BL42">
        <v>67.858379999999997</v>
      </c>
      <c r="BM42">
        <v>0</v>
      </c>
      <c r="BN42">
        <v>61.636710000000001</v>
      </c>
      <c r="BO42">
        <v>2</v>
      </c>
      <c r="BP42">
        <v>54.837209999999999</v>
      </c>
      <c r="BQ42">
        <v>0</v>
      </c>
      <c r="BR42">
        <v>66.685299999999998</v>
      </c>
      <c r="BS42">
        <v>1</v>
      </c>
      <c r="BT42">
        <v>57.373449999999998</v>
      </c>
      <c r="BU42">
        <v>0</v>
      </c>
      <c r="BV42">
        <v>51.472110000000001</v>
      </c>
      <c r="BW42">
        <v>0</v>
      </c>
      <c r="BX42">
        <v>45.969270000000002</v>
      </c>
      <c r="BY42">
        <v>0</v>
      </c>
      <c r="BZ42">
        <v>51.632489999999997</v>
      </c>
      <c r="CA42">
        <v>1</v>
      </c>
      <c r="CB42">
        <v>58.669589999999999</v>
      </c>
      <c r="CC42">
        <v>0</v>
      </c>
      <c r="CD42">
        <v>57.810429999999997</v>
      </c>
      <c r="CE42">
        <v>3</v>
      </c>
      <c r="CF42">
        <v>63.417340000000003</v>
      </c>
      <c r="CG42">
        <v>0</v>
      </c>
      <c r="CH42">
        <v>54.854170000000003</v>
      </c>
      <c r="CI42">
        <v>0</v>
      </c>
      <c r="CJ42">
        <v>59.32105</v>
      </c>
      <c r="CK42">
        <v>0</v>
      </c>
      <c r="CL42">
        <v>66.170389999999998</v>
      </c>
      <c r="CM42">
        <v>2</v>
      </c>
      <c r="CN42">
        <v>56.272260000000003</v>
      </c>
      <c r="CO42">
        <v>1</v>
      </c>
      <c r="CP42">
        <v>59.472270000000002</v>
      </c>
      <c r="CQ42">
        <v>1</v>
      </c>
      <c r="CR42">
        <v>59.383949999999999</v>
      </c>
      <c r="CS42">
        <v>1</v>
      </c>
      <c r="CT42">
        <v>56.735199999999999</v>
      </c>
      <c r="CU42">
        <v>0</v>
      </c>
      <c r="CV42">
        <v>60.632129999999997</v>
      </c>
      <c r="CW42">
        <v>0</v>
      </c>
      <c r="CX42">
        <v>59.647179999999999</v>
      </c>
      <c r="CY42">
        <v>3</v>
      </c>
      <c r="CZ42">
        <v>58.357729999999997</v>
      </c>
      <c r="DA42">
        <v>0</v>
      </c>
      <c r="DB42">
        <v>63.545360000000002</v>
      </c>
      <c r="DC42">
        <v>1</v>
      </c>
      <c r="DD42">
        <v>48.626249999999999</v>
      </c>
      <c r="DE42">
        <v>3</v>
      </c>
      <c r="DF42">
        <v>57.877989999999997</v>
      </c>
      <c r="DG42">
        <v>1</v>
      </c>
    </row>
    <row r="43" spans="1:111" x14ac:dyDescent="0.25">
      <c r="A43">
        <v>2009</v>
      </c>
      <c r="B43">
        <v>24.14911</v>
      </c>
      <c r="C43">
        <v>6</v>
      </c>
      <c r="D43">
        <v>58.968510000000002</v>
      </c>
      <c r="E43">
        <v>0</v>
      </c>
      <c r="F43">
        <v>56.44961</v>
      </c>
      <c r="G43">
        <v>1</v>
      </c>
      <c r="H43">
        <v>58.84404</v>
      </c>
      <c r="I43">
        <v>1</v>
      </c>
      <c r="J43">
        <v>58.447220000000002</v>
      </c>
      <c r="K43">
        <v>0</v>
      </c>
      <c r="L43">
        <v>67.676770000000005</v>
      </c>
      <c r="M43">
        <v>2</v>
      </c>
      <c r="N43">
        <v>51.975200000000001</v>
      </c>
      <c r="O43">
        <v>2</v>
      </c>
      <c r="P43">
        <v>48.293990000000001</v>
      </c>
      <c r="Q43">
        <v>0</v>
      </c>
      <c r="R43">
        <v>42.321469999999998</v>
      </c>
      <c r="S43">
        <v>2</v>
      </c>
      <c r="T43">
        <v>59.370040000000003</v>
      </c>
      <c r="U43">
        <v>2</v>
      </c>
      <c r="V43">
        <v>57.435470000000002</v>
      </c>
      <c r="W43">
        <v>0</v>
      </c>
      <c r="X43">
        <v>50.554220000000001</v>
      </c>
      <c r="Y43">
        <v>1</v>
      </c>
      <c r="Z43">
        <v>56.349229999999999</v>
      </c>
      <c r="AA43">
        <v>2</v>
      </c>
      <c r="AB43">
        <v>70.371660000000006</v>
      </c>
      <c r="AC43">
        <v>0</v>
      </c>
      <c r="AD43">
        <v>57.565339999999999</v>
      </c>
      <c r="AE43">
        <v>4</v>
      </c>
      <c r="AF43">
        <v>60.604120000000002</v>
      </c>
      <c r="AG43">
        <v>1</v>
      </c>
      <c r="AH43">
        <v>60.09854</v>
      </c>
      <c r="AI43">
        <v>3</v>
      </c>
      <c r="AJ43">
        <v>57.665179999999999</v>
      </c>
      <c r="AK43">
        <v>1</v>
      </c>
      <c r="AL43">
        <v>65.778049999999993</v>
      </c>
      <c r="AM43">
        <v>1</v>
      </c>
      <c r="AN43">
        <v>65.163520000000005</v>
      </c>
      <c r="AO43">
        <v>1</v>
      </c>
      <c r="AP43">
        <v>59.930329999999998</v>
      </c>
      <c r="AQ43">
        <v>0</v>
      </c>
      <c r="AR43">
        <v>64.19511</v>
      </c>
      <c r="AS43">
        <v>0</v>
      </c>
      <c r="AT43">
        <v>61.180700000000002</v>
      </c>
      <c r="AU43">
        <v>0</v>
      </c>
      <c r="AV43">
        <v>60.770699999999998</v>
      </c>
      <c r="AW43">
        <v>0</v>
      </c>
      <c r="AX43">
        <v>55.041629999999998</v>
      </c>
      <c r="AY43">
        <v>2</v>
      </c>
      <c r="AZ43">
        <v>52.503500000000003</v>
      </c>
      <c r="BA43">
        <v>4</v>
      </c>
      <c r="BB43">
        <v>51.825470000000003</v>
      </c>
      <c r="BC43">
        <v>4</v>
      </c>
      <c r="BD43">
        <v>58.145719999999997</v>
      </c>
      <c r="BE43">
        <v>0</v>
      </c>
      <c r="BF43">
        <v>69.262299999999996</v>
      </c>
      <c r="BG43">
        <v>2</v>
      </c>
      <c r="BH43">
        <v>65.848150000000004</v>
      </c>
      <c r="BI43">
        <v>0</v>
      </c>
      <c r="BJ43">
        <v>65.86627</v>
      </c>
      <c r="BK43">
        <v>3</v>
      </c>
      <c r="BL43">
        <v>67.858379999999997</v>
      </c>
      <c r="BM43">
        <v>1</v>
      </c>
      <c r="BN43">
        <v>59.5533</v>
      </c>
      <c r="BO43">
        <v>3</v>
      </c>
      <c r="BP43">
        <v>54.837209999999999</v>
      </c>
      <c r="BQ43">
        <v>0</v>
      </c>
      <c r="BR43">
        <v>62.308160000000001</v>
      </c>
      <c r="BS43">
        <v>1</v>
      </c>
      <c r="BT43">
        <v>56.989379999999997</v>
      </c>
      <c r="BU43">
        <v>1</v>
      </c>
      <c r="BV43">
        <v>51.415590000000002</v>
      </c>
      <c r="BW43">
        <v>1</v>
      </c>
      <c r="BX43">
        <v>46.023859999999999</v>
      </c>
      <c r="BY43">
        <v>0</v>
      </c>
      <c r="BZ43">
        <v>52.740760000000002</v>
      </c>
      <c r="CA43">
        <v>2</v>
      </c>
      <c r="CB43">
        <v>58.691049999999997</v>
      </c>
      <c r="CC43">
        <v>0</v>
      </c>
      <c r="CD43">
        <v>58.353340000000003</v>
      </c>
      <c r="CE43">
        <v>1</v>
      </c>
      <c r="CF43">
        <v>62.812429999999999</v>
      </c>
      <c r="CG43">
        <v>1</v>
      </c>
      <c r="CH43">
        <v>55.217419999999997</v>
      </c>
      <c r="CI43">
        <v>1</v>
      </c>
      <c r="CJ43">
        <v>59.32105</v>
      </c>
      <c r="CK43">
        <v>0</v>
      </c>
      <c r="CL43">
        <v>65.913039999999995</v>
      </c>
      <c r="CM43">
        <v>1</v>
      </c>
      <c r="CN43">
        <v>56.850639999999999</v>
      </c>
      <c r="CO43">
        <v>2</v>
      </c>
      <c r="CP43">
        <v>59.472270000000002</v>
      </c>
      <c r="CQ43">
        <v>1</v>
      </c>
      <c r="CR43">
        <v>59.563989999999997</v>
      </c>
      <c r="CS43">
        <v>0</v>
      </c>
      <c r="CT43">
        <v>56.540170000000003</v>
      </c>
      <c r="CU43">
        <v>0</v>
      </c>
      <c r="CV43">
        <v>61.306420000000003</v>
      </c>
      <c r="CW43">
        <v>1</v>
      </c>
      <c r="CX43">
        <v>59.270969999999998</v>
      </c>
      <c r="CY43">
        <v>2</v>
      </c>
      <c r="CZ43">
        <v>58.238950000000003</v>
      </c>
      <c r="DA43">
        <v>0</v>
      </c>
      <c r="DB43">
        <v>63.363120000000002</v>
      </c>
      <c r="DC43">
        <v>0</v>
      </c>
      <c r="DD43">
        <v>48.534460000000003</v>
      </c>
      <c r="DE43">
        <v>0</v>
      </c>
      <c r="DF43">
        <v>57.338920000000002</v>
      </c>
      <c r="DG43">
        <v>0</v>
      </c>
    </row>
    <row r="44" spans="1:111" x14ac:dyDescent="0.25">
      <c r="A44">
        <v>2010</v>
      </c>
      <c r="B44">
        <v>26.478809999999999</v>
      </c>
      <c r="C44">
        <v>2</v>
      </c>
      <c r="D44">
        <v>58.968510000000002</v>
      </c>
      <c r="E44">
        <v>3</v>
      </c>
      <c r="F44">
        <v>56.569400000000002</v>
      </c>
      <c r="G44">
        <v>2</v>
      </c>
      <c r="H44">
        <v>59.273040000000002</v>
      </c>
      <c r="I44">
        <v>0</v>
      </c>
      <c r="J44">
        <v>58.51784</v>
      </c>
      <c r="K44">
        <v>0</v>
      </c>
      <c r="L44">
        <v>62.328360000000004</v>
      </c>
      <c r="M44">
        <v>1</v>
      </c>
      <c r="N44">
        <v>51.975200000000001</v>
      </c>
      <c r="O44">
        <v>4</v>
      </c>
      <c r="P44">
        <v>48.51728</v>
      </c>
      <c r="Q44">
        <v>0</v>
      </c>
      <c r="R44">
        <v>42.321469999999998</v>
      </c>
      <c r="S44">
        <v>3</v>
      </c>
      <c r="T44">
        <v>59.750419999999998</v>
      </c>
      <c r="U44">
        <v>1</v>
      </c>
      <c r="V44">
        <v>56.018830000000001</v>
      </c>
      <c r="W44">
        <v>3</v>
      </c>
      <c r="X44">
        <v>50.554220000000001</v>
      </c>
      <c r="Y44">
        <v>3</v>
      </c>
      <c r="Z44">
        <v>56.851790000000001</v>
      </c>
      <c r="AA44">
        <v>2</v>
      </c>
      <c r="AB44">
        <v>70.180959999999999</v>
      </c>
      <c r="AC44">
        <v>1</v>
      </c>
      <c r="AD44">
        <v>64.473569999999995</v>
      </c>
      <c r="AE44">
        <v>1</v>
      </c>
      <c r="AF44">
        <v>60.603409999999997</v>
      </c>
      <c r="AG44">
        <v>4</v>
      </c>
      <c r="AH44">
        <v>60.141109999999998</v>
      </c>
      <c r="AI44">
        <v>2</v>
      </c>
      <c r="AJ44">
        <v>56.27317</v>
      </c>
      <c r="AK44">
        <v>1</v>
      </c>
      <c r="AL44">
        <v>64.500129999999999</v>
      </c>
      <c r="AM44">
        <v>1</v>
      </c>
      <c r="AN44">
        <v>65.819249999999997</v>
      </c>
      <c r="AO44">
        <v>2</v>
      </c>
      <c r="AP44">
        <v>63.215220000000002</v>
      </c>
      <c r="AQ44">
        <v>3</v>
      </c>
      <c r="AR44">
        <v>64.259609999999995</v>
      </c>
      <c r="AS44">
        <v>0</v>
      </c>
      <c r="AT44">
        <v>61.759929999999997</v>
      </c>
      <c r="AU44">
        <v>0</v>
      </c>
      <c r="AV44">
        <v>60.483260000000001</v>
      </c>
      <c r="AW44">
        <v>0</v>
      </c>
      <c r="AX44">
        <v>55.151870000000002</v>
      </c>
      <c r="AY44">
        <v>0</v>
      </c>
      <c r="AZ44">
        <v>55.823920000000001</v>
      </c>
      <c r="BA44">
        <v>1</v>
      </c>
      <c r="BB44">
        <v>57.452269999999999</v>
      </c>
      <c r="BC44">
        <v>4</v>
      </c>
      <c r="BD44">
        <v>58.739539999999998</v>
      </c>
      <c r="BE44">
        <v>0</v>
      </c>
      <c r="BF44">
        <v>73.674589999999995</v>
      </c>
      <c r="BG44">
        <v>1</v>
      </c>
      <c r="BH44">
        <v>64.364599999999996</v>
      </c>
      <c r="BI44">
        <v>0</v>
      </c>
      <c r="BJ44">
        <v>64.123959999999997</v>
      </c>
      <c r="BK44">
        <v>0</v>
      </c>
      <c r="BL44">
        <v>67.858379999999997</v>
      </c>
      <c r="BM44">
        <v>0</v>
      </c>
      <c r="BN44">
        <v>59.964379999999998</v>
      </c>
      <c r="BO44">
        <v>2</v>
      </c>
      <c r="BP44">
        <v>54.837209999999999</v>
      </c>
      <c r="BQ44">
        <v>0</v>
      </c>
      <c r="BR44">
        <v>63.474519999999998</v>
      </c>
      <c r="BS44">
        <v>0</v>
      </c>
      <c r="BT44">
        <v>51.773040000000002</v>
      </c>
      <c r="BU44">
        <v>0</v>
      </c>
      <c r="BV44">
        <v>50.376489999999997</v>
      </c>
      <c r="BW44">
        <v>0</v>
      </c>
      <c r="BX44">
        <v>46.014629999999997</v>
      </c>
      <c r="BY44">
        <v>0</v>
      </c>
      <c r="BZ44">
        <v>51.499879999999997</v>
      </c>
      <c r="CA44">
        <v>0</v>
      </c>
      <c r="CB44">
        <v>58.853090000000002</v>
      </c>
      <c r="CC44">
        <v>0</v>
      </c>
      <c r="CD44">
        <v>58.268689999999999</v>
      </c>
      <c r="CE44">
        <v>3</v>
      </c>
      <c r="CF44">
        <v>60.10089</v>
      </c>
      <c r="CG44">
        <v>0</v>
      </c>
      <c r="CH44">
        <v>55.217419999999997</v>
      </c>
      <c r="CI44">
        <v>0</v>
      </c>
      <c r="CJ44">
        <v>59.857750000000003</v>
      </c>
      <c r="CK44">
        <v>0</v>
      </c>
      <c r="CL44">
        <v>66.723510000000005</v>
      </c>
      <c r="CM44">
        <v>1</v>
      </c>
      <c r="CN44">
        <v>54.815849999999998</v>
      </c>
      <c r="CO44">
        <v>2</v>
      </c>
      <c r="CP44">
        <v>59.472270000000002</v>
      </c>
      <c r="CQ44">
        <v>1</v>
      </c>
      <c r="CR44">
        <v>58.642180000000003</v>
      </c>
      <c r="CS44">
        <v>1</v>
      </c>
      <c r="CT44">
        <v>56.689349999999997</v>
      </c>
      <c r="CU44">
        <v>0</v>
      </c>
      <c r="CV44">
        <v>60.87359</v>
      </c>
      <c r="CW44">
        <v>1</v>
      </c>
      <c r="CX44">
        <v>60.113979999999998</v>
      </c>
      <c r="CY44">
        <v>1</v>
      </c>
      <c r="CZ44">
        <v>57.82696</v>
      </c>
      <c r="DA44">
        <v>1</v>
      </c>
      <c r="DB44">
        <v>63.157290000000003</v>
      </c>
      <c r="DC44">
        <v>0</v>
      </c>
      <c r="DD44">
        <v>49.381509999999999</v>
      </c>
      <c r="DE44">
        <v>0</v>
      </c>
      <c r="DF44">
        <v>56.454189999999997</v>
      </c>
      <c r="DG44">
        <v>1</v>
      </c>
    </row>
    <row r="45" spans="1:111" x14ac:dyDescent="0.25">
      <c r="A45">
        <v>2011</v>
      </c>
      <c r="B45">
        <v>29.767530000000001</v>
      </c>
      <c r="D45">
        <v>64.322580000000002</v>
      </c>
      <c r="F45">
        <v>57.282119999999999</v>
      </c>
      <c r="H45">
        <v>59.23039</v>
      </c>
      <c r="J45">
        <v>58.437710000000003</v>
      </c>
      <c r="L45">
        <v>64.202979999999997</v>
      </c>
      <c r="N45">
        <v>40.184739999999998</v>
      </c>
      <c r="P45">
        <v>48.423369999999998</v>
      </c>
      <c r="R45">
        <v>42.99888</v>
      </c>
      <c r="T45">
        <v>58.351320000000001</v>
      </c>
      <c r="V45">
        <v>57.332639999999998</v>
      </c>
      <c r="X45">
        <v>49.972529999999999</v>
      </c>
      <c r="Z45">
        <v>56.851790000000001</v>
      </c>
      <c r="AB45">
        <v>68.134929999999997</v>
      </c>
      <c r="AD45">
        <v>63.34722</v>
      </c>
      <c r="AF45">
        <v>61.096449999999997</v>
      </c>
      <c r="AH45">
        <v>62.203360000000004</v>
      </c>
      <c r="AJ45">
        <v>55.999290000000002</v>
      </c>
      <c r="AL45">
        <v>63.798870000000001</v>
      </c>
      <c r="AN45">
        <v>66.033990000000003</v>
      </c>
      <c r="AP45">
        <v>61.591320000000003</v>
      </c>
      <c r="AR45">
        <v>63.921080000000003</v>
      </c>
      <c r="AT45">
        <v>60.339179999999999</v>
      </c>
      <c r="AV45">
        <v>60.724519999999998</v>
      </c>
      <c r="AX45">
        <v>55.151870000000002</v>
      </c>
      <c r="AZ45">
        <v>54.491230000000002</v>
      </c>
      <c r="BB45">
        <v>60.874699999999997</v>
      </c>
      <c r="BD45">
        <v>58.731020000000001</v>
      </c>
      <c r="BF45">
        <v>75.720160000000007</v>
      </c>
      <c r="BH45">
        <v>63.607250000000001</v>
      </c>
      <c r="BJ45">
        <v>64.123959999999997</v>
      </c>
      <c r="BL45">
        <v>67.858379999999997</v>
      </c>
      <c r="BN45">
        <v>57.207889999999999</v>
      </c>
      <c r="BO45">
        <v>3</v>
      </c>
      <c r="BP45">
        <v>48.408200000000001</v>
      </c>
      <c r="BQ45">
        <v>0</v>
      </c>
      <c r="BR45">
        <v>58.809519999999999</v>
      </c>
      <c r="BS45">
        <v>0</v>
      </c>
      <c r="BT45">
        <v>54.980130000000003</v>
      </c>
      <c r="BU45">
        <v>1</v>
      </c>
      <c r="BV45">
        <v>51.667099999999998</v>
      </c>
      <c r="BW45">
        <v>4</v>
      </c>
      <c r="BX45">
        <v>45.730119999999999</v>
      </c>
      <c r="BY45">
        <v>1</v>
      </c>
      <c r="BZ45">
        <v>53.097839999999998</v>
      </c>
      <c r="CA45">
        <v>5</v>
      </c>
      <c r="CB45">
        <v>59.019100000000002</v>
      </c>
      <c r="CC45">
        <v>0</v>
      </c>
      <c r="CD45">
        <v>57.87433</v>
      </c>
      <c r="CE45">
        <v>1</v>
      </c>
      <c r="CF45">
        <v>61.256590000000003</v>
      </c>
      <c r="CG45">
        <v>1</v>
      </c>
      <c r="CH45">
        <v>55.217419999999997</v>
      </c>
      <c r="CI45">
        <v>0</v>
      </c>
      <c r="CJ45">
        <v>59.813760000000002</v>
      </c>
      <c r="CK45">
        <v>0</v>
      </c>
      <c r="CL45">
        <v>66.723510000000005</v>
      </c>
      <c r="CM45">
        <v>1</v>
      </c>
      <c r="CN45">
        <v>54.815849999999998</v>
      </c>
      <c r="CO45">
        <v>6</v>
      </c>
      <c r="CP45">
        <v>60.43741</v>
      </c>
      <c r="CQ45">
        <v>0</v>
      </c>
      <c r="CR45">
        <v>55.054519999999997</v>
      </c>
      <c r="CS45">
        <v>1</v>
      </c>
      <c r="CT45">
        <v>56.912779999999998</v>
      </c>
      <c r="CU45">
        <v>0</v>
      </c>
      <c r="CV45">
        <v>60.997050000000002</v>
      </c>
      <c r="CW45">
        <v>0</v>
      </c>
      <c r="CX45">
        <v>60.356479999999998</v>
      </c>
      <c r="CY45">
        <v>2</v>
      </c>
      <c r="CZ45">
        <v>57.398820000000001</v>
      </c>
      <c r="DA45">
        <v>0</v>
      </c>
      <c r="DB45">
        <v>62.889130000000002</v>
      </c>
      <c r="DC45">
        <v>1</v>
      </c>
      <c r="DD45">
        <v>47.77617</v>
      </c>
      <c r="DE45">
        <v>0</v>
      </c>
      <c r="DF45">
        <v>56.316099999999999</v>
      </c>
      <c r="DG45">
        <v>0</v>
      </c>
    </row>
    <row r="46" spans="1:111" x14ac:dyDescent="0.25">
      <c r="A46">
        <v>2012</v>
      </c>
      <c r="B46">
        <v>28.70186</v>
      </c>
      <c r="D46">
        <v>55.833919999999999</v>
      </c>
      <c r="F46">
        <v>57.282119999999999</v>
      </c>
      <c r="H46">
        <v>59.377740000000003</v>
      </c>
      <c r="J46">
        <v>58.380009999999999</v>
      </c>
      <c r="L46">
        <v>65.291390000000007</v>
      </c>
      <c r="N46">
        <v>38.480719999999998</v>
      </c>
      <c r="P46">
        <v>48.30462</v>
      </c>
      <c r="R46">
        <v>44.361190000000001</v>
      </c>
      <c r="T46">
        <v>56.597499999999997</v>
      </c>
      <c r="V46">
        <v>55.905050000000003</v>
      </c>
      <c r="X46">
        <v>50.540289999999999</v>
      </c>
      <c r="Z46">
        <v>57.083089999999999</v>
      </c>
      <c r="AB46">
        <v>67.465239999999994</v>
      </c>
      <c r="AD46">
        <v>63.34722</v>
      </c>
      <c r="AF46">
        <v>60.832250000000002</v>
      </c>
      <c r="AH46">
        <v>62.189050000000002</v>
      </c>
      <c r="AJ46">
        <v>55.423380000000002</v>
      </c>
      <c r="AL46">
        <v>63.951540000000001</v>
      </c>
      <c r="AN46">
        <v>65.978930000000005</v>
      </c>
      <c r="AP46">
        <v>59.771320000000003</v>
      </c>
      <c r="AR46">
        <v>63.999499999999998</v>
      </c>
      <c r="AT46">
        <v>60.268979999999999</v>
      </c>
      <c r="AV46">
        <v>60.822000000000003</v>
      </c>
      <c r="AX46">
        <v>56.043750000000003</v>
      </c>
      <c r="AZ46">
        <v>53.98986</v>
      </c>
      <c r="BB46">
        <v>62.194459999999999</v>
      </c>
      <c r="BD46">
        <v>58.224870000000003</v>
      </c>
      <c r="BF46">
        <v>74.863979999999998</v>
      </c>
      <c r="BH46">
        <v>65.382249999999999</v>
      </c>
      <c r="BJ46">
        <v>64.123959999999997</v>
      </c>
      <c r="BL46">
        <v>67.858379999999997</v>
      </c>
      <c r="BN46">
        <v>60.343429999999998</v>
      </c>
      <c r="BP46">
        <v>46.795780000000001</v>
      </c>
      <c r="BR46">
        <v>60.233620000000002</v>
      </c>
      <c r="BT46">
        <v>52.94088</v>
      </c>
      <c r="BV46">
        <v>53.683399999999999</v>
      </c>
      <c r="BX46">
        <v>47.143250000000002</v>
      </c>
      <c r="BZ46">
        <v>54.98883</v>
      </c>
      <c r="CB46">
        <v>59.305010000000003</v>
      </c>
      <c r="CD46">
        <v>57.645699999999998</v>
      </c>
      <c r="CF46">
        <v>60.982059999999997</v>
      </c>
      <c r="CH46">
        <v>56.248269999999998</v>
      </c>
      <c r="CJ46">
        <v>59.056579999999997</v>
      </c>
      <c r="CL46">
        <v>64.454750000000004</v>
      </c>
      <c r="CN46">
        <v>54.54833</v>
      </c>
      <c r="CP46">
        <v>62.26126</v>
      </c>
      <c r="CR46">
        <v>57.435749999999999</v>
      </c>
      <c r="CT46">
        <v>56.531120000000001</v>
      </c>
      <c r="CV46">
        <v>60.970109999999998</v>
      </c>
      <c r="CX46">
        <v>60.503480000000003</v>
      </c>
      <c r="CZ46">
        <v>56.15401</v>
      </c>
      <c r="DB46">
        <v>61.580849999999998</v>
      </c>
      <c r="DD46">
        <v>47.77617</v>
      </c>
      <c r="DF46">
        <v>56.626010000000001</v>
      </c>
    </row>
    <row r="47" spans="1:111" x14ac:dyDescent="0.25">
      <c r="A47">
        <v>2013</v>
      </c>
      <c r="B47">
        <v>28.70186</v>
      </c>
      <c r="D47">
        <v>65.900859999999994</v>
      </c>
      <c r="F47">
        <v>57.639420000000001</v>
      </c>
      <c r="H47">
        <v>59.488579999999999</v>
      </c>
      <c r="J47">
        <v>58.568530000000003</v>
      </c>
      <c r="L47">
        <v>64.054339999999996</v>
      </c>
      <c r="N47">
        <v>45.629779999999997</v>
      </c>
      <c r="P47">
        <v>48.78942</v>
      </c>
      <c r="R47">
        <v>45.388399999999997</v>
      </c>
      <c r="T47">
        <v>59.268940000000001</v>
      </c>
      <c r="V47">
        <v>56.837040000000002</v>
      </c>
      <c r="X47">
        <v>51.036929999999998</v>
      </c>
      <c r="Z47">
        <v>57.083089999999999</v>
      </c>
      <c r="AB47">
        <v>65.436639999999997</v>
      </c>
      <c r="AD47">
        <v>64.956360000000004</v>
      </c>
      <c r="AF47">
        <v>60.69735</v>
      </c>
      <c r="AH47">
        <v>61.765000000000001</v>
      </c>
      <c r="AJ47">
        <v>56.279150000000001</v>
      </c>
      <c r="AL47">
        <v>63.932200000000002</v>
      </c>
      <c r="AN47">
        <v>66.361660000000001</v>
      </c>
      <c r="AP47">
        <v>59.71508</v>
      </c>
      <c r="AR47">
        <v>63.58184</v>
      </c>
      <c r="AT47">
        <v>61.084330000000001</v>
      </c>
      <c r="AV47">
        <v>60.822000000000003</v>
      </c>
      <c r="AX47">
        <v>56.602519999999998</v>
      </c>
      <c r="AZ47">
        <v>55.3048</v>
      </c>
      <c r="BB47">
        <v>62.572119999999998</v>
      </c>
      <c r="BD47">
        <v>56.581569999999999</v>
      </c>
      <c r="BF47">
        <v>74.863979999999998</v>
      </c>
      <c r="BH47">
        <v>64.714550000000003</v>
      </c>
      <c r="BJ47">
        <v>64.123959999999997</v>
      </c>
      <c r="BL47">
        <v>67.858379999999997</v>
      </c>
      <c r="BN47">
        <v>61.063899999999997</v>
      </c>
      <c r="BP47">
        <v>46.795780000000001</v>
      </c>
      <c r="BR47">
        <v>60.770580000000002</v>
      </c>
      <c r="BT47">
        <v>51.054560000000002</v>
      </c>
      <c r="BV47">
        <v>56.152250000000002</v>
      </c>
      <c r="BX47">
        <v>47.143250000000002</v>
      </c>
      <c r="BZ47">
        <v>55.988280000000003</v>
      </c>
      <c r="CB47">
        <v>59.090319999999998</v>
      </c>
      <c r="CD47">
        <v>57.491689999999998</v>
      </c>
      <c r="CF47">
        <v>60.130859999999998</v>
      </c>
      <c r="CH47">
        <v>56.119280000000003</v>
      </c>
      <c r="CJ47">
        <v>58.787379999999999</v>
      </c>
      <c r="CL47">
        <v>64.454750000000004</v>
      </c>
      <c r="CN47">
        <v>53.622529999999998</v>
      </c>
      <c r="CP47">
        <v>59.501750000000001</v>
      </c>
      <c r="CR47">
        <v>55.719169999999998</v>
      </c>
      <c r="CT47">
        <v>56.905889999999999</v>
      </c>
      <c r="CV47">
        <v>58.909680000000002</v>
      </c>
      <c r="CX47">
        <v>59.784750000000003</v>
      </c>
      <c r="CZ47">
        <v>55.787199999999999</v>
      </c>
      <c r="DB47">
        <v>61.689700000000002</v>
      </c>
      <c r="DD47">
        <v>48.252330000000001</v>
      </c>
      <c r="DF47">
        <v>57.0503</v>
      </c>
    </row>
    <row r="48" spans="1:111" x14ac:dyDescent="0.25">
      <c r="A48">
        <v>2014</v>
      </c>
      <c r="B48">
        <v>28.70186</v>
      </c>
      <c r="D48">
        <v>65.505420000000001</v>
      </c>
      <c r="F48">
        <v>57.960889999999999</v>
      </c>
      <c r="H48">
        <v>58.249090000000002</v>
      </c>
      <c r="J48">
        <v>58.430750000000003</v>
      </c>
      <c r="L48">
        <v>62.192239999999998</v>
      </c>
      <c r="N48">
        <v>45.07882</v>
      </c>
      <c r="P48">
        <v>48.94894</v>
      </c>
      <c r="R48">
        <v>46.985819999999997</v>
      </c>
      <c r="T48">
        <v>59.056040000000003</v>
      </c>
      <c r="V48">
        <v>57.519889999999997</v>
      </c>
      <c r="X48">
        <v>51.270130000000002</v>
      </c>
      <c r="Z48">
        <v>54.360959999999999</v>
      </c>
      <c r="AB48">
        <v>66.388620000000003</v>
      </c>
      <c r="AD48">
        <v>65.773700000000005</v>
      </c>
      <c r="AF48">
        <v>59.982959999999999</v>
      </c>
      <c r="AH48">
        <v>60.130310000000001</v>
      </c>
      <c r="AJ48">
        <v>56.071109999999997</v>
      </c>
      <c r="AL48">
        <v>62.583320000000001</v>
      </c>
      <c r="AN48">
        <v>66.030559999999994</v>
      </c>
      <c r="AP48">
        <v>58.653550000000003</v>
      </c>
      <c r="AR48">
        <v>63.182459999999999</v>
      </c>
      <c r="AT48">
        <v>59.853279999999998</v>
      </c>
      <c r="AV48">
        <v>60.633949999999999</v>
      </c>
      <c r="AX48">
        <v>55.671990000000001</v>
      </c>
      <c r="AZ48">
        <v>55.741680000000002</v>
      </c>
      <c r="BB48">
        <v>63.605370000000001</v>
      </c>
      <c r="BD48">
        <v>56.380569999999999</v>
      </c>
      <c r="BF48">
        <v>74.863979999999998</v>
      </c>
      <c r="BH48">
        <v>64.714550000000003</v>
      </c>
      <c r="BJ48">
        <v>64.123959999999997</v>
      </c>
      <c r="BL48">
        <v>60.775700000000001</v>
      </c>
      <c r="BN48">
        <v>62.939590000000003</v>
      </c>
      <c r="BP48">
        <v>46.795780000000001</v>
      </c>
      <c r="BR48">
        <v>62.826000000000001</v>
      </c>
      <c r="BT48">
        <v>49.54616</v>
      </c>
      <c r="BV48">
        <v>55.959249999999997</v>
      </c>
      <c r="BX48">
        <v>49.239600000000003</v>
      </c>
      <c r="BZ48">
        <v>55.454799999999999</v>
      </c>
      <c r="CB48">
        <v>59.80809</v>
      </c>
      <c r="CD48">
        <v>58.309370000000001</v>
      </c>
      <c r="CF48">
        <v>60.408700000000003</v>
      </c>
      <c r="CH48">
        <v>55.883459999999999</v>
      </c>
      <c r="CJ48">
        <v>57.777450000000002</v>
      </c>
      <c r="CL48">
        <v>64.454750000000004</v>
      </c>
      <c r="CN48">
        <v>52.294670000000004</v>
      </c>
      <c r="CP48">
        <v>59.681370000000001</v>
      </c>
      <c r="CR48">
        <v>54.791029999999999</v>
      </c>
      <c r="CT48">
        <v>56.606499999999997</v>
      </c>
      <c r="CV48">
        <v>58.560600000000001</v>
      </c>
      <c r="CX48">
        <v>59.349400000000003</v>
      </c>
      <c r="CZ48">
        <v>56.091639999999998</v>
      </c>
      <c r="DB48">
        <v>61.689700000000002</v>
      </c>
      <c r="DD48">
        <v>48.257730000000002</v>
      </c>
      <c r="DF48">
        <v>57.117780000000003</v>
      </c>
    </row>
    <row r="49" spans="1:111" x14ac:dyDescent="0.25">
      <c r="A49">
        <v>2015</v>
      </c>
      <c r="B49">
        <v>28.70186</v>
      </c>
      <c r="D49">
        <v>63.528449999999999</v>
      </c>
      <c r="F49">
        <v>57.960889999999999</v>
      </c>
      <c r="H49">
        <v>58.249090000000002</v>
      </c>
      <c r="J49">
        <v>58.430750000000003</v>
      </c>
      <c r="L49">
        <v>63.439309999999999</v>
      </c>
      <c r="N49">
        <v>44.018500000000003</v>
      </c>
      <c r="P49">
        <v>48.94894</v>
      </c>
      <c r="R49">
        <v>48.71537</v>
      </c>
      <c r="T49">
        <v>58.069279999999999</v>
      </c>
      <c r="V49">
        <v>57.519889999999997</v>
      </c>
      <c r="X49">
        <v>51.270130000000002</v>
      </c>
      <c r="Z49">
        <v>56.389940000000003</v>
      </c>
      <c r="AB49">
        <v>66.388620000000003</v>
      </c>
      <c r="AD49">
        <v>64.329390000000004</v>
      </c>
      <c r="AF49">
        <v>59.982959999999999</v>
      </c>
      <c r="AH49">
        <v>60.130310000000001</v>
      </c>
      <c r="AJ49">
        <v>56.071109999999997</v>
      </c>
      <c r="AL49">
        <v>62.583320000000001</v>
      </c>
      <c r="AN49">
        <v>66.030559999999994</v>
      </c>
      <c r="AP49">
        <v>58.653550000000003</v>
      </c>
      <c r="AR49">
        <v>63.182459999999999</v>
      </c>
      <c r="AT49">
        <v>59.853279999999998</v>
      </c>
      <c r="AV49">
        <v>60.633949999999999</v>
      </c>
      <c r="AX49">
        <v>55.671990000000001</v>
      </c>
      <c r="AZ49">
        <v>54.96266</v>
      </c>
      <c r="BB49">
        <v>60.814839999999997</v>
      </c>
      <c r="BD49">
        <v>56.380569999999999</v>
      </c>
      <c r="BF49">
        <v>74.863979999999998</v>
      </c>
      <c r="BH49">
        <v>64.714550000000003</v>
      </c>
      <c r="BJ49">
        <v>64.123959999999997</v>
      </c>
      <c r="BL49">
        <v>60.797750000000001</v>
      </c>
      <c r="BN49">
        <v>62.939590000000003</v>
      </c>
      <c r="BP49">
        <v>46.795780000000001</v>
      </c>
      <c r="BR49">
        <v>58.225110000000001</v>
      </c>
      <c r="BT49">
        <v>49.628889999999998</v>
      </c>
      <c r="BV49">
        <v>54.7669</v>
      </c>
      <c r="BX49">
        <v>49.239600000000003</v>
      </c>
      <c r="BZ49">
        <v>55.454799999999999</v>
      </c>
      <c r="CB49">
        <v>59.80809</v>
      </c>
      <c r="CD49">
        <v>58.309370000000001</v>
      </c>
      <c r="CF49">
        <v>60.408700000000003</v>
      </c>
      <c r="CH49">
        <v>55.883459999999999</v>
      </c>
      <c r="CJ49">
        <v>57.777450000000002</v>
      </c>
      <c r="CL49">
        <v>64.454750000000004</v>
      </c>
      <c r="CN49">
        <v>52.294670000000004</v>
      </c>
      <c r="CP49">
        <v>59.681370000000001</v>
      </c>
      <c r="CR49">
        <v>54.791029999999999</v>
      </c>
      <c r="CT49">
        <v>56.606499999999997</v>
      </c>
      <c r="CV49">
        <v>58.560600000000001</v>
      </c>
      <c r="CX49">
        <v>59.349400000000003</v>
      </c>
      <c r="CZ49">
        <v>56.091639999999998</v>
      </c>
      <c r="DB49">
        <v>61.689700000000002</v>
      </c>
      <c r="DD49">
        <v>48.257730000000002</v>
      </c>
      <c r="DF49">
        <v>57.117780000000003</v>
      </c>
    </row>
    <row r="50" spans="1:111" x14ac:dyDescent="0.25">
      <c r="A50">
        <v>2016</v>
      </c>
      <c r="B50">
        <v>28.70186</v>
      </c>
      <c r="D50">
        <v>63.528449999999999</v>
      </c>
      <c r="F50">
        <v>57.960889999999999</v>
      </c>
      <c r="H50">
        <v>58.249090000000002</v>
      </c>
      <c r="J50">
        <v>58.430750000000003</v>
      </c>
      <c r="L50">
        <v>63.439309999999999</v>
      </c>
      <c r="N50">
        <v>44.018500000000003</v>
      </c>
      <c r="P50">
        <v>48.94894</v>
      </c>
      <c r="R50">
        <v>48.71537</v>
      </c>
      <c r="T50">
        <v>58.069279999999999</v>
      </c>
      <c r="V50">
        <v>57.519889999999997</v>
      </c>
      <c r="X50">
        <v>51.270130000000002</v>
      </c>
      <c r="Z50">
        <v>56.389940000000003</v>
      </c>
      <c r="AB50">
        <v>66.388620000000003</v>
      </c>
      <c r="AD50">
        <v>64.329390000000004</v>
      </c>
      <c r="AF50">
        <v>59.982959999999999</v>
      </c>
      <c r="AH50">
        <v>60.130310000000001</v>
      </c>
      <c r="AJ50">
        <v>56.071109999999997</v>
      </c>
      <c r="AL50">
        <v>62.583320000000001</v>
      </c>
      <c r="AN50">
        <v>66.030559999999994</v>
      </c>
      <c r="AP50">
        <v>58.653550000000003</v>
      </c>
      <c r="AR50">
        <v>63.182459999999999</v>
      </c>
      <c r="AT50">
        <v>59.853279999999998</v>
      </c>
      <c r="AV50">
        <v>60.633949999999999</v>
      </c>
      <c r="AX50">
        <v>55.671990000000001</v>
      </c>
      <c r="AZ50">
        <v>54.96266</v>
      </c>
      <c r="BB50">
        <v>60.814839999999997</v>
      </c>
      <c r="BD50">
        <v>56.380569999999999</v>
      </c>
      <c r="BF50">
        <v>74.863979999999998</v>
      </c>
      <c r="BH50">
        <v>64.714550000000003</v>
      </c>
      <c r="BJ50">
        <v>64.123959999999997</v>
      </c>
      <c r="BL50">
        <v>60.797750000000001</v>
      </c>
      <c r="BN50">
        <v>62.939590000000003</v>
      </c>
      <c r="BP50">
        <v>46.795780000000001</v>
      </c>
      <c r="BR50">
        <v>58.225110000000001</v>
      </c>
      <c r="BT50">
        <v>49.628889999999998</v>
      </c>
      <c r="BV50">
        <v>54.7669</v>
      </c>
      <c r="BX50">
        <v>49.239600000000003</v>
      </c>
      <c r="BZ50">
        <v>55.454799999999999</v>
      </c>
      <c r="CB50">
        <v>59.80809</v>
      </c>
      <c r="CD50">
        <v>58.309370000000001</v>
      </c>
      <c r="CF50">
        <v>60.408700000000003</v>
      </c>
      <c r="CH50">
        <v>55.883459999999999</v>
      </c>
      <c r="CJ50">
        <v>57.777450000000002</v>
      </c>
      <c r="CL50">
        <v>64.454750000000004</v>
      </c>
      <c r="CN50">
        <v>52.294670000000004</v>
      </c>
      <c r="CP50">
        <v>59.681370000000001</v>
      </c>
      <c r="CR50">
        <v>54.791029999999999</v>
      </c>
      <c r="CT50">
        <v>56.606499999999997</v>
      </c>
      <c r="CV50">
        <v>58.560600000000001</v>
      </c>
      <c r="CX50">
        <v>59.349400000000003</v>
      </c>
      <c r="CZ50">
        <v>56.091639999999998</v>
      </c>
      <c r="DB50">
        <v>61.689700000000002</v>
      </c>
      <c r="DD50">
        <v>48.257730000000002</v>
      </c>
      <c r="DF50">
        <v>57.117780000000003</v>
      </c>
    </row>
    <row r="52" spans="1:111" x14ac:dyDescent="0.25">
      <c r="A52" t="s">
        <v>686</v>
      </c>
      <c r="C52">
        <f>INDEX($A$4:C$50,MATCH(C$53,C$4:C$50,0),1)</f>
        <v>1977</v>
      </c>
      <c r="E52">
        <f>INDEX($A$4:E$50,MATCH(E$53,E$4:E$50,0),1)</f>
        <v>1984</v>
      </c>
      <c r="G52">
        <f>INDEX($A$4:G$50,MATCH(G$53,G$4:G$50,0),1)</f>
        <v>1984</v>
      </c>
      <c r="I52">
        <f>INDEX($A$4:I$50,MATCH(I$53,I$4:I$50,0),1)</f>
        <v>1978</v>
      </c>
      <c r="K52">
        <f>INDEX($A$4:K$50,MATCH(K$53,K$4:K$50,0),1)</f>
        <v>1980</v>
      </c>
      <c r="M52">
        <f>INDEX($A$4:M$50,MATCH(M$53,M$4:M$50,0),1)</f>
        <v>1982</v>
      </c>
      <c r="O52">
        <f>INDEX($A$4:O$50,MATCH(O$53,O$4:O$50,0),1)</f>
        <v>1984</v>
      </c>
      <c r="Q52">
        <f>INDEX($A$4:Q$50,MATCH(Q$53,Q$4:Q$50,0),1)</f>
        <v>1988</v>
      </c>
      <c r="S52">
        <f>INDEX($A$4:S$50,MATCH(S$53,S$4:S$50,0),1)</f>
        <v>1986</v>
      </c>
      <c r="U52">
        <f>INDEX($A$4:U$50,MATCH(U$53,U$4:U$50,0),1)</f>
        <v>1985</v>
      </c>
      <c r="W52">
        <f>INDEX($A$4:W$50,MATCH(W$53,W$4:W$50,0),1)</f>
        <v>1985</v>
      </c>
      <c r="Y52">
        <f>INDEX($A$4:Y$50,MATCH(Y$53,Y$4:Y$50,0),1)</f>
        <v>1986</v>
      </c>
      <c r="AA52">
        <f>INDEX($A$4:AA$50,MATCH(AA$53,AA$4:AA$50,0),1)</f>
        <v>2006</v>
      </c>
      <c r="AC52">
        <f>INDEX($A$4:AC$50,MATCH(AC$53,AC$4:AC$50,0),1)</f>
        <v>2004</v>
      </c>
      <c r="AE52">
        <f>INDEX($A$4:AE$50,MATCH(AE$53,AE$4:AE$50,0),1)</f>
        <v>1984</v>
      </c>
      <c r="AG52">
        <f>INDEX($A$4:AG$50,MATCH(AG$53,AG$4:AG$50,0),1)</f>
        <v>1999</v>
      </c>
      <c r="AI52">
        <f>INDEX($A$4:AI$50,MATCH(AI$53,AI$4:AI$50,0),1)</f>
        <v>1991</v>
      </c>
      <c r="AK52">
        <f>INDEX($A$4:AK$50,MATCH(AK$53,AK$4:AK$50,0),1)</f>
        <v>2003</v>
      </c>
      <c r="AM52">
        <f>INDEX($A$4:AM$50,MATCH(AM$53,AM$4:AM$50,0),1)</f>
        <v>2008</v>
      </c>
      <c r="AO52">
        <f>INDEX($A$4:AO$50,MATCH(AO$53,AO$4:AO$50,0),1)</f>
        <v>1999</v>
      </c>
      <c r="AQ52">
        <f>INDEX($A$4:AQ$50,MATCH(AQ$53,AQ$4:AQ$50,0),1)</f>
        <v>1996</v>
      </c>
      <c r="AS52">
        <f>INDEX($A$4:AS$50,MATCH(AS$53,AS$4:AS$50,0),1)</f>
        <v>2007</v>
      </c>
      <c r="AU52">
        <f>INDEX($A$4:AU$50,MATCH(AU$53,AU$4:AU$50,0),1)</f>
        <v>1981</v>
      </c>
      <c r="AW52">
        <f>INDEX($A$4:AW$50,MATCH(AW$53,AW$4:AW$50,0),1)</f>
        <v>1982</v>
      </c>
      <c r="AY52">
        <f>INDEX($A$4:AY$50,MATCH(AY$53,AY$4:AY$50,0),1)</f>
        <v>1982</v>
      </c>
      <c r="BA52">
        <f>INDEX($A$4:BA$50,MATCH(BA$53,BA$4:BA$50,0),1)</f>
        <v>2008</v>
      </c>
      <c r="BC52">
        <f>INDEX($A$4:BC$50,MATCH(BC$53,BC$4:BC$50,0),1)</f>
        <v>1986</v>
      </c>
      <c r="BE52">
        <f>INDEX($A$4:BE$50,MATCH(BE$53,BE$4:BE$50,0),1)</f>
        <v>1983</v>
      </c>
      <c r="BG52">
        <f>INDEX($A$4:BG$50,MATCH(BG$53,BG$4:BG$50,0),1)</f>
        <v>1984</v>
      </c>
      <c r="BI52">
        <f>INDEX($A$4:BI$50,MATCH(BI$53,BI$4:BI$50,0),1)</f>
        <v>2003</v>
      </c>
      <c r="BK52">
        <f>INDEX($A$4:BK$50,MATCH(BK$53,BK$4:BK$50,0),1)</f>
        <v>1981</v>
      </c>
      <c r="BM52">
        <f>INDEX($A$4:BM$50,MATCH(BM$53,BM$4:BM$50,0),1)</f>
        <v>1985</v>
      </c>
      <c r="BO52">
        <f>INDEX($A$4:BO$50,MATCH(BO$53,BO$4:BO$50,0),1)</f>
        <v>1984</v>
      </c>
      <c r="BQ52">
        <f>INDEX($A$4:BQ$50,MATCH(BQ$53,BQ$4:BQ$50,0),1)</f>
        <v>1979</v>
      </c>
      <c r="BS52">
        <f>INDEX($A$4:BS$50,MATCH(BS$53,BS$4:BS$50,0),1)</f>
        <v>1981</v>
      </c>
      <c r="BU52">
        <f>INDEX($A$4:BU$50,MATCH(BU$53,BU$4:BU$50,0),1)</f>
        <v>1978</v>
      </c>
      <c r="BW52">
        <f>INDEX($A$4:BW$50,MATCH(BW$53,BW$4:BW$50,0),1)</f>
        <v>1986</v>
      </c>
      <c r="BY52">
        <f>INDEX($A$4:BY$50,MATCH(BY$53,BY$4:BY$50,0),1)</f>
        <v>1982</v>
      </c>
      <c r="CA52">
        <f>INDEX($A$4:CA$50,MATCH(CA$53,CA$4:CA$50,0),1)</f>
        <v>1988</v>
      </c>
      <c r="CC52">
        <f>INDEX($A$4:CC$50,MATCH(CC$53,CC$4:CC$50,0),1)</f>
        <v>1985</v>
      </c>
      <c r="CE52">
        <f>INDEX($A$4:CE$50,MATCH(CE$53,CE$4:CE$50,0),1)</f>
        <v>1988</v>
      </c>
      <c r="CG52">
        <f>INDEX($A$4:CG$50,MATCH(CG$53,CG$4:CG$50,0),1)</f>
        <v>1979</v>
      </c>
      <c r="CI52">
        <f>INDEX($A$4:CI$50,MATCH(CI$53,CI$4:CI$50,0),1)</f>
        <v>1983</v>
      </c>
      <c r="CK52">
        <f>INDEX($A$4:CK$50,MATCH(CK$53,CK$4:CK$50,0),1)</f>
        <v>1983</v>
      </c>
      <c r="CM52">
        <f>INDEX($A$4:CM$50,MATCH(CM$53,CM$4:CM$50,0),1)</f>
        <v>1998</v>
      </c>
      <c r="CO52">
        <f>INDEX($A$4:CO$50,MATCH(CO$53,CO$4:CO$50,0),1)</f>
        <v>1989</v>
      </c>
      <c r="CQ52">
        <f>INDEX($A$4:CQ$50,MATCH(CQ$53,CQ$4:CQ$50,0),1)</f>
        <v>1992</v>
      </c>
      <c r="CS52">
        <f>INDEX($A$4:CS$50,MATCH(CS$53,CS$4:CS$50,0),1)</f>
        <v>1986</v>
      </c>
      <c r="CU52">
        <f>INDEX($A$4:CU$50,MATCH(CU$53,CU$4:CU$50,0),1)</f>
        <v>1987</v>
      </c>
      <c r="CW52">
        <f>INDEX($A$4:CW$50,MATCH(CW$53,CW$4:CW$50,0),1)</f>
        <v>1987</v>
      </c>
      <c r="CY52">
        <f>INDEX($A$4:CY$50,MATCH(CY$53,CY$4:CY$50,0),1)</f>
        <v>1983</v>
      </c>
      <c r="DA52">
        <f>INDEX($A$4:DA$50,MATCH(DA$53,DA$4:DA$50,0),1)</f>
        <v>1978</v>
      </c>
      <c r="DC52">
        <f>INDEX($A$4:DC$50,MATCH(DC$53,DC$4:DC$50,0),1)</f>
        <v>1977</v>
      </c>
      <c r="DE52">
        <f>INDEX($A$4:DE$50,MATCH(DE$53,DE$4:DE$50,0),1)</f>
        <v>1977</v>
      </c>
      <c r="DG52">
        <f>INDEX($A$4:DG$50,MATCH(DG$53,DG$4:DG$50,0),1)</f>
        <v>1983</v>
      </c>
    </row>
    <row r="53" spans="1:111" x14ac:dyDescent="0.25">
      <c r="A53" t="s">
        <v>687</v>
      </c>
      <c r="C53">
        <f>MAX(C10:C44)</f>
        <v>21</v>
      </c>
      <c r="E53">
        <f t="shared" ref="E53" si="0">MAX(E10:E44)</f>
        <v>12</v>
      </c>
      <c r="G53">
        <f t="shared" ref="G53" si="1">MAX(G10:G44)</f>
        <v>22</v>
      </c>
      <c r="I53">
        <f t="shared" ref="I53" si="2">MAX(I10:I44)</f>
        <v>7</v>
      </c>
      <c r="K53">
        <f t="shared" ref="K53" si="3">MAX(K10:K44)</f>
        <v>3</v>
      </c>
      <c r="M53">
        <f t="shared" ref="M53" si="4">MAX(M10:M44)</f>
        <v>10</v>
      </c>
      <c r="O53">
        <f t="shared" ref="O53" si="5">MAX(O10:O44)</f>
        <v>11</v>
      </c>
      <c r="Q53">
        <f t="shared" ref="Q53" si="6">MAX(Q10:Q44)</f>
        <v>4</v>
      </c>
      <c r="S53">
        <f t="shared" ref="S53" si="7">MAX(S10:S44)</f>
        <v>11</v>
      </c>
      <c r="U53">
        <f t="shared" ref="U53" si="8">MAX(U10:U44)</f>
        <v>24</v>
      </c>
      <c r="W53">
        <f t="shared" ref="W53" si="9">MAX(W10:W44)</f>
        <v>13</v>
      </c>
      <c r="Y53">
        <f t="shared" ref="Y53" si="10">MAX(Y10:Y44)</f>
        <v>13</v>
      </c>
      <c r="AA53">
        <f t="shared" ref="AA53:AU53" si="11">MAX(AA10:AA44)</f>
        <v>9</v>
      </c>
      <c r="AC53">
        <f t="shared" si="11"/>
        <v>19</v>
      </c>
      <c r="AE53">
        <f t="shared" si="11"/>
        <v>11</v>
      </c>
      <c r="AG53">
        <f t="shared" si="11"/>
        <v>12</v>
      </c>
      <c r="AI53">
        <f t="shared" si="11"/>
        <v>14</v>
      </c>
      <c r="AK53">
        <f t="shared" si="11"/>
        <v>9</v>
      </c>
      <c r="AM53">
        <f t="shared" si="11"/>
        <v>7</v>
      </c>
      <c r="AO53">
        <f t="shared" si="11"/>
        <v>9</v>
      </c>
      <c r="AQ53">
        <f t="shared" si="11"/>
        <v>7</v>
      </c>
      <c r="AS53">
        <f t="shared" si="11"/>
        <v>14</v>
      </c>
      <c r="AU53">
        <f t="shared" si="11"/>
        <v>14</v>
      </c>
      <c r="AW53">
        <f t="shared" ref="AW53" si="12">MAX(AW10:AW44)</f>
        <v>6</v>
      </c>
      <c r="AY53">
        <f t="shared" ref="AY53" si="13">MAX(AY10:AY44)</f>
        <v>26</v>
      </c>
      <c r="BA53">
        <f t="shared" ref="BA53" si="14">MAX(BA10:BA44)</f>
        <v>9</v>
      </c>
      <c r="BC53">
        <f t="shared" ref="BC53" si="15">MAX(BC10:BC44)</f>
        <v>14</v>
      </c>
      <c r="BE53">
        <f t="shared" ref="BE53" si="16">MAX(BE10:BE44)</f>
        <v>14</v>
      </c>
      <c r="BG53">
        <f t="shared" ref="BG53" si="17">MAX(BG10:BG44)</f>
        <v>14</v>
      </c>
      <c r="BI53">
        <f t="shared" ref="BI53" si="18">MAX(BI10:BI44)</f>
        <v>19</v>
      </c>
      <c r="BK53">
        <f t="shared" ref="BK53:BY53" si="19">MAX(BK10:BK44)</f>
        <v>16</v>
      </c>
      <c r="BM53">
        <f t="shared" si="19"/>
        <v>13</v>
      </c>
      <c r="BO53">
        <f t="shared" si="19"/>
        <v>17</v>
      </c>
      <c r="BQ53">
        <f t="shared" si="19"/>
        <v>6</v>
      </c>
      <c r="BS53">
        <f t="shared" si="19"/>
        <v>11</v>
      </c>
      <c r="BU53">
        <f t="shared" si="19"/>
        <v>16</v>
      </c>
      <c r="BW53">
        <f t="shared" si="19"/>
        <v>15</v>
      </c>
      <c r="BY53">
        <f t="shared" si="19"/>
        <v>11</v>
      </c>
      <c r="CA53">
        <f t="shared" ref="CA53" si="20">MAX(CA10:CA44)</f>
        <v>9</v>
      </c>
      <c r="CC53">
        <f t="shared" ref="CC53" si="21">MAX(CC10:CC44)</f>
        <v>7</v>
      </c>
      <c r="CE53">
        <f t="shared" ref="CE53" si="22">MAX(CE10:CE44)</f>
        <v>9</v>
      </c>
      <c r="CG53">
        <f t="shared" ref="CG53" si="23">MAX(CG10:CG44)</f>
        <v>7</v>
      </c>
      <c r="CI53">
        <f t="shared" ref="CI53" si="24">MAX(CI10:CI44)</f>
        <v>6</v>
      </c>
      <c r="CK53">
        <f t="shared" ref="CK53" si="25">MAX(CK10:CK44)</f>
        <v>5</v>
      </c>
      <c r="CM53">
        <f t="shared" ref="CM53" si="26">MAX(CM10:CM44)</f>
        <v>14</v>
      </c>
      <c r="CO53">
        <f t="shared" ref="CO53" si="27">MAX(CO10:CO44)</f>
        <v>16</v>
      </c>
      <c r="CQ53">
        <f t="shared" ref="CQ53" si="28">MAX(CQ10:CQ44)</f>
        <v>7</v>
      </c>
      <c r="CS53">
        <f t="shared" ref="CS53" si="29">MAX(CS10:CS44)</f>
        <v>17</v>
      </c>
      <c r="CU53">
        <f t="shared" ref="CU53" si="30">MAX(CU10:CU44)</f>
        <v>8</v>
      </c>
      <c r="CW53">
        <f t="shared" ref="CW53" si="31">MAX(CW10:CW44)</f>
        <v>2</v>
      </c>
      <c r="CY53">
        <f t="shared" ref="CY53" si="32">MAX(CY10:CY44)</f>
        <v>11</v>
      </c>
      <c r="DA53">
        <f t="shared" ref="DA53" si="33">MAX(DA10:DA44)</f>
        <v>4</v>
      </c>
      <c r="DC53">
        <f t="shared" ref="DC53" si="34">MAX(DC10:DC44)</f>
        <v>28</v>
      </c>
      <c r="DE53">
        <f t="shared" ref="DE53" si="35">MAX(DE10:DE44)</f>
        <v>10</v>
      </c>
      <c r="DG53">
        <f t="shared" ref="DG53" si="36">MAX(DG10:DG44)</f>
        <v>5</v>
      </c>
    </row>
    <row r="54" spans="1:111" x14ac:dyDescent="0.25">
      <c r="A54" t="s">
        <v>688</v>
      </c>
      <c r="C54">
        <f>COUNTIF(C4:C50,C53)</f>
        <v>1</v>
      </c>
      <c r="E54">
        <f t="shared" ref="E54" si="37">COUNTIF(E4:E50,E53)</f>
        <v>1</v>
      </c>
      <c r="G54">
        <f t="shared" ref="G54" si="38">COUNTIF(G4:G50,G53)</f>
        <v>1</v>
      </c>
      <c r="I54">
        <f t="shared" ref="I54" si="39">COUNTIF(I4:I50,I53)</f>
        <v>1</v>
      </c>
      <c r="K54">
        <f t="shared" ref="K54" si="40">COUNTIF(K4:K50,K53)</f>
        <v>1</v>
      </c>
      <c r="M54">
        <f t="shared" ref="M54" si="41">COUNTIF(M4:M50,M53)</f>
        <v>1</v>
      </c>
      <c r="O54">
        <f t="shared" ref="O54" si="42">COUNTIF(O4:O50,O53)</f>
        <v>1</v>
      </c>
      <c r="Q54">
        <f t="shared" ref="Q54" si="43">COUNTIF(Q4:Q50,Q53)</f>
        <v>1</v>
      </c>
      <c r="S54">
        <f t="shared" ref="S54" si="44">COUNTIF(S4:S50,S53)</f>
        <v>1</v>
      </c>
      <c r="U54">
        <f t="shared" ref="U54" si="45">COUNTIF(U4:U50,U53)</f>
        <v>1</v>
      </c>
      <c r="W54">
        <f t="shared" ref="W54" si="46">COUNTIF(W4:W50,W53)</f>
        <v>1</v>
      </c>
      <c r="Y54">
        <f t="shared" ref="Y54" si="47">COUNTIF(Y4:Y50,Y53)</f>
        <v>1</v>
      </c>
      <c r="AA54">
        <f t="shared" ref="AA54" si="48">COUNTIF(AA4:AA50,AA53)</f>
        <v>1</v>
      </c>
      <c r="AC54">
        <f t="shared" ref="AC54" si="49">COUNTIF(AC4:AC50,AC53)</f>
        <v>1</v>
      </c>
      <c r="AE54">
        <f t="shared" ref="AE54" si="50">COUNTIF(AE4:AE50,AE53)</f>
        <v>1</v>
      </c>
      <c r="AG54">
        <f t="shared" ref="AG54" si="51">COUNTIF(AG4:AG50,AG53)</f>
        <v>2</v>
      </c>
      <c r="AI54">
        <f t="shared" ref="AI54" si="52">COUNTIF(AI4:AI50,AI53)</f>
        <v>1</v>
      </c>
      <c r="AK54">
        <f t="shared" ref="AK54" si="53">COUNTIF(AK4:AK50,AK53)</f>
        <v>1</v>
      </c>
      <c r="AM54">
        <f t="shared" ref="AM54" si="54">COUNTIF(AM4:AM50,AM53)</f>
        <v>1</v>
      </c>
      <c r="AO54">
        <f t="shared" ref="AO54" si="55">COUNTIF(AO4:AO50,AO53)</f>
        <v>1</v>
      </c>
      <c r="AQ54">
        <f t="shared" ref="AQ54" si="56">COUNTIF(AQ4:AQ50,AQ53)</f>
        <v>1</v>
      </c>
      <c r="AS54">
        <f t="shared" ref="AS54" si="57">COUNTIF(AS4:AS50,AS53)</f>
        <v>1</v>
      </c>
      <c r="AU54">
        <f t="shared" ref="AU54" si="58">COUNTIF(AU4:AU50,AU53)</f>
        <v>1</v>
      </c>
      <c r="AW54">
        <f t="shared" ref="AW54" si="59">COUNTIF(AW4:AW50,AW53)</f>
        <v>1</v>
      </c>
      <c r="AY54">
        <f t="shared" ref="AY54" si="60">COUNTIF(AY4:AY50,AY53)</f>
        <v>1</v>
      </c>
      <c r="BA54">
        <f t="shared" ref="BA54" si="61">COUNTIF(BA4:BA50,BA53)</f>
        <v>1</v>
      </c>
      <c r="BC54">
        <f t="shared" ref="BC54" si="62">COUNTIF(BC4:BC50,BC53)</f>
        <v>1</v>
      </c>
      <c r="BE54">
        <f t="shared" ref="BE54" si="63">COUNTIF(BE4:BE50,BE53)</f>
        <v>1</v>
      </c>
      <c r="BG54">
        <f t="shared" ref="BG54" si="64">COUNTIF(BG4:BG50,BG53)</f>
        <v>1</v>
      </c>
      <c r="BI54">
        <f t="shared" ref="BI54" si="65">COUNTIF(BI4:BI50,BI53)</f>
        <v>1</v>
      </c>
      <c r="BK54">
        <f t="shared" ref="BK54" si="66">COUNTIF(BK4:BK50,BK53)</f>
        <v>1</v>
      </c>
      <c r="BM54">
        <f t="shared" ref="BM54" si="67">COUNTIF(BM4:BM50,BM53)</f>
        <v>2</v>
      </c>
      <c r="BO54">
        <f t="shared" ref="BO54" si="68">COUNTIF(BO4:BO50,BO53)</f>
        <v>1</v>
      </c>
      <c r="BQ54">
        <f t="shared" ref="BQ54" si="69">COUNTIF(BQ4:BQ50,BQ53)</f>
        <v>1</v>
      </c>
      <c r="BS54">
        <f t="shared" ref="BS54" si="70">COUNTIF(BS4:BS50,BS53)</f>
        <v>1</v>
      </c>
      <c r="BU54">
        <f t="shared" ref="BU54" si="71">COUNTIF(BU4:BU50,BU53)</f>
        <v>2</v>
      </c>
      <c r="BW54">
        <f t="shared" ref="BW54" si="72">COUNTIF(BW4:BW50,BW53)</f>
        <v>1</v>
      </c>
      <c r="BY54">
        <f t="shared" ref="BY54" si="73">COUNTIF(BY4:BY50,BY53)</f>
        <v>1</v>
      </c>
      <c r="CA54">
        <f t="shared" ref="CA54" si="74">COUNTIF(CA4:CA50,CA53)</f>
        <v>1</v>
      </c>
      <c r="CC54">
        <f t="shared" ref="CC54" si="75">COUNTIF(CC4:CC50,CC53)</f>
        <v>1</v>
      </c>
      <c r="CE54">
        <f t="shared" ref="CE54" si="76">COUNTIF(CE4:CE50,CE53)</f>
        <v>1</v>
      </c>
      <c r="CG54">
        <f t="shared" ref="CG54" si="77">COUNTIF(CG4:CG50,CG53)</f>
        <v>2</v>
      </c>
      <c r="CI54">
        <f t="shared" ref="CI54" si="78">COUNTIF(CI4:CI50,CI53)</f>
        <v>1</v>
      </c>
      <c r="CK54">
        <f t="shared" ref="CK54" si="79">COUNTIF(CK4:CK50,CK53)</f>
        <v>2</v>
      </c>
      <c r="CM54">
        <f t="shared" ref="CM54" si="80">COUNTIF(CM4:CM50,CM53)</f>
        <v>1</v>
      </c>
      <c r="CO54">
        <f t="shared" ref="CO54" si="81">COUNTIF(CO4:CO50,CO53)</f>
        <v>1</v>
      </c>
      <c r="CQ54">
        <f t="shared" ref="CQ54" si="82">COUNTIF(CQ4:CQ50,CQ53)</f>
        <v>1</v>
      </c>
      <c r="CS54">
        <f t="shared" ref="CS54" si="83">COUNTIF(CS4:CS50,CS53)</f>
        <v>1</v>
      </c>
      <c r="CU54">
        <f t="shared" ref="CU54" si="84">COUNTIF(CU4:CU50,CU53)</f>
        <v>1</v>
      </c>
      <c r="CW54">
        <f t="shared" ref="CW54" si="85">COUNTIF(CW4:CW50,CW53)</f>
        <v>1</v>
      </c>
      <c r="CY54">
        <f t="shared" ref="CY54" si="86">COUNTIF(CY4:CY50,CY53)</f>
        <v>2</v>
      </c>
      <c r="DA54">
        <f t="shared" ref="DA54" si="87">COUNTIF(DA4:DA50,DA53)</f>
        <v>1</v>
      </c>
      <c r="DC54">
        <f t="shared" ref="DC54" si="88">COUNTIF(DC4:DC50,DC53)</f>
        <v>1</v>
      </c>
      <c r="DE54">
        <f t="shared" ref="DE54" si="89">COUNTIF(DE4:DE50,DE53)</f>
        <v>1</v>
      </c>
      <c r="DG54">
        <f t="shared" ref="DG54" si="90">COUNTIF(DG4:DG50,DG53)</f>
        <v>1</v>
      </c>
    </row>
    <row r="56" spans="1:111" x14ac:dyDescent="0.25">
      <c r="A56" t="s">
        <v>689</v>
      </c>
      <c r="C56">
        <f>C41</f>
        <v>8</v>
      </c>
      <c r="E56">
        <f t="shared" ref="E56" si="91">E41</f>
        <v>1</v>
      </c>
      <c r="G56">
        <f t="shared" ref="G56" si="92">G41</f>
        <v>3</v>
      </c>
      <c r="I56">
        <f t="shared" ref="I56" si="93">I41</f>
        <v>1</v>
      </c>
      <c r="K56">
        <f t="shared" ref="K56" si="94">K41</f>
        <v>0</v>
      </c>
      <c r="M56">
        <f t="shared" ref="M56" si="95">M41</f>
        <v>2</v>
      </c>
      <c r="O56">
        <f t="shared" ref="O56" si="96">O41</f>
        <v>1</v>
      </c>
      <c r="Q56">
        <f t="shared" ref="Q56" si="97">Q41</f>
        <v>0</v>
      </c>
      <c r="S56">
        <f t="shared" ref="S56:AA57" si="98">S41</f>
        <v>3</v>
      </c>
      <c r="U56">
        <f t="shared" ref="U56" si="99">U41</f>
        <v>1</v>
      </c>
      <c r="W56">
        <f t="shared" ref="W56" si="100">W41</f>
        <v>1</v>
      </c>
      <c r="Y56">
        <f t="shared" ref="Y56" si="101">Y41</f>
        <v>1</v>
      </c>
      <c r="AA56">
        <f t="shared" ref="AA56:AU56" si="102">AA41</f>
        <v>1</v>
      </c>
      <c r="AC56">
        <f t="shared" si="102"/>
        <v>0</v>
      </c>
      <c r="AE56">
        <f t="shared" si="102"/>
        <v>2</v>
      </c>
      <c r="AG56">
        <f t="shared" si="102"/>
        <v>3</v>
      </c>
      <c r="AI56">
        <f t="shared" si="102"/>
        <v>4</v>
      </c>
      <c r="AK56">
        <f t="shared" si="102"/>
        <v>1</v>
      </c>
      <c r="AM56">
        <f t="shared" si="102"/>
        <v>4</v>
      </c>
      <c r="AO56">
        <f t="shared" si="102"/>
        <v>1</v>
      </c>
      <c r="AQ56">
        <f t="shared" si="102"/>
        <v>1</v>
      </c>
      <c r="AS56">
        <f t="shared" si="102"/>
        <v>14</v>
      </c>
      <c r="AU56">
        <f t="shared" si="102"/>
        <v>0</v>
      </c>
      <c r="AW56">
        <f t="shared" ref="AW56" si="103">AW41</f>
        <v>2</v>
      </c>
      <c r="AY56">
        <f t="shared" ref="AY56" si="104">AY41</f>
        <v>5</v>
      </c>
      <c r="BA56">
        <f t="shared" ref="BA56" si="105">BA41</f>
        <v>0</v>
      </c>
      <c r="BC56">
        <f t="shared" ref="BC56" si="106">BC41</f>
        <v>4</v>
      </c>
      <c r="BE56">
        <f t="shared" ref="BE56" si="107">BE41</f>
        <v>0</v>
      </c>
      <c r="BG56">
        <f t="shared" ref="BG56" si="108">BG41</f>
        <v>2</v>
      </c>
      <c r="BI56">
        <f t="shared" ref="BI56" si="109">BI41</f>
        <v>3</v>
      </c>
      <c r="BK56">
        <f t="shared" ref="BK56:BY56" si="110">BK41</f>
        <v>1</v>
      </c>
      <c r="BM56">
        <f t="shared" si="110"/>
        <v>4</v>
      </c>
      <c r="BO56">
        <f t="shared" si="110"/>
        <v>0</v>
      </c>
      <c r="BQ56">
        <f t="shared" si="110"/>
        <v>1</v>
      </c>
      <c r="BS56">
        <f t="shared" si="110"/>
        <v>1</v>
      </c>
      <c r="BU56">
        <f t="shared" si="110"/>
        <v>0</v>
      </c>
      <c r="BW56">
        <f t="shared" si="110"/>
        <v>0</v>
      </c>
      <c r="BY56">
        <f t="shared" si="110"/>
        <v>1</v>
      </c>
      <c r="CA56">
        <f t="shared" ref="CA56" si="111">CA41</f>
        <v>1</v>
      </c>
      <c r="CC56">
        <f t="shared" ref="CC56" si="112">CC41</f>
        <v>0</v>
      </c>
      <c r="CE56">
        <f t="shared" ref="CE56" si="113">CE41</f>
        <v>1</v>
      </c>
      <c r="CG56">
        <f t="shared" ref="CG56" si="114">CG41</f>
        <v>0</v>
      </c>
      <c r="CI56">
        <f t="shared" ref="CI56" si="115">CI41</f>
        <v>0</v>
      </c>
      <c r="CK56">
        <f t="shared" ref="CK56" si="116">CK41</f>
        <v>0</v>
      </c>
      <c r="CM56">
        <f t="shared" ref="CM56" si="117">CM41</f>
        <v>1</v>
      </c>
      <c r="CO56">
        <f t="shared" ref="CO56" si="118">CO41</f>
        <v>0</v>
      </c>
      <c r="CQ56">
        <f t="shared" ref="CQ56" si="119">CQ41</f>
        <v>1</v>
      </c>
      <c r="CS56">
        <f t="shared" ref="CS56" si="120">CS41</f>
        <v>0</v>
      </c>
      <c r="CU56">
        <f t="shared" ref="CU56" si="121">CU41</f>
        <v>0</v>
      </c>
      <c r="CW56">
        <f t="shared" ref="CW56" si="122">CW41</f>
        <v>0</v>
      </c>
      <c r="CY56">
        <f t="shared" ref="CY56" si="123">CY41</f>
        <v>0</v>
      </c>
      <c r="DA56">
        <f t="shared" ref="DA56" si="124">DA41</f>
        <v>0</v>
      </c>
      <c r="DC56">
        <f t="shared" ref="DC56" si="125">DC41</f>
        <v>0</v>
      </c>
      <c r="DE56">
        <f t="shared" ref="DE56" si="126">DE41</f>
        <v>3</v>
      </c>
      <c r="DG56">
        <f t="shared" ref="DG56" si="127">DG41</f>
        <v>0</v>
      </c>
    </row>
    <row r="57" spans="1:111" x14ac:dyDescent="0.25">
      <c r="A57" t="s">
        <v>690</v>
      </c>
      <c r="C57">
        <f t="shared" ref="C57:Q58" si="128">C42</f>
        <v>5</v>
      </c>
      <c r="E57">
        <f t="shared" si="128"/>
        <v>1</v>
      </c>
      <c r="G57">
        <f t="shared" si="128"/>
        <v>5</v>
      </c>
      <c r="I57">
        <f t="shared" si="128"/>
        <v>0</v>
      </c>
      <c r="K57">
        <f t="shared" si="128"/>
        <v>0</v>
      </c>
      <c r="M57">
        <f t="shared" si="128"/>
        <v>0</v>
      </c>
      <c r="O57">
        <f t="shared" si="128"/>
        <v>1</v>
      </c>
      <c r="Q57">
        <f t="shared" si="128"/>
        <v>0</v>
      </c>
      <c r="S57">
        <f t="shared" si="98"/>
        <v>3</v>
      </c>
      <c r="U57">
        <f t="shared" si="98"/>
        <v>17</v>
      </c>
      <c r="W57">
        <f t="shared" si="98"/>
        <v>1</v>
      </c>
      <c r="Y57">
        <f t="shared" si="98"/>
        <v>0</v>
      </c>
      <c r="AA57">
        <f t="shared" si="98"/>
        <v>2</v>
      </c>
      <c r="AC57">
        <f t="shared" ref="AC57" si="129">AC42</f>
        <v>0</v>
      </c>
      <c r="AE57">
        <f t="shared" ref="AE57" si="130">AE42</f>
        <v>0</v>
      </c>
      <c r="AG57">
        <f t="shared" ref="AG57" si="131">AG42</f>
        <v>2</v>
      </c>
      <c r="AI57">
        <f t="shared" ref="AI57" si="132">AI42</f>
        <v>1</v>
      </c>
      <c r="AK57">
        <f t="shared" ref="AK57" si="133">AK42</f>
        <v>0</v>
      </c>
      <c r="AM57">
        <f t="shared" ref="AM57" si="134">AM42</f>
        <v>7</v>
      </c>
      <c r="AO57">
        <f t="shared" ref="AO57" si="135">AO42</f>
        <v>1</v>
      </c>
      <c r="AQ57">
        <f t="shared" ref="AQ57" si="136">AQ42</f>
        <v>2</v>
      </c>
      <c r="AS57">
        <f t="shared" ref="AS57" si="137">AS42</f>
        <v>7</v>
      </c>
      <c r="AU57">
        <f t="shared" ref="AU57:BK57" si="138">AU42</f>
        <v>1</v>
      </c>
      <c r="AW57">
        <f t="shared" si="138"/>
        <v>1</v>
      </c>
      <c r="AY57">
        <f t="shared" si="138"/>
        <v>3</v>
      </c>
      <c r="BA57">
        <f t="shared" si="138"/>
        <v>9</v>
      </c>
      <c r="BC57">
        <f t="shared" si="138"/>
        <v>8</v>
      </c>
      <c r="BE57">
        <f t="shared" si="138"/>
        <v>0</v>
      </c>
      <c r="BG57">
        <f t="shared" si="138"/>
        <v>2</v>
      </c>
      <c r="BI57">
        <f t="shared" si="138"/>
        <v>1</v>
      </c>
      <c r="BK57">
        <f t="shared" si="138"/>
        <v>3</v>
      </c>
      <c r="BM57">
        <f t="shared" ref="BM57" si="139">BM42</f>
        <v>0</v>
      </c>
      <c r="BO57">
        <f t="shared" ref="BO57" si="140">BO42</f>
        <v>2</v>
      </c>
      <c r="BQ57">
        <f t="shared" ref="BQ57" si="141">BQ42</f>
        <v>0</v>
      </c>
      <c r="BS57">
        <f t="shared" ref="BS57" si="142">BS42</f>
        <v>1</v>
      </c>
      <c r="BU57">
        <f t="shared" ref="BU57" si="143">BU42</f>
        <v>0</v>
      </c>
      <c r="BW57">
        <f t="shared" ref="BW57" si="144">BW42</f>
        <v>0</v>
      </c>
      <c r="BY57">
        <f t="shared" ref="BY57:DG57" si="145">BY42</f>
        <v>0</v>
      </c>
      <c r="CA57">
        <f t="shared" si="145"/>
        <v>1</v>
      </c>
      <c r="CC57">
        <f t="shared" si="145"/>
        <v>0</v>
      </c>
      <c r="CE57">
        <f t="shared" si="145"/>
        <v>3</v>
      </c>
      <c r="CG57">
        <f t="shared" si="145"/>
        <v>0</v>
      </c>
      <c r="CI57">
        <f t="shared" si="145"/>
        <v>0</v>
      </c>
      <c r="CK57">
        <f t="shared" si="145"/>
        <v>0</v>
      </c>
      <c r="CM57">
        <f t="shared" si="145"/>
        <v>2</v>
      </c>
      <c r="CO57">
        <f t="shared" si="145"/>
        <v>1</v>
      </c>
      <c r="CQ57">
        <f t="shared" si="145"/>
        <v>1</v>
      </c>
      <c r="CS57">
        <f t="shared" si="145"/>
        <v>1</v>
      </c>
      <c r="CU57">
        <f t="shared" si="145"/>
        <v>0</v>
      </c>
      <c r="CW57">
        <f t="shared" si="145"/>
        <v>0</v>
      </c>
      <c r="CY57">
        <f t="shared" si="145"/>
        <v>3</v>
      </c>
      <c r="DA57">
        <f t="shared" si="145"/>
        <v>0</v>
      </c>
      <c r="DC57">
        <f t="shared" si="145"/>
        <v>1</v>
      </c>
      <c r="DE57">
        <f t="shared" si="145"/>
        <v>3</v>
      </c>
      <c r="DG57">
        <f t="shared" si="145"/>
        <v>1</v>
      </c>
    </row>
    <row r="58" spans="1:111" x14ac:dyDescent="0.25">
      <c r="A58" t="s">
        <v>691</v>
      </c>
      <c r="C58">
        <f t="shared" si="128"/>
        <v>6</v>
      </c>
      <c r="E58">
        <f t="shared" ref="E58:AA58" si="146">E43</f>
        <v>0</v>
      </c>
      <c r="G58">
        <f t="shared" si="146"/>
        <v>1</v>
      </c>
      <c r="I58">
        <f t="shared" si="146"/>
        <v>1</v>
      </c>
      <c r="K58">
        <f t="shared" si="146"/>
        <v>0</v>
      </c>
      <c r="M58">
        <f t="shared" si="146"/>
        <v>2</v>
      </c>
      <c r="O58">
        <f t="shared" si="146"/>
        <v>2</v>
      </c>
      <c r="Q58">
        <f t="shared" si="146"/>
        <v>0</v>
      </c>
      <c r="S58">
        <f t="shared" si="146"/>
        <v>2</v>
      </c>
      <c r="U58">
        <f t="shared" si="146"/>
        <v>2</v>
      </c>
      <c r="W58">
        <f t="shared" si="146"/>
        <v>0</v>
      </c>
      <c r="Y58">
        <f t="shared" si="146"/>
        <v>1</v>
      </c>
      <c r="AA58">
        <f t="shared" si="146"/>
        <v>2</v>
      </c>
      <c r="AC58">
        <f t="shared" ref="AC58" si="147">AC43</f>
        <v>0</v>
      </c>
      <c r="AE58">
        <f t="shared" ref="AE58" si="148">AE43</f>
        <v>4</v>
      </c>
      <c r="AG58">
        <f t="shared" ref="AG58" si="149">AG43</f>
        <v>1</v>
      </c>
      <c r="AI58">
        <f t="shared" ref="AI58" si="150">AI43</f>
        <v>3</v>
      </c>
      <c r="AK58">
        <f t="shared" ref="AK58" si="151">AK43</f>
        <v>1</v>
      </c>
      <c r="AM58">
        <f t="shared" ref="AM58" si="152">AM43</f>
        <v>1</v>
      </c>
      <c r="AO58">
        <f t="shared" ref="AO58" si="153">AO43</f>
        <v>1</v>
      </c>
      <c r="AQ58">
        <f t="shared" ref="AQ58" si="154">AQ43</f>
        <v>0</v>
      </c>
      <c r="AS58">
        <f t="shared" ref="AS58" si="155">AS43</f>
        <v>0</v>
      </c>
      <c r="AU58">
        <f t="shared" ref="AU58:BK58" si="156">AU43</f>
        <v>0</v>
      </c>
      <c r="AW58">
        <f t="shared" si="156"/>
        <v>0</v>
      </c>
      <c r="AY58">
        <f t="shared" si="156"/>
        <v>2</v>
      </c>
      <c r="BA58">
        <f t="shared" si="156"/>
        <v>4</v>
      </c>
      <c r="BC58">
        <f t="shared" si="156"/>
        <v>4</v>
      </c>
      <c r="BE58">
        <f t="shared" si="156"/>
        <v>0</v>
      </c>
      <c r="BG58">
        <f t="shared" si="156"/>
        <v>2</v>
      </c>
      <c r="BI58">
        <f t="shared" si="156"/>
        <v>0</v>
      </c>
      <c r="BK58">
        <f t="shared" si="156"/>
        <v>3</v>
      </c>
      <c r="BM58">
        <f t="shared" ref="BM58" si="157">BM43</f>
        <v>1</v>
      </c>
      <c r="BO58">
        <f t="shared" ref="BO58" si="158">BO43</f>
        <v>3</v>
      </c>
      <c r="BQ58">
        <f t="shared" ref="BQ58" si="159">BQ43</f>
        <v>0</v>
      </c>
      <c r="BS58">
        <f t="shared" ref="BS58" si="160">BS43</f>
        <v>1</v>
      </c>
      <c r="BU58">
        <f t="shared" ref="BU58" si="161">BU43</f>
        <v>1</v>
      </c>
      <c r="BW58">
        <f t="shared" ref="BW58" si="162">BW43</f>
        <v>1</v>
      </c>
      <c r="BY58">
        <f t="shared" ref="BY58:DG58" si="163">BY43</f>
        <v>0</v>
      </c>
      <c r="CA58">
        <f t="shared" si="163"/>
        <v>2</v>
      </c>
      <c r="CC58">
        <f t="shared" si="163"/>
        <v>0</v>
      </c>
      <c r="CE58">
        <f t="shared" si="163"/>
        <v>1</v>
      </c>
      <c r="CG58">
        <f t="shared" si="163"/>
        <v>1</v>
      </c>
      <c r="CI58">
        <f t="shared" si="163"/>
        <v>1</v>
      </c>
      <c r="CK58">
        <f t="shared" si="163"/>
        <v>0</v>
      </c>
      <c r="CM58">
        <f t="shared" si="163"/>
        <v>1</v>
      </c>
      <c r="CO58">
        <f t="shared" si="163"/>
        <v>2</v>
      </c>
      <c r="CQ58">
        <f t="shared" si="163"/>
        <v>1</v>
      </c>
      <c r="CS58">
        <f t="shared" si="163"/>
        <v>0</v>
      </c>
      <c r="CU58">
        <f t="shared" si="163"/>
        <v>0</v>
      </c>
      <c r="CW58">
        <f t="shared" si="163"/>
        <v>1</v>
      </c>
      <c r="CY58">
        <f t="shared" si="163"/>
        <v>2</v>
      </c>
      <c r="DA58">
        <f t="shared" si="163"/>
        <v>0</v>
      </c>
      <c r="DC58">
        <f t="shared" si="163"/>
        <v>0</v>
      </c>
      <c r="DE58">
        <f t="shared" si="163"/>
        <v>0</v>
      </c>
      <c r="DG58">
        <f t="shared" si="163"/>
        <v>0</v>
      </c>
    </row>
    <row r="59" spans="1:111" x14ac:dyDescent="0.25">
      <c r="A59" t="s">
        <v>693</v>
      </c>
      <c r="C59" s="56">
        <f>C56/C$53</f>
        <v>0.38095238095238093</v>
      </c>
      <c r="E59" s="56">
        <f t="shared" ref="E59" si="164">E56/E$53</f>
        <v>8.3333333333333329E-2</v>
      </c>
      <c r="G59" s="56">
        <f t="shared" ref="G59" si="165">G56/G$53</f>
        <v>0.13636363636363635</v>
      </c>
      <c r="I59" s="56">
        <f t="shared" ref="I59" si="166">I56/I$53</f>
        <v>0.14285714285714285</v>
      </c>
      <c r="K59" s="56">
        <f t="shared" ref="K59" si="167">K56/K$53</f>
        <v>0</v>
      </c>
      <c r="M59" s="56">
        <f t="shared" ref="M59" si="168">M56/M$53</f>
        <v>0.2</v>
      </c>
      <c r="O59" s="56">
        <f t="shared" ref="O59" si="169">O56/O$53</f>
        <v>9.0909090909090912E-2</v>
      </c>
      <c r="Q59" s="56">
        <f t="shared" ref="Q59" si="170">Q56/Q$53</f>
        <v>0</v>
      </c>
      <c r="S59" s="56">
        <f t="shared" ref="S59:AW60" si="171">S56/S$53</f>
        <v>0.27272727272727271</v>
      </c>
      <c r="U59" s="56">
        <f t="shared" ref="U59" si="172">U56/U$53</f>
        <v>4.1666666666666664E-2</v>
      </c>
      <c r="W59" s="56">
        <f t="shared" ref="W59" si="173">W56/W$53</f>
        <v>7.6923076923076927E-2</v>
      </c>
      <c r="Y59" s="56">
        <f t="shared" ref="Y59" si="174">Y56/Y$53</f>
        <v>7.6923076923076927E-2</v>
      </c>
      <c r="AA59" s="56">
        <f t="shared" ref="AA59" si="175">AA56/AA$53</f>
        <v>0.1111111111111111</v>
      </c>
      <c r="AC59" s="56">
        <f t="shared" ref="AC59" si="176">AC56/AC$53</f>
        <v>0</v>
      </c>
      <c r="AE59" s="56">
        <f t="shared" ref="AE59" si="177">AE56/AE$53</f>
        <v>0.18181818181818182</v>
      </c>
      <c r="AG59" s="56">
        <f t="shared" ref="AG59" si="178">AG56/AG$53</f>
        <v>0.25</v>
      </c>
      <c r="AI59" s="56">
        <f t="shared" ref="AI59" si="179">AI56/AI$53</f>
        <v>0.2857142857142857</v>
      </c>
      <c r="AK59" s="56">
        <f t="shared" ref="AK59" si="180">AK56/AK$53</f>
        <v>0.1111111111111111</v>
      </c>
      <c r="AM59" s="56">
        <f t="shared" ref="AM59" si="181">AM56/AM$53</f>
        <v>0.5714285714285714</v>
      </c>
      <c r="AO59" s="56">
        <f t="shared" ref="AO59" si="182">AO56/AO$53</f>
        <v>0.1111111111111111</v>
      </c>
      <c r="AQ59" s="56">
        <f t="shared" ref="AQ59" si="183">AQ56/AQ$53</f>
        <v>0.14285714285714285</v>
      </c>
      <c r="AS59" s="56">
        <f t="shared" ref="AS59" si="184">AS56/AS$53</f>
        <v>1</v>
      </c>
      <c r="AU59" s="56">
        <f t="shared" ref="AU59" si="185">AU56/AU$53</f>
        <v>0</v>
      </c>
      <c r="AW59" s="56">
        <f t="shared" ref="AW59" si="186">AW56/AW$53</f>
        <v>0.33333333333333331</v>
      </c>
      <c r="AY59" s="56">
        <f t="shared" ref="AY59:CC61" si="187">AY56/AY$53</f>
        <v>0.19230769230769232</v>
      </c>
      <c r="BA59" s="56">
        <f t="shared" ref="BA59" si="188">BA56/BA$53</f>
        <v>0</v>
      </c>
      <c r="BC59" s="56">
        <f t="shared" ref="BC59" si="189">BC56/BC$53</f>
        <v>0.2857142857142857</v>
      </c>
      <c r="BE59" s="56">
        <f t="shared" ref="BE59" si="190">BE56/BE$53</f>
        <v>0</v>
      </c>
      <c r="BG59" s="56">
        <f t="shared" ref="BG59" si="191">BG56/BG$53</f>
        <v>0.14285714285714285</v>
      </c>
      <c r="BI59" s="56">
        <f t="shared" ref="BI59" si="192">BI56/BI$53</f>
        <v>0.15789473684210525</v>
      </c>
      <c r="BK59" s="56">
        <f t="shared" ref="BK59" si="193">BK56/BK$53</f>
        <v>6.25E-2</v>
      </c>
      <c r="BM59" s="56">
        <f t="shared" ref="BM59" si="194">BM56/BM$53</f>
        <v>0.30769230769230771</v>
      </c>
      <c r="BO59" s="56">
        <f t="shared" ref="BO59" si="195">BO56/BO$53</f>
        <v>0</v>
      </c>
      <c r="BQ59" s="56">
        <f t="shared" ref="BQ59" si="196">BQ56/BQ$53</f>
        <v>0.16666666666666666</v>
      </c>
      <c r="BS59" s="56">
        <f t="shared" ref="BS59" si="197">BS56/BS$53</f>
        <v>9.0909090909090912E-2</v>
      </c>
      <c r="BU59" s="56">
        <f t="shared" ref="BU59" si="198">BU56/BU$53</f>
        <v>0</v>
      </c>
      <c r="BW59" s="56">
        <f t="shared" ref="BW59" si="199">BW56/BW$53</f>
        <v>0</v>
      </c>
      <c r="BY59" s="56">
        <f t="shared" ref="BY59" si="200">BY56/BY$53</f>
        <v>9.0909090909090912E-2</v>
      </c>
      <c r="CA59" s="56">
        <f t="shared" ref="CA59" si="201">CA56/CA$53</f>
        <v>0.1111111111111111</v>
      </c>
      <c r="CC59" s="56">
        <f t="shared" ref="CC59" si="202">CC56/CC$53</f>
        <v>0</v>
      </c>
      <c r="CE59" s="56">
        <f t="shared" ref="CE59:DG61" si="203">CE56/CE$53</f>
        <v>0.1111111111111111</v>
      </c>
      <c r="CG59" s="56">
        <f t="shared" ref="CG59" si="204">CG56/CG$53</f>
        <v>0</v>
      </c>
      <c r="CI59" s="56">
        <f t="shared" ref="CI59" si="205">CI56/CI$53</f>
        <v>0</v>
      </c>
      <c r="CK59" s="56">
        <f t="shared" ref="CK59" si="206">CK56/CK$53</f>
        <v>0</v>
      </c>
      <c r="CM59" s="56">
        <f t="shared" ref="CM59" si="207">CM56/CM$53</f>
        <v>7.1428571428571425E-2</v>
      </c>
      <c r="CO59" s="56">
        <f t="shared" ref="CO59" si="208">CO56/CO$53</f>
        <v>0</v>
      </c>
      <c r="CQ59" s="56">
        <f t="shared" ref="CQ59" si="209">CQ56/CQ$53</f>
        <v>0.14285714285714285</v>
      </c>
      <c r="CS59" s="56">
        <f t="shared" ref="CS59" si="210">CS56/CS$53</f>
        <v>0</v>
      </c>
      <c r="CU59" s="56">
        <f t="shared" ref="CU59" si="211">CU56/CU$53</f>
        <v>0</v>
      </c>
      <c r="CW59" s="56">
        <f t="shared" ref="CW59" si="212">CW56/CW$53</f>
        <v>0</v>
      </c>
      <c r="CY59" s="56">
        <f t="shared" ref="CY59" si="213">CY56/CY$53</f>
        <v>0</v>
      </c>
      <c r="DA59" s="56">
        <f t="shared" ref="DA59" si="214">DA56/DA$53</f>
        <v>0</v>
      </c>
      <c r="DC59" s="56">
        <f t="shared" ref="DC59" si="215">DC56/DC$53</f>
        <v>0</v>
      </c>
      <c r="DE59" s="56">
        <f t="shared" ref="DE59" si="216">DE56/DE$53</f>
        <v>0.3</v>
      </c>
      <c r="DG59" s="56">
        <f t="shared" ref="DG59" si="217">DG56/DG$53</f>
        <v>0</v>
      </c>
    </row>
    <row r="60" spans="1:111" x14ac:dyDescent="0.25">
      <c r="A60" t="s">
        <v>692</v>
      </c>
      <c r="C60" s="56">
        <f t="shared" ref="C60:Q61" si="218">C57/C$53</f>
        <v>0.23809523809523808</v>
      </c>
      <c r="E60" s="56">
        <f t="shared" si="218"/>
        <v>8.3333333333333329E-2</v>
      </c>
      <c r="G60" s="56">
        <f t="shared" si="218"/>
        <v>0.22727272727272727</v>
      </c>
      <c r="I60" s="56">
        <f t="shared" si="218"/>
        <v>0</v>
      </c>
      <c r="K60" s="56">
        <f t="shared" si="218"/>
        <v>0</v>
      </c>
      <c r="M60" s="56">
        <f t="shared" si="218"/>
        <v>0</v>
      </c>
      <c r="O60" s="56">
        <f t="shared" si="218"/>
        <v>9.0909090909090912E-2</v>
      </c>
      <c r="Q60" s="56">
        <f t="shared" si="218"/>
        <v>0</v>
      </c>
      <c r="S60" s="56">
        <f t="shared" si="171"/>
        <v>0.27272727272727271</v>
      </c>
      <c r="U60" s="56">
        <f t="shared" si="171"/>
        <v>0.70833333333333337</v>
      </c>
      <c r="W60" s="56">
        <f t="shared" si="171"/>
        <v>7.6923076923076927E-2</v>
      </c>
      <c r="Y60" s="56">
        <f t="shared" si="171"/>
        <v>0</v>
      </c>
      <c r="AA60" s="56">
        <f t="shared" si="171"/>
        <v>0.22222222222222221</v>
      </c>
      <c r="AC60" s="56">
        <f t="shared" si="171"/>
        <v>0</v>
      </c>
      <c r="AE60" s="56">
        <f t="shared" si="171"/>
        <v>0</v>
      </c>
      <c r="AG60" s="56">
        <f t="shared" si="171"/>
        <v>0.16666666666666666</v>
      </c>
      <c r="AI60" s="56">
        <f t="shared" si="171"/>
        <v>7.1428571428571425E-2</v>
      </c>
      <c r="AK60" s="56">
        <f t="shared" si="171"/>
        <v>0</v>
      </c>
      <c r="AM60" s="56">
        <f t="shared" si="171"/>
        <v>1</v>
      </c>
      <c r="AO60" s="56">
        <f t="shared" si="171"/>
        <v>0.1111111111111111</v>
      </c>
      <c r="AQ60" s="56">
        <f t="shared" si="171"/>
        <v>0.2857142857142857</v>
      </c>
      <c r="AS60" s="56">
        <f t="shared" si="171"/>
        <v>0.5</v>
      </c>
      <c r="AU60" s="56">
        <f t="shared" si="171"/>
        <v>7.1428571428571425E-2</v>
      </c>
      <c r="AW60" s="56">
        <f t="shared" si="171"/>
        <v>0.16666666666666666</v>
      </c>
      <c r="AY60" s="56">
        <f t="shared" si="187"/>
        <v>0.11538461538461539</v>
      </c>
      <c r="BA60" s="56">
        <f t="shared" si="187"/>
        <v>1</v>
      </c>
      <c r="BC60" s="56">
        <f t="shared" si="187"/>
        <v>0.5714285714285714</v>
      </c>
      <c r="BE60" s="56">
        <f t="shared" si="187"/>
        <v>0</v>
      </c>
      <c r="BG60" s="56">
        <f t="shared" si="187"/>
        <v>0.14285714285714285</v>
      </c>
      <c r="BI60" s="56">
        <f t="shared" si="187"/>
        <v>5.2631578947368418E-2</v>
      </c>
      <c r="BK60" s="56">
        <f t="shared" si="187"/>
        <v>0.1875</v>
      </c>
      <c r="BM60" s="56">
        <f t="shared" si="187"/>
        <v>0</v>
      </c>
      <c r="BO60" s="56">
        <f t="shared" si="187"/>
        <v>0.11764705882352941</v>
      </c>
      <c r="BQ60" s="56">
        <f t="shared" si="187"/>
        <v>0</v>
      </c>
      <c r="BS60" s="56">
        <f t="shared" si="187"/>
        <v>9.0909090909090912E-2</v>
      </c>
      <c r="BU60" s="56">
        <f t="shared" si="187"/>
        <v>0</v>
      </c>
      <c r="BW60" s="56">
        <f t="shared" si="187"/>
        <v>0</v>
      </c>
      <c r="BY60" s="56">
        <f t="shared" si="187"/>
        <v>0</v>
      </c>
      <c r="CA60" s="56">
        <f t="shared" si="187"/>
        <v>0.1111111111111111</v>
      </c>
      <c r="CC60" s="56">
        <f t="shared" si="187"/>
        <v>0</v>
      </c>
      <c r="CE60" s="56">
        <f t="shared" si="203"/>
        <v>0.33333333333333331</v>
      </c>
      <c r="CG60" s="56">
        <f t="shared" si="203"/>
        <v>0</v>
      </c>
      <c r="CI60" s="56">
        <f t="shared" si="203"/>
        <v>0</v>
      </c>
      <c r="CK60" s="56">
        <f t="shared" si="203"/>
        <v>0</v>
      </c>
      <c r="CM60" s="56">
        <f t="shared" si="203"/>
        <v>0.14285714285714285</v>
      </c>
      <c r="CO60" s="56">
        <f t="shared" si="203"/>
        <v>6.25E-2</v>
      </c>
      <c r="CQ60" s="56">
        <f t="shared" si="203"/>
        <v>0.14285714285714285</v>
      </c>
      <c r="CS60" s="56">
        <f t="shared" si="203"/>
        <v>5.8823529411764705E-2</v>
      </c>
      <c r="CU60" s="56">
        <f t="shared" si="203"/>
        <v>0</v>
      </c>
      <c r="CW60" s="56">
        <f t="shared" si="203"/>
        <v>0</v>
      </c>
      <c r="CY60" s="56">
        <f t="shared" si="203"/>
        <v>0.27272727272727271</v>
      </c>
      <c r="DA60" s="56">
        <f t="shared" si="203"/>
        <v>0</v>
      </c>
      <c r="DC60" s="56">
        <f t="shared" si="203"/>
        <v>3.5714285714285712E-2</v>
      </c>
      <c r="DE60" s="56">
        <f t="shared" si="203"/>
        <v>0.3</v>
      </c>
      <c r="DG60" s="56">
        <f t="shared" si="203"/>
        <v>0.2</v>
      </c>
    </row>
    <row r="61" spans="1:111" x14ac:dyDescent="0.25">
      <c r="A61" t="s">
        <v>694</v>
      </c>
      <c r="C61" s="56">
        <f t="shared" si="218"/>
        <v>0.2857142857142857</v>
      </c>
      <c r="E61" s="56">
        <f t="shared" ref="E61:BO61" si="219">E58/E$53</f>
        <v>0</v>
      </c>
      <c r="G61" s="56">
        <f t="shared" si="219"/>
        <v>4.5454545454545456E-2</v>
      </c>
      <c r="I61" s="56">
        <f t="shared" si="219"/>
        <v>0.14285714285714285</v>
      </c>
      <c r="K61" s="56">
        <f t="shared" si="219"/>
        <v>0</v>
      </c>
      <c r="M61" s="56">
        <f t="shared" si="219"/>
        <v>0.2</v>
      </c>
      <c r="O61" s="56">
        <f t="shared" si="219"/>
        <v>0.18181818181818182</v>
      </c>
      <c r="Q61" s="56">
        <f t="shared" si="219"/>
        <v>0</v>
      </c>
      <c r="S61" s="56">
        <f t="shared" si="219"/>
        <v>0.18181818181818182</v>
      </c>
      <c r="U61" s="56">
        <f t="shared" si="219"/>
        <v>8.3333333333333329E-2</v>
      </c>
      <c r="W61" s="56">
        <f t="shared" si="219"/>
        <v>0</v>
      </c>
      <c r="Y61" s="56">
        <f t="shared" si="219"/>
        <v>7.6923076923076927E-2</v>
      </c>
      <c r="AA61" s="56">
        <f t="shared" si="219"/>
        <v>0.22222222222222221</v>
      </c>
      <c r="AC61" s="56">
        <f t="shared" si="219"/>
        <v>0</v>
      </c>
      <c r="AE61" s="56">
        <f t="shared" si="219"/>
        <v>0.36363636363636365</v>
      </c>
      <c r="AG61" s="56">
        <f t="shared" si="219"/>
        <v>8.3333333333333329E-2</v>
      </c>
      <c r="AI61" s="56">
        <f t="shared" si="219"/>
        <v>0.21428571428571427</v>
      </c>
      <c r="AK61" s="56">
        <f t="shared" si="219"/>
        <v>0.1111111111111111</v>
      </c>
      <c r="AM61" s="56">
        <f t="shared" si="219"/>
        <v>0.14285714285714285</v>
      </c>
      <c r="AO61" s="56">
        <f t="shared" si="219"/>
        <v>0.1111111111111111</v>
      </c>
      <c r="AQ61" s="56">
        <f t="shared" si="219"/>
        <v>0</v>
      </c>
      <c r="AS61" s="56">
        <f t="shared" si="219"/>
        <v>0</v>
      </c>
      <c r="AU61" s="56">
        <f t="shared" si="219"/>
        <v>0</v>
      </c>
      <c r="AW61" s="56">
        <f t="shared" si="219"/>
        <v>0</v>
      </c>
      <c r="AY61" s="56">
        <f t="shared" si="219"/>
        <v>7.6923076923076927E-2</v>
      </c>
      <c r="BA61" s="56">
        <f t="shared" si="219"/>
        <v>0.44444444444444442</v>
      </c>
      <c r="BC61" s="56">
        <f t="shared" si="219"/>
        <v>0.2857142857142857</v>
      </c>
      <c r="BE61" s="56">
        <f t="shared" si="219"/>
        <v>0</v>
      </c>
      <c r="BG61" s="56">
        <f t="shared" si="219"/>
        <v>0.14285714285714285</v>
      </c>
      <c r="BI61" s="56">
        <f t="shared" si="219"/>
        <v>0</v>
      </c>
      <c r="BK61" s="56">
        <f t="shared" si="219"/>
        <v>0.1875</v>
      </c>
      <c r="BM61" s="56">
        <f t="shared" si="219"/>
        <v>7.6923076923076927E-2</v>
      </c>
      <c r="BO61" s="56">
        <f t="shared" si="219"/>
        <v>0.17647058823529413</v>
      </c>
      <c r="BQ61" s="56">
        <f t="shared" si="187"/>
        <v>0</v>
      </c>
      <c r="BS61" s="56">
        <f t="shared" si="187"/>
        <v>9.0909090909090912E-2</v>
      </c>
      <c r="BU61" s="56">
        <f t="shared" si="187"/>
        <v>6.25E-2</v>
      </c>
      <c r="BW61" s="56">
        <f t="shared" si="187"/>
        <v>6.6666666666666666E-2</v>
      </c>
      <c r="BY61" s="56">
        <f t="shared" si="187"/>
        <v>0</v>
      </c>
      <c r="CA61" s="56">
        <f t="shared" si="187"/>
        <v>0.22222222222222221</v>
      </c>
      <c r="CC61" s="56">
        <f t="shared" si="187"/>
        <v>0</v>
      </c>
      <c r="CE61" s="56">
        <f t="shared" si="203"/>
        <v>0.1111111111111111</v>
      </c>
      <c r="CG61" s="56">
        <f t="shared" si="203"/>
        <v>0.14285714285714285</v>
      </c>
      <c r="CI61" s="56">
        <f t="shared" si="203"/>
        <v>0.16666666666666666</v>
      </c>
      <c r="CK61" s="56">
        <f t="shared" si="203"/>
        <v>0</v>
      </c>
      <c r="CM61" s="56">
        <f t="shared" si="203"/>
        <v>7.1428571428571425E-2</v>
      </c>
      <c r="CO61" s="56">
        <f t="shared" si="203"/>
        <v>0.125</v>
      </c>
      <c r="CQ61" s="56">
        <f t="shared" si="203"/>
        <v>0.14285714285714285</v>
      </c>
      <c r="CS61" s="56">
        <f t="shared" si="203"/>
        <v>0</v>
      </c>
      <c r="CU61" s="56">
        <f t="shared" si="203"/>
        <v>0</v>
      </c>
      <c r="CW61" s="56">
        <f t="shared" si="203"/>
        <v>0.5</v>
      </c>
      <c r="CY61" s="56">
        <f t="shared" si="203"/>
        <v>0.18181818181818182</v>
      </c>
      <c r="DA61" s="56">
        <f t="shared" si="203"/>
        <v>0</v>
      </c>
      <c r="DC61" s="56">
        <f t="shared" si="203"/>
        <v>0</v>
      </c>
      <c r="DE61" s="56">
        <f t="shared" si="203"/>
        <v>0</v>
      </c>
      <c r="DG61" s="56">
        <f t="shared" si="203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11"/>
  <sheetViews>
    <sheetView zoomScale="70" zoomScaleNormal="70" workbookViewId="0">
      <pane xSplit="3" ySplit="1" topLeftCell="AQ2" activePane="bottomRight" state="frozen"/>
      <selection pane="topRight" activeCell="D1" sqref="D1"/>
      <selection pane="bottomLeft" activeCell="A2" sqref="A2"/>
      <selection pane="bottomRight" activeCell="BN2" sqref="BN2"/>
    </sheetView>
  </sheetViews>
  <sheetFormatPr defaultRowHeight="12.5" x14ac:dyDescent="0.25"/>
  <cols>
    <col min="4" max="36" width="5" customWidth="1"/>
    <col min="37" max="47" width="9.54296875" bestFit="1" customWidth="1"/>
    <col min="48" max="50" width="5" customWidth="1"/>
    <col min="52" max="54" width="5.54296875" customWidth="1"/>
    <col min="56" max="57" width="3.81640625" customWidth="1"/>
    <col min="58" max="58" width="9.81640625" customWidth="1"/>
    <col min="59" max="60" width="10.54296875" bestFit="1" customWidth="1"/>
    <col min="61" max="62" width="5.26953125" customWidth="1"/>
  </cols>
  <sheetData>
    <row r="1" spans="1:66" x14ac:dyDescent="0.25">
      <c r="A1" t="s">
        <v>624</v>
      </c>
      <c r="B1" t="s">
        <v>623</v>
      </c>
      <c r="C1" s="36" t="s">
        <v>622</v>
      </c>
      <c r="D1">
        <v>1970</v>
      </c>
      <c r="E1">
        <v>1971</v>
      </c>
      <c r="F1">
        <v>1972</v>
      </c>
      <c r="G1">
        <v>1973</v>
      </c>
      <c r="H1">
        <v>1974</v>
      </c>
      <c r="I1">
        <v>1975</v>
      </c>
      <c r="J1">
        <v>1976</v>
      </c>
      <c r="K1">
        <v>1977</v>
      </c>
      <c r="L1">
        <v>1978</v>
      </c>
      <c r="M1">
        <v>1979</v>
      </c>
      <c r="N1">
        <v>1980</v>
      </c>
      <c r="O1">
        <v>1981</v>
      </c>
      <c r="P1">
        <v>1982</v>
      </c>
      <c r="Q1">
        <v>1983</v>
      </c>
      <c r="R1">
        <v>1984</v>
      </c>
      <c r="S1">
        <v>1985</v>
      </c>
      <c r="T1">
        <v>1986</v>
      </c>
      <c r="U1">
        <v>1987</v>
      </c>
      <c r="V1">
        <v>1988</v>
      </c>
      <c r="W1">
        <v>1989</v>
      </c>
      <c r="X1">
        <v>1990</v>
      </c>
      <c r="Y1">
        <v>1991</v>
      </c>
      <c r="Z1">
        <v>1992</v>
      </c>
      <c r="AA1">
        <v>1993</v>
      </c>
      <c r="AB1">
        <v>1994</v>
      </c>
      <c r="AC1">
        <v>1995</v>
      </c>
      <c r="AD1">
        <v>1996</v>
      </c>
      <c r="AE1">
        <v>1997</v>
      </c>
      <c r="AF1">
        <v>1998</v>
      </c>
      <c r="AG1">
        <v>1999</v>
      </c>
      <c r="AH1">
        <v>2000</v>
      </c>
      <c r="AI1">
        <v>2001</v>
      </c>
      <c r="AJ1">
        <v>2002</v>
      </c>
      <c r="AK1" s="58">
        <v>2003</v>
      </c>
      <c r="AL1" s="58">
        <v>2004</v>
      </c>
      <c r="AM1" s="58">
        <v>2005</v>
      </c>
      <c r="AN1" s="58">
        <v>2006</v>
      </c>
      <c r="AO1" s="58">
        <v>2007</v>
      </c>
      <c r="AP1" s="58">
        <v>2008</v>
      </c>
      <c r="AQ1" s="58">
        <v>2009</v>
      </c>
      <c r="AR1" s="58">
        <v>2010</v>
      </c>
      <c r="AS1" s="58">
        <v>2011</v>
      </c>
      <c r="AT1" s="58">
        <v>2012</v>
      </c>
      <c r="AU1" s="58">
        <v>2013</v>
      </c>
      <c r="AV1">
        <v>2014</v>
      </c>
      <c r="AW1">
        <v>2015</v>
      </c>
      <c r="AX1">
        <v>2016</v>
      </c>
      <c r="AZ1" t="s">
        <v>686</v>
      </c>
      <c r="BA1" t="s">
        <v>687</v>
      </c>
      <c r="BB1" t="s">
        <v>688</v>
      </c>
      <c r="BD1" t="s">
        <v>689</v>
      </c>
      <c r="BE1" t="s">
        <v>690</v>
      </c>
      <c r="BF1" t="s">
        <v>691</v>
      </c>
      <c r="BG1" t="s">
        <v>693</v>
      </c>
      <c r="BH1" t="s">
        <v>692</v>
      </c>
      <c r="BI1" t="s">
        <v>694</v>
      </c>
      <c r="BK1" t="s">
        <v>695</v>
      </c>
      <c r="BL1" t="s">
        <v>696</v>
      </c>
      <c r="BM1" t="s">
        <v>710</v>
      </c>
      <c r="BN1" t="s">
        <v>711</v>
      </c>
    </row>
    <row r="2" spans="1:66" x14ac:dyDescent="0.25">
      <c r="A2" t="s">
        <v>684</v>
      </c>
      <c r="B2" t="str">
        <f>C2</f>
        <v>Ethiopia</v>
      </c>
      <c r="C2" s="36" t="s">
        <v>124</v>
      </c>
      <c r="D2">
        <v>8.5412700000000008</v>
      </c>
      <c r="E2">
        <v>8.5412700000000008</v>
      </c>
      <c r="F2">
        <v>8.5412700000000008</v>
      </c>
      <c r="G2">
        <v>8.3333300000000001</v>
      </c>
      <c r="H2">
        <v>6.1753</v>
      </c>
      <c r="I2">
        <v>6.1753</v>
      </c>
      <c r="J2">
        <v>6.1753</v>
      </c>
      <c r="K2">
        <v>6.1753</v>
      </c>
      <c r="L2">
        <v>6.1753</v>
      </c>
      <c r="M2">
        <v>6.1753</v>
      </c>
      <c r="N2">
        <v>12.773</v>
      </c>
      <c r="O2">
        <v>12.773</v>
      </c>
      <c r="P2">
        <v>12.773</v>
      </c>
      <c r="Q2">
        <v>14.81481</v>
      </c>
      <c r="R2">
        <v>14.81481</v>
      </c>
      <c r="S2">
        <v>14.81481</v>
      </c>
      <c r="T2">
        <v>14.81481</v>
      </c>
      <c r="U2">
        <v>14.81481</v>
      </c>
      <c r="V2">
        <v>16.252179999999999</v>
      </c>
      <c r="W2">
        <v>15.06986</v>
      </c>
      <c r="X2">
        <v>16.046510000000001</v>
      </c>
      <c r="Y2">
        <v>17.187239999999999</v>
      </c>
      <c r="Z2">
        <v>14.3323</v>
      </c>
      <c r="AA2">
        <v>19.002700000000001</v>
      </c>
      <c r="AB2">
        <v>19.002700000000001</v>
      </c>
      <c r="AC2">
        <v>18.87959</v>
      </c>
      <c r="AD2">
        <v>15.00548</v>
      </c>
      <c r="AE2">
        <v>16.47748</v>
      </c>
      <c r="AF2">
        <v>16.47748</v>
      </c>
      <c r="AG2">
        <v>20.128579999999999</v>
      </c>
      <c r="AH2">
        <v>21.243659999999998</v>
      </c>
      <c r="AI2">
        <v>21.453610000000001</v>
      </c>
      <c r="AJ2">
        <v>23.804079999999999</v>
      </c>
      <c r="AK2">
        <v>25.377300000000002</v>
      </c>
      <c r="AL2">
        <v>29.23798</v>
      </c>
      <c r="AM2">
        <v>23.602989999999998</v>
      </c>
      <c r="AN2">
        <v>23.602989999999998</v>
      </c>
      <c r="AO2">
        <v>23.602989999999998</v>
      </c>
      <c r="AP2">
        <v>24.14911</v>
      </c>
      <c r="AQ2">
        <v>24.14911</v>
      </c>
      <c r="AR2">
        <v>26.478809999999999</v>
      </c>
      <c r="AS2">
        <v>29.767530000000001</v>
      </c>
      <c r="AT2">
        <v>28.70186</v>
      </c>
      <c r="AU2">
        <v>28.70186</v>
      </c>
      <c r="AV2">
        <v>28.70186</v>
      </c>
      <c r="AW2">
        <v>28.70186</v>
      </c>
      <c r="AX2">
        <v>28.70186</v>
      </c>
      <c r="BK2">
        <f>SLOPE(AK2:AO2,$AK$1:$AO$1)</f>
        <v>-0.91836100000000087</v>
      </c>
      <c r="BL2">
        <f>SLOPE(AQ2:AU2,$AQ$1:$AU$1)</f>
        <v>1.1328549999999999</v>
      </c>
      <c r="BM2">
        <f>ABS(BL2-BK2)</f>
        <v>2.051216000000001</v>
      </c>
      <c r="BN2" s="33">
        <f>BL2-BK2</f>
        <v>2.051216000000001</v>
      </c>
    </row>
    <row r="3" spans="1:66" x14ac:dyDescent="0.25">
      <c r="C3" s="36"/>
      <c r="J3">
        <v>4</v>
      </c>
      <c r="K3">
        <v>21</v>
      </c>
      <c r="L3">
        <v>11</v>
      </c>
      <c r="M3">
        <v>10</v>
      </c>
      <c r="N3">
        <v>17</v>
      </c>
      <c r="O3">
        <v>4</v>
      </c>
      <c r="P3">
        <v>2</v>
      </c>
      <c r="Q3">
        <v>6</v>
      </c>
      <c r="R3">
        <v>0</v>
      </c>
      <c r="S3">
        <v>2</v>
      </c>
      <c r="T3">
        <v>1</v>
      </c>
      <c r="U3">
        <v>4</v>
      </c>
      <c r="V3">
        <v>5</v>
      </c>
      <c r="W3">
        <v>4</v>
      </c>
      <c r="X3">
        <v>2</v>
      </c>
      <c r="Y3">
        <v>2</v>
      </c>
      <c r="Z3">
        <v>13</v>
      </c>
      <c r="AA3">
        <v>9</v>
      </c>
      <c r="AB3">
        <v>4</v>
      </c>
      <c r="AC3">
        <v>3</v>
      </c>
      <c r="AD3">
        <v>16</v>
      </c>
      <c r="AE3">
        <v>6</v>
      </c>
      <c r="AF3">
        <v>12</v>
      </c>
      <c r="AG3">
        <v>2</v>
      </c>
      <c r="AH3">
        <v>1</v>
      </c>
      <c r="AI3">
        <v>5</v>
      </c>
      <c r="AJ3">
        <v>4</v>
      </c>
      <c r="AK3">
        <v>6</v>
      </c>
      <c r="AL3">
        <v>17</v>
      </c>
      <c r="AM3">
        <v>4</v>
      </c>
      <c r="AN3">
        <v>5</v>
      </c>
      <c r="AO3">
        <v>8</v>
      </c>
      <c r="AP3">
        <v>5</v>
      </c>
      <c r="AQ3">
        <v>6</v>
      </c>
      <c r="AR3">
        <v>2</v>
      </c>
      <c r="AZ3">
        <f>INDEX($D$1:$AX3,1,MATCH($BA3,$D3:$AX3,0))</f>
        <v>1977</v>
      </c>
      <c r="BA3">
        <f>MAX(J3:AR3)</f>
        <v>21</v>
      </c>
      <c r="BB3">
        <f>COUNTIF(D3:AX3,BA3)</f>
        <v>1</v>
      </c>
      <c r="BD3">
        <f>AO3</f>
        <v>8</v>
      </c>
      <c r="BE3">
        <f>AP3</f>
        <v>5</v>
      </c>
      <c r="BF3">
        <f>AQ3</f>
        <v>6</v>
      </c>
      <c r="BG3" s="56">
        <f>BD3/$BA3</f>
        <v>0.38095238095238093</v>
      </c>
      <c r="BH3" s="56">
        <f>BE3/$BA3</f>
        <v>0.23809523809523808</v>
      </c>
      <c r="BI3" s="56">
        <f>BF3/$BA3</f>
        <v>0.2857142857142857</v>
      </c>
      <c r="BJ3" s="56"/>
    </row>
    <row r="4" spans="1:66" x14ac:dyDescent="0.25">
      <c r="A4" t="s">
        <v>684</v>
      </c>
      <c r="B4" t="str">
        <f>C4</f>
        <v>Tunisia</v>
      </c>
      <c r="C4" s="36" t="s">
        <v>274</v>
      </c>
      <c r="D4">
        <v>21.031020000000002</v>
      </c>
      <c r="E4">
        <v>21.031020000000002</v>
      </c>
      <c r="F4">
        <v>21.031020000000002</v>
      </c>
      <c r="G4">
        <v>21.031020000000002</v>
      </c>
      <c r="H4">
        <v>21.031020000000002</v>
      </c>
      <c r="I4">
        <v>21.031020000000002</v>
      </c>
      <c r="J4">
        <v>21.031020000000002</v>
      </c>
      <c r="K4">
        <v>21.031020000000002</v>
      </c>
      <c r="L4">
        <v>24.53614</v>
      </c>
      <c r="M4">
        <v>24.207100000000001</v>
      </c>
      <c r="N4">
        <v>27.368639999999999</v>
      </c>
      <c r="O4">
        <v>24.570589999999999</v>
      </c>
      <c r="P4">
        <v>24.570589999999999</v>
      </c>
      <c r="Q4">
        <v>24.570589999999999</v>
      </c>
      <c r="R4">
        <v>24.570589999999999</v>
      </c>
      <c r="S4">
        <v>24.570589999999999</v>
      </c>
      <c r="T4">
        <v>34.053519999999999</v>
      </c>
      <c r="U4">
        <v>31.066369999999999</v>
      </c>
      <c r="V4">
        <v>37.976889999999997</v>
      </c>
      <c r="W4">
        <v>39.142969999999998</v>
      </c>
      <c r="X4">
        <v>38.00432</v>
      </c>
      <c r="Y4">
        <v>39.696309999999997</v>
      </c>
      <c r="Z4">
        <v>39.696309999999997</v>
      </c>
      <c r="AA4">
        <v>42.714640000000003</v>
      </c>
      <c r="AB4">
        <v>41.987769999999998</v>
      </c>
      <c r="AC4">
        <v>42.76643</v>
      </c>
      <c r="AD4">
        <v>43.136090000000003</v>
      </c>
      <c r="AE4">
        <v>43.494680000000002</v>
      </c>
      <c r="AF4">
        <v>43.494680000000002</v>
      </c>
      <c r="AG4">
        <v>43.494680000000002</v>
      </c>
      <c r="AH4">
        <v>43.494680000000002</v>
      </c>
      <c r="AI4">
        <v>43.494680000000002</v>
      </c>
      <c r="AJ4">
        <v>43.494680000000002</v>
      </c>
      <c r="AK4">
        <v>43.494680000000002</v>
      </c>
      <c r="AL4">
        <v>50.705590000000001</v>
      </c>
      <c r="AM4">
        <v>50.705590000000001</v>
      </c>
      <c r="AN4">
        <v>58.968510000000002</v>
      </c>
      <c r="AO4">
        <v>58.968510000000002</v>
      </c>
      <c r="AP4">
        <v>58.968510000000002</v>
      </c>
      <c r="AQ4">
        <v>58.968510000000002</v>
      </c>
      <c r="AR4">
        <v>58.968510000000002</v>
      </c>
      <c r="AS4">
        <v>64.322580000000002</v>
      </c>
      <c r="AT4">
        <v>55.833919999999999</v>
      </c>
      <c r="AU4">
        <v>65.900859999999994</v>
      </c>
      <c r="AV4">
        <v>65.505420000000001</v>
      </c>
      <c r="AW4">
        <v>63.528449999999999</v>
      </c>
      <c r="AX4">
        <v>63.528449999999999</v>
      </c>
      <c r="BK4">
        <f>SLOPE(AK4:AO4,$AK$1:$AO$1)</f>
        <v>3.9210579999999999</v>
      </c>
      <c r="BL4">
        <f t="shared" ref="BL4" si="0">SLOPE(AQ4:AU4,$AQ$1:$AU$1)</f>
        <v>1.0730109999999982</v>
      </c>
      <c r="BM4" s="33">
        <f t="shared" ref="BM4" si="1">ABS(BL4-BK4)</f>
        <v>2.848047000000002</v>
      </c>
      <c r="BN4">
        <f t="shared" ref="BN4" si="2">BL4-BK4</f>
        <v>-2.848047000000002</v>
      </c>
    </row>
    <row r="5" spans="1:66" x14ac:dyDescent="0.25">
      <c r="C5" s="36"/>
      <c r="J5">
        <v>2</v>
      </c>
      <c r="K5">
        <v>3</v>
      </c>
      <c r="L5">
        <v>1</v>
      </c>
      <c r="M5">
        <v>4</v>
      </c>
      <c r="N5">
        <v>2</v>
      </c>
      <c r="O5">
        <v>5</v>
      </c>
      <c r="P5">
        <v>2</v>
      </c>
      <c r="Q5">
        <v>4</v>
      </c>
      <c r="R5">
        <v>12</v>
      </c>
      <c r="S5">
        <v>11</v>
      </c>
      <c r="T5">
        <v>10</v>
      </c>
      <c r="U5">
        <v>8</v>
      </c>
      <c r="V5">
        <v>5</v>
      </c>
      <c r="W5">
        <v>0</v>
      </c>
      <c r="X5">
        <v>2</v>
      </c>
      <c r="Y5">
        <v>1</v>
      </c>
      <c r="Z5">
        <v>1</v>
      </c>
      <c r="AA5">
        <v>1</v>
      </c>
      <c r="AB5">
        <v>1</v>
      </c>
      <c r="AC5">
        <v>0</v>
      </c>
      <c r="AD5">
        <v>1</v>
      </c>
      <c r="AE5">
        <v>4</v>
      </c>
      <c r="AF5">
        <v>4</v>
      </c>
      <c r="AG5">
        <v>4</v>
      </c>
      <c r="AH5">
        <v>5</v>
      </c>
      <c r="AI5">
        <v>4</v>
      </c>
      <c r="AJ5">
        <v>4</v>
      </c>
      <c r="AK5">
        <v>7</v>
      </c>
      <c r="AL5">
        <v>3</v>
      </c>
      <c r="AM5">
        <v>3</v>
      </c>
      <c r="AN5">
        <v>1</v>
      </c>
      <c r="AO5">
        <v>1</v>
      </c>
      <c r="AP5">
        <v>1</v>
      </c>
      <c r="AQ5">
        <v>0</v>
      </c>
      <c r="AR5">
        <v>3</v>
      </c>
      <c r="AZ5">
        <f>INDEX($D$1:$AX5,1,MATCH($BA5,$D5:$AX5,0))</f>
        <v>1984</v>
      </c>
      <c r="BA5">
        <f>MAX(J5:AR5)</f>
        <v>12</v>
      </c>
      <c r="BB5">
        <f>COUNTIF(D5:AX5,BA5)</f>
        <v>1</v>
      </c>
      <c r="BD5">
        <f>AO5</f>
        <v>1</v>
      </c>
      <c r="BE5">
        <f>AP5</f>
        <v>1</v>
      </c>
      <c r="BF5">
        <f>AQ5</f>
        <v>0</v>
      </c>
      <c r="BG5" s="56">
        <f>BD5/$BA5</f>
        <v>8.3333333333333329E-2</v>
      </c>
      <c r="BH5" s="56">
        <f>BE5/$BA5</f>
        <v>8.3333333333333329E-2</v>
      </c>
      <c r="BI5" s="56">
        <f>BF5/$BA5</f>
        <v>0</v>
      </c>
      <c r="BJ5" s="56"/>
    </row>
    <row r="6" spans="1:66" x14ac:dyDescent="0.25">
      <c r="A6" t="s">
        <v>685</v>
      </c>
      <c r="B6" t="str">
        <f>C6</f>
        <v>Australia</v>
      </c>
      <c r="C6" s="36" t="s">
        <v>67</v>
      </c>
      <c r="D6">
        <v>41.261620000000001</v>
      </c>
      <c r="E6">
        <v>42.701740000000001</v>
      </c>
      <c r="F6">
        <v>43.999510000000001</v>
      </c>
      <c r="G6">
        <v>42.892769999999999</v>
      </c>
      <c r="H6">
        <v>42.892769999999999</v>
      </c>
      <c r="I6">
        <v>42.892769999999999</v>
      </c>
      <c r="J6">
        <v>42.892769999999999</v>
      </c>
      <c r="K6">
        <v>42.892769999999999</v>
      </c>
      <c r="L6">
        <v>42.892769999999999</v>
      </c>
      <c r="M6">
        <v>42.892769999999999</v>
      </c>
      <c r="N6">
        <v>42.892769999999999</v>
      </c>
      <c r="O6">
        <v>42.892769999999999</v>
      </c>
      <c r="P6">
        <v>49.54907</v>
      </c>
      <c r="Q6">
        <v>55.273719999999997</v>
      </c>
      <c r="R6">
        <v>28.287330000000001</v>
      </c>
      <c r="S6">
        <v>50.239930000000001</v>
      </c>
      <c r="T6">
        <v>50.239930000000001</v>
      </c>
      <c r="U6">
        <v>53.233989999999999</v>
      </c>
      <c r="V6">
        <v>54.284100000000002</v>
      </c>
      <c r="W6">
        <v>55.416550000000001</v>
      </c>
      <c r="X6">
        <v>55.906309999999998</v>
      </c>
      <c r="Y6">
        <v>56.74362</v>
      </c>
      <c r="Z6">
        <v>57.081009999999999</v>
      </c>
      <c r="AA6">
        <v>57.263280000000002</v>
      </c>
      <c r="AB6">
        <v>57.263280000000002</v>
      </c>
      <c r="AC6">
        <v>57.465699999999998</v>
      </c>
      <c r="AD6">
        <v>57.332039999999999</v>
      </c>
      <c r="AE6">
        <v>57.332039999999999</v>
      </c>
      <c r="AF6">
        <v>57.332039999999999</v>
      </c>
      <c r="AG6">
        <v>56.12332</v>
      </c>
      <c r="AH6">
        <v>56.170340000000003</v>
      </c>
      <c r="AI6">
        <v>55.148899999999998</v>
      </c>
      <c r="AJ6">
        <v>55.270769999999999</v>
      </c>
      <c r="AK6">
        <v>55.50365</v>
      </c>
      <c r="AL6">
        <v>55.50365</v>
      </c>
      <c r="AM6">
        <v>56.041339999999998</v>
      </c>
      <c r="AN6">
        <v>55.829859999999996</v>
      </c>
      <c r="AO6">
        <v>55.890630000000002</v>
      </c>
      <c r="AP6">
        <v>55.924550000000004</v>
      </c>
      <c r="AQ6">
        <v>56.44961</v>
      </c>
      <c r="AR6">
        <v>56.569400000000002</v>
      </c>
      <c r="AS6">
        <v>57.282119999999999</v>
      </c>
      <c r="AT6">
        <v>57.282119999999999</v>
      </c>
      <c r="AU6">
        <v>57.639420000000001</v>
      </c>
      <c r="AV6">
        <v>57.960889999999999</v>
      </c>
      <c r="AW6">
        <v>57.960889999999999</v>
      </c>
      <c r="AX6">
        <v>57.960889999999999</v>
      </c>
      <c r="BK6">
        <f t="shared" ref="BK6" si="3">SLOPE(AK6:AO6,$AK$1:$AO$1)</f>
        <v>0.11001699999999985</v>
      </c>
      <c r="BL6">
        <f t="shared" ref="BL6" si="4">SLOPE(AQ6:AU6,$AQ$1:$AU$1)</f>
        <v>0.30923400000000001</v>
      </c>
      <c r="BM6">
        <f t="shared" ref="BM6" si="5">ABS(BL6-BK6)</f>
        <v>0.19921700000000014</v>
      </c>
      <c r="BN6">
        <f t="shared" ref="BN6" si="6">BL6-BK6</f>
        <v>0.19921700000000014</v>
      </c>
    </row>
    <row r="7" spans="1:66" x14ac:dyDescent="0.25">
      <c r="C7" s="36"/>
      <c r="J7">
        <v>3</v>
      </c>
      <c r="K7">
        <v>3</v>
      </c>
      <c r="L7">
        <v>3</v>
      </c>
      <c r="M7">
        <v>3</v>
      </c>
      <c r="N7">
        <v>4</v>
      </c>
      <c r="O7">
        <v>4</v>
      </c>
      <c r="P7">
        <v>5</v>
      </c>
      <c r="Q7">
        <v>4</v>
      </c>
      <c r="R7">
        <v>22</v>
      </c>
      <c r="S7">
        <v>10</v>
      </c>
      <c r="T7">
        <v>0</v>
      </c>
      <c r="U7">
        <v>1</v>
      </c>
      <c r="V7">
        <v>1</v>
      </c>
      <c r="W7">
        <v>3</v>
      </c>
      <c r="X7">
        <v>1</v>
      </c>
      <c r="Y7">
        <v>1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3</v>
      </c>
      <c r="AN7">
        <v>0</v>
      </c>
      <c r="AO7">
        <v>3</v>
      </c>
      <c r="AP7">
        <v>5</v>
      </c>
      <c r="AQ7">
        <v>1</v>
      </c>
      <c r="AR7">
        <v>2</v>
      </c>
      <c r="AZ7">
        <f>INDEX($D$1:$AX7,1,MATCH($BA7,$D7:$AX7,0))</f>
        <v>1984</v>
      </c>
      <c r="BA7">
        <f>MAX(J7:AR7)</f>
        <v>22</v>
      </c>
      <c r="BB7">
        <f>COUNTIF(D7:AX7,BA7)</f>
        <v>1</v>
      </c>
      <c r="BD7">
        <f>AO7</f>
        <v>3</v>
      </c>
      <c r="BE7">
        <f>AP7</f>
        <v>5</v>
      </c>
      <c r="BF7">
        <f>AQ7</f>
        <v>1</v>
      </c>
      <c r="BG7" s="56">
        <f>BD7/$BA7</f>
        <v>0.13636363636363635</v>
      </c>
      <c r="BH7" s="56">
        <f>BE7/$BA7</f>
        <v>0.22727272727272727</v>
      </c>
      <c r="BI7" s="56">
        <f>BF7/$BA7</f>
        <v>4.5454545454545456E-2</v>
      </c>
      <c r="BJ7" s="56"/>
    </row>
    <row r="8" spans="1:66" x14ac:dyDescent="0.25">
      <c r="A8" t="s">
        <v>685</v>
      </c>
      <c r="B8" t="str">
        <f>C8</f>
        <v>New Zealand</v>
      </c>
      <c r="C8" s="36" t="s">
        <v>205</v>
      </c>
      <c r="D8">
        <v>27.396319999999999</v>
      </c>
      <c r="E8">
        <v>27.474150000000002</v>
      </c>
      <c r="F8">
        <v>28.547249999999998</v>
      </c>
      <c r="G8">
        <v>30.66779</v>
      </c>
      <c r="H8">
        <v>31.556799999999999</v>
      </c>
      <c r="I8">
        <v>31.556799999999999</v>
      </c>
      <c r="J8">
        <v>32.18486</v>
      </c>
      <c r="K8">
        <v>32.18486</v>
      </c>
      <c r="L8">
        <v>48.143560000000001</v>
      </c>
      <c r="M8">
        <v>44.144840000000002</v>
      </c>
      <c r="N8">
        <v>45.128740000000001</v>
      </c>
      <c r="O8">
        <v>45.141820000000003</v>
      </c>
      <c r="P8">
        <v>46.073160000000001</v>
      </c>
      <c r="Q8">
        <v>44.753839999999997</v>
      </c>
      <c r="R8">
        <v>44.538910000000001</v>
      </c>
      <c r="S8">
        <v>44.73124</v>
      </c>
      <c r="T8">
        <v>46.524830000000001</v>
      </c>
      <c r="U8">
        <v>47.939230000000002</v>
      </c>
      <c r="V8">
        <v>51.325299999999999</v>
      </c>
      <c r="W8">
        <v>50.980260000000001</v>
      </c>
      <c r="X8">
        <v>47.079659999999997</v>
      </c>
      <c r="Y8">
        <v>49.026339999999998</v>
      </c>
      <c r="Z8">
        <v>54.509349999999998</v>
      </c>
      <c r="AA8">
        <v>54.99971</v>
      </c>
      <c r="AB8">
        <v>55.286140000000003</v>
      </c>
      <c r="AC8">
        <v>57.594200000000001</v>
      </c>
      <c r="AD8">
        <v>58.091619999999999</v>
      </c>
      <c r="AE8">
        <v>58.86083</v>
      </c>
      <c r="AF8">
        <v>59.984070000000003</v>
      </c>
      <c r="AG8">
        <v>61.184699999999999</v>
      </c>
      <c r="AH8">
        <v>61.896189999999997</v>
      </c>
      <c r="AI8">
        <v>61.368569999999998</v>
      </c>
      <c r="AJ8">
        <v>60.777529999999999</v>
      </c>
      <c r="AK8">
        <v>61.29927</v>
      </c>
      <c r="AL8">
        <v>60.702060000000003</v>
      </c>
      <c r="AM8">
        <v>60.618029999999997</v>
      </c>
      <c r="AN8">
        <v>60.753540000000001</v>
      </c>
      <c r="AO8">
        <v>61.017040000000001</v>
      </c>
      <c r="AP8">
        <v>60.859580000000001</v>
      </c>
      <c r="AQ8">
        <v>58.84404</v>
      </c>
      <c r="AR8">
        <v>59.273040000000002</v>
      </c>
      <c r="AS8">
        <v>59.23039</v>
      </c>
      <c r="AT8">
        <v>59.377740000000003</v>
      </c>
      <c r="AU8">
        <v>59.488579999999999</v>
      </c>
      <c r="AV8">
        <v>58.249090000000002</v>
      </c>
      <c r="AW8">
        <v>58.249090000000002</v>
      </c>
      <c r="AX8">
        <v>58.249090000000002</v>
      </c>
      <c r="BK8">
        <f t="shared" ref="BK8" si="7">SLOPE(AK8:AO8,$AK$1:$AO$1)</f>
        <v>-5.1297999999999885E-2</v>
      </c>
      <c r="BL8">
        <f t="shared" ref="BL8" si="8">SLOPE(AQ8:AU8,$AQ$1:$AU$1)</f>
        <v>0.13937799999999995</v>
      </c>
      <c r="BM8">
        <f t="shared" ref="BM8" si="9">ABS(BL8-BK8)</f>
        <v>0.19067599999999985</v>
      </c>
      <c r="BN8">
        <f t="shared" ref="BN8" si="10">BL8-BK8</f>
        <v>0.19067599999999985</v>
      </c>
    </row>
    <row r="9" spans="1:66" x14ac:dyDescent="0.25">
      <c r="C9" s="36"/>
      <c r="J9">
        <v>2</v>
      </c>
      <c r="K9">
        <v>3</v>
      </c>
      <c r="L9">
        <v>7</v>
      </c>
      <c r="M9">
        <v>3</v>
      </c>
      <c r="N9">
        <v>1</v>
      </c>
      <c r="O9">
        <v>0</v>
      </c>
      <c r="P9">
        <v>0</v>
      </c>
      <c r="Q9">
        <v>0</v>
      </c>
      <c r="R9">
        <v>0</v>
      </c>
      <c r="S9">
        <v>1</v>
      </c>
      <c r="T9">
        <v>1</v>
      </c>
      <c r="U9">
        <v>1</v>
      </c>
      <c r="V9">
        <v>2</v>
      </c>
      <c r="W9">
        <v>0</v>
      </c>
      <c r="X9">
        <v>4</v>
      </c>
      <c r="Y9">
        <v>1</v>
      </c>
      <c r="Z9">
        <v>3</v>
      </c>
      <c r="AA9">
        <v>2</v>
      </c>
      <c r="AB9">
        <v>1</v>
      </c>
      <c r="AC9">
        <v>1</v>
      </c>
      <c r="AD9">
        <v>0</v>
      </c>
      <c r="AE9">
        <v>0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1</v>
      </c>
      <c r="AP9">
        <v>0</v>
      </c>
      <c r="AQ9">
        <v>1</v>
      </c>
      <c r="AR9">
        <v>0</v>
      </c>
      <c r="AZ9">
        <f>INDEX($D$1:$AX9,1,MATCH($BA9,$D9:$AX9,0))</f>
        <v>1978</v>
      </c>
      <c r="BA9">
        <f>MAX(J9:AR9)</f>
        <v>7</v>
      </c>
      <c r="BB9">
        <f>COUNTIF(D9:AX9,BA9)</f>
        <v>1</v>
      </c>
      <c r="BD9">
        <f>AO9</f>
        <v>1</v>
      </c>
      <c r="BE9">
        <f>AP9</f>
        <v>0</v>
      </c>
      <c r="BF9">
        <f>AQ9</f>
        <v>1</v>
      </c>
      <c r="BG9" s="56">
        <f>BD9/$BA9</f>
        <v>0.14285714285714285</v>
      </c>
      <c r="BH9" s="56">
        <f>BE9/$BA9</f>
        <v>0</v>
      </c>
      <c r="BI9" s="56">
        <f>BF9/$BA9</f>
        <v>0.14285714285714285</v>
      </c>
      <c r="BJ9" s="56"/>
    </row>
    <row r="10" spans="1:66" x14ac:dyDescent="0.25">
      <c r="A10" t="s">
        <v>685</v>
      </c>
      <c r="B10" t="s">
        <v>631</v>
      </c>
      <c r="C10" s="36" t="s">
        <v>284</v>
      </c>
      <c r="D10">
        <v>40.89716</v>
      </c>
      <c r="E10">
        <v>40.89716</v>
      </c>
      <c r="F10">
        <v>40.89716</v>
      </c>
      <c r="G10">
        <v>41.287269999999999</v>
      </c>
      <c r="H10">
        <v>41.287269999999999</v>
      </c>
      <c r="I10">
        <v>45.711709999999997</v>
      </c>
      <c r="J10">
        <v>44.345149999999997</v>
      </c>
      <c r="K10">
        <v>44.66187</v>
      </c>
      <c r="L10">
        <v>45.634889999999999</v>
      </c>
      <c r="M10">
        <v>45.634889999999999</v>
      </c>
      <c r="N10">
        <v>45.634889999999999</v>
      </c>
      <c r="O10">
        <v>49.083750000000002</v>
      </c>
      <c r="P10">
        <v>49.663629999999998</v>
      </c>
      <c r="Q10">
        <v>50.20232</v>
      </c>
      <c r="R10">
        <v>50.339750000000002</v>
      </c>
      <c r="S10">
        <v>50.44641</v>
      </c>
      <c r="T10">
        <v>50.44641</v>
      </c>
      <c r="U10">
        <v>50.752290000000002</v>
      </c>
      <c r="V10">
        <v>50.752290000000002</v>
      </c>
      <c r="W10">
        <v>52.817309999999999</v>
      </c>
      <c r="X10">
        <v>53.528129999999997</v>
      </c>
      <c r="Y10">
        <v>54.203099999999999</v>
      </c>
      <c r="Z10">
        <v>54.177030000000002</v>
      </c>
      <c r="AA10">
        <v>54.177030000000002</v>
      </c>
      <c r="AB10">
        <v>54.66583</v>
      </c>
      <c r="AC10">
        <v>54.98048</v>
      </c>
      <c r="AD10">
        <v>55.186860000000003</v>
      </c>
      <c r="AE10">
        <v>55.186860000000003</v>
      </c>
      <c r="AF10">
        <v>55.186860000000003</v>
      </c>
      <c r="AG10">
        <v>56.34395</v>
      </c>
      <c r="AH10">
        <v>56.996940000000002</v>
      </c>
      <c r="AI10">
        <v>57.099029999999999</v>
      </c>
      <c r="AJ10">
        <v>57.30012</v>
      </c>
      <c r="AK10">
        <v>57.457830000000001</v>
      </c>
      <c r="AL10">
        <v>57.70879</v>
      </c>
      <c r="AM10">
        <v>57.964449999999999</v>
      </c>
      <c r="AN10">
        <v>58.343519999999998</v>
      </c>
      <c r="AO10">
        <v>58.47204</v>
      </c>
      <c r="AP10">
        <v>58.451619999999998</v>
      </c>
      <c r="AQ10">
        <v>58.447220000000002</v>
      </c>
      <c r="AR10">
        <v>58.51784</v>
      </c>
      <c r="AS10">
        <v>58.437710000000003</v>
      </c>
      <c r="AT10">
        <v>58.380009999999999</v>
      </c>
      <c r="AU10">
        <v>58.568530000000003</v>
      </c>
      <c r="AV10">
        <v>58.430750000000003</v>
      </c>
      <c r="AW10">
        <v>58.430750000000003</v>
      </c>
      <c r="AX10">
        <v>58.430750000000003</v>
      </c>
      <c r="BK10">
        <f t="shared" ref="BK10" si="11">SLOPE(AK10:AO10,$AK$1:$AO$1)</f>
        <v>0.26631499999999947</v>
      </c>
      <c r="BL10">
        <f t="shared" ref="BL10" si="12">SLOPE(AQ10:AU10,$AQ$1:$AU$1)</f>
        <v>1.0479000000000127E-2</v>
      </c>
      <c r="BM10">
        <f t="shared" ref="BM10" si="13">ABS(BL10-BK10)</f>
        <v>0.25583599999999934</v>
      </c>
      <c r="BN10">
        <f t="shared" ref="BN10" si="14">BL10-BK10</f>
        <v>-0.25583599999999934</v>
      </c>
    </row>
    <row r="11" spans="1:66" x14ac:dyDescent="0.25">
      <c r="C11" s="36"/>
      <c r="J11">
        <v>1</v>
      </c>
      <c r="K11">
        <v>1</v>
      </c>
      <c r="L11">
        <v>1</v>
      </c>
      <c r="M11">
        <v>0</v>
      </c>
      <c r="N11">
        <v>3</v>
      </c>
      <c r="O11">
        <v>2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1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1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Z11">
        <f>INDEX($D$1:$AX11,1,MATCH($BA11,$D11:$AX11,0))</f>
        <v>1980</v>
      </c>
      <c r="BA11">
        <f>MAX(J11:AR11)</f>
        <v>3</v>
      </c>
      <c r="BB11">
        <f>COUNTIF(D11:AX11,BA11)</f>
        <v>1</v>
      </c>
      <c r="BD11">
        <f>AO11</f>
        <v>0</v>
      </c>
      <c r="BE11">
        <f>AP11</f>
        <v>0</v>
      </c>
      <c r="BF11">
        <f>AQ11</f>
        <v>0</v>
      </c>
      <c r="BG11" s="56">
        <f>BD11/$BA11</f>
        <v>0</v>
      </c>
      <c r="BH11" s="56">
        <f>BE11/$BA11</f>
        <v>0</v>
      </c>
      <c r="BI11" s="56">
        <f>BF11/$BA11</f>
        <v>0</v>
      </c>
      <c r="BJ11" s="56"/>
    </row>
    <row r="12" spans="1:66" x14ac:dyDescent="0.25">
      <c r="A12" t="str">
        <f>VLOOKUP(B12,region!$D$3:$E$229,2,0)</f>
        <v>ASIA (EX. NEAR EAST)</v>
      </c>
      <c r="B12" t="s">
        <v>633</v>
      </c>
      <c r="C12" s="36" t="s">
        <v>85</v>
      </c>
      <c r="D12">
        <v>37.776058472758223</v>
      </c>
      <c r="E12">
        <v>38.43634320506203</v>
      </c>
      <c r="F12">
        <v>39.096627937365838</v>
      </c>
      <c r="G12">
        <v>39.756912669669646</v>
      </c>
      <c r="H12">
        <v>40.417197401973453</v>
      </c>
      <c r="I12">
        <v>41.077482134277261</v>
      </c>
      <c r="J12">
        <v>41.737766866580614</v>
      </c>
      <c r="K12">
        <v>42.398051598884422</v>
      </c>
      <c r="L12">
        <v>43.058336331188229</v>
      </c>
      <c r="M12">
        <v>43.718621063492037</v>
      </c>
      <c r="N12">
        <v>50.450449999999996</v>
      </c>
      <c r="O12">
        <v>53.982300000000002</v>
      </c>
      <c r="P12">
        <v>65.476190000000003</v>
      </c>
      <c r="Q12">
        <v>65.476190000000003</v>
      </c>
      <c r="R12">
        <v>46.391750000000002</v>
      </c>
      <c r="S12">
        <v>46.391750000000002</v>
      </c>
      <c r="T12">
        <v>46.391750000000002</v>
      </c>
      <c r="U12">
        <v>39.597320000000003</v>
      </c>
      <c r="V12">
        <v>39.597320000000003</v>
      </c>
      <c r="W12">
        <v>39.597320000000003</v>
      </c>
      <c r="X12">
        <v>39.597320000000003</v>
      </c>
      <c r="Y12">
        <v>39.597320000000003</v>
      </c>
      <c r="Z12">
        <v>39.597320000000003</v>
      </c>
      <c r="AA12">
        <v>39.597320000000003</v>
      </c>
      <c r="AB12">
        <v>39.597320000000003</v>
      </c>
      <c r="AC12">
        <v>39.597320000000003</v>
      </c>
      <c r="AD12">
        <v>57.619050000000001</v>
      </c>
      <c r="AE12">
        <v>57.619050000000001</v>
      </c>
      <c r="AF12">
        <v>61.360120000000002</v>
      </c>
      <c r="AG12">
        <v>66.666669999999996</v>
      </c>
      <c r="AH12">
        <v>63.532510000000002</v>
      </c>
      <c r="AI12">
        <v>67.409469999999999</v>
      </c>
      <c r="AJ12">
        <v>67.409469999999999</v>
      </c>
      <c r="AK12">
        <v>63.840719999999997</v>
      </c>
      <c r="AL12">
        <v>63.760809999999999</v>
      </c>
      <c r="AM12">
        <v>65.273690000000002</v>
      </c>
      <c r="AN12">
        <v>66.589190000000002</v>
      </c>
      <c r="AO12">
        <v>65.902050000000003</v>
      </c>
      <c r="AP12">
        <v>66.515540000000001</v>
      </c>
      <c r="AQ12">
        <v>67.676770000000005</v>
      </c>
      <c r="AR12">
        <v>62.328360000000004</v>
      </c>
      <c r="AS12">
        <v>64.202979999999997</v>
      </c>
      <c r="AT12">
        <v>65.291390000000007</v>
      </c>
      <c r="AU12">
        <v>64.054339999999996</v>
      </c>
      <c r="AV12">
        <v>62.192239999999998</v>
      </c>
      <c r="AW12">
        <v>63.439309999999999</v>
      </c>
      <c r="AX12">
        <v>63.439309999999999</v>
      </c>
      <c r="BK12">
        <f t="shared" ref="BK12" si="15">SLOPE(AK12:AO12,$AK$1:$AO$1)</f>
        <v>0.69510400000000128</v>
      </c>
      <c r="BL12">
        <f t="shared" ref="BL12" si="16">SLOPE(AQ12:AU12,$AQ$1:$AU$1)</f>
        <v>-0.42818300000000137</v>
      </c>
      <c r="BM12">
        <f t="shared" ref="BM12" si="17">ABS(BL12-BK12)</f>
        <v>1.1232870000000026</v>
      </c>
      <c r="BN12">
        <f t="shared" ref="BN12" si="18">BL12-BK12</f>
        <v>-1.1232870000000026</v>
      </c>
    </row>
    <row r="13" spans="1:66" x14ac:dyDescent="0.25">
      <c r="C13" s="36"/>
      <c r="J13">
        <v>4</v>
      </c>
      <c r="K13">
        <v>0</v>
      </c>
      <c r="L13">
        <v>1</v>
      </c>
      <c r="M13">
        <v>6</v>
      </c>
      <c r="N13">
        <v>9</v>
      </c>
      <c r="O13">
        <v>1</v>
      </c>
      <c r="P13">
        <v>10</v>
      </c>
      <c r="Q13">
        <v>1</v>
      </c>
      <c r="R13">
        <v>5</v>
      </c>
      <c r="S13">
        <v>2</v>
      </c>
      <c r="T13">
        <v>3</v>
      </c>
      <c r="U13">
        <v>2</v>
      </c>
      <c r="V13">
        <v>3</v>
      </c>
      <c r="W13">
        <v>4</v>
      </c>
      <c r="X13">
        <v>6</v>
      </c>
      <c r="Y13">
        <v>9</v>
      </c>
      <c r="Z13">
        <v>4</v>
      </c>
      <c r="AA13">
        <v>5</v>
      </c>
      <c r="AB13">
        <v>5</v>
      </c>
      <c r="AC13">
        <v>6</v>
      </c>
      <c r="AD13">
        <v>7</v>
      </c>
      <c r="AE13">
        <v>2</v>
      </c>
      <c r="AF13">
        <v>1</v>
      </c>
      <c r="AG13">
        <v>0</v>
      </c>
      <c r="AH13">
        <v>1</v>
      </c>
      <c r="AI13">
        <v>1</v>
      </c>
      <c r="AJ13">
        <v>0</v>
      </c>
      <c r="AK13">
        <v>1</v>
      </c>
      <c r="AL13">
        <v>0</v>
      </c>
      <c r="AM13">
        <v>1</v>
      </c>
      <c r="AN13">
        <v>5</v>
      </c>
      <c r="AO13">
        <v>2</v>
      </c>
      <c r="AP13">
        <v>0</v>
      </c>
      <c r="AQ13">
        <v>2</v>
      </c>
      <c r="AR13">
        <v>1</v>
      </c>
      <c r="AZ13">
        <f>INDEX($D$1:$AX13,1,MATCH($BA13,$D13:$AX13,0))</f>
        <v>1982</v>
      </c>
      <c r="BA13">
        <f>MAX(J13:AR13)</f>
        <v>10</v>
      </c>
      <c r="BB13">
        <f>COUNTIF(D13:AX13,BA13)</f>
        <v>1</v>
      </c>
      <c r="BD13">
        <f>AO13</f>
        <v>2</v>
      </c>
      <c r="BE13">
        <f>AP13</f>
        <v>0</v>
      </c>
      <c r="BF13">
        <f>AQ13</f>
        <v>2</v>
      </c>
      <c r="BG13" s="56">
        <f>BD13/$BA13</f>
        <v>0.2</v>
      </c>
      <c r="BH13" s="56">
        <f>BE13/$BA13</f>
        <v>0</v>
      </c>
      <c r="BI13" s="56">
        <f>BF13/$BA13</f>
        <v>0.2</v>
      </c>
      <c r="BJ13" s="56"/>
    </row>
    <row r="14" spans="1:66" x14ac:dyDescent="0.25">
      <c r="A14" t="str">
        <f>VLOOKUP(B14,region!$D$3:$E$229,2,0)</f>
        <v>ASIA (EX. NEAR EAST)</v>
      </c>
      <c r="B14" t="s">
        <v>626</v>
      </c>
      <c r="C14" s="36" t="s">
        <v>155</v>
      </c>
      <c r="D14">
        <v>27.39359</v>
      </c>
      <c r="E14">
        <v>27.39359</v>
      </c>
      <c r="F14">
        <v>27.39359</v>
      </c>
      <c r="G14">
        <v>32.943339999999999</v>
      </c>
      <c r="H14">
        <v>37.401249999999997</v>
      </c>
      <c r="I14">
        <v>34.812280000000001</v>
      </c>
      <c r="J14">
        <v>32.923740000000002</v>
      </c>
      <c r="K14">
        <v>29.798110000000001</v>
      </c>
      <c r="L14">
        <v>28.922229999999999</v>
      </c>
      <c r="M14">
        <v>28.922229999999999</v>
      </c>
      <c r="N14">
        <v>28.922229999999999</v>
      </c>
      <c r="O14">
        <v>28.922229999999999</v>
      </c>
      <c r="P14">
        <v>28.922229999999999</v>
      </c>
      <c r="Q14">
        <v>28.922229999999999</v>
      </c>
      <c r="R14">
        <v>39.357849999999999</v>
      </c>
      <c r="S14">
        <v>29.226089999999999</v>
      </c>
      <c r="T14">
        <v>33.664259999999999</v>
      </c>
      <c r="U14">
        <v>32.302199999999999</v>
      </c>
      <c r="V14">
        <v>31.34029</v>
      </c>
      <c r="W14">
        <v>33.893219999999999</v>
      </c>
      <c r="X14">
        <v>33.893219999999999</v>
      </c>
      <c r="Y14">
        <v>27.64284</v>
      </c>
      <c r="Z14">
        <v>27.309419999999999</v>
      </c>
      <c r="AA14">
        <v>31.661989999999999</v>
      </c>
      <c r="AB14">
        <v>29.659020000000002</v>
      </c>
      <c r="AC14">
        <v>30.615659999999998</v>
      </c>
      <c r="AD14">
        <v>30.615659999999998</v>
      </c>
      <c r="AE14">
        <v>29.579339999999998</v>
      </c>
      <c r="AF14">
        <v>29.579339999999998</v>
      </c>
      <c r="AG14">
        <v>29.579339999999998</v>
      </c>
      <c r="AH14">
        <v>29.579339999999998</v>
      </c>
      <c r="AI14">
        <v>29.579339999999998</v>
      </c>
      <c r="AJ14">
        <v>29.579339999999998</v>
      </c>
      <c r="AK14">
        <v>45.154539999999997</v>
      </c>
      <c r="AL14">
        <v>46.575110000000002</v>
      </c>
      <c r="AM14">
        <v>50.34563</v>
      </c>
      <c r="AN14">
        <v>49.914149999999999</v>
      </c>
      <c r="AO14">
        <v>50.34563</v>
      </c>
      <c r="AP14">
        <v>50.34563</v>
      </c>
      <c r="AQ14">
        <v>51.975200000000001</v>
      </c>
      <c r="AR14">
        <v>51.975200000000001</v>
      </c>
      <c r="AS14">
        <v>40.184739999999998</v>
      </c>
      <c r="AT14">
        <v>38.480719999999998</v>
      </c>
      <c r="AU14">
        <v>45.629779999999997</v>
      </c>
      <c r="AV14">
        <v>45.07882</v>
      </c>
      <c r="AW14">
        <v>44.018500000000003</v>
      </c>
      <c r="AX14">
        <v>44.018500000000003</v>
      </c>
      <c r="BK14">
        <f t="shared" ref="BK14" si="19">SLOPE(AK14:AO14,$AK$1:$AO$1)</f>
        <v>1.3721220000000003</v>
      </c>
      <c r="BL14">
        <f t="shared" ref="BL14" si="20">SLOPE(AQ14:AU14,$AQ$1:$AU$1)</f>
        <v>-2.618532000000001</v>
      </c>
      <c r="BM14" s="33">
        <f t="shared" ref="BM14" si="21">ABS(BL14-BK14)</f>
        <v>3.990654000000001</v>
      </c>
      <c r="BN14">
        <f t="shared" ref="BN14" si="22">BL14-BK14</f>
        <v>-3.990654000000001</v>
      </c>
    </row>
    <row r="15" spans="1:66" x14ac:dyDescent="0.25">
      <c r="C15" s="36"/>
      <c r="J15">
        <v>0</v>
      </c>
      <c r="K15">
        <v>3</v>
      </c>
      <c r="L15">
        <v>2</v>
      </c>
      <c r="M15">
        <v>2</v>
      </c>
      <c r="N15">
        <v>2</v>
      </c>
      <c r="O15">
        <v>3</v>
      </c>
      <c r="P15">
        <v>4</v>
      </c>
      <c r="Q15">
        <v>6</v>
      </c>
      <c r="R15">
        <v>11</v>
      </c>
      <c r="S15">
        <v>9</v>
      </c>
      <c r="T15">
        <v>3</v>
      </c>
      <c r="U15">
        <v>5</v>
      </c>
      <c r="V15">
        <v>2</v>
      </c>
      <c r="W15">
        <v>2</v>
      </c>
      <c r="X15">
        <v>3</v>
      </c>
      <c r="Y15">
        <v>2</v>
      </c>
      <c r="Z15">
        <v>5</v>
      </c>
      <c r="AA15">
        <v>0</v>
      </c>
      <c r="AB15">
        <v>3</v>
      </c>
      <c r="AC15">
        <v>2</v>
      </c>
      <c r="AD15">
        <v>3</v>
      </c>
      <c r="AE15">
        <v>2</v>
      </c>
      <c r="AF15">
        <v>3</v>
      </c>
      <c r="AG15">
        <v>3</v>
      </c>
      <c r="AH15">
        <v>3</v>
      </c>
      <c r="AI15">
        <v>3</v>
      </c>
      <c r="AJ15">
        <v>5</v>
      </c>
      <c r="AK15">
        <v>3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2</v>
      </c>
      <c r="AR15">
        <v>4</v>
      </c>
      <c r="AZ15">
        <f>INDEX($D$1:$AX15,1,MATCH($BA15,$D15:$AX15,0))</f>
        <v>1984</v>
      </c>
      <c r="BA15">
        <f>MAX(J15:AR15)</f>
        <v>11</v>
      </c>
      <c r="BB15">
        <f>COUNTIF(D15:AX15,BA15)</f>
        <v>1</v>
      </c>
      <c r="BD15">
        <f>AO15</f>
        <v>1</v>
      </c>
      <c r="BE15">
        <f>AP15</f>
        <v>1</v>
      </c>
      <c r="BF15">
        <f>AQ15</f>
        <v>2</v>
      </c>
      <c r="BG15" s="56">
        <f>BD15/$BA15</f>
        <v>9.0909090909090912E-2</v>
      </c>
      <c r="BH15" s="56">
        <f>BE15/$BA15</f>
        <v>9.0909090909090912E-2</v>
      </c>
      <c r="BI15" s="56">
        <f>BF15/$BA15</f>
        <v>0.18181818181818182</v>
      </c>
      <c r="BJ15" s="56"/>
    </row>
    <row r="16" spans="1:66" x14ac:dyDescent="0.25">
      <c r="A16" t="str">
        <f>VLOOKUP(C16,region!$D$3:$E$229,2,0)</f>
        <v>ASIA (EX. NEAR EAST)</v>
      </c>
      <c r="B16" t="str">
        <f>C16</f>
        <v>Japan</v>
      </c>
      <c r="C16" s="36" t="s">
        <v>162</v>
      </c>
      <c r="D16">
        <v>39.775919999999999</v>
      </c>
      <c r="E16">
        <v>39.775919999999999</v>
      </c>
      <c r="F16">
        <v>39.775919999999999</v>
      </c>
      <c r="G16">
        <v>37.772440000000003</v>
      </c>
      <c r="H16">
        <v>37.035670000000003</v>
      </c>
      <c r="I16">
        <v>37.626089999999998</v>
      </c>
      <c r="J16">
        <v>38.74042</v>
      </c>
      <c r="K16">
        <v>40.533610000000003</v>
      </c>
      <c r="L16">
        <v>42.085810000000002</v>
      </c>
      <c r="M16">
        <v>43.171239999999997</v>
      </c>
      <c r="N16">
        <v>43.72063</v>
      </c>
      <c r="O16">
        <v>43.749789999999997</v>
      </c>
      <c r="P16">
        <v>43.343150000000001</v>
      </c>
      <c r="Q16">
        <v>43.309939999999997</v>
      </c>
      <c r="R16">
        <v>44.080640000000002</v>
      </c>
      <c r="S16">
        <v>44.149299999999997</v>
      </c>
      <c r="T16">
        <v>44.615479999999998</v>
      </c>
      <c r="U16">
        <v>44.194209999999998</v>
      </c>
      <c r="V16">
        <v>43.887979999999999</v>
      </c>
      <c r="W16">
        <v>46.625230000000002</v>
      </c>
      <c r="X16">
        <v>47.738329999999998</v>
      </c>
      <c r="Y16">
        <v>47.738329999999998</v>
      </c>
      <c r="Z16">
        <v>47.738329999999998</v>
      </c>
      <c r="AA16">
        <v>47.814399999999999</v>
      </c>
      <c r="AB16">
        <v>50.628320000000002</v>
      </c>
      <c r="AC16">
        <v>50.91666</v>
      </c>
      <c r="AD16">
        <v>50.602849999999997</v>
      </c>
      <c r="AE16">
        <v>50.395740000000004</v>
      </c>
      <c r="AF16">
        <v>50.145989999999998</v>
      </c>
      <c r="AG16">
        <v>50.118470000000002</v>
      </c>
      <c r="AH16">
        <v>49.704979999999999</v>
      </c>
      <c r="AI16">
        <v>49.407699999999998</v>
      </c>
      <c r="AJ16">
        <v>48.8431</v>
      </c>
      <c r="AK16">
        <v>49.0137</v>
      </c>
      <c r="AL16">
        <v>49.313110000000002</v>
      </c>
      <c r="AM16">
        <v>49.402479999999997</v>
      </c>
      <c r="AN16">
        <v>49.260300000000001</v>
      </c>
      <c r="AO16">
        <v>48.845210000000002</v>
      </c>
      <c r="AP16">
        <v>48.49812</v>
      </c>
      <c r="AQ16">
        <v>48.293990000000001</v>
      </c>
      <c r="AR16">
        <v>48.51728</v>
      </c>
      <c r="AS16">
        <v>48.423369999999998</v>
      </c>
      <c r="AT16">
        <v>48.30462</v>
      </c>
      <c r="AU16">
        <v>48.78942</v>
      </c>
      <c r="AV16">
        <v>48.94894</v>
      </c>
      <c r="AW16">
        <v>48.94894</v>
      </c>
      <c r="AX16">
        <v>48.94894</v>
      </c>
      <c r="BK16">
        <f t="shared" ref="BK16" si="23">SLOPE(AK16:AO16,$AK$1:$AO$1)</f>
        <v>-3.8978999999999785E-2</v>
      </c>
      <c r="BL16">
        <f t="shared" ref="BL16" si="24">SLOPE(AQ16:AU16,$AQ$1:$AU$1)</f>
        <v>7.781999999999982E-2</v>
      </c>
      <c r="BM16">
        <f t="shared" ref="BM16" si="25">ABS(BL16-BK16)</f>
        <v>0.1167989999999996</v>
      </c>
      <c r="BN16">
        <f t="shared" ref="BN16" si="26">BL16-BK16</f>
        <v>0.1167989999999996</v>
      </c>
    </row>
    <row r="17" spans="1:66" x14ac:dyDescent="0.25">
      <c r="C17" s="36"/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4</v>
      </c>
      <c r="W17">
        <v>2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1</v>
      </c>
      <c r="AH17">
        <v>0</v>
      </c>
      <c r="AI17">
        <v>0</v>
      </c>
      <c r="AJ17">
        <v>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Z17">
        <f>INDEX($D$1:$AX17,1,MATCH($BA17,$D17:$AX17,0))</f>
        <v>1988</v>
      </c>
      <c r="BA17">
        <f>MAX(J17:AR17)</f>
        <v>4</v>
      </c>
      <c r="BB17">
        <f>COUNTIF(D17:AX17,BA17)</f>
        <v>1</v>
      </c>
      <c r="BD17">
        <f>AO17</f>
        <v>0</v>
      </c>
      <c r="BE17">
        <f>AP17</f>
        <v>0</v>
      </c>
      <c r="BF17">
        <f>AQ17</f>
        <v>0</v>
      </c>
      <c r="BG17" s="56">
        <f>BD17/$BA17</f>
        <v>0</v>
      </c>
      <c r="BH17" s="56">
        <f>BE17/$BA17</f>
        <v>0</v>
      </c>
      <c r="BI17" s="56">
        <f>BF17/$BA17</f>
        <v>0</v>
      </c>
      <c r="BJ17" s="56"/>
    </row>
    <row r="18" spans="1:66" x14ac:dyDescent="0.25">
      <c r="A18" t="str">
        <f>VLOOKUP(B18,region!$D$3:$E$229,2,0)</f>
        <v>ASIA (EX. NEAR EAST)</v>
      </c>
      <c r="B18" t="s">
        <v>627</v>
      </c>
      <c r="C18" s="36" t="s">
        <v>170</v>
      </c>
      <c r="D18">
        <v>24.46809</v>
      </c>
      <c r="E18">
        <v>24.46809</v>
      </c>
      <c r="F18">
        <v>24.46809</v>
      </c>
      <c r="G18">
        <v>24.46809</v>
      </c>
      <c r="H18">
        <v>24.761900000000001</v>
      </c>
      <c r="I18">
        <v>27.884620000000002</v>
      </c>
      <c r="J18">
        <v>20.12987</v>
      </c>
      <c r="K18">
        <v>20.12987</v>
      </c>
      <c r="L18">
        <v>20.12987</v>
      </c>
      <c r="M18">
        <v>20.12987</v>
      </c>
      <c r="N18">
        <v>20.12987</v>
      </c>
      <c r="O18">
        <v>19.650659999999998</v>
      </c>
      <c r="P18">
        <v>19.650659999999998</v>
      </c>
      <c r="Q18">
        <v>28.05556</v>
      </c>
      <c r="R18">
        <v>32.13729</v>
      </c>
      <c r="S18">
        <v>32.13729</v>
      </c>
      <c r="T18">
        <v>43.456029999999998</v>
      </c>
      <c r="U18">
        <v>51.096670000000003</v>
      </c>
      <c r="V18">
        <v>51.096670000000003</v>
      </c>
      <c r="W18">
        <v>51.096670000000003</v>
      </c>
      <c r="X18">
        <v>51.096670000000003</v>
      </c>
      <c r="Y18">
        <v>51.096670000000003</v>
      </c>
      <c r="Z18">
        <v>51.096670000000003</v>
      </c>
      <c r="AA18">
        <v>51.096670000000003</v>
      </c>
      <c r="AB18">
        <v>34.049869999999999</v>
      </c>
      <c r="AC18">
        <v>32.705170000000003</v>
      </c>
      <c r="AD18">
        <v>32.705170000000003</v>
      </c>
      <c r="AE18">
        <v>28.683</v>
      </c>
      <c r="AF18">
        <v>28.683</v>
      </c>
      <c r="AG18">
        <v>32.495809999999999</v>
      </c>
      <c r="AH18">
        <v>32.026479999999999</v>
      </c>
      <c r="AI18">
        <v>34.131329999999998</v>
      </c>
      <c r="AJ18">
        <v>34.131329999999998</v>
      </c>
      <c r="AK18">
        <v>34.381059999999998</v>
      </c>
      <c r="AL18">
        <v>37.425150000000002</v>
      </c>
      <c r="AM18">
        <v>33.639850000000003</v>
      </c>
      <c r="AN18">
        <v>37.720489999999998</v>
      </c>
      <c r="AO18">
        <v>37.720489999999998</v>
      </c>
      <c r="AP18">
        <v>37.720489999999998</v>
      </c>
      <c r="AQ18">
        <v>42.321469999999998</v>
      </c>
      <c r="AR18">
        <v>42.321469999999998</v>
      </c>
      <c r="AS18">
        <v>42.99888</v>
      </c>
      <c r="AT18">
        <v>44.361190000000001</v>
      </c>
      <c r="AU18">
        <v>45.388399999999997</v>
      </c>
      <c r="AV18">
        <v>46.985819999999997</v>
      </c>
      <c r="AW18">
        <v>48.71537</v>
      </c>
      <c r="AX18">
        <v>48.71537</v>
      </c>
      <c r="BK18">
        <f t="shared" ref="BK18" si="27">SLOPE(AK18:AO18,$AK$1:$AO$1)</f>
        <v>0.6974199999999996</v>
      </c>
      <c r="BL18">
        <f t="shared" ref="BL18" si="28">SLOPE(AQ18:AU18,$AQ$1:$AU$1)</f>
        <v>0.81735800000000014</v>
      </c>
      <c r="BM18">
        <f t="shared" ref="BM18" si="29">ABS(BL18-BK18)</f>
        <v>0.11993800000000054</v>
      </c>
      <c r="BN18">
        <f t="shared" ref="BN18" si="30">BL18-BK18</f>
        <v>0.11993800000000054</v>
      </c>
    </row>
    <row r="19" spans="1:66" x14ac:dyDescent="0.25">
      <c r="C19" s="36"/>
      <c r="J19">
        <v>8</v>
      </c>
      <c r="K19">
        <v>2</v>
      </c>
      <c r="L19">
        <v>5</v>
      </c>
      <c r="M19">
        <v>4</v>
      </c>
      <c r="N19">
        <v>6</v>
      </c>
      <c r="O19">
        <v>6</v>
      </c>
      <c r="P19">
        <v>6</v>
      </c>
      <c r="Q19">
        <v>8</v>
      </c>
      <c r="R19">
        <v>3</v>
      </c>
      <c r="S19">
        <v>2</v>
      </c>
      <c r="T19">
        <v>11</v>
      </c>
      <c r="U19">
        <v>6</v>
      </c>
      <c r="V19">
        <v>3</v>
      </c>
      <c r="W19">
        <v>2</v>
      </c>
      <c r="X19">
        <v>1</v>
      </c>
      <c r="Y19">
        <v>1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4</v>
      </c>
      <c r="AG19">
        <v>2</v>
      </c>
      <c r="AH19">
        <v>4</v>
      </c>
      <c r="AI19">
        <v>2</v>
      </c>
      <c r="AJ19">
        <v>2</v>
      </c>
      <c r="AK19">
        <v>2</v>
      </c>
      <c r="AL19">
        <v>4</v>
      </c>
      <c r="AM19">
        <v>3</v>
      </c>
      <c r="AN19">
        <v>2</v>
      </c>
      <c r="AO19">
        <v>3</v>
      </c>
      <c r="AP19">
        <v>3</v>
      </c>
      <c r="AQ19">
        <v>2</v>
      </c>
      <c r="AR19">
        <v>3</v>
      </c>
      <c r="AZ19">
        <f>INDEX($D$1:$AX19,1,MATCH($BA19,$D19:$AX19,0))</f>
        <v>1986</v>
      </c>
      <c r="BA19">
        <f>MAX(J19:AR19)</f>
        <v>11</v>
      </c>
      <c r="BB19">
        <f>COUNTIF(D19:AX19,BA19)</f>
        <v>1</v>
      </c>
      <c r="BD19">
        <f>AO19</f>
        <v>3</v>
      </c>
      <c r="BE19">
        <f>AP19</f>
        <v>3</v>
      </c>
      <c r="BF19">
        <f>AQ19</f>
        <v>2</v>
      </c>
      <c r="BG19" s="56">
        <f>BD19/$BA19</f>
        <v>0.27272727272727271</v>
      </c>
      <c r="BH19" s="56">
        <f>BE19/$BA19</f>
        <v>0.27272727272727271</v>
      </c>
      <c r="BI19" s="56">
        <f>BF19/$BA19</f>
        <v>0.18181818181818182</v>
      </c>
      <c r="BJ19" s="56"/>
    </row>
    <row r="20" spans="1:66" x14ac:dyDescent="0.25">
      <c r="A20" t="str">
        <f>VLOOKUP(C20,region!$D$3:$E$229,2,0)</f>
        <v>ASIA (EX. NEAR EAST)</v>
      </c>
      <c r="B20" t="str">
        <f>C20</f>
        <v>Malaysia</v>
      </c>
      <c r="C20" s="36" t="s">
        <v>181</v>
      </c>
      <c r="D20">
        <v>32.772918115220591</v>
      </c>
      <c r="E20">
        <v>33.357906543385525</v>
      </c>
      <c r="F20">
        <v>33.942894971550459</v>
      </c>
      <c r="G20">
        <v>34.52788339971562</v>
      </c>
      <c r="H20">
        <v>35.112871827880554</v>
      </c>
      <c r="I20">
        <v>35.697860256045487</v>
      </c>
      <c r="J20">
        <v>36.282848684210649</v>
      </c>
      <c r="K20">
        <v>36.867837112375582</v>
      </c>
      <c r="L20">
        <v>37.452825540540516</v>
      </c>
      <c r="M20">
        <v>38.91724</v>
      </c>
      <c r="N20">
        <v>40.551699999999997</v>
      </c>
      <c r="O20">
        <v>40.551699999999997</v>
      </c>
      <c r="P20">
        <v>38.989319999999999</v>
      </c>
      <c r="Q20">
        <v>41.431910000000002</v>
      </c>
      <c r="R20">
        <v>37.421700000000001</v>
      </c>
      <c r="S20">
        <v>47.571719999999999</v>
      </c>
      <c r="T20">
        <v>47.571719999999999</v>
      </c>
      <c r="U20">
        <v>34.373150000000003</v>
      </c>
      <c r="V20">
        <v>44.277540000000002</v>
      </c>
      <c r="W20">
        <v>42.848199999999999</v>
      </c>
      <c r="X20">
        <v>46.34684</v>
      </c>
      <c r="Y20">
        <v>46.34684</v>
      </c>
      <c r="Z20">
        <v>46.34684</v>
      </c>
      <c r="AA20">
        <v>46.34684</v>
      </c>
      <c r="AB20">
        <v>46.34684</v>
      </c>
      <c r="AC20">
        <v>46.34684</v>
      </c>
      <c r="AD20">
        <v>46.34684</v>
      </c>
      <c r="AE20">
        <v>46.34684</v>
      </c>
      <c r="AF20">
        <v>46.34684</v>
      </c>
      <c r="AG20">
        <v>51.325629999999997</v>
      </c>
      <c r="AH20">
        <v>51.325629999999997</v>
      </c>
      <c r="AI20">
        <v>51.325629999999997</v>
      </c>
      <c r="AJ20">
        <v>51.882089999999998</v>
      </c>
      <c r="AK20">
        <v>55.123959999999997</v>
      </c>
      <c r="AL20">
        <v>55.452500000000001</v>
      </c>
      <c r="AM20">
        <v>56.791890000000002</v>
      </c>
      <c r="AN20">
        <v>56.672310000000003</v>
      </c>
      <c r="AO20">
        <v>56.909990000000001</v>
      </c>
      <c r="AP20">
        <v>58.63458</v>
      </c>
      <c r="AQ20">
        <v>59.370040000000003</v>
      </c>
      <c r="AR20">
        <v>59.750419999999998</v>
      </c>
      <c r="AS20">
        <v>58.351320000000001</v>
      </c>
      <c r="AT20">
        <v>56.597499999999997</v>
      </c>
      <c r="AU20">
        <v>59.268940000000001</v>
      </c>
      <c r="AV20">
        <v>59.056040000000003</v>
      </c>
      <c r="AW20">
        <v>58.069279999999999</v>
      </c>
      <c r="AX20">
        <v>58.069279999999999</v>
      </c>
      <c r="BK20">
        <f t="shared" ref="BK20" si="31">SLOPE(AK20:AO20,$AK$1:$AO$1)</f>
        <v>0.47918700000000103</v>
      </c>
      <c r="BL20">
        <f t="shared" ref="BL20" si="32">SLOPE(AQ20:AU20,$AQ$1:$AU$1)</f>
        <v>-0.33551200000000064</v>
      </c>
      <c r="BM20">
        <f t="shared" ref="BM20" si="33">ABS(BL20-BK20)</f>
        <v>0.81469900000000162</v>
      </c>
      <c r="BN20">
        <f t="shared" ref="BN20" si="34">BL20-BK20</f>
        <v>-0.81469900000000162</v>
      </c>
    </row>
    <row r="21" spans="1:66" x14ac:dyDescent="0.25">
      <c r="C21" s="36"/>
      <c r="J21">
        <v>2</v>
      </c>
      <c r="K21">
        <v>6</v>
      </c>
      <c r="L21">
        <v>2</v>
      </c>
      <c r="M21">
        <v>1</v>
      </c>
      <c r="N21">
        <v>11</v>
      </c>
      <c r="O21">
        <v>2</v>
      </c>
      <c r="P21">
        <v>7</v>
      </c>
      <c r="Q21">
        <v>3</v>
      </c>
      <c r="R21">
        <v>22</v>
      </c>
      <c r="S21">
        <v>24</v>
      </c>
      <c r="T21">
        <v>0</v>
      </c>
      <c r="U21">
        <v>21</v>
      </c>
      <c r="V21">
        <v>7</v>
      </c>
      <c r="W21">
        <v>12</v>
      </c>
      <c r="X21">
        <v>9</v>
      </c>
      <c r="Y21">
        <v>0</v>
      </c>
      <c r="Z21">
        <v>1</v>
      </c>
      <c r="AA21">
        <v>4</v>
      </c>
      <c r="AB21">
        <v>5</v>
      </c>
      <c r="AC21">
        <v>8</v>
      </c>
      <c r="AD21">
        <v>5</v>
      </c>
      <c r="AE21">
        <v>3</v>
      </c>
      <c r="AF21">
        <v>7</v>
      </c>
      <c r="AG21">
        <v>1</v>
      </c>
      <c r="AH21">
        <v>0</v>
      </c>
      <c r="AI21">
        <v>3</v>
      </c>
      <c r="AJ21">
        <v>3</v>
      </c>
      <c r="AK21">
        <v>4</v>
      </c>
      <c r="AL21">
        <v>1</v>
      </c>
      <c r="AM21">
        <v>1</v>
      </c>
      <c r="AN21">
        <v>1</v>
      </c>
      <c r="AO21">
        <v>1</v>
      </c>
      <c r="AP21">
        <v>17</v>
      </c>
      <c r="AQ21">
        <v>2</v>
      </c>
      <c r="AR21">
        <v>1</v>
      </c>
      <c r="AZ21">
        <f>INDEX($D$1:$AX21,1,MATCH($BA21,$D21:$AX21,0))</f>
        <v>1985</v>
      </c>
      <c r="BA21">
        <f>MAX(J21:AR21)</f>
        <v>24</v>
      </c>
      <c r="BB21">
        <f>COUNTIF(D21:AX21,BA21)</f>
        <v>1</v>
      </c>
      <c r="BD21">
        <f>AO21</f>
        <v>1</v>
      </c>
      <c r="BE21">
        <f>AP21</f>
        <v>17</v>
      </c>
      <c r="BF21">
        <f>AQ21</f>
        <v>2</v>
      </c>
      <c r="BG21" s="56">
        <f>BD21/$BA21</f>
        <v>4.1666666666666664E-2</v>
      </c>
      <c r="BH21" s="56">
        <f>BE21/$BA21</f>
        <v>0.70833333333333337</v>
      </c>
      <c r="BI21" s="56">
        <f>BF21/$BA21</f>
        <v>8.3333333333333329E-2</v>
      </c>
      <c r="BJ21" s="56"/>
    </row>
    <row r="22" spans="1:66" x14ac:dyDescent="0.25">
      <c r="A22" t="str">
        <f>VLOOKUP(C22,region!$D$3:$E$229,2,0)</f>
        <v>ASIA (EX. NEAR EAST)</v>
      </c>
      <c r="B22" t="str">
        <f>C22</f>
        <v>Philippines</v>
      </c>
      <c r="C22" s="36" t="s">
        <v>221</v>
      </c>
      <c r="D22">
        <v>65.915030000000002</v>
      </c>
      <c r="E22">
        <v>65.915030000000002</v>
      </c>
      <c r="F22">
        <v>65.915030000000002</v>
      </c>
      <c r="G22">
        <v>65.076779999999999</v>
      </c>
      <c r="H22">
        <v>65.076779999999999</v>
      </c>
      <c r="I22">
        <v>65.076779999999999</v>
      </c>
      <c r="J22">
        <v>65.076779999999999</v>
      </c>
      <c r="K22">
        <v>65.076779999999999</v>
      </c>
      <c r="L22">
        <v>65.076779999999999</v>
      </c>
      <c r="M22">
        <v>65.076779999999999</v>
      </c>
      <c r="N22">
        <v>65.076779999999999</v>
      </c>
      <c r="O22">
        <v>54.267150000000001</v>
      </c>
      <c r="P22">
        <v>57.50526</v>
      </c>
      <c r="Q22">
        <v>57.50526</v>
      </c>
      <c r="R22">
        <v>57.50526</v>
      </c>
      <c r="S22">
        <v>33.163980000000002</v>
      </c>
      <c r="T22">
        <v>55.821719999999999</v>
      </c>
      <c r="U22">
        <v>55.821719999999999</v>
      </c>
      <c r="V22">
        <v>55.821719999999999</v>
      </c>
      <c r="W22">
        <v>55.821719999999999</v>
      </c>
      <c r="X22">
        <v>55.821719999999999</v>
      </c>
      <c r="Y22">
        <v>55.821719999999999</v>
      </c>
      <c r="Z22">
        <v>58.344810000000003</v>
      </c>
      <c r="AA22">
        <v>66.454449999999994</v>
      </c>
      <c r="AB22">
        <v>56.305300000000003</v>
      </c>
      <c r="AC22">
        <v>56.305300000000003</v>
      </c>
      <c r="AD22">
        <v>61.86956</v>
      </c>
      <c r="AE22">
        <v>62.742330000000003</v>
      </c>
      <c r="AF22">
        <v>62.742330000000003</v>
      </c>
      <c r="AG22">
        <v>62.742330000000003</v>
      </c>
      <c r="AH22">
        <v>62.742330000000003</v>
      </c>
      <c r="AI22">
        <v>60.648629999999997</v>
      </c>
      <c r="AJ22">
        <v>61.03481</v>
      </c>
      <c r="AK22">
        <v>59.984900000000003</v>
      </c>
      <c r="AL22">
        <v>59.309629999999999</v>
      </c>
      <c r="AM22">
        <v>60.714579999999998</v>
      </c>
      <c r="AN22">
        <v>60.752760000000002</v>
      </c>
      <c r="AO22">
        <v>60.752760000000002</v>
      </c>
      <c r="AP22">
        <v>60.752760000000002</v>
      </c>
      <c r="AQ22">
        <v>57.435470000000002</v>
      </c>
      <c r="AR22">
        <v>56.018830000000001</v>
      </c>
      <c r="AS22">
        <v>57.332639999999998</v>
      </c>
      <c r="AT22">
        <v>55.905050000000003</v>
      </c>
      <c r="AU22">
        <v>56.837040000000002</v>
      </c>
      <c r="AV22">
        <v>57.519889999999997</v>
      </c>
      <c r="AW22">
        <v>57.519889999999997</v>
      </c>
      <c r="AX22">
        <v>57.519889999999997</v>
      </c>
      <c r="BK22">
        <f t="shared" ref="BK22" si="35">SLOPE(AK22:AO22,$AK$1:$AO$1)</f>
        <v>0.29788500000000012</v>
      </c>
      <c r="BL22">
        <f t="shared" ref="BL22" si="36">SLOPE(AQ22:AU22,$AQ$1:$AU$1)</f>
        <v>-0.13106399999999993</v>
      </c>
      <c r="BM22">
        <f t="shared" ref="BM22" si="37">ABS(BL22-BK22)</f>
        <v>0.42894900000000002</v>
      </c>
      <c r="BN22">
        <f t="shared" ref="BN22" si="38">BL22-BK22</f>
        <v>-0.42894900000000002</v>
      </c>
    </row>
    <row r="23" spans="1:66" x14ac:dyDescent="0.25">
      <c r="C23" s="36"/>
      <c r="J23">
        <v>0</v>
      </c>
      <c r="K23">
        <v>0</v>
      </c>
      <c r="L23">
        <v>0</v>
      </c>
      <c r="M23">
        <v>0</v>
      </c>
      <c r="N23">
        <v>0</v>
      </c>
      <c r="O23">
        <v>9</v>
      </c>
      <c r="P23">
        <v>1</v>
      </c>
      <c r="Q23">
        <v>2</v>
      </c>
      <c r="R23">
        <v>3</v>
      </c>
      <c r="S23">
        <v>13</v>
      </c>
      <c r="T23">
        <v>4</v>
      </c>
      <c r="U23">
        <v>5</v>
      </c>
      <c r="V23">
        <v>4</v>
      </c>
      <c r="W23">
        <v>3</v>
      </c>
      <c r="X23">
        <v>5</v>
      </c>
      <c r="Y23">
        <v>6</v>
      </c>
      <c r="Z23">
        <v>2</v>
      </c>
      <c r="AA23">
        <v>10</v>
      </c>
      <c r="AB23">
        <v>7</v>
      </c>
      <c r="AC23">
        <v>3</v>
      </c>
      <c r="AD23">
        <v>1</v>
      </c>
      <c r="AE23">
        <v>2</v>
      </c>
      <c r="AF23">
        <v>1</v>
      </c>
      <c r="AG23">
        <v>1</v>
      </c>
      <c r="AH23">
        <v>2</v>
      </c>
      <c r="AI23">
        <v>0</v>
      </c>
      <c r="AJ23">
        <v>2</v>
      </c>
      <c r="AK23">
        <v>0</v>
      </c>
      <c r="AL23">
        <v>0</v>
      </c>
      <c r="AM23">
        <v>1</v>
      </c>
      <c r="AN23">
        <v>0</v>
      </c>
      <c r="AO23">
        <v>1</v>
      </c>
      <c r="AP23">
        <v>1</v>
      </c>
      <c r="AQ23">
        <v>0</v>
      </c>
      <c r="AR23">
        <v>3</v>
      </c>
      <c r="AZ23">
        <f>INDEX($D$1:$AX23,1,MATCH($BA23,$D23:$AX23,0))</f>
        <v>1985</v>
      </c>
      <c r="BA23">
        <f>MAX(J23:AR23)</f>
        <v>13</v>
      </c>
      <c r="BB23">
        <f>COUNTIF(D23:AX23,BA23)</f>
        <v>1</v>
      </c>
      <c r="BD23">
        <f>AO23</f>
        <v>1</v>
      </c>
      <c r="BE23">
        <f>AP23</f>
        <v>1</v>
      </c>
      <c r="BF23">
        <f>AQ23</f>
        <v>0</v>
      </c>
      <c r="BG23" s="56">
        <f>BD23/$BA23</f>
        <v>7.6923076923076927E-2</v>
      </c>
      <c r="BH23" s="56">
        <f>BE23/$BA23</f>
        <v>7.6923076923076927E-2</v>
      </c>
      <c r="BI23" s="56">
        <f>BF23/$BA23</f>
        <v>0</v>
      </c>
      <c r="BJ23" s="56"/>
    </row>
    <row r="24" spans="1:66" x14ac:dyDescent="0.25">
      <c r="A24" t="str">
        <f>VLOOKUP("Korea, South",region!$D$3:$E$229,2,0)</f>
        <v>ASIA (EX. NEAR EAST)</v>
      </c>
      <c r="B24" t="s">
        <v>628</v>
      </c>
      <c r="C24" s="36" t="s">
        <v>227</v>
      </c>
      <c r="D24">
        <v>29.904489999999999</v>
      </c>
      <c r="E24">
        <v>29.904489999999999</v>
      </c>
      <c r="F24">
        <v>29.904489999999999</v>
      </c>
      <c r="G24">
        <v>30.529299999999999</v>
      </c>
      <c r="H24">
        <v>30.49437</v>
      </c>
      <c r="I24">
        <v>31.67512</v>
      </c>
      <c r="J24">
        <v>32.580350000000003</v>
      </c>
      <c r="K24">
        <v>33.064149999999998</v>
      </c>
      <c r="L24">
        <v>33.064149999999998</v>
      </c>
      <c r="M24">
        <v>32.183810000000001</v>
      </c>
      <c r="N24">
        <v>29.9636</v>
      </c>
      <c r="O24">
        <v>29.958410000000001</v>
      </c>
      <c r="P24">
        <v>29.99071</v>
      </c>
      <c r="Q24">
        <v>29.40607</v>
      </c>
      <c r="R24">
        <v>31.924610000000001</v>
      </c>
      <c r="S24">
        <v>31.250070000000001</v>
      </c>
      <c r="T24">
        <v>31.250070000000001</v>
      </c>
      <c r="U24">
        <v>37.644620000000003</v>
      </c>
      <c r="V24">
        <v>38.817079999999997</v>
      </c>
      <c r="W24">
        <v>40.240870000000001</v>
      </c>
      <c r="X24">
        <v>38.98592</v>
      </c>
      <c r="Y24">
        <v>39.659559999999999</v>
      </c>
      <c r="Z24">
        <v>39.732500000000002</v>
      </c>
      <c r="AA24">
        <v>40.146889999999999</v>
      </c>
      <c r="AB24">
        <v>41.879359999999998</v>
      </c>
      <c r="AC24">
        <v>42.603839999999998</v>
      </c>
      <c r="AD24">
        <v>44.591940000000001</v>
      </c>
      <c r="AE24">
        <v>42.747230000000002</v>
      </c>
      <c r="AF24">
        <v>46.599339999999998</v>
      </c>
      <c r="AG24">
        <v>46.338120000000004</v>
      </c>
      <c r="AH24">
        <v>48.573169999999998</v>
      </c>
      <c r="AI24">
        <v>48.63653</v>
      </c>
      <c r="AJ24">
        <v>49.748109999999997</v>
      </c>
      <c r="AK24">
        <v>49.628459999999997</v>
      </c>
      <c r="AL24">
        <v>49.316160000000004</v>
      </c>
      <c r="AM24">
        <v>49.430410000000002</v>
      </c>
      <c r="AN24">
        <v>49.040089999999999</v>
      </c>
      <c r="AO24">
        <v>48.556199999999997</v>
      </c>
      <c r="AP24">
        <v>49.043579999999999</v>
      </c>
      <c r="AQ24">
        <v>50.554220000000001</v>
      </c>
      <c r="AR24">
        <v>50.554220000000001</v>
      </c>
      <c r="AS24">
        <v>49.972529999999999</v>
      </c>
      <c r="AT24">
        <v>50.540289999999999</v>
      </c>
      <c r="AU24">
        <v>51.036929999999998</v>
      </c>
      <c r="AV24">
        <v>51.270130000000002</v>
      </c>
      <c r="AW24">
        <v>51.270130000000002</v>
      </c>
      <c r="AX24">
        <v>51.270130000000002</v>
      </c>
      <c r="BK24">
        <f t="shared" ref="BK24" si="39">SLOPE(AK24:AO24,$AK$1:$AO$1)</f>
        <v>-0.24205900000000041</v>
      </c>
      <c r="BL24">
        <f t="shared" ref="BL24" si="40">SLOPE(AQ24:AU24,$AQ$1:$AU$1)</f>
        <v>9.5148999999999262E-2</v>
      </c>
      <c r="BM24">
        <f t="shared" ref="BM24" si="41">ABS(BL24-BK24)</f>
        <v>0.33720799999999967</v>
      </c>
      <c r="BN24">
        <f t="shared" ref="BN24" si="42">BL24-BK24</f>
        <v>0.33720799999999967</v>
      </c>
    </row>
    <row r="25" spans="1:66" x14ac:dyDescent="0.25">
      <c r="C25" s="36"/>
      <c r="J25">
        <v>1</v>
      </c>
      <c r="K25">
        <v>1</v>
      </c>
      <c r="L25">
        <v>0</v>
      </c>
      <c r="M25">
        <v>4</v>
      </c>
      <c r="N25">
        <v>9</v>
      </c>
      <c r="O25">
        <v>4</v>
      </c>
      <c r="P25">
        <v>4</v>
      </c>
      <c r="Q25">
        <v>4</v>
      </c>
      <c r="R25">
        <v>3</v>
      </c>
      <c r="S25">
        <v>5</v>
      </c>
      <c r="T25">
        <v>13</v>
      </c>
      <c r="U25">
        <v>4</v>
      </c>
      <c r="V25">
        <v>1</v>
      </c>
      <c r="W25">
        <v>5</v>
      </c>
      <c r="X25">
        <v>4</v>
      </c>
      <c r="Y25">
        <v>0</v>
      </c>
      <c r="Z25">
        <v>5</v>
      </c>
      <c r="AA25">
        <v>4</v>
      </c>
      <c r="AB25">
        <v>1</v>
      </c>
      <c r="AC25">
        <v>1</v>
      </c>
      <c r="AD25">
        <v>4</v>
      </c>
      <c r="AE25">
        <v>3</v>
      </c>
      <c r="AF25">
        <v>2</v>
      </c>
      <c r="AG25">
        <v>1</v>
      </c>
      <c r="AH25">
        <v>0</v>
      </c>
      <c r="AI25">
        <v>1</v>
      </c>
      <c r="AJ25">
        <v>1</v>
      </c>
      <c r="AK25">
        <v>0</v>
      </c>
      <c r="AL25">
        <v>1</v>
      </c>
      <c r="AM25">
        <v>0</v>
      </c>
      <c r="AN25">
        <v>1</v>
      </c>
      <c r="AO25">
        <v>1</v>
      </c>
      <c r="AP25">
        <v>0</v>
      </c>
      <c r="AQ25">
        <v>1</v>
      </c>
      <c r="AR25">
        <v>3</v>
      </c>
      <c r="AZ25">
        <f>INDEX($D$1:$AX25,1,MATCH($BA25,$D25:$AX25,0))</f>
        <v>1986</v>
      </c>
      <c r="BA25">
        <f>MAX(J25:AR25)</f>
        <v>13</v>
      </c>
      <c r="BB25">
        <f>COUNTIF(D25:AX25,BA25)</f>
        <v>1</v>
      </c>
      <c r="BD25">
        <f>AO25</f>
        <v>1</v>
      </c>
      <c r="BE25">
        <f>AP25</f>
        <v>0</v>
      </c>
      <c r="BF25">
        <f>AQ25</f>
        <v>1</v>
      </c>
      <c r="BG25" s="56">
        <f>BD25/$BA25</f>
        <v>7.6923076923076927E-2</v>
      </c>
      <c r="BH25" s="56">
        <f>BE25/$BA25</f>
        <v>0</v>
      </c>
      <c r="BI25" s="56">
        <f>BF25/$BA25</f>
        <v>7.6923076923076927E-2</v>
      </c>
      <c r="BJ25" s="56"/>
    </row>
    <row r="26" spans="1:66" x14ac:dyDescent="0.25">
      <c r="A26" t="str">
        <f>VLOOKUP(C26,region!$D$3:$E$229,2,0)</f>
        <v>ASIA (EX. NEAR EAST)</v>
      </c>
      <c r="B26" t="str">
        <f>C26</f>
        <v>Thailand</v>
      </c>
      <c r="C26" s="36" t="s">
        <v>267</v>
      </c>
      <c r="D26">
        <v>45.336419999999997</v>
      </c>
      <c r="E26">
        <v>45.336419999999997</v>
      </c>
      <c r="F26">
        <v>45.336419999999997</v>
      </c>
      <c r="G26">
        <v>45.154730000000001</v>
      </c>
      <c r="H26">
        <v>47.853560000000002</v>
      </c>
      <c r="I26">
        <v>45.855849999999997</v>
      </c>
      <c r="J26">
        <v>44.685650000000003</v>
      </c>
      <c r="K26">
        <v>45.140349999999998</v>
      </c>
      <c r="L26">
        <v>43.502049999999997</v>
      </c>
      <c r="M26">
        <v>43.502049999999997</v>
      </c>
      <c r="N26">
        <v>43.502049999999997</v>
      </c>
      <c r="O26">
        <v>43.502049999999997</v>
      </c>
      <c r="P26">
        <v>43.502049999999997</v>
      </c>
      <c r="Q26">
        <v>43.502049999999997</v>
      </c>
      <c r="R26">
        <v>43.502049999999997</v>
      </c>
      <c r="S26">
        <v>43.502049999999997</v>
      </c>
      <c r="T26">
        <v>43.502049999999997</v>
      </c>
      <c r="U26">
        <v>43.502049999999997</v>
      </c>
      <c r="V26">
        <v>43.502049999999997</v>
      </c>
      <c r="W26">
        <v>43.502049999999997</v>
      </c>
      <c r="X26">
        <v>43.502049999999997</v>
      </c>
      <c r="Y26">
        <v>43.502049999999997</v>
      </c>
      <c r="Z26">
        <v>43.502049999999997</v>
      </c>
      <c r="AA26">
        <v>43.502049999999997</v>
      </c>
      <c r="AB26">
        <v>56.068019999999997</v>
      </c>
      <c r="AC26">
        <v>56.068019999999997</v>
      </c>
      <c r="AD26">
        <v>56.068019999999997</v>
      </c>
      <c r="AE26">
        <v>56.068019999999997</v>
      </c>
      <c r="AF26">
        <v>56.068019999999997</v>
      </c>
      <c r="AG26">
        <v>53.645150000000001</v>
      </c>
      <c r="AH26">
        <v>54.41724</v>
      </c>
      <c r="AI26">
        <v>55.738520000000001</v>
      </c>
      <c r="AJ26">
        <v>54.302759999999999</v>
      </c>
      <c r="AK26">
        <v>51.01737</v>
      </c>
      <c r="AL26">
        <v>50.162790000000001</v>
      </c>
      <c r="AM26">
        <v>51.089820000000003</v>
      </c>
      <c r="AN26">
        <v>49.1447</v>
      </c>
      <c r="AO26">
        <v>55.030940000000001</v>
      </c>
      <c r="AP26">
        <v>54.962110000000003</v>
      </c>
      <c r="AQ26">
        <v>56.349229999999999</v>
      </c>
      <c r="AR26">
        <v>56.851790000000001</v>
      </c>
      <c r="AS26">
        <v>56.851790000000001</v>
      </c>
      <c r="AT26">
        <v>57.083089999999999</v>
      </c>
      <c r="AU26">
        <v>57.083089999999999</v>
      </c>
      <c r="AV26">
        <v>54.360959999999999</v>
      </c>
      <c r="AW26">
        <v>56.389940000000003</v>
      </c>
      <c r="AX26">
        <v>56.389940000000003</v>
      </c>
      <c r="BK26">
        <f t="shared" ref="BK26" si="43">SLOPE(AK26:AO26,$AK$1:$AO$1)</f>
        <v>0.70090500000000022</v>
      </c>
      <c r="BL26">
        <f t="shared" ref="BL26" si="44">SLOPE(AQ26:AU26,$AQ$1:$AU$1)</f>
        <v>0.16990199999999972</v>
      </c>
      <c r="BM26">
        <f t="shared" ref="BM26" si="45">ABS(BL26-BK26)</f>
        <v>0.53100300000000056</v>
      </c>
      <c r="BN26">
        <f t="shared" ref="BN26" si="46">BL26-BK26</f>
        <v>-0.53100300000000056</v>
      </c>
    </row>
    <row r="27" spans="1:66" x14ac:dyDescent="0.25">
      <c r="C27" s="36"/>
      <c r="J27">
        <v>3</v>
      </c>
      <c r="K27">
        <v>2</v>
      </c>
      <c r="L27">
        <v>3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4</v>
      </c>
      <c r="T27">
        <v>4</v>
      </c>
      <c r="U27">
        <v>6</v>
      </c>
      <c r="V27">
        <v>7</v>
      </c>
      <c r="W27">
        <v>3</v>
      </c>
      <c r="X27">
        <v>3</v>
      </c>
      <c r="Y27">
        <v>3</v>
      </c>
      <c r="Z27">
        <v>4</v>
      </c>
      <c r="AA27">
        <v>3</v>
      </c>
      <c r="AB27">
        <v>6</v>
      </c>
      <c r="AC27">
        <v>0</v>
      </c>
      <c r="AD27">
        <v>0</v>
      </c>
      <c r="AE27">
        <v>1</v>
      </c>
      <c r="AF27">
        <v>4</v>
      </c>
      <c r="AG27">
        <v>1</v>
      </c>
      <c r="AH27">
        <v>2</v>
      </c>
      <c r="AI27">
        <v>2</v>
      </c>
      <c r="AJ27">
        <v>2</v>
      </c>
      <c r="AK27">
        <v>2</v>
      </c>
      <c r="AL27">
        <v>4</v>
      </c>
      <c r="AM27">
        <v>4</v>
      </c>
      <c r="AN27">
        <v>9</v>
      </c>
      <c r="AO27">
        <v>1</v>
      </c>
      <c r="AP27">
        <v>2</v>
      </c>
      <c r="AQ27">
        <v>2</v>
      </c>
      <c r="AR27">
        <v>2</v>
      </c>
      <c r="AZ27">
        <f>INDEX($D$1:$AX27,1,MATCH($BA27,$D27:$AX27,0))</f>
        <v>2006</v>
      </c>
      <c r="BA27">
        <f>MAX(J27:AR27)</f>
        <v>9</v>
      </c>
      <c r="BB27">
        <f>COUNTIF(D27:AX27,BA27)</f>
        <v>1</v>
      </c>
      <c r="BD27">
        <f>AO27</f>
        <v>1</v>
      </c>
      <c r="BE27">
        <f>AP27</f>
        <v>2</v>
      </c>
      <c r="BF27">
        <f>AQ27</f>
        <v>2</v>
      </c>
      <c r="BG27" s="56">
        <f>BD27/$BA27</f>
        <v>0.1111111111111111</v>
      </c>
      <c r="BH27" s="56">
        <f>BE27/$BA27</f>
        <v>0.22222222222222221</v>
      </c>
      <c r="BI27" s="56">
        <f>BF27/$BA27</f>
        <v>0.22222222222222221</v>
      </c>
      <c r="BJ27" s="56"/>
    </row>
    <row r="28" spans="1:66" x14ac:dyDescent="0.25">
      <c r="A28" t="str">
        <f>VLOOKUP(C28,region!$D$3:$E$229,2,0)</f>
        <v>BALTICS</v>
      </c>
      <c r="B28" t="str">
        <f>C28</f>
        <v>Estonia</v>
      </c>
      <c r="C28" s="36" t="s">
        <v>123</v>
      </c>
      <c r="D28">
        <v>50.276137628458514</v>
      </c>
      <c r="E28">
        <v>50.736378260869515</v>
      </c>
      <c r="F28">
        <v>51.196618893280629</v>
      </c>
      <c r="G28">
        <v>51.65685952569163</v>
      </c>
      <c r="H28">
        <v>52.11710015810263</v>
      </c>
      <c r="I28">
        <v>52.577340790513858</v>
      </c>
      <c r="J28">
        <v>53.037581422924859</v>
      </c>
      <c r="K28">
        <v>53.497822055335973</v>
      </c>
      <c r="L28">
        <v>53.958062687747088</v>
      </c>
      <c r="M28">
        <v>54.418303320158088</v>
      </c>
      <c r="N28">
        <v>54.878543952569089</v>
      </c>
      <c r="O28">
        <v>55.338784584980203</v>
      </c>
      <c r="P28">
        <v>55.799025217391318</v>
      </c>
      <c r="Q28">
        <v>56.259265849802318</v>
      </c>
      <c r="R28">
        <v>56.719506482213433</v>
      </c>
      <c r="S28">
        <v>57.179747114624433</v>
      </c>
      <c r="T28">
        <v>57.639987747035548</v>
      </c>
      <c r="U28">
        <v>58.100228379446662</v>
      </c>
      <c r="V28">
        <v>58.560469011857549</v>
      </c>
      <c r="W28">
        <v>59.020709644268663</v>
      </c>
      <c r="X28">
        <v>59.480950276679778</v>
      </c>
      <c r="Y28">
        <v>59.941190909090892</v>
      </c>
      <c r="Z28">
        <v>60.401431541502006</v>
      </c>
      <c r="AA28">
        <v>60.374830000000003</v>
      </c>
      <c r="AB28">
        <v>51.332700000000003</v>
      </c>
      <c r="AC28">
        <v>58.143819999999998</v>
      </c>
      <c r="AD28">
        <v>64.905789999999996</v>
      </c>
      <c r="AE28">
        <v>61.401539999999997</v>
      </c>
      <c r="AF28">
        <v>61.401539999999997</v>
      </c>
      <c r="AG28">
        <v>63.93723</v>
      </c>
      <c r="AH28">
        <v>66.018450000000001</v>
      </c>
      <c r="AI28">
        <v>65.289469999999994</v>
      </c>
      <c r="AJ28">
        <v>68.199380000000005</v>
      </c>
      <c r="AK28">
        <v>69.53528</v>
      </c>
      <c r="AL28">
        <v>71.597459999999998</v>
      </c>
      <c r="AM28">
        <v>70.185699999999997</v>
      </c>
      <c r="AN28">
        <v>71.366709999999998</v>
      </c>
      <c r="AO28">
        <v>68.8947</v>
      </c>
      <c r="AP28">
        <v>69.308070000000001</v>
      </c>
      <c r="AQ28">
        <v>70.371660000000006</v>
      </c>
      <c r="AR28">
        <v>70.180959999999999</v>
      </c>
      <c r="AS28">
        <v>68.134929999999997</v>
      </c>
      <c r="AT28">
        <v>67.465239999999994</v>
      </c>
      <c r="AU28">
        <v>65.436639999999997</v>
      </c>
      <c r="AV28">
        <v>66.388620000000003</v>
      </c>
      <c r="AW28">
        <v>66.388620000000003</v>
      </c>
      <c r="AX28">
        <v>66.388620000000003</v>
      </c>
      <c r="BK28">
        <f t="shared" ref="BK28" si="47">SLOPE(AK28:AO28,$AK$1:$AO$1)</f>
        <v>-0.15119100000000002</v>
      </c>
      <c r="BL28">
        <f t="shared" ref="BL28" si="48">SLOPE(AQ28:AU28,$AQ$1:$AU$1)</f>
        <v>-1.2585760000000021</v>
      </c>
      <c r="BM28">
        <f t="shared" ref="BM28" si="49">ABS(BL28-BK28)</f>
        <v>1.1073850000000021</v>
      </c>
      <c r="BN28">
        <f t="shared" ref="BN28" si="50">BL28-BK28</f>
        <v>-1.1073850000000021</v>
      </c>
    </row>
    <row r="29" spans="1:66" x14ac:dyDescent="0.25">
      <c r="C29" s="36"/>
      <c r="J29">
        <v>4</v>
      </c>
      <c r="K29">
        <v>2</v>
      </c>
      <c r="L29">
        <v>11</v>
      </c>
      <c r="M29">
        <v>2</v>
      </c>
      <c r="N29">
        <v>9</v>
      </c>
      <c r="O29">
        <v>2</v>
      </c>
      <c r="P29">
        <v>6</v>
      </c>
      <c r="Q29">
        <v>2</v>
      </c>
      <c r="R29">
        <v>3</v>
      </c>
      <c r="S29">
        <v>4</v>
      </c>
      <c r="T29">
        <v>3</v>
      </c>
      <c r="U29">
        <v>6</v>
      </c>
      <c r="V29">
        <v>3</v>
      </c>
      <c r="W29">
        <v>5</v>
      </c>
      <c r="X29">
        <v>0</v>
      </c>
      <c r="Y29">
        <v>5</v>
      </c>
      <c r="Z29">
        <v>1</v>
      </c>
      <c r="AA29">
        <v>8</v>
      </c>
      <c r="AB29">
        <v>15</v>
      </c>
      <c r="AC29">
        <v>3</v>
      </c>
      <c r="AD29">
        <v>3</v>
      </c>
      <c r="AE29">
        <v>5</v>
      </c>
      <c r="AF29">
        <v>4</v>
      </c>
      <c r="AG29">
        <v>3</v>
      </c>
      <c r="AH29">
        <v>3</v>
      </c>
      <c r="AI29">
        <v>1</v>
      </c>
      <c r="AJ29">
        <v>2</v>
      </c>
      <c r="AK29">
        <v>1</v>
      </c>
      <c r="AL29">
        <v>19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1</v>
      </c>
      <c r="AZ29">
        <f>INDEX($D$1:$AX29,1,MATCH($BA29,$D29:$AX29,0))</f>
        <v>2004</v>
      </c>
      <c r="BA29">
        <f>MAX(J29:AR29)</f>
        <v>19</v>
      </c>
      <c r="BB29">
        <f>COUNTIF(D29:AX29,BA29)</f>
        <v>1</v>
      </c>
      <c r="BD29">
        <f>AO29</f>
        <v>0</v>
      </c>
      <c r="BE29">
        <f>AP29</f>
        <v>0</v>
      </c>
      <c r="BF29">
        <f>AQ29</f>
        <v>0</v>
      </c>
      <c r="BG29" s="56">
        <f>BD29/$BA29</f>
        <v>0</v>
      </c>
      <c r="BH29" s="56">
        <f>BE29/$BA29</f>
        <v>0</v>
      </c>
      <c r="BI29" s="56">
        <f>BF29/$BA29</f>
        <v>0</v>
      </c>
      <c r="BJ29" s="56"/>
    </row>
    <row r="30" spans="1:66" x14ac:dyDescent="0.25">
      <c r="A30" t="str">
        <f>VLOOKUP(C30,region!$D$3:$E$229,2,0)</f>
        <v>EASTERN EUROPE</v>
      </c>
      <c r="B30" t="str">
        <f>C30</f>
        <v>Albania</v>
      </c>
      <c r="C30" s="36" t="s">
        <v>57</v>
      </c>
      <c r="D30">
        <v>30.889759999999999</v>
      </c>
      <c r="E30">
        <v>30.889759999999999</v>
      </c>
      <c r="F30">
        <v>30.889759999999999</v>
      </c>
      <c r="G30">
        <v>30.889759999999999</v>
      </c>
      <c r="H30">
        <v>30.889759999999999</v>
      </c>
      <c r="I30">
        <v>30.889759999999999</v>
      </c>
      <c r="J30">
        <v>30.889759999999999</v>
      </c>
      <c r="K30">
        <v>30.889759999999999</v>
      </c>
      <c r="L30">
        <v>30.889759999999999</v>
      </c>
      <c r="M30">
        <v>39.713900000000002</v>
      </c>
      <c r="N30">
        <v>39.713900000000002</v>
      </c>
      <c r="O30">
        <v>39.713900000000002</v>
      </c>
      <c r="P30">
        <v>39.713900000000002</v>
      </c>
      <c r="Q30">
        <v>39.713900000000002</v>
      </c>
      <c r="R30">
        <v>51.31579</v>
      </c>
      <c r="S30">
        <v>51.31579</v>
      </c>
      <c r="T30">
        <v>51.139159999999997</v>
      </c>
      <c r="U30">
        <v>44.879930000000002</v>
      </c>
      <c r="V30">
        <v>46.548819999999999</v>
      </c>
      <c r="W30">
        <v>46.62921</v>
      </c>
      <c r="X30">
        <v>49.035559999999997</v>
      </c>
      <c r="Y30">
        <v>56.367429999999999</v>
      </c>
      <c r="Z30">
        <v>56.367429999999999</v>
      </c>
      <c r="AA30">
        <v>57.8125</v>
      </c>
      <c r="AB30">
        <v>54.656489999999998</v>
      </c>
      <c r="AC30">
        <v>53.141559999999998</v>
      </c>
      <c r="AD30">
        <v>53.141559999999998</v>
      </c>
      <c r="AE30">
        <v>52.743819999999999</v>
      </c>
      <c r="AF30">
        <v>63.610460000000003</v>
      </c>
      <c r="AG30">
        <v>65.349010000000007</v>
      </c>
      <c r="AH30">
        <v>66.948260000000005</v>
      </c>
      <c r="AI30">
        <v>68.601129999999998</v>
      </c>
      <c r="AJ30">
        <v>69.318179999999998</v>
      </c>
      <c r="AK30">
        <v>72.395229999999998</v>
      </c>
      <c r="AL30">
        <v>69.13073</v>
      </c>
      <c r="AM30">
        <v>70.87227</v>
      </c>
      <c r="AN30">
        <v>71.815119999999993</v>
      </c>
      <c r="AO30">
        <v>69.151219999999995</v>
      </c>
      <c r="AP30">
        <v>64.422160000000005</v>
      </c>
      <c r="AQ30">
        <v>57.565339999999999</v>
      </c>
      <c r="AR30">
        <v>64.473569999999995</v>
      </c>
      <c r="AS30">
        <v>63.34722</v>
      </c>
      <c r="AT30">
        <v>63.34722</v>
      </c>
      <c r="AU30">
        <v>64.956360000000004</v>
      </c>
      <c r="AV30">
        <v>65.773700000000005</v>
      </c>
      <c r="AW30">
        <v>64.329390000000004</v>
      </c>
      <c r="AX30">
        <v>64.329390000000004</v>
      </c>
      <c r="BK30">
        <f t="shared" ref="BK30" si="51">SLOPE(AK30:AO30,$AK$1:$AO$1)</f>
        <v>-0.38036300000000123</v>
      </c>
      <c r="BL30">
        <f t="shared" ref="BL30" si="52">SLOPE(AQ30:AU30,$AQ$1:$AU$1)</f>
        <v>1.3655690000000014</v>
      </c>
      <c r="BM30">
        <f t="shared" ref="BM30" si="53">ABS(BL30-BK30)</f>
        <v>1.7459320000000025</v>
      </c>
      <c r="BN30" s="33">
        <f t="shared" ref="BN30" si="54">BL30-BK30</f>
        <v>1.7459320000000025</v>
      </c>
    </row>
    <row r="31" spans="1:66" x14ac:dyDescent="0.25">
      <c r="C31" s="36"/>
      <c r="J31">
        <v>3</v>
      </c>
      <c r="K31">
        <v>4</v>
      </c>
      <c r="L31">
        <v>8</v>
      </c>
      <c r="M31">
        <v>5</v>
      </c>
      <c r="N31">
        <v>0</v>
      </c>
      <c r="O31">
        <v>1</v>
      </c>
      <c r="P31">
        <v>5</v>
      </c>
      <c r="Q31">
        <v>4</v>
      </c>
      <c r="R31">
        <v>11</v>
      </c>
      <c r="S31">
        <v>1</v>
      </c>
      <c r="T31">
        <v>3</v>
      </c>
      <c r="U31">
        <v>5</v>
      </c>
      <c r="V31">
        <v>2</v>
      </c>
      <c r="W31">
        <v>5</v>
      </c>
      <c r="X31">
        <v>1</v>
      </c>
      <c r="Y31">
        <v>6</v>
      </c>
      <c r="Z31">
        <v>2</v>
      </c>
      <c r="AA31">
        <v>2</v>
      </c>
      <c r="AB31">
        <v>1</v>
      </c>
      <c r="AC31">
        <v>2</v>
      </c>
      <c r="AD31">
        <v>3</v>
      </c>
      <c r="AE31">
        <v>3</v>
      </c>
      <c r="AF31">
        <v>6</v>
      </c>
      <c r="AG31">
        <v>1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0</v>
      </c>
      <c r="AN31">
        <v>1</v>
      </c>
      <c r="AO31">
        <v>2</v>
      </c>
      <c r="AP31">
        <v>0</v>
      </c>
      <c r="AQ31">
        <v>4</v>
      </c>
      <c r="AR31">
        <v>1</v>
      </c>
      <c r="AZ31">
        <f>INDEX($D$1:$AX31,1,MATCH($BA31,$D31:$AX31,0))</f>
        <v>1984</v>
      </c>
      <c r="BA31">
        <f>MAX(J31:AR31)</f>
        <v>11</v>
      </c>
      <c r="BB31">
        <f>COUNTIF(D31:AX31,BA31)</f>
        <v>1</v>
      </c>
      <c r="BD31">
        <f>AO31</f>
        <v>2</v>
      </c>
      <c r="BE31">
        <f>AP31</f>
        <v>0</v>
      </c>
      <c r="BF31">
        <f>AQ31</f>
        <v>4</v>
      </c>
      <c r="BG31" s="56">
        <f>BD31/$BA31</f>
        <v>0.18181818181818182</v>
      </c>
      <c r="BH31" s="56">
        <f>BE31/$BA31</f>
        <v>0</v>
      </c>
      <c r="BI31" s="56">
        <f>BF31/$BA31</f>
        <v>0.36363636363636365</v>
      </c>
      <c r="BJ31" s="56"/>
    </row>
    <row r="32" spans="1:66" x14ac:dyDescent="0.25">
      <c r="A32" t="str">
        <f>VLOOKUP(C32,region!$D$3:$E$229,2,0)</f>
        <v>EASTERN EUROPE</v>
      </c>
      <c r="B32" t="str">
        <f>C32</f>
        <v>Bulgaria</v>
      </c>
      <c r="C32" s="36" t="s">
        <v>86</v>
      </c>
      <c r="D32">
        <v>50.30247</v>
      </c>
      <c r="E32">
        <v>50.30247</v>
      </c>
      <c r="F32">
        <v>50.30247</v>
      </c>
      <c r="G32">
        <v>52.063200000000002</v>
      </c>
      <c r="H32">
        <v>52.063200000000002</v>
      </c>
      <c r="I32">
        <v>54.970529999999997</v>
      </c>
      <c r="J32">
        <v>60.721589999999999</v>
      </c>
      <c r="K32">
        <v>65.039490000000001</v>
      </c>
      <c r="L32">
        <v>70.186000000000007</v>
      </c>
      <c r="M32">
        <v>67.860069999999993</v>
      </c>
      <c r="N32">
        <v>63.018909999999998</v>
      </c>
      <c r="O32">
        <v>61.99044</v>
      </c>
      <c r="P32">
        <v>61.488590000000002</v>
      </c>
      <c r="Q32">
        <v>57.111249999999998</v>
      </c>
      <c r="R32">
        <v>57.181080000000001</v>
      </c>
      <c r="S32">
        <v>57.489809999999999</v>
      </c>
      <c r="T32">
        <v>58.026209999999999</v>
      </c>
      <c r="U32">
        <v>56.385590000000001</v>
      </c>
      <c r="V32">
        <v>56.385590000000001</v>
      </c>
      <c r="W32">
        <v>55.490029999999997</v>
      </c>
      <c r="X32">
        <v>57.904809999999998</v>
      </c>
      <c r="Y32">
        <v>59.028219999999997</v>
      </c>
      <c r="Z32">
        <v>59.028219999999997</v>
      </c>
      <c r="AA32">
        <v>57.708620000000003</v>
      </c>
      <c r="AB32">
        <v>59.55686</v>
      </c>
      <c r="AC32">
        <v>60.60568</v>
      </c>
      <c r="AD32">
        <v>59.921720000000001</v>
      </c>
      <c r="AE32">
        <v>59.158830000000002</v>
      </c>
      <c r="AF32">
        <v>59.158830000000002</v>
      </c>
      <c r="AG32">
        <v>66.147909999999996</v>
      </c>
      <c r="AH32">
        <v>64.444109999999995</v>
      </c>
      <c r="AI32">
        <v>62.521050000000002</v>
      </c>
      <c r="AJ32">
        <v>57.716560000000001</v>
      </c>
      <c r="AK32">
        <v>58.518940000000001</v>
      </c>
      <c r="AL32">
        <v>58.337139999999998</v>
      </c>
      <c r="AM32">
        <v>58.886139999999997</v>
      </c>
      <c r="AN32">
        <v>58.886139999999997</v>
      </c>
      <c r="AO32">
        <v>60.0732</v>
      </c>
      <c r="AP32">
        <v>61.4114</v>
      </c>
      <c r="AQ32">
        <v>60.604120000000002</v>
      </c>
      <c r="AR32">
        <v>60.603409999999997</v>
      </c>
      <c r="AS32">
        <v>61.096449999999997</v>
      </c>
      <c r="AT32">
        <v>60.832250000000002</v>
      </c>
      <c r="AU32">
        <v>60.69735</v>
      </c>
      <c r="AV32">
        <v>59.982959999999999</v>
      </c>
      <c r="AW32">
        <v>59.982959999999999</v>
      </c>
      <c r="AX32">
        <v>59.982959999999999</v>
      </c>
      <c r="BK32">
        <f t="shared" ref="BK32" si="55">SLOPE(AK32:AO32,$AK$1:$AO$1)</f>
        <v>0.3657519999999998</v>
      </c>
      <c r="BL32">
        <f t="shared" ref="BL32" si="56">SLOPE(AQ32:AU32,$AQ$1:$AU$1)</f>
        <v>4.1530000000000199E-2</v>
      </c>
      <c r="BM32">
        <f t="shared" ref="BM32" si="57">ABS(BL32-BK32)</f>
        <v>0.32422199999999962</v>
      </c>
      <c r="BN32">
        <f t="shared" ref="BN32" si="58">BL32-BK32</f>
        <v>-0.32422199999999962</v>
      </c>
    </row>
    <row r="33" spans="1:66" x14ac:dyDescent="0.25">
      <c r="C33" s="36"/>
      <c r="J33">
        <v>1</v>
      </c>
      <c r="K33">
        <v>0</v>
      </c>
      <c r="L33">
        <v>1</v>
      </c>
      <c r="M33">
        <v>2</v>
      </c>
      <c r="N33">
        <v>9</v>
      </c>
      <c r="O33">
        <v>9</v>
      </c>
      <c r="P33">
        <v>6</v>
      </c>
      <c r="Q33">
        <v>3</v>
      </c>
      <c r="R33">
        <v>5</v>
      </c>
      <c r="S33">
        <v>5</v>
      </c>
      <c r="T33">
        <v>3</v>
      </c>
      <c r="U33">
        <v>5</v>
      </c>
      <c r="V33">
        <v>4</v>
      </c>
      <c r="W33">
        <v>3</v>
      </c>
      <c r="X33">
        <v>8</v>
      </c>
      <c r="Y33">
        <v>2</v>
      </c>
      <c r="Z33">
        <v>2</v>
      </c>
      <c r="AA33">
        <v>10</v>
      </c>
      <c r="AB33">
        <v>0</v>
      </c>
      <c r="AC33">
        <v>5</v>
      </c>
      <c r="AD33">
        <v>0</v>
      </c>
      <c r="AE33">
        <v>4</v>
      </c>
      <c r="AF33">
        <v>1</v>
      </c>
      <c r="AG33">
        <v>12</v>
      </c>
      <c r="AH33">
        <v>12</v>
      </c>
      <c r="AI33">
        <v>3</v>
      </c>
      <c r="AJ33">
        <v>5</v>
      </c>
      <c r="AK33">
        <v>4</v>
      </c>
      <c r="AL33">
        <v>5</v>
      </c>
      <c r="AM33">
        <v>6</v>
      </c>
      <c r="AN33">
        <v>6</v>
      </c>
      <c r="AO33">
        <v>3</v>
      </c>
      <c r="AP33">
        <v>2</v>
      </c>
      <c r="AQ33">
        <v>1</v>
      </c>
      <c r="AR33">
        <v>4</v>
      </c>
      <c r="AZ33">
        <f>INDEX($D$1:$AX33,1,MATCH($BA33,$D33:$AX33,0))</f>
        <v>1999</v>
      </c>
      <c r="BA33">
        <f>MAX(J33:AR33)</f>
        <v>12</v>
      </c>
      <c r="BB33">
        <f>COUNTIF(D33:AX33,BA33)</f>
        <v>2</v>
      </c>
      <c r="BD33">
        <f>AO33</f>
        <v>3</v>
      </c>
      <c r="BE33">
        <f>AP33</f>
        <v>2</v>
      </c>
      <c r="BF33">
        <f>AQ33</f>
        <v>1</v>
      </c>
      <c r="BG33" s="56">
        <f>BD33/$BA33</f>
        <v>0.25</v>
      </c>
      <c r="BH33" s="56">
        <f>BE33/$BA33</f>
        <v>0.16666666666666666</v>
      </c>
      <c r="BI33" s="56">
        <f>BF33/$BA33</f>
        <v>8.3333333333333329E-2</v>
      </c>
      <c r="BJ33" s="56"/>
    </row>
    <row r="34" spans="1:66" x14ac:dyDescent="0.25">
      <c r="A34" t="str">
        <f>VLOOKUP(C34,region!$D$3:$E$229,2,0)</f>
        <v>EASTERN EUROPE</v>
      </c>
      <c r="B34" t="str">
        <f>C34</f>
        <v>Czech Republic</v>
      </c>
      <c r="C34" s="36" t="s">
        <v>111</v>
      </c>
      <c r="D34">
        <v>41.983649999999997</v>
      </c>
      <c r="E34">
        <v>41.983649999999997</v>
      </c>
      <c r="F34">
        <v>42.583390000000001</v>
      </c>
      <c r="G34">
        <v>40.85615</v>
      </c>
      <c r="H34">
        <v>39.582680000000003</v>
      </c>
      <c r="I34">
        <v>38.613779999999998</v>
      </c>
      <c r="J34">
        <v>38.664909999999999</v>
      </c>
      <c r="K34">
        <v>36.979680000000002</v>
      </c>
      <c r="L34">
        <v>36.797620000000002</v>
      </c>
      <c r="M34">
        <v>39.592709999999997</v>
      </c>
      <c r="N34">
        <v>42.323399999999999</v>
      </c>
      <c r="O34">
        <v>41.226309999999998</v>
      </c>
      <c r="P34">
        <v>41.28</v>
      </c>
      <c r="Q34">
        <v>40.675330000000002</v>
      </c>
      <c r="R34">
        <v>40.917439999999999</v>
      </c>
      <c r="S34">
        <v>41.06841</v>
      </c>
      <c r="T34">
        <v>44.179090000000002</v>
      </c>
      <c r="U34">
        <v>44.124369999999999</v>
      </c>
      <c r="V34">
        <v>43.478470000000002</v>
      </c>
      <c r="W34">
        <v>42.973370000000003</v>
      </c>
      <c r="X34">
        <v>42.723280000000003</v>
      </c>
      <c r="Y34">
        <v>34.839820000000003</v>
      </c>
      <c r="Z34">
        <v>37.279420000000002</v>
      </c>
      <c r="AA34">
        <v>47.087000000000003</v>
      </c>
      <c r="AB34">
        <v>51.21508</v>
      </c>
      <c r="AC34">
        <v>54.436059999999998</v>
      </c>
      <c r="AD34">
        <v>56.438090000000003</v>
      </c>
      <c r="AE34">
        <v>55.644089999999998</v>
      </c>
      <c r="AF34">
        <v>55.644089999999998</v>
      </c>
      <c r="AG34">
        <v>53.958660000000002</v>
      </c>
      <c r="AH34">
        <v>55.490409999999997</v>
      </c>
      <c r="AI34">
        <v>55.277450000000002</v>
      </c>
      <c r="AJ34">
        <v>56.522539999999999</v>
      </c>
      <c r="AK34">
        <v>55.176139999999997</v>
      </c>
      <c r="AL34">
        <v>58.016970000000001</v>
      </c>
      <c r="AM34">
        <v>56.518030000000003</v>
      </c>
      <c r="AN34">
        <v>56.90645</v>
      </c>
      <c r="AO34">
        <v>57.08043</v>
      </c>
      <c r="AP34">
        <v>58.073619999999998</v>
      </c>
      <c r="AQ34">
        <v>60.09854</v>
      </c>
      <c r="AR34">
        <v>60.141109999999998</v>
      </c>
      <c r="AS34">
        <v>62.203360000000004</v>
      </c>
      <c r="AT34">
        <v>62.189050000000002</v>
      </c>
      <c r="AU34">
        <v>61.765000000000001</v>
      </c>
      <c r="AV34">
        <v>60.130310000000001</v>
      </c>
      <c r="AW34">
        <v>60.130310000000001</v>
      </c>
      <c r="AX34">
        <v>60.130310000000001</v>
      </c>
      <c r="BK34">
        <f t="shared" ref="BK34" si="59">SLOPE(AK34:AO34,$AK$1:$AO$1)</f>
        <v>0.26980600000000055</v>
      </c>
      <c r="BL34">
        <f t="shared" ref="BL34" si="60">SLOPE(AQ34:AU34,$AQ$1:$AU$1)</f>
        <v>0.53808600000000051</v>
      </c>
      <c r="BM34">
        <f t="shared" ref="BM34" si="61">ABS(BL34-BK34)</f>
        <v>0.26827999999999996</v>
      </c>
      <c r="BN34">
        <f t="shared" ref="BN34" si="62">BL34-BK34</f>
        <v>0.26827999999999996</v>
      </c>
    </row>
    <row r="35" spans="1:66" x14ac:dyDescent="0.25">
      <c r="C35" s="36"/>
      <c r="J35">
        <v>2</v>
      </c>
      <c r="K35">
        <v>3</v>
      </c>
      <c r="L35">
        <v>2</v>
      </c>
      <c r="M35">
        <v>2</v>
      </c>
      <c r="N35">
        <v>0</v>
      </c>
      <c r="O35">
        <v>3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9</v>
      </c>
      <c r="Y35">
        <v>14</v>
      </c>
      <c r="Z35">
        <v>5</v>
      </c>
      <c r="AA35">
        <v>3</v>
      </c>
      <c r="AB35">
        <v>0</v>
      </c>
      <c r="AC35">
        <v>0</v>
      </c>
      <c r="AD35">
        <v>2</v>
      </c>
      <c r="AE35">
        <v>1</v>
      </c>
      <c r="AF35">
        <v>0</v>
      </c>
      <c r="AG35">
        <v>1</v>
      </c>
      <c r="AH35">
        <v>0</v>
      </c>
      <c r="AI35">
        <v>0</v>
      </c>
      <c r="AJ35">
        <v>0</v>
      </c>
      <c r="AK35">
        <v>0</v>
      </c>
      <c r="AL35">
        <v>3</v>
      </c>
      <c r="AM35">
        <v>0</v>
      </c>
      <c r="AN35">
        <v>4</v>
      </c>
      <c r="AO35">
        <v>4</v>
      </c>
      <c r="AP35">
        <v>1</v>
      </c>
      <c r="AQ35">
        <v>3</v>
      </c>
      <c r="AR35">
        <v>2</v>
      </c>
      <c r="AZ35">
        <f>INDEX($D$1:$AX35,1,MATCH($BA35,$D35:$AX35,0))</f>
        <v>1991</v>
      </c>
      <c r="BA35">
        <f>MAX(J35:AR35)</f>
        <v>14</v>
      </c>
      <c r="BB35">
        <f>COUNTIF(D35:AX35,BA35)</f>
        <v>1</v>
      </c>
      <c r="BD35">
        <f>AO35</f>
        <v>4</v>
      </c>
      <c r="BE35">
        <f>AP35</f>
        <v>1</v>
      </c>
      <c r="BF35">
        <f>AQ35</f>
        <v>3</v>
      </c>
      <c r="BG35" s="56">
        <f>BD35/$BA35</f>
        <v>0.2857142857142857</v>
      </c>
      <c r="BH35" s="56">
        <f>BE35/$BA35</f>
        <v>7.1428571428571425E-2</v>
      </c>
      <c r="BI35" s="56">
        <f>BF35/$BA35</f>
        <v>0.21428571428571427</v>
      </c>
      <c r="BJ35" s="56"/>
    </row>
    <row r="36" spans="1:66" x14ac:dyDescent="0.25">
      <c r="A36" t="str">
        <f>VLOOKUP("Macedonia",region!$D$3:$E$229,2,0)</f>
        <v>EASTERN EUROPE</v>
      </c>
      <c r="B36" t="s">
        <v>629</v>
      </c>
      <c r="C36" s="36" t="s">
        <v>268</v>
      </c>
      <c r="D36">
        <v>52.937772312252946</v>
      </c>
      <c r="E36">
        <v>53.04898184782607</v>
      </c>
      <c r="F36">
        <v>53.160191383399194</v>
      </c>
      <c r="G36">
        <v>53.271400918972319</v>
      </c>
      <c r="H36">
        <v>53.382610454545443</v>
      </c>
      <c r="I36">
        <v>53.493819990118567</v>
      </c>
      <c r="J36">
        <v>53.605029525691691</v>
      </c>
      <c r="K36">
        <v>53.716239061264815</v>
      </c>
      <c r="L36">
        <v>53.827448596837939</v>
      </c>
      <c r="M36">
        <v>53.938658132411035</v>
      </c>
      <c r="N36">
        <v>54.049867667984188</v>
      </c>
      <c r="O36">
        <v>54.161077203557312</v>
      </c>
      <c r="P36">
        <v>54.272286739130436</v>
      </c>
      <c r="Q36">
        <v>54.383496274703589</v>
      </c>
      <c r="R36">
        <v>54.494705810276685</v>
      </c>
      <c r="S36">
        <v>54.605915345849809</v>
      </c>
      <c r="T36">
        <v>54.717124881422933</v>
      </c>
      <c r="U36">
        <v>54.828334416996029</v>
      </c>
      <c r="V36">
        <v>54.939543952569181</v>
      </c>
      <c r="W36">
        <v>55.050753488142277</v>
      </c>
      <c r="X36">
        <v>55.161963023715401</v>
      </c>
      <c r="Y36">
        <v>55.273172559288525</v>
      </c>
      <c r="Z36">
        <v>55.384382094861678</v>
      </c>
      <c r="AA36">
        <v>52.240499999999997</v>
      </c>
      <c r="AB36">
        <v>52.240499999999997</v>
      </c>
      <c r="AC36">
        <v>56.123869999999997</v>
      </c>
      <c r="AD36">
        <v>55.323740000000001</v>
      </c>
      <c r="AE36">
        <v>57.181939999999997</v>
      </c>
      <c r="AF36">
        <v>57.181939999999997</v>
      </c>
      <c r="AG36">
        <v>57.659100000000002</v>
      </c>
      <c r="AH36">
        <v>60.103230000000003</v>
      </c>
      <c r="AI36">
        <v>61.825049999999997</v>
      </c>
      <c r="AJ36">
        <v>61.673310000000001</v>
      </c>
      <c r="AK36">
        <v>60.897440000000003</v>
      </c>
      <c r="AL36">
        <v>63.543469999999999</v>
      </c>
      <c r="AM36">
        <v>65.500259999999997</v>
      </c>
      <c r="AN36">
        <v>64.467010000000002</v>
      </c>
      <c r="AO36">
        <v>61.394660000000002</v>
      </c>
      <c r="AP36">
        <v>59.703490000000002</v>
      </c>
      <c r="AQ36">
        <v>57.665179999999999</v>
      </c>
      <c r="AR36">
        <v>56.27317</v>
      </c>
      <c r="AS36">
        <v>55.999290000000002</v>
      </c>
      <c r="AT36">
        <v>55.423380000000002</v>
      </c>
      <c r="AU36">
        <v>56.279150000000001</v>
      </c>
      <c r="AV36">
        <v>56.071109999999997</v>
      </c>
      <c r="AW36">
        <v>56.071109999999997</v>
      </c>
      <c r="AX36">
        <v>56.071109999999997</v>
      </c>
      <c r="BK36">
        <f t="shared" ref="BK36" si="63">SLOPE(AK36:AO36,$AK$1:$AO$1)</f>
        <v>0.191798</v>
      </c>
      <c r="BL36">
        <f t="shared" ref="BL36" si="64">SLOPE(AQ36:AU36,$AQ$1:$AU$1)</f>
        <v>-0.36218499999999948</v>
      </c>
      <c r="BM36">
        <f t="shared" ref="BM36" si="65">ABS(BL36-BK36)</f>
        <v>0.55398299999999945</v>
      </c>
      <c r="BN36">
        <f t="shared" ref="BN36" si="66">BL36-BK36</f>
        <v>-0.55398299999999945</v>
      </c>
    </row>
    <row r="37" spans="1:66" x14ac:dyDescent="0.25">
      <c r="C37" s="36"/>
      <c r="J37">
        <v>2</v>
      </c>
      <c r="K37">
        <v>2</v>
      </c>
      <c r="L37">
        <v>2</v>
      </c>
      <c r="M37">
        <v>7</v>
      </c>
      <c r="N37">
        <v>2</v>
      </c>
      <c r="O37">
        <v>0</v>
      </c>
      <c r="P37">
        <v>3</v>
      </c>
      <c r="Q37">
        <v>2</v>
      </c>
      <c r="R37">
        <v>3</v>
      </c>
      <c r="S37">
        <v>2</v>
      </c>
      <c r="T37">
        <v>2</v>
      </c>
      <c r="U37">
        <v>3</v>
      </c>
      <c r="V37">
        <v>2</v>
      </c>
      <c r="W37">
        <v>2</v>
      </c>
      <c r="X37">
        <v>2</v>
      </c>
      <c r="Y37">
        <v>2</v>
      </c>
      <c r="Z37">
        <v>2</v>
      </c>
      <c r="AA37">
        <v>5</v>
      </c>
      <c r="AB37">
        <v>3</v>
      </c>
      <c r="AC37">
        <v>1</v>
      </c>
      <c r="AD37">
        <v>5</v>
      </c>
      <c r="AE37">
        <v>0</v>
      </c>
      <c r="AF37">
        <v>1</v>
      </c>
      <c r="AG37">
        <v>2</v>
      </c>
      <c r="AH37">
        <v>3</v>
      </c>
      <c r="AI37">
        <v>1</v>
      </c>
      <c r="AJ37">
        <v>6</v>
      </c>
      <c r="AK37">
        <v>9</v>
      </c>
      <c r="AL37">
        <v>4</v>
      </c>
      <c r="AM37">
        <v>1</v>
      </c>
      <c r="AN37">
        <v>0</v>
      </c>
      <c r="AO37">
        <v>1</v>
      </c>
      <c r="AP37">
        <v>0</v>
      </c>
      <c r="AQ37">
        <v>1</v>
      </c>
      <c r="AR37">
        <v>1</v>
      </c>
      <c r="AZ37">
        <f>INDEX($D$1:$AX37,1,MATCH($BA37,$D37:$AX37,0))</f>
        <v>2003</v>
      </c>
      <c r="BA37">
        <f>MAX(J37:AR37)</f>
        <v>9</v>
      </c>
      <c r="BB37">
        <f>COUNTIF(D37:AX37,BA37)</f>
        <v>1</v>
      </c>
      <c r="BD37">
        <f>AO37</f>
        <v>1</v>
      </c>
      <c r="BE37">
        <f>AP37</f>
        <v>0</v>
      </c>
      <c r="BF37">
        <f>AQ37</f>
        <v>1</v>
      </c>
      <c r="BG37" s="56">
        <f>BD37/$BA37</f>
        <v>0.1111111111111111</v>
      </c>
      <c r="BH37" s="56">
        <f>BE37/$BA37</f>
        <v>0</v>
      </c>
      <c r="BI37" s="56">
        <f>BF37/$BA37</f>
        <v>0.1111111111111111</v>
      </c>
      <c r="BJ37" s="56"/>
    </row>
    <row r="38" spans="1:66" x14ac:dyDescent="0.25">
      <c r="A38" t="str">
        <f>VLOOKUP(C38,region!$D$3:$E$229,2,0)</f>
        <v>EASTERN EUROPE</v>
      </c>
      <c r="B38" t="str">
        <f>C38</f>
        <v>Hungary</v>
      </c>
      <c r="C38" s="36" t="s">
        <v>151</v>
      </c>
      <c r="D38">
        <v>44.289380000000001</v>
      </c>
      <c r="E38">
        <v>44.289380000000001</v>
      </c>
      <c r="F38">
        <v>44.289380000000001</v>
      </c>
      <c r="G38">
        <v>45.403700000000001</v>
      </c>
      <c r="H38">
        <v>43.973770000000002</v>
      </c>
      <c r="I38">
        <v>46.260770000000001</v>
      </c>
      <c r="J38">
        <v>47.118429999999996</v>
      </c>
      <c r="K38">
        <v>50.407760000000003</v>
      </c>
      <c r="L38">
        <v>51.762169999999998</v>
      </c>
      <c r="M38">
        <v>51.762169999999998</v>
      </c>
      <c r="N38">
        <v>53.418199999999999</v>
      </c>
      <c r="O38">
        <v>55.130130000000001</v>
      </c>
      <c r="P38">
        <v>55.280500000000004</v>
      </c>
      <c r="Q38">
        <v>55.283749999999998</v>
      </c>
      <c r="R38">
        <v>54.672699999999999</v>
      </c>
      <c r="S38">
        <v>55.862340000000003</v>
      </c>
      <c r="T38">
        <v>55.789389999999997</v>
      </c>
      <c r="U38">
        <v>57.258220000000001</v>
      </c>
      <c r="V38">
        <v>57.505870000000002</v>
      </c>
      <c r="W38">
        <v>57.981380000000001</v>
      </c>
      <c r="X38">
        <v>57.110309999999998</v>
      </c>
      <c r="Y38">
        <v>55.743000000000002</v>
      </c>
      <c r="Z38">
        <v>55.146659999999997</v>
      </c>
      <c r="AA38">
        <v>54.406289999999998</v>
      </c>
      <c r="AB38">
        <v>53.465809999999998</v>
      </c>
      <c r="AC38">
        <v>53.465809999999998</v>
      </c>
      <c r="AD38">
        <v>53.465809999999998</v>
      </c>
      <c r="AE38">
        <v>53.465809999999998</v>
      </c>
      <c r="AF38">
        <v>57.323590000000003</v>
      </c>
      <c r="AG38">
        <v>57.72871</v>
      </c>
      <c r="AH38">
        <v>55.272779999999997</v>
      </c>
      <c r="AI38">
        <v>61.419789999999999</v>
      </c>
      <c r="AJ38">
        <v>60.461350000000003</v>
      </c>
      <c r="AK38">
        <v>62.155729999999998</v>
      </c>
      <c r="AL38">
        <v>63.53313</v>
      </c>
      <c r="AM38">
        <v>64.466099999999997</v>
      </c>
      <c r="AN38">
        <v>65.654020000000003</v>
      </c>
      <c r="AO38">
        <v>66.473280000000003</v>
      </c>
      <c r="AP38">
        <v>66.758780000000002</v>
      </c>
      <c r="AQ38">
        <v>65.778049999999993</v>
      </c>
      <c r="AR38">
        <v>64.500129999999999</v>
      </c>
      <c r="AS38">
        <v>63.798870000000001</v>
      </c>
      <c r="AT38">
        <v>63.951540000000001</v>
      </c>
      <c r="AU38">
        <v>63.932200000000002</v>
      </c>
      <c r="AV38">
        <v>62.583320000000001</v>
      </c>
      <c r="AW38">
        <v>62.583320000000001</v>
      </c>
      <c r="AX38">
        <v>62.583320000000001</v>
      </c>
      <c r="BK38">
        <f t="shared" ref="BK38" si="67">SLOPE(AK38:AO38,$AK$1:$AO$1)</f>
        <v>1.0755990000000011</v>
      </c>
      <c r="BL38">
        <f t="shared" ref="BL38" si="68">SLOPE(AQ38:AU38,$AQ$1:$AU$1)</f>
        <v>-0.42402899999999805</v>
      </c>
      <c r="BM38">
        <f t="shared" ref="BM38" si="69">ABS(BL38-BK38)</f>
        <v>1.4996279999999991</v>
      </c>
      <c r="BN38">
        <f t="shared" ref="BN38" si="70">BL38-BK38</f>
        <v>-1.4996279999999991</v>
      </c>
    </row>
    <row r="39" spans="1:66" x14ac:dyDescent="0.25">
      <c r="C39" s="36"/>
      <c r="J39">
        <v>1</v>
      </c>
      <c r="K39">
        <v>1</v>
      </c>
      <c r="L39">
        <v>0</v>
      </c>
      <c r="M39">
        <v>1</v>
      </c>
      <c r="N39">
        <v>0</v>
      </c>
      <c r="O39">
        <v>0</v>
      </c>
      <c r="P39">
        <v>4</v>
      </c>
      <c r="Q39">
        <v>4</v>
      </c>
      <c r="R39">
        <v>1</v>
      </c>
      <c r="S39">
        <v>1</v>
      </c>
      <c r="T39">
        <v>1</v>
      </c>
      <c r="U39">
        <v>1</v>
      </c>
      <c r="V39">
        <v>2</v>
      </c>
      <c r="W39">
        <v>1</v>
      </c>
      <c r="X39">
        <v>2</v>
      </c>
      <c r="Y39">
        <v>2</v>
      </c>
      <c r="Z39">
        <v>2</v>
      </c>
      <c r="AA39">
        <v>3</v>
      </c>
      <c r="AB39">
        <v>4</v>
      </c>
      <c r="AC39">
        <v>3</v>
      </c>
      <c r="AD39">
        <v>5</v>
      </c>
      <c r="AE39">
        <v>6</v>
      </c>
      <c r="AF39">
        <v>1</v>
      </c>
      <c r="AG39">
        <v>4</v>
      </c>
      <c r="AH39">
        <v>6</v>
      </c>
      <c r="AI39">
        <v>2</v>
      </c>
      <c r="AJ39">
        <v>2</v>
      </c>
      <c r="AK39">
        <v>1</v>
      </c>
      <c r="AL39">
        <v>2</v>
      </c>
      <c r="AM39">
        <v>3</v>
      </c>
      <c r="AN39">
        <v>4</v>
      </c>
      <c r="AO39">
        <v>4</v>
      </c>
      <c r="AP39">
        <v>7</v>
      </c>
      <c r="AQ39">
        <v>1</v>
      </c>
      <c r="AR39">
        <v>1</v>
      </c>
      <c r="AZ39">
        <f>INDEX($D$1:$AX39,1,MATCH($BA39,$D39:$AX39,0))</f>
        <v>2008</v>
      </c>
      <c r="BA39">
        <f>MAX(J39:AR39)</f>
        <v>7</v>
      </c>
      <c r="BB39">
        <f>COUNTIF(D39:AX39,BA39)</f>
        <v>1</v>
      </c>
      <c r="BD39">
        <f>AO39</f>
        <v>4</v>
      </c>
      <c r="BE39">
        <f>AP39</f>
        <v>7</v>
      </c>
      <c r="BF39">
        <f>AQ39</f>
        <v>1</v>
      </c>
      <c r="BG39" s="56">
        <f>BD39/$BA39</f>
        <v>0.5714285714285714</v>
      </c>
      <c r="BH39" s="57">
        <f>BE39/$BA39</f>
        <v>1</v>
      </c>
      <c r="BI39" s="56">
        <f>BF39/$BA39</f>
        <v>0.14285714285714285</v>
      </c>
      <c r="BJ39" s="56"/>
    </row>
    <row r="40" spans="1:66" x14ac:dyDescent="0.25">
      <c r="A40" t="str">
        <f>VLOOKUP(C40,region!$D$3:$E$229,2,0)</f>
        <v>EASTERN EUROPE</v>
      </c>
      <c r="B40" t="str">
        <f>C40</f>
        <v>Poland</v>
      </c>
      <c r="C40" s="36" t="s">
        <v>223</v>
      </c>
      <c r="D40">
        <v>57.039760000000001</v>
      </c>
      <c r="E40">
        <v>57.039760000000001</v>
      </c>
      <c r="F40">
        <v>57.039760000000001</v>
      </c>
      <c r="G40">
        <v>49.7331</v>
      </c>
      <c r="H40">
        <v>52.113549999999996</v>
      </c>
      <c r="I40">
        <v>55.21414</v>
      </c>
      <c r="J40">
        <v>57.639029999999998</v>
      </c>
      <c r="K40">
        <v>58.627279999999999</v>
      </c>
      <c r="L40">
        <v>63.11016</v>
      </c>
      <c r="M40">
        <v>61.744149999999998</v>
      </c>
      <c r="N40">
        <v>61.835659999999997</v>
      </c>
      <c r="O40">
        <v>60.961590000000001</v>
      </c>
      <c r="P40">
        <v>58.94115</v>
      </c>
      <c r="Q40">
        <v>62.141539999999999</v>
      </c>
      <c r="R40">
        <v>58.902329999999999</v>
      </c>
      <c r="S40">
        <v>60.891629999999999</v>
      </c>
      <c r="T40">
        <v>61.01155</v>
      </c>
      <c r="U40">
        <v>60.217320000000001</v>
      </c>
      <c r="V40">
        <v>60.205480000000001</v>
      </c>
      <c r="W40">
        <v>61.901470000000003</v>
      </c>
      <c r="X40">
        <v>61.09131</v>
      </c>
      <c r="Y40">
        <v>61.09131</v>
      </c>
      <c r="Z40">
        <v>62.745950000000001</v>
      </c>
      <c r="AA40">
        <v>63.003830000000001</v>
      </c>
      <c r="AB40">
        <v>64.873429999999999</v>
      </c>
      <c r="AC40">
        <v>61.843310000000002</v>
      </c>
      <c r="AD40">
        <v>61.843310000000002</v>
      </c>
      <c r="AE40">
        <v>61.843310000000002</v>
      </c>
      <c r="AF40">
        <v>61.843310000000002</v>
      </c>
      <c r="AG40">
        <v>61.843310000000002</v>
      </c>
      <c r="AH40">
        <v>61.843310000000002</v>
      </c>
      <c r="AI40">
        <v>65.909149999999997</v>
      </c>
      <c r="AJ40">
        <v>64.909719999999993</v>
      </c>
      <c r="AK40">
        <v>65.139970000000005</v>
      </c>
      <c r="AL40">
        <v>65.499790000000004</v>
      </c>
      <c r="AM40">
        <v>65.914760000000001</v>
      </c>
      <c r="AN40">
        <v>65.555869999999999</v>
      </c>
      <c r="AO40">
        <v>65.180629999999994</v>
      </c>
      <c r="AP40">
        <v>65.834919999999997</v>
      </c>
      <c r="AQ40">
        <v>65.163520000000005</v>
      </c>
      <c r="AR40">
        <v>65.819249999999997</v>
      </c>
      <c r="AS40">
        <v>66.033990000000003</v>
      </c>
      <c r="AT40">
        <v>65.978930000000005</v>
      </c>
      <c r="AU40">
        <v>66.361660000000001</v>
      </c>
      <c r="AV40">
        <v>66.030559999999994</v>
      </c>
      <c r="AW40">
        <v>66.030559999999994</v>
      </c>
      <c r="AX40">
        <v>66.030559999999994</v>
      </c>
      <c r="BK40">
        <f t="shared" ref="BK40" si="71">SLOPE(AK40:AO40,$AK$1:$AO$1)</f>
        <v>1.373999999999711E-2</v>
      </c>
      <c r="BL40">
        <f t="shared" ref="BL40" si="72">SLOPE(AQ40:AU40,$AQ$1:$AU$1)</f>
        <v>0.25559599999999988</v>
      </c>
      <c r="BM40">
        <f t="shared" ref="BM40" si="73">ABS(BL40-BK40)</f>
        <v>0.24185600000000276</v>
      </c>
      <c r="BN40">
        <f t="shared" ref="BN40" si="74">BL40-BK40</f>
        <v>0.24185600000000276</v>
      </c>
    </row>
    <row r="41" spans="1:66" x14ac:dyDescent="0.25">
      <c r="C41" s="36"/>
      <c r="J41">
        <v>1</v>
      </c>
      <c r="K41">
        <v>1</v>
      </c>
      <c r="L41">
        <v>1</v>
      </c>
      <c r="M41">
        <v>0</v>
      </c>
      <c r="N41">
        <v>0</v>
      </c>
      <c r="O41">
        <v>2</v>
      </c>
      <c r="P41">
        <v>2</v>
      </c>
      <c r="Q41">
        <v>7</v>
      </c>
      <c r="R41">
        <v>6</v>
      </c>
      <c r="S41">
        <v>0</v>
      </c>
      <c r="T41">
        <v>4</v>
      </c>
      <c r="U41">
        <v>2</v>
      </c>
      <c r="V41">
        <v>4</v>
      </c>
      <c r="W41">
        <v>4</v>
      </c>
      <c r="X41">
        <v>0</v>
      </c>
      <c r="Y41">
        <v>0</v>
      </c>
      <c r="Z41">
        <v>1</v>
      </c>
      <c r="AA41">
        <v>2</v>
      </c>
      <c r="AB41">
        <v>6</v>
      </c>
      <c r="AC41">
        <v>5</v>
      </c>
      <c r="AD41">
        <v>3</v>
      </c>
      <c r="AE41">
        <v>5</v>
      </c>
      <c r="AF41">
        <v>7</v>
      </c>
      <c r="AG41">
        <v>9</v>
      </c>
      <c r="AH41">
        <v>6</v>
      </c>
      <c r="AI41">
        <v>2</v>
      </c>
      <c r="AJ41">
        <v>1</v>
      </c>
      <c r="AK41">
        <v>3</v>
      </c>
      <c r="AL41">
        <v>8</v>
      </c>
      <c r="AM41">
        <v>2</v>
      </c>
      <c r="AN41">
        <v>1</v>
      </c>
      <c r="AO41">
        <v>1</v>
      </c>
      <c r="AP41">
        <v>1</v>
      </c>
      <c r="AQ41">
        <v>1</v>
      </c>
      <c r="AR41">
        <v>2</v>
      </c>
      <c r="AZ41">
        <f>INDEX($D$1:$AX41,1,MATCH($BA41,$D41:$AX41,0))</f>
        <v>1999</v>
      </c>
      <c r="BA41">
        <f>MAX(J41:AR41)</f>
        <v>9</v>
      </c>
      <c r="BB41">
        <f>COUNTIF(D41:AX41,BA41)</f>
        <v>1</v>
      </c>
      <c r="BD41">
        <f>AO41</f>
        <v>1</v>
      </c>
      <c r="BE41">
        <f>AP41</f>
        <v>1</v>
      </c>
      <c r="BF41">
        <f>AQ41</f>
        <v>1</v>
      </c>
      <c r="BG41" s="56">
        <f>BD41/$BA41</f>
        <v>0.1111111111111111</v>
      </c>
      <c r="BH41" s="56">
        <f>BE41/$BA41</f>
        <v>0.1111111111111111</v>
      </c>
      <c r="BI41" s="56">
        <f>BF41/$BA41</f>
        <v>0.1111111111111111</v>
      </c>
      <c r="BJ41" s="56"/>
    </row>
    <row r="42" spans="1:66" x14ac:dyDescent="0.25">
      <c r="A42" t="str">
        <f>VLOOKUP(C42,region!$D$3:$E$229,2,0)</f>
        <v>EASTERN EUROPE</v>
      </c>
      <c r="B42" t="str">
        <f>C42</f>
        <v>Romania</v>
      </c>
      <c r="C42" s="36" t="s">
        <v>230</v>
      </c>
      <c r="D42">
        <v>44.497680000000003</v>
      </c>
      <c r="E42">
        <v>44.497680000000003</v>
      </c>
      <c r="F42">
        <v>44.497680000000003</v>
      </c>
      <c r="G42">
        <v>46.092750000000002</v>
      </c>
      <c r="H42">
        <v>45.289149999999999</v>
      </c>
      <c r="I42">
        <v>43.089970000000001</v>
      </c>
      <c r="J42">
        <v>41.618029999999997</v>
      </c>
      <c r="K42">
        <v>41.618029999999997</v>
      </c>
      <c r="L42">
        <v>41.618029999999997</v>
      </c>
      <c r="M42">
        <v>41.618029999999997</v>
      </c>
      <c r="N42">
        <v>41.618029999999997</v>
      </c>
      <c r="O42">
        <v>41.618029999999997</v>
      </c>
      <c r="P42">
        <v>41.618029999999997</v>
      </c>
      <c r="Q42">
        <v>41.618029999999997</v>
      </c>
      <c r="R42">
        <v>41.618029999999997</v>
      </c>
      <c r="S42">
        <v>41.618029999999997</v>
      </c>
      <c r="T42">
        <v>41.618029999999997</v>
      </c>
      <c r="U42">
        <v>41.618029999999997</v>
      </c>
      <c r="V42">
        <v>41.618029999999997</v>
      </c>
      <c r="W42">
        <v>45.521560000000001</v>
      </c>
      <c r="X42">
        <v>45.521560000000001</v>
      </c>
      <c r="Y42">
        <v>45.521560000000001</v>
      </c>
      <c r="Z42">
        <v>45.521560000000001</v>
      </c>
      <c r="AA42">
        <v>48.082000000000001</v>
      </c>
      <c r="AB42">
        <v>48.082000000000001</v>
      </c>
      <c r="AC42">
        <v>49.836449999999999</v>
      </c>
      <c r="AD42">
        <v>49.836449999999999</v>
      </c>
      <c r="AE42">
        <v>53.579140000000002</v>
      </c>
      <c r="AF42">
        <v>53.579140000000002</v>
      </c>
      <c r="AG42">
        <v>52.290089999999999</v>
      </c>
      <c r="AH42">
        <v>52.502209999999998</v>
      </c>
      <c r="AI42">
        <v>54.81438</v>
      </c>
      <c r="AJ42">
        <v>57.372120000000002</v>
      </c>
      <c r="AK42">
        <v>56.508699999999997</v>
      </c>
      <c r="AL42">
        <v>57.287059999999997</v>
      </c>
      <c r="AM42">
        <v>57.14432</v>
      </c>
      <c r="AN42">
        <v>59.212569999999999</v>
      </c>
      <c r="AO42">
        <v>59.796120000000002</v>
      </c>
      <c r="AP42">
        <v>63.680230000000002</v>
      </c>
      <c r="AQ42">
        <v>59.930329999999998</v>
      </c>
      <c r="AR42">
        <v>63.215220000000002</v>
      </c>
      <c r="AS42">
        <v>61.591320000000003</v>
      </c>
      <c r="AT42">
        <v>59.771320000000003</v>
      </c>
      <c r="AU42">
        <v>59.71508</v>
      </c>
      <c r="AV42">
        <v>58.653550000000003</v>
      </c>
      <c r="AW42">
        <v>58.653550000000003</v>
      </c>
      <c r="AX42">
        <v>58.653550000000003</v>
      </c>
      <c r="BK42">
        <f t="shared" ref="BK42" si="75">SLOPE(AK42:AO42,$AK$1:$AO$1)</f>
        <v>0.85003500000000121</v>
      </c>
      <c r="BL42">
        <f t="shared" ref="BL42" si="76">SLOPE(AQ42:AU42,$AQ$1:$AU$1)</f>
        <v>-0.38743999999999945</v>
      </c>
      <c r="BM42">
        <f t="shared" ref="BM42" si="77">ABS(BL42-BK42)</f>
        <v>1.2374750000000008</v>
      </c>
      <c r="BN42">
        <f t="shared" ref="BN42" si="78">BL42-BK42</f>
        <v>-1.2374750000000008</v>
      </c>
    </row>
    <row r="43" spans="1:66" x14ac:dyDescent="0.25">
      <c r="C43" s="36"/>
      <c r="J43">
        <v>3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3</v>
      </c>
      <c r="U43">
        <v>2</v>
      </c>
      <c r="V43">
        <v>6</v>
      </c>
      <c r="W43">
        <v>1</v>
      </c>
      <c r="X43">
        <v>3</v>
      </c>
      <c r="Y43">
        <v>3</v>
      </c>
      <c r="Z43">
        <v>4</v>
      </c>
      <c r="AA43">
        <v>3</v>
      </c>
      <c r="AB43">
        <v>4</v>
      </c>
      <c r="AC43">
        <v>3</v>
      </c>
      <c r="AD43">
        <v>7</v>
      </c>
      <c r="AE43">
        <v>1</v>
      </c>
      <c r="AF43">
        <v>0</v>
      </c>
      <c r="AG43">
        <v>3</v>
      </c>
      <c r="AH43">
        <v>4</v>
      </c>
      <c r="AI43">
        <v>3</v>
      </c>
      <c r="AJ43">
        <v>5</v>
      </c>
      <c r="AK43">
        <v>0</v>
      </c>
      <c r="AL43">
        <v>1</v>
      </c>
      <c r="AM43">
        <v>0</v>
      </c>
      <c r="AN43">
        <v>1</v>
      </c>
      <c r="AO43">
        <v>1</v>
      </c>
      <c r="AP43">
        <v>2</v>
      </c>
      <c r="AQ43">
        <v>0</v>
      </c>
      <c r="AR43">
        <v>3</v>
      </c>
      <c r="AZ43">
        <f>INDEX($D$1:$AX43,1,MATCH($BA43,$D43:$AX43,0))</f>
        <v>1996</v>
      </c>
      <c r="BA43">
        <f>MAX(J43:AR43)</f>
        <v>7</v>
      </c>
      <c r="BB43">
        <f>COUNTIF(D43:AX43,BA43)</f>
        <v>1</v>
      </c>
      <c r="BD43">
        <f>AO43</f>
        <v>1</v>
      </c>
      <c r="BE43">
        <f>AP43</f>
        <v>2</v>
      </c>
      <c r="BF43">
        <f>AQ43</f>
        <v>0</v>
      </c>
      <c r="BG43" s="56">
        <f>BD43/$BA43</f>
        <v>0.14285714285714285</v>
      </c>
      <c r="BH43" s="56">
        <f>BE43/$BA43</f>
        <v>0.2857142857142857</v>
      </c>
      <c r="BI43" s="56">
        <f>BF43/$BA43</f>
        <v>0</v>
      </c>
      <c r="BJ43" s="56"/>
    </row>
    <row r="44" spans="1:66" x14ac:dyDescent="0.25">
      <c r="A44" t="str">
        <f>VLOOKUP(C44,region!$D$3:$E$229,2,0)</f>
        <v>EASTERN EUROPE</v>
      </c>
      <c r="B44" t="str">
        <f>C44</f>
        <v>Slovakia</v>
      </c>
      <c r="C44" s="36" t="s">
        <v>250</v>
      </c>
      <c r="D44">
        <v>31.188882905138371</v>
      </c>
      <c r="E44">
        <v>31.937087934782539</v>
      </c>
      <c r="F44">
        <v>32.685292964426708</v>
      </c>
      <c r="G44">
        <v>33.433497994071104</v>
      </c>
      <c r="H44">
        <v>34.181703023715272</v>
      </c>
      <c r="I44">
        <v>34.929908053359441</v>
      </c>
      <c r="J44">
        <v>35.678113083003836</v>
      </c>
      <c r="K44">
        <v>36.426318112648232</v>
      </c>
      <c r="L44">
        <v>37.174523142292628</v>
      </c>
      <c r="M44">
        <v>37.922728171936569</v>
      </c>
      <c r="N44">
        <v>38.670933201580965</v>
      </c>
      <c r="O44">
        <v>39.419138231225133</v>
      </c>
      <c r="P44">
        <v>40.167343260869302</v>
      </c>
      <c r="Q44">
        <v>40.915548290513698</v>
      </c>
      <c r="R44">
        <v>41.663753320158094</v>
      </c>
      <c r="S44">
        <v>42.411958349802262</v>
      </c>
      <c r="T44">
        <v>43.160163379446431</v>
      </c>
      <c r="U44">
        <v>43.908368409090826</v>
      </c>
      <c r="V44">
        <v>44.656573438735222</v>
      </c>
      <c r="W44">
        <v>45.404778468379391</v>
      </c>
      <c r="X44">
        <v>46.152983498023559</v>
      </c>
      <c r="Y44">
        <v>46.901188527667955</v>
      </c>
      <c r="Z44">
        <v>47.649393557312123</v>
      </c>
      <c r="AA44">
        <v>48.589109999999998</v>
      </c>
      <c r="AB44">
        <v>49.381839999999997</v>
      </c>
      <c r="AC44">
        <v>51.27657</v>
      </c>
      <c r="AD44">
        <v>54.982149999999997</v>
      </c>
      <c r="AE44">
        <v>53.558869999999999</v>
      </c>
      <c r="AF44">
        <v>53.558869999999999</v>
      </c>
      <c r="AG44">
        <v>56.566600000000001</v>
      </c>
      <c r="AH44">
        <v>54.923119999999997</v>
      </c>
      <c r="AI44">
        <v>54.15652</v>
      </c>
      <c r="AJ44">
        <v>55.319220000000001</v>
      </c>
      <c r="AK44">
        <v>55.817529999999998</v>
      </c>
      <c r="AL44">
        <v>56.653759999999998</v>
      </c>
      <c r="AM44">
        <v>57.079560000000001</v>
      </c>
      <c r="AN44">
        <v>59.497390000000003</v>
      </c>
      <c r="AO44">
        <v>61.741309999999999</v>
      </c>
      <c r="AP44">
        <v>64.243530000000007</v>
      </c>
      <c r="AQ44">
        <v>64.19511</v>
      </c>
      <c r="AR44">
        <v>64.259609999999995</v>
      </c>
      <c r="AS44">
        <v>63.921080000000003</v>
      </c>
      <c r="AT44">
        <v>63.999499999999998</v>
      </c>
      <c r="AU44">
        <v>63.58184</v>
      </c>
      <c r="AV44">
        <v>63.182459999999999</v>
      </c>
      <c r="AW44">
        <v>63.182459999999999</v>
      </c>
      <c r="AX44">
        <v>63.182459999999999</v>
      </c>
      <c r="BK44">
        <f t="shared" ref="BK44" si="79">SLOPE(AK44:AO44,$AK$1:$AO$1)</f>
        <v>1.4691190000000005</v>
      </c>
      <c r="BL44">
        <f t="shared" ref="BL44" si="80">SLOPE(AQ44:AU44,$AQ$1:$AU$1)</f>
        <v>-0.14866499999999974</v>
      </c>
      <c r="BM44">
        <f t="shared" ref="BM44" si="81">ABS(BL44-BK44)</f>
        <v>1.6177840000000003</v>
      </c>
      <c r="BN44">
        <f t="shared" ref="BN44" si="82">BL44-BK44</f>
        <v>-1.6177840000000003</v>
      </c>
    </row>
    <row r="45" spans="1:66" x14ac:dyDescent="0.25">
      <c r="C45" s="36"/>
      <c r="J45">
        <v>7</v>
      </c>
      <c r="K45">
        <v>1</v>
      </c>
      <c r="L45">
        <v>2</v>
      </c>
      <c r="M45">
        <v>8</v>
      </c>
      <c r="N45">
        <v>5</v>
      </c>
      <c r="O45">
        <v>3</v>
      </c>
      <c r="P45">
        <v>2</v>
      </c>
      <c r="Q45">
        <v>7</v>
      </c>
      <c r="R45">
        <v>3</v>
      </c>
      <c r="S45">
        <v>4</v>
      </c>
      <c r="T45">
        <v>0</v>
      </c>
      <c r="U45">
        <v>7</v>
      </c>
      <c r="V45">
        <v>3</v>
      </c>
      <c r="W45">
        <v>3</v>
      </c>
      <c r="X45">
        <v>2</v>
      </c>
      <c r="Y45">
        <v>3</v>
      </c>
      <c r="Z45">
        <v>4</v>
      </c>
      <c r="AA45">
        <v>3</v>
      </c>
      <c r="AB45">
        <v>3</v>
      </c>
      <c r="AC45">
        <v>2</v>
      </c>
      <c r="AD45">
        <v>8</v>
      </c>
      <c r="AE45">
        <v>6</v>
      </c>
      <c r="AF45">
        <v>1</v>
      </c>
      <c r="AG45">
        <v>7</v>
      </c>
      <c r="AH45">
        <v>1</v>
      </c>
      <c r="AI45">
        <v>4</v>
      </c>
      <c r="AJ45">
        <v>2</v>
      </c>
      <c r="AK45">
        <v>5</v>
      </c>
      <c r="AL45">
        <v>12</v>
      </c>
      <c r="AM45">
        <v>9</v>
      </c>
      <c r="AN45">
        <v>1</v>
      </c>
      <c r="AO45">
        <v>14</v>
      </c>
      <c r="AP45">
        <v>7</v>
      </c>
      <c r="AQ45">
        <v>0</v>
      </c>
      <c r="AR45">
        <v>0</v>
      </c>
      <c r="AZ45">
        <f>INDEX($D$1:$AX45,1,MATCH($BA45,$D45:$AX45,0))</f>
        <v>2007</v>
      </c>
      <c r="BA45">
        <f>MAX(J45:AR45)</f>
        <v>14</v>
      </c>
      <c r="BB45">
        <f>COUNTIF(D45:AX45,BA45)</f>
        <v>1</v>
      </c>
      <c r="BD45">
        <f>AO45</f>
        <v>14</v>
      </c>
      <c r="BE45">
        <f>AP45</f>
        <v>7</v>
      </c>
      <c r="BF45">
        <f>AQ45</f>
        <v>0</v>
      </c>
      <c r="BG45" s="57">
        <f>BD45/$BA45</f>
        <v>1</v>
      </c>
      <c r="BH45" s="56">
        <f>BE45/$BA45</f>
        <v>0.5</v>
      </c>
      <c r="BI45" s="56">
        <f>BF45/$BA45</f>
        <v>0</v>
      </c>
      <c r="BJ45" s="56"/>
    </row>
    <row r="46" spans="1:66" x14ac:dyDescent="0.25">
      <c r="A46" t="str">
        <f>VLOOKUP(C46,region!$D$3:$E$229,2,0)</f>
        <v>EASTERN EUROPE</v>
      </c>
      <c r="B46" t="str">
        <f>C46</f>
        <v>Slovenia</v>
      </c>
      <c r="C46" s="36" t="s">
        <v>251</v>
      </c>
      <c r="D46">
        <v>50.453639411764698</v>
      </c>
      <c r="E46">
        <v>50.684806932773029</v>
      </c>
      <c r="F46">
        <v>50.915974453781473</v>
      </c>
      <c r="G46">
        <v>51.147141974789918</v>
      </c>
      <c r="H46">
        <v>51.378309495798305</v>
      </c>
      <c r="I46">
        <v>51.609477016806693</v>
      </c>
      <c r="J46">
        <v>51.840644537815137</v>
      </c>
      <c r="K46">
        <v>52.071812058823468</v>
      </c>
      <c r="L46">
        <v>52.302979579831913</v>
      </c>
      <c r="M46">
        <v>52.5341471008403</v>
      </c>
      <c r="N46">
        <v>52.765314621848745</v>
      </c>
      <c r="O46">
        <v>48.566369999999999</v>
      </c>
      <c r="P46">
        <v>50.695680000000003</v>
      </c>
      <c r="Q46">
        <v>52.116720000000001</v>
      </c>
      <c r="R46">
        <v>54.783000000000001</v>
      </c>
      <c r="S46">
        <v>53.026400000000002</v>
      </c>
      <c r="T46">
        <v>56.884120000000003</v>
      </c>
      <c r="U46">
        <v>55.507669999999997</v>
      </c>
      <c r="V46">
        <v>54.105939999999997</v>
      </c>
      <c r="W46">
        <v>57.345649999999999</v>
      </c>
      <c r="X46">
        <v>56.856999999999999</v>
      </c>
      <c r="Y46">
        <v>57.173450000000003</v>
      </c>
      <c r="Z46">
        <v>56.930689999999998</v>
      </c>
      <c r="AA46">
        <v>56.930689999999998</v>
      </c>
      <c r="AB46">
        <v>57.89714</v>
      </c>
      <c r="AC46">
        <v>59.927109999999999</v>
      </c>
      <c r="AD46">
        <v>57.703470000000003</v>
      </c>
      <c r="AE46">
        <v>57.954230000000003</v>
      </c>
      <c r="AF46">
        <v>57.954230000000003</v>
      </c>
      <c r="AG46">
        <v>56.900149999999996</v>
      </c>
      <c r="AH46">
        <v>56.900149999999996</v>
      </c>
      <c r="AI46">
        <v>59.361190000000001</v>
      </c>
      <c r="AJ46">
        <v>59.350050000000003</v>
      </c>
      <c r="AK46">
        <v>60.97193</v>
      </c>
      <c r="AL46">
        <v>60.424500000000002</v>
      </c>
      <c r="AM46">
        <v>61.759680000000003</v>
      </c>
      <c r="AN46">
        <v>61.907260000000001</v>
      </c>
      <c r="AO46">
        <v>61.768590000000003</v>
      </c>
      <c r="AP46">
        <v>62.760579999999997</v>
      </c>
      <c r="AQ46">
        <v>61.180700000000002</v>
      </c>
      <c r="AR46">
        <v>61.759929999999997</v>
      </c>
      <c r="AS46">
        <v>60.339179999999999</v>
      </c>
      <c r="AT46">
        <v>60.268979999999999</v>
      </c>
      <c r="AU46">
        <v>61.084330000000001</v>
      </c>
      <c r="AV46">
        <v>59.853279999999998</v>
      </c>
      <c r="AW46">
        <v>59.853279999999998</v>
      </c>
      <c r="AX46">
        <v>59.853279999999998</v>
      </c>
      <c r="BK46">
        <f t="shared" ref="BK46" si="83">SLOPE(AK46:AO46,$AK$1:$AO$1)</f>
        <v>0.30760800000000044</v>
      </c>
      <c r="BL46">
        <f t="shared" ref="BL46" si="84">SLOPE(AQ46:AU46,$AQ$1:$AU$1)</f>
        <v>-0.16836899999999985</v>
      </c>
      <c r="BM46">
        <f t="shared" ref="BM46" si="85">ABS(BL46-BK46)</f>
        <v>0.47597700000000032</v>
      </c>
      <c r="BN46">
        <f t="shared" ref="BN46" si="86">BL46-BK46</f>
        <v>-0.47597700000000032</v>
      </c>
    </row>
    <row r="47" spans="1:66" x14ac:dyDescent="0.25">
      <c r="C47" s="36"/>
      <c r="J47">
        <v>5</v>
      </c>
      <c r="K47">
        <v>1</v>
      </c>
      <c r="L47">
        <v>0</v>
      </c>
      <c r="M47">
        <v>3</v>
      </c>
      <c r="N47">
        <v>4</v>
      </c>
      <c r="O47">
        <v>14</v>
      </c>
      <c r="P47">
        <v>5</v>
      </c>
      <c r="Q47">
        <v>5</v>
      </c>
      <c r="R47">
        <v>1</v>
      </c>
      <c r="S47">
        <v>3</v>
      </c>
      <c r="T47">
        <v>3</v>
      </c>
      <c r="U47">
        <v>1</v>
      </c>
      <c r="V47">
        <v>3</v>
      </c>
      <c r="W47">
        <v>2</v>
      </c>
      <c r="X47">
        <v>0</v>
      </c>
      <c r="Y47">
        <v>0</v>
      </c>
      <c r="Z47">
        <v>1</v>
      </c>
      <c r="AA47">
        <v>0</v>
      </c>
      <c r="AB47">
        <v>0</v>
      </c>
      <c r="AC47">
        <v>9</v>
      </c>
      <c r="AD47">
        <v>2</v>
      </c>
      <c r="AE47">
        <v>0</v>
      </c>
      <c r="AF47">
        <v>3</v>
      </c>
      <c r="AG47">
        <v>10</v>
      </c>
      <c r="AH47">
        <v>7</v>
      </c>
      <c r="AI47">
        <v>3</v>
      </c>
      <c r="AJ47">
        <v>0</v>
      </c>
      <c r="AK47">
        <v>8</v>
      </c>
      <c r="AL47">
        <v>3</v>
      </c>
      <c r="AM47">
        <v>0</v>
      </c>
      <c r="AN47">
        <v>0</v>
      </c>
      <c r="AO47">
        <v>0</v>
      </c>
      <c r="AP47">
        <v>1</v>
      </c>
      <c r="AQ47">
        <v>0</v>
      </c>
      <c r="AR47">
        <v>0</v>
      </c>
      <c r="AZ47">
        <f>INDEX($D$1:$AX47,1,MATCH($BA47,$D47:$AX47,0))</f>
        <v>1981</v>
      </c>
      <c r="BA47">
        <f>MAX(J47:AR47)</f>
        <v>14</v>
      </c>
      <c r="BB47">
        <f>COUNTIF(D47:AX47,BA47)</f>
        <v>1</v>
      </c>
      <c r="BD47">
        <f>AO47</f>
        <v>0</v>
      </c>
      <c r="BE47">
        <f>AP47</f>
        <v>1</v>
      </c>
      <c r="BF47">
        <f>AQ47</f>
        <v>0</v>
      </c>
      <c r="BG47" s="56">
        <f>BD47/$BA47</f>
        <v>0</v>
      </c>
      <c r="BH47" s="56">
        <f>BE47/$BA47</f>
        <v>7.1428571428571425E-2</v>
      </c>
      <c r="BI47" s="56">
        <f>BF47/$BA47</f>
        <v>0</v>
      </c>
      <c r="BJ47" s="56"/>
    </row>
    <row r="48" spans="1:66" x14ac:dyDescent="0.25">
      <c r="A48" t="str">
        <f>VLOOKUP(C48,region!$D$3:$E$229,2,0)</f>
        <v>LATIN AMER. &amp; CARIB</v>
      </c>
      <c r="B48" t="str">
        <f>C48</f>
        <v>Brazil</v>
      </c>
      <c r="C48" s="36" t="s">
        <v>83</v>
      </c>
      <c r="D48">
        <v>41.207509999999999</v>
      </c>
      <c r="E48">
        <v>44.500079999999997</v>
      </c>
      <c r="F48">
        <v>46.085839999999997</v>
      </c>
      <c r="G48">
        <v>51.036050000000003</v>
      </c>
      <c r="H48">
        <v>51.036050000000003</v>
      </c>
      <c r="I48">
        <v>51.036050000000003</v>
      </c>
      <c r="J48">
        <v>51.036050000000003</v>
      </c>
      <c r="K48">
        <v>51.036050000000003</v>
      </c>
      <c r="L48">
        <v>51.036050000000003</v>
      </c>
      <c r="M48">
        <v>51.036050000000003</v>
      </c>
      <c r="N48">
        <v>51.036050000000003</v>
      </c>
      <c r="O48">
        <v>51.036050000000003</v>
      </c>
      <c r="P48">
        <v>59.707830000000001</v>
      </c>
      <c r="Q48">
        <v>59.707830000000001</v>
      </c>
      <c r="R48">
        <v>59.707830000000001</v>
      </c>
      <c r="S48">
        <v>59.707830000000001</v>
      </c>
      <c r="T48">
        <v>59.707830000000001</v>
      </c>
      <c r="U48">
        <v>57.608150000000002</v>
      </c>
      <c r="V48">
        <v>59.337020000000003</v>
      </c>
      <c r="W48">
        <v>59.704230000000003</v>
      </c>
      <c r="X48">
        <v>59.72007</v>
      </c>
      <c r="Y48">
        <v>59.928939999999997</v>
      </c>
      <c r="Z48">
        <v>59.949719999999999</v>
      </c>
      <c r="AA48">
        <v>60.07517</v>
      </c>
      <c r="AB48">
        <v>60.07517</v>
      </c>
      <c r="AC48">
        <v>60.07517</v>
      </c>
      <c r="AD48">
        <v>60.07517</v>
      </c>
      <c r="AE48">
        <v>60.07517</v>
      </c>
      <c r="AF48">
        <v>57.939959999999999</v>
      </c>
      <c r="AG48">
        <v>60.818930000000002</v>
      </c>
      <c r="AH48">
        <v>60.776829999999997</v>
      </c>
      <c r="AI48">
        <v>61.61121</v>
      </c>
      <c r="AJ48">
        <v>62.125450000000001</v>
      </c>
      <c r="AK48">
        <v>61.911999999999999</v>
      </c>
      <c r="AL48">
        <v>62.173609999999996</v>
      </c>
      <c r="AM48">
        <v>61.79092</v>
      </c>
      <c r="AN48">
        <v>61.79092</v>
      </c>
      <c r="AO48">
        <v>59.74615</v>
      </c>
      <c r="AP48">
        <v>60.346890000000002</v>
      </c>
      <c r="AQ48">
        <v>60.770699999999998</v>
      </c>
      <c r="AR48">
        <v>60.483260000000001</v>
      </c>
      <c r="AS48">
        <v>60.724519999999998</v>
      </c>
      <c r="AT48">
        <v>60.822000000000003</v>
      </c>
      <c r="AU48">
        <v>60.822000000000003</v>
      </c>
      <c r="AV48">
        <v>60.633949999999999</v>
      </c>
      <c r="AW48">
        <v>60.633949999999999</v>
      </c>
      <c r="AX48">
        <v>60.633949999999999</v>
      </c>
      <c r="BK48">
        <f t="shared" ref="BK48" si="87">SLOPE(AK48:AO48,$AK$1:$AO$1)</f>
        <v>-0.47143899999999944</v>
      </c>
      <c r="BL48">
        <f t="shared" ref="BL48" si="88">SLOPE(AQ48:AU48,$AQ$1:$AU$1)</f>
        <v>4.4134000000001096E-2</v>
      </c>
      <c r="BM48">
        <f t="shared" ref="BM48" si="89">ABS(BL48-BK48)</f>
        <v>0.5155730000000005</v>
      </c>
      <c r="BN48">
        <f t="shared" ref="BN48" si="90">BL48-BK48</f>
        <v>0.5155730000000005</v>
      </c>
    </row>
    <row r="49" spans="1:66" x14ac:dyDescent="0.25">
      <c r="C49" s="36"/>
      <c r="J49">
        <v>0</v>
      </c>
      <c r="K49">
        <v>0</v>
      </c>
      <c r="L49">
        <v>2</v>
      </c>
      <c r="M49">
        <v>0</v>
      </c>
      <c r="N49">
        <v>3</v>
      </c>
      <c r="O49">
        <v>3</v>
      </c>
      <c r="P49">
        <v>6</v>
      </c>
      <c r="Q49">
        <v>1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3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1</v>
      </c>
      <c r="AM49">
        <v>0</v>
      </c>
      <c r="AN49">
        <v>1</v>
      </c>
      <c r="AO49">
        <v>2</v>
      </c>
      <c r="AP49">
        <v>1</v>
      </c>
      <c r="AQ49">
        <v>0</v>
      </c>
      <c r="AR49">
        <v>0</v>
      </c>
      <c r="AZ49">
        <f>INDEX($D$1:$AX49,1,MATCH($BA49,$D49:$AX49,0))</f>
        <v>1982</v>
      </c>
      <c r="BA49">
        <f>MAX(J49:AR49)</f>
        <v>6</v>
      </c>
      <c r="BB49">
        <f>COUNTIF(D49:AX49,BA49)</f>
        <v>1</v>
      </c>
      <c r="BD49">
        <f>AO49</f>
        <v>2</v>
      </c>
      <c r="BE49">
        <f>AP49</f>
        <v>1</v>
      </c>
      <c r="BF49">
        <f>AQ49</f>
        <v>0</v>
      </c>
      <c r="BG49" s="56">
        <f>BD49/$BA49</f>
        <v>0.33333333333333331</v>
      </c>
      <c r="BH49" s="56">
        <f>BE49/$BA49</f>
        <v>0.16666666666666666</v>
      </c>
      <c r="BI49" s="56">
        <f>BF49/$BA49</f>
        <v>0</v>
      </c>
      <c r="BJ49" s="56"/>
    </row>
    <row r="50" spans="1:66" x14ac:dyDescent="0.25">
      <c r="A50" t="str">
        <f>VLOOKUP(C50,region!$D$3:$E$229,2,0)</f>
        <v>LATIN AMER. &amp; CARIB</v>
      </c>
      <c r="B50" t="str">
        <f>C50</f>
        <v>Chile</v>
      </c>
      <c r="C50" s="36" t="s">
        <v>97</v>
      </c>
      <c r="D50">
        <v>44.348880000000001</v>
      </c>
      <c r="E50">
        <v>44.348880000000001</v>
      </c>
      <c r="F50">
        <v>44.348880000000001</v>
      </c>
      <c r="G50">
        <v>44.348880000000001</v>
      </c>
      <c r="H50">
        <v>44.348880000000001</v>
      </c>
      <c r="I50">
        <v>48.915970000000002</v>
      </c>
      <c r="J50">
        <v>48.915970000000002</v>
      </c>
      <c r="K50">
        <v>51.837780000000002</v>
      </c>
      <c r="L50">
        <v>49.508200000000002</v>
      </c>
      <c r="M50">
        <v>52.967179999999999</v>
      </c>
      <c r="N50">
        <v>51.82047</v>
      </c>
      <c r="O50">
        <v>54.144829999999999</v>
      </c>
      <c r="P50">
        <v>35.640799999999999</v>
      </c>
      <c r="Q50">
        <v>47.860700000000001</v>
      </c>
      <c r="R50">
        <v>49.096559999999997</v>
      </c>
      <c r="S50">
        <v>49.096559999999997</v>
      </c>
      <c r="T50">
        <v>51.436019999999999</v>
      </c>
      <c r="U50">
        <v>51.436019999999999</v>
      </c>
      <c r="V50">
        <v>51.436019999999999</v>
      </c>
      <c r="W50">
        <v>51.436019999999999</v>
      </c>
      <c r="X50">
        <v>51.436019999999999</v>
      </c>
      <c r="Y50">
        <v>51.436019999999999</v>
      </c>
      <c r="Z50">
        <v>51.436019999999999</v>
      </c>
      <c r="AA50">
        <v>51.436019999999999</v>
      </c>
      <c r="AB50">
        <v>51.436019999999999</v>
      </c>
      <c r="AC50">
        <v>51.765000000000001</v>
      </c>
      <c r="AD50">
        <v>51.765000000000001</v>
      </c>
      <c r="AE50">
        <v>52.889670000000002</v>
      </c>
      <c r="AF50">
        <v>49.52863</v>
      </c>
      <c r="AG50">
        <v>49.381799999999998</v>
      </c>
      <c r="AH50">
        <v>46.193159999999999</v>
      </c>
      <c r="AI50">
        <v>46.193159999999999</v>
      </c>
      <c r="AJ50">
        <v>46.193159999999999</v>
      </c>
      <c r="AK50">
        <v>51.301969999999997</v>
      </c>
      <c r="AL50">
        <v>51.301969999999997</v>
      </c>
      <c r="AM50">
        <v>51.301969999999997</v>
      </c>
      <c r="AN50">
        <v>51.420020000000001</v>
      </c>
      <c r="AO50">
        <v>52.80791</v>
      </c>
      <c r="AP50">
        <v>54.001950000000001</v>
      </c>
      <c r="AQ50">
        <v>55.041629999999998</v>
      </c>
      <c r="AR50">
        <v>55.151870000000002</v>
      </c>
      <c r="AS50">
        <v>55.151870000000002</v>
      </c>
      <c r="AT50">
        <v>56.043750000000003</v>
      </c>
      <c r="AU50">
        <v>56.602519999999998</v>
      </c>
      <c r="AV50">
        <v>55.671990000000001</v>
      </c>
      <c r="AW50">
        <v>55.671990000000001</v>
      </c>
      <c r="AX50">
        <v>55.671990000000001</v>
      </c>
      <c r="BK50">
        <f t="shared" ref="BK50" si="91">SLOPE(AK50:AO50,$AK$1:$AO$1)</f>
        <v>0.31299300000000085</v>
      </c>
      <c r="BL50">
        <f t="shared" ref="BL50" si="92">SLOPE(AQ50:AU50,$AQ$1:$AU$1)</f>
        <v>0.40136600000000017</v>
      </c>
      <c r="BM50">
        <f t="shared" ref="BM50" si="93">ABS(BL50-BK50)</f>
        <v>8.8372999999999313E-2</v>
      </c>
      <c r="BN50">
        <f t="shared" ref="BN50" si="94">BL50-BK50</f>
        <v>8.8372999999999313E-2</v>
      </c>
    </row>
    <row r="51" spans="1:66" x14ac:dyDescent="0.25">
      <c r="C51" s="36"/>
      <c r="J51">
        <v>3</v>
      </c>
      <c r="K51">
        <v>4</v>
      </c>
      <c r="L51">
        <v>1</v>
      </c>
      <c r="M51">
        <v>7</v>
      </c>
      <c r="N51">
        <v>3</v>
      </c>
      <c r="O51">
        <v>9</v>
      </c>
      <c r="P51">
        <v>26</v>
      </c>
      <c r="Q51">
        <v>3</v>
      </c>
      <c r="R51">
        <v>0</v>
      </c>
      <c r="S51">
        <v>1</v>
      </c>
      <c r="T51">
        <v>1</v>
      </c>
      <c r="U51">
        <v>1</v>
      </c>
      <c r="V51">
        <v>2</v>
      </c>
      <c r="W51">
        <v>0</v>
      </c>
      <c r="X51">
        <v>1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</v>
      </c>
      <c r="AE51">
        <v>0</v>
      </c>
      <c r="AF51">
        <v>3</v>
      </c>
      <c r="AG51">
        <v>6</v>
      </c>
      <c r="AH51">
        <v>8</v>
      </c>
      <c r="AI51">
        <v>5</v>
      </c>
      <c r="AJ51">
        <v>8</v>
      </c>
      <c r="AK51">
        <v>2</v>
      </c>
      <c r="AL51">
        <v>2</v>
      </c>
      <c r="AM51">
        <v>2</v>
      </c>
      <c r="AN51">
        <v>4</v>
      </c>
      <c r="AO51">
        <v>5</v>
      </c>
      <c r="AP51">
        <v>3</v>
      </c>
      <c r="AQ51">
        <v>2</v>
      </c>
      <c r="AR51">
        <v>0</v>
      </c>
      <c r="AZ51">
        <f>INDEX($D$1:$AX51,1,MATCH($BA51,$D51:$AX51,0))</f>
        <v>1982</v>
      </c>
      <c r="BA51">
        <f>MAX(J51:AR51)</f>
        <v>26</v>
      </c>
      <c r="BB51">
        <f>COUNTIF(D51:AX51,BA51)</f>
        <v>1</v>
      </c>
      <c r="BD51">
        <f>AO51</f>
        <v>5</v>
      </c>
      <c r="BE51">
        <f>AP51</f>
        <v>3</v>
      </c>
      <c r="BF51">
        <f>AQ51</f>
        <v>2</v>
      </c>
      <c r="BG51" s="56">
        <f>BD51/$BA51</f>
        <v>0.19230769230769232</v>
      </c>
      <c r="BH51" s="56">
        <f>BE51/$BA51</f>
        <v>0.11538461538461539</v>
      </c>
      <c r="BI51" s="56">
        <f>BF51/$BA51</f>
        <v>7.6923076923076927E-2</v>
      </c>
      <c r="BJ51" s="56"/>
    </row>
    <row r="52" spans="1:66" x14ac:dyDescent="0.25">
      <c r="A52" t="str">
        <f>VLOOKUP(C52,region!$D$3:$E$229,2,0)</f>
        <v>LATIN AMER. &amp; CARIB</v>
      </c>
      <c r="B52" t="str">
        <f>C52</f>
        <v>Colombia</v>
      </c>
      <c r="C52" s="36" t="s">
        <v>101</v>
      </c>
      <c r="D52">
        <v>46.66152771524969</v>
      </c>
      <c r="E52">
        <v>46.874320603913645</v>
      </c>
      <c r="F52">
        <v>47.0871134925776</v>
      </c>
      <c r="G52">
        <v>47.299906381241556</v>
      </c>
      <c r="H52">
        <v>47.512699269905511</v>
      </c>
      <c r="I52">
        <v>47.725492158569523</v>
      </c>
      <c r="J52">
        <v>47.938285047233421</v>
      </c>
      <c r="K52">
        <v>42.183169999999997</v>
      </c>
      <c r="L52">
        <v>42.183169999999997</v>
      </c>
      <c r="M52">
        <v>42.183169999999997</v>
      </c>
      <c r="N52">
        <v>42.183169999999997</v>
      </c>
      <c r="O52">
        <v>48.297339999999998</v>
      </c>
      <c r="P52">
        <v>49.731900000000003</v>
      </c>
      <c r="Q52">
        <v>49.731900000000003</v>
      </c>
      <c r="R52">
        <v>51.556919999999998</v>
      </c>
      <c r="S52">
        <v>51.467089999999999</v>
      </c>
      <c r="T52">
        <v>53.127450000000003</v>
      </c>
      <c r="U52">
        <v>54.072099999999999</v>
      </c>
      <c r="V52">
        <v>54.072099999999999</v>
      </c>
      <c r="W52">
        <v>52.81767</v>
      </c>
      <c r="X52">
        <v>52.81767</v>
      </c>
      <c r="Y52">
        <v>53.205080000000002</v>
      </c>
      <c r="Z52">
        <v>53.205080000000002</v>
      </c>
      <c r="AA52">
        <v>53.205080000000002</v>
      </c>
      <c r="AB52">
        <v>53.205080000000002</v>
      </c>
      <c r="AC52">
        <v>55.170650000000002</v>
      </c>
      <c r="AD52">
        <v>55.795439999999999</v>
      </c>
      <c r="AE52">
        <v>55.795439999999999</v>
      </c>
      <c r="AF52">
        <v>55.795439999999999</v>
      </c>
      <c r="AG52">
        <v>55.795439999999999</v>
      </c>
      <c r="AH52">
        <v>55.795439999999999</v>
      </c>
      <c r="AI52">
        <v>55.795439999999999</v>
      </c>
      <c r="AJ52">
        <v>56.593119999999999</v>
      </c>
      <c r="AK52">
        <v>56.593119999999999</v>
      </c>
      <c r="AL52">
        <v>51.983260000000001</v>
      </c>
      <c r="AM52">
        <v>51.87191</v>
      </c>
      <c r="AN52">
        <v>49.599960000000003</v>
      </c>
      <c r="AO52">
        <v>54.32056</v>
      </c>
      <c r="AP52">
        <v>42.603560000000002</v>
      </c>
      <c r="AQ52">
        <v>52.503500000000003</v>
      </c>
      <c r="AR52">
        <v>55.823920000000001</v>
      </c>
      <c r="AS52">
        <v>54.491230000000002</v>
      </c>
      <c r="AT52">
        <v>53.98986</v>
      </c>
      <c r="AU52">
        <v>55.3048</v>
      </c>
      <c r="AV52">
        <v>55.741680000000002</v>
      </c>
      <c r="AW52">
        <v>54.96266</v>
      </c>
      <c r="AX52">
        <v>54.96266</v>
      </c>
      <c r="BK52">
        <f t="shared" ref="BK52" si="95">SLOPE(AK52:AO52,$AK$1:$AO$1)</f>
        <v>-0.69284199999999951</v>
      </c>
      <c r="BL52">
        <f t="shared" ref="BL52" si="96">SLOPE(AQ52:AU52,$AQ$1:$AU$1)</f>
        <v>0.37685399999999947</v>
      </c>
      <c r="BM52">
        <f t="shared" ref="BM52" si="97">ABS(BL52-BK52)</f>
        <v>1.0696959999999991</v>
      </c>
      <c r="BN52" s="33">
        <f t="shared" ref="BN52" si="98">BL52-BK52</f>
        <v>1.0696959999999991</v>
      </c>
    </row>
    <row r="53" spans="1:66" x14ac:dyDescent="0.25">
      <c r="C53" s="36"/>
      <c r="J53">
        <v>3</v>
      </c>
      <c r="K53">
        <v>8</v>
      </c>
      <c r="L53">
        <v>4</v>
      </c>
      <c r="M53">
        <v>4</v>
      </c>
      <c r="N53">
        <v>6</v>
      </c>
      <c r="O53">
        <v>3</v>
      </c>
      <c r="P53">
        <v>1</v>
      </c>
      <c r="Q53">
        <v>0</v>
      </c>
      <c r="R53">
        <v>1</v>
      </c>
      <c r="S53">
        <v>0</v>
      </c>
      <c r="T53">
        <v>1</v>
      </c>
      <c r="U53">
        <v>0</v>
      </c>
      <c r="V53">
        <v>1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0</v>
      </c>
      <c r="AE53">
        <v>1</v>
      </c>
      <c r="AF53">
        <v>2</v>
      </c>
      <c r="AG53">
        <v>0</v>
      </c>
      <c r="AH53">
        <v>0</v>
      </c>
      <c r="AI53">
        <v>0</v>
      </c>
      <c r="AJ53">
        <v>1</v>
      </c>
      <c r="AK53">
        <v>4</v>
      </c>
      <c r="AL53">
        <v>2</v>
      </c>
      <c r="AM53">
        <v>2</v>
      </c>
      <c r="AN53">
        <v>4</v>
      </c>
      <c r="AO53">
        <v>0</v>
      </c>
      <c r="AP53">
        <v>9</v>
      </c>
      <c r="AQ53">
        <v>4</v>
      </c>
      <c r="AR53">
        <v>1</v>
      </c>
      <c r="AZ53">
        <f>INDEX($D$1:$AX53,1,MATCH($BA53,$D53:$AX53,0))</f>
        <v>2008</v>
      </c>
      <c r="BA53">
        <f>MAX(J53:AR53)</f>
        <v>9</v>
      </c>
      <c r="BB53">
        <f>COUNTIF(D53:AX53,BA53)</f>
        <v>1</v>
      </c>
      <c r="BD53">
        <f>AO53</f>
        <v>0</v>
      </c>
      <c r="BE53">
        <f>AP53</f>
        <v>9</v>
      </c>
      <c r="BF53">
        <f>AQ53</f>
        <v>4</v>
      </c>
      <c r="BG53" s="56">
        <f>BD53/$BA53</f>
        <v>0</v>
      </c>
      <c r="BH53" s="57">
        <f>BE53/$BA53</f>
        <v>1</v>
      </c>
      <c r="BI53" s="56">
        <f>BF53/$BA53</f>
        <v>0.44444444444444442</v>
      </c>
      <c r="BJ53" s="56"/>
    </row>
    <row r="54" spans="1:66" x14ac:dyDescent="0.25">
      <c r="A54" t="str">
        <f>VLOOKUP(C54,region!$D$3:$E$229,2,0)</f>
        <v>LATIN AMER. &amp; CARIB</v>
      </c>
      <c r="B54" t="str">
        <f>C54</f>
        <v>Cuba</v>
      </c>
      <c r="C54" s="36" t="s">
        <v>108</v>
      </c>
      <c r="D54">
        <v>37.056469999999997</v>
      </c>
      <c r="E54">
        <v>37.056469999999997</v>
      </c>
      <c r="F54">
        <v>37.056469999999997</v>
      </c>
      <c r="G54">
        <v>37.056469999999997</v>
      </c>
      <c r="H54">
        <v>37.056469999999997</v>
      </c>
      <c r="I54">
        <v>37.056469999999997</v>
      </c>
      <c r="J54">
        <v>37.056469999999997</v>
      </c>
      <c r="K54">
        <v>37.056469999999997</v>
      </c>
      <c r="L54">
        <v>31.22495</v>
      </c>
      <c r="M54">
        <v>31.22495</v>
      </c>
      <c r="N54">
        <v>31.22495</v>
      </c>
      <c r="O54">
        <v>31.22495</v>
      </c>
      <c r="P54">
        <v>31.22495</v>
      </c>
      <c r="Q54">
        <v>31.22495</v>
      </c>
      <c r="R54">
        <v>31.22495</v>
      </c>
      <c r="S54">
        <v>31.22495</v>
      </c>
      <c r="T54">
        <v>54.042729999999999</v>
      </c>
      <c r="U54">
        <v>52.008139999999997</v>
      </c>
      <c r="V54">
        <v>56.522370000000002</v>
      </c>
      <c r="W54">
        <v>54.993000000000002</v>
      </c>
      <c r="X54">
        <v>54.959490000000002</v>
      </c>
      <c r="Y54">
        <v>56.10915</v>
      </c>
      <c r="Z54">
        <v>56.10915</v>
      </c>
      <c r="AA54">
        <v>56.641219999999997</v>
      </c>
      <c r="AB54">
        <v>56.641219999999997</v>
      </c>
      <c r="AC54">
        <v>58.529739999999997</v>
      </c>
      <c r="AD54">
        <v>59.080300000000001</v>
      </c>
      <c r="AE54">
        <v>56.599519999999998</v>
      </c>
      <c r="AF54">
        <v>56.599519999999998</v>
      </c>
      <c r="AG54">
        <v>56.599519999999998</v>
      </c>
      <c r="AH54">
        <v>56.599519999999998</v>
      </c>
      <c r="AI54">
        <v>56.599519999999998</v>
      </c>
      <c r="AJ54">
        <v>62.185690000000001</v>
      </c>
      <c r="AK54">
        <v>59.806399999999996</v>
      </c>
      <c r="AL54">
        <v>19.61684</v>
      </c>
      <c r="AM54">
        <v>58.880159999999997</v>
      </c>
      <c r="AN54">
        <v>46.77122</v>
      </c>
      <c r="AO54">
        <v>53.955509999999997</v>
      </c>
      <c r="AP54">
        <v>47.865769999999998</v>
      </c>
      <c r="AQ54">
        <v>51.825470000000003</v>
      </c>
      <c r="AR54">
        <v>57.452269999999999</v>
      </c>
      <c r="AS54">
        <v>60.874699999999997</v>
      </c>
      <c r="AT54">
        <v>62.194459999999999</v>
      </c>
      <c r="AU54">
        <v>62.572119999999998</v>
      </c>
      <c r="AV54">
        <v>63.605370000000001</v>
      </c>
      <c r="AW54">
        <v>60.814839999999997</v>
      </c>
      <c r="AX54">
        <v>60.814839999999997</v>
      </c>
      <c r="BK54">
        <f t="shared" ref="BK54" si="99">SLOPE(AK54:AO54,$AK$1:$AO$1)</f>
        <v>1.5452600000000001</v>
      </c>
      <c r="BL54">
        <f t="shared" ref="BL54" si="100">SLOPE(AQ54:AU54,$AQ$1:$AU$1)</f>
        <v>2.6235489999999992</v>
      </c>
      <c r="BM54">
        <f t="shared" ref="BM54" si="101">ABS(BL54-BK54)</f>
        <v>1.0782889999999992</v>
      </c>
      <c r="BN54" s="33">
        <f t="shared" ref="BN54" si="102">BL54-BK54</f>
        <v>1.0782889999999992</v>
      </c>
    </row>
    <row r="55" spans="1:66" x14ac:dyDescent="0.25">
      <c r="C55" s="36"/>
      <c r="J55">
        <v>2</v>
      </c>
      <c r="K55">
        <v>3</v>
      </c>
      <c r="L55">
        <v>6</v>
      </c>
      <c r="M55">
        <v>6</v>
      </c>
      <c r="N55">
        <v>4</v>
      </c>
      <c r="O55">
        <v>4</v>
      </c>
      <c r="P55">
        <v>5</v>
      </c>
      <c r="Q55">
        <v>4</v>
      </c>
      <c r="R55">
        <v>4</v>
      </c>
      <c r="S55">
        <v>3</v>
      </c>
      <c r="T55">
        <v>14</v>
      </c>
      <c r="U55">
        <v>1</v>
      </c>
      <c r="V55">
        <v>1</v>
      </c>
      <c r="W55">
        <v>0</v>
      </c>
      <c r="X55">
        <v>1</v>
      </c>
      <c r="Y55">
        <v>0</v>
      </c>
      <c r="Z55">
        <v>1</v>
      </c>
      <c r="AA55">
        <v>1</v>
      </c>
      <c r="AB55">
        <v>2</v>
      </c>
      <c r="AC55">
        <v>1</v>
      </c>
      <c r="AD55">
        <v>3</v>
      </c>
      <c r="AE55">
        <v>1</v>
      </c>
      <c r="AF55">
        <v>1</v>
      </c>
      <c r="AG55">
        <v>1</v>
      </c>
      <c r="AH55">
        <v>0</v>
      </c>
      <c r="AI55">
        <v>0</v>
      </c>
      <c r="AJ55">
        <v>0</v>
      </c>
      <c r="AK55">
        <v>1</v>
      </c>
      <c r="AL55">
        <v>10</v>
      </c>
      <c r="AM55">
        <v>3</v>
      </c>
      <c r="AN55">
        <v>6</v>
      </c>
      <c r="AO55">
        <v>4</v>
      </c>
      <c r="AP55">
        <v>8</v>
      </c>
      <c r="AQ55">
        <v>4</v>
      </c>
      <c r="AR55">
        <v>4</v>
      </c>
      <c r="AZ55">
        <f>INDEX($D$1:$AX55,1,MATCH($BA55,$D55:$AX55,0))</f>
        <v>1986</v>
      </c>
      <c r="BA55">
        <f>MAX(J55:AR55)</f>
        <v>14</v>
      </c>
      <c r="BB55">
        <f>COUNTIF(D55:AX55,BA55)</f>
        <v>1</v>
      </c>
      <c r="BD55">
        <f>AO55</f>
        <v>4</v>
      </c>
      <c r="BE55">
        <f>AP55</f>
        <v>8</v>
      </c>
      <c r="BF55">
        <f>AQ55</f>
        <v>4</v>
      </c>
      <c r="BG55" s="56">
        <f>BD55/$BA55</f>
        <v>0.2857142857142857</v>
      </c>
      <c r="BH55" s="56">
        <f>BE55/$BA55</f>
        <v>0.5714285714285714</v>
      </c>
      <c r="BI55" s="56">
        <f>BF55/$BA55</f>
        <v>0.2857142857142857</v>
      </c>
      <c r="BJ55" s="56"/>
    </row>
    <row r="56" spans="1:66" x14ac:dyDescent="0.25">
      <c r="A56" t="str">
        <f>VLOOKUP(C56,region!$D$3:$E$229,2,0)</f>
        <v>LATIN AMER. &amp; CARIB</v>
      </c>
      <c r="B56" t="str">
        <f>C56</f>
        <v>El Salvador</v>
      </c>
      <c r="C56" s="36" t="s">
        <v>120</v>
      </c>
      <c r="D56">
        <v>25.70093</v>
      </c>
      <c r="E56">
        <v>15.541600000000001</v>
      </c>
      <c r="F56">
        <v>15.541600000000001</v>
      </c>
      <c r="G56">
        <v>26.927779999999998</v>
      </c>
      <c r="H56">
        <v>26.927779999999998</v>
      </c>
      <c r="I56">
        <v>26.927779999999998</v>
      </c>
      <c r="J56">
        <v>26.927779999999998</v>
      </c>
      <c r="K56">
        <v>27.81513</v>
      </c>
      <c r="L56">
        <v>27.81513</v>
      </c>
      <c r="M56">
        <v>27.81513</v>
      </c>
      <c r="N56">
        <v>27.81513</v>
      </c>
      <c r="O56">
        <v>29.86185</v>
      </c>
      <c r="P56">
        <v>29.86185</v>
      </c>
      <c r="Q56">
        <v>46.862090000000002</v>
      </c>
      <c r="R56">
        <v>51.632649999999998</v>
      </c>
      <c r="S56">
        <v>50.71895</v>
      </c>
      <c r="T56">
        <v>51.845939999999999</v>
      </c>
      <c r="U56">
        <v>52.748800000000003</v>
      </c>
      <c r="V56">
        <v>52.748800000000003</v>
      </c>
      <c r="W56">
        <v>54.392189999999999</v>
      </c>
      <c r="X56">
        <v>54.102620000000002</v>
      </c>
      <c r="Y56">
        <v>54.102620000000002</v>
      </c>
      <c r="Z56">
        <v>54.102620000000002</v>
      </c>
      <c r="AA56">
        <v>54.102620000000002</v>
      </c>
      <c r="AB56">
        <v>54.102620000000002</v>
      </c>
      <c r="AC56">
        <v>54.102620000000002</v>
      </c>
      <c r="AD56">
        <v>54.102620000000002</v>
      </c>
      <c r="AE56">
        <v>54.102620000000002</v>
      </c>
      <c r="AF56">
        <v>49.921349999999997</v>
      </c>
      <c r="AG56">
        <v>49.316279999999999</v>
      </c>
      <c r="AH56">
        <v>49.168140000000001</v>
      </c>
      <c r="AI56">
        <v>49.168140000000001</v>
      </c>
      <c r="AJ56">
        <v>55.178170000000001</v>
      </c>
      <c r="AK56">
        <v>58.06297</v>
      </c>
      <c r="AL56">
        <v>58.06297</v>
      </c>
      <c r="AM56">
        <v>58.165019999999998</v>
      </c>
      <c r="AN56">
        <v>58.587629999999997</v>
      </c>
      <c r="AO56">
        <v>58.220239999999997</v>
      </c>
      <c r="AP56">
        <v>58.211509999999997</v>
      </c>
      <c r="AQ56">
        <v>58.145719999999997</v>
      </c>
      <c r="AR56">
        <v>58.739539999999998</v>
      </c>
      <c r="AS56">
        <v>58.731020000000001</v>
      </c>
      <c r="AT56">
        <v>58.224870000000003</v>
      </c>
      <c r="AU56">
        <v>56.581569999999999</v>
      </c>
      <c r="AV56">
        <v>56.380569999999999</v>
      </c>
      <c r="AW56">
        <v>56.380569999999999</v>
      </c>
      <c r="AX56">
        <v>56.380569999999999</v>
      </c>
      <c r="BK56">
        <f t="shared" ref="BK56" si="103">SLOPE(AK56:AO56,$AK$1:$AO$1)</f>
        <v>8.3919999999999106E-2</v>
      </c>
      <c r="BL56">
        <f t="shared" ref="BL56" si="104">SLOPE(AQ56:AU56,$AQ$1:$AU$1)</f>
        <v>-0.36429699999999909</v>
      </c>
      <c r="BM56">
        <f t="shared" ref="BM56" si="105">ABS(BL56-BK56)</f>
        <v>0.4482169999999982</v>
      </c>
      <c r="BN56">
        <f t="shared" ref="BN56" si="106">BL56-BK56</f>
        <v>-0.4482169999999982</v>
      </c>
    </row>
    <row r="57" spans="1:66" x14ac:dyDescent="0.25">
      <c r="C57" s="36"/>
      <c r="J57">
        <v>3</v>
      </c>
      <c r="K57">
        <v>2</v>
      </c>
      <c r="L57">
        <v>4</v>
      </c>
      <c r="M57">
        <v>4</v>
      </c>
      <c r="N57">
        <v>5</v>
      </c>
      <c r="O57">
        <v>2</v>
      </c>
      <c r="P57">
        <v>4</v>
      </c>
      <c r="Q57">
        <v>14</v>
      </c>
      <c r="R57">
        <v>6</v>
      </c>
      <c r="S57">
        <v>2</v>
      </c>
      <c r="T57">
        <v>1</v>
      </c>
      <c r="U57">
        <v>0</v>
      </c>
      <c r="V57">
        <v>2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3</v>
      </c>
      <c r="AF57">
        <v>2</v>
      </c>
      <c r="AG57">
        <v>2</v>
      </c>
      <c r="AH57">
        <v>3</v>
      </c>
      <c r="AI57">
        <v>3</v>
      </c>
      <c r="AJ57">
        <v>1</v>
      </c>
      <c r="AK57">
        <v>3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Z57">
        <f>INDEX($D$1:$AX57,1,MATCH($BA57,$D57:$AX57,0))</f>
        <v>1983</v>
      </c>
      <c r="BA57">
        <f>MAX(J57:AR57)</f>
        <v>14</v>
      </c>
      <c r="BB57">
        <f>COUNTIF(D57:AX57,BA57)</f>
        <v>1</v>
      </c>
      <c r="BD57">
        <f>AO57</f>
        <v>0</v>
      </c>
      <c r="BE57">
        <f>AP57</f>
        <v>0</v>
      </c>
      <c r="BF57">
        <f>AQ57</f>
        <v>0</v>
      </c>
      <c r="BG57" s="56">
        <f>BD57/$BA57</f>
        <v>0</v>
      </c>
      <c r="BH57" s="56">
        <f>BE57/$BA57</f>
        <v>0</v>
      </c>
      <c r="BI57" s="56">
        <f>BF57/$BA57</f>
        <v>0</v>
      </c>
      <c r="BJ57" s="56"/>
    </row>
    <row r="58" spans="1:66" x14ac:dyDescent="0.25">
      <c r="A58" t="str">
        <f>VLOOKUP(C58,region!$D$3:$E$229,2,0)</f>
        <v>LATIN AMER. &amp; CARIB</v>
      </c>
      <c r="B58" t="str">
        <f>C58</f>
        <v>Guyana</v>
      </c>
      <c r="C58" s="36" t="s">
        <v>147</v>
      </c>
      <c r="D58">
        <v>16.875</v>
      </c>
      <c r="E58">
        <v>16.875</v>
      </c>
      <c r="F58">
        <v>16.875</v>
      </c>
      <c r="G58">
        <v>19.56522</v>
      </c>
      <c r="H58">
        <v>26.923079999999999</v>
      </c>
      <c r="I58">
        <v>26.923079999999999</v>
      </c>
      <c r="J58">
        <v>26.923079999999999</v>
      </c>
      <c r="K58">
        <v>32.853720000000003</v>
      </c>
      <c r="L58">
        <v>32.853720000000003</v>
      </c>
      <c r="M58">
        <v>32.853720000000003</v>
      </c>
      <c r="N58">
        <v>49.015540000000001</v>
      </c>
      <c r="O58">
        <v>44.106090000000002</v>
      </c>
      <c r="P58">
        <v>32.317070000000001</v>
      </c>
      <c r="Q58">
        <v>33.659489999999998</v>
      </c>
      <c r="R58">
        <v>52.212389999999999</v>
      </c>
      <c r="S58">
        <v>52.212389999999999</v>
      </c>
      <c r="T58">
        <v>56.116210000000002</v>
      </c>
      <c r="U58">
        <v>46.132210000000001</v>
      </c>
      <c r="V58">
        <v>46.132210000000001</v>
      </c>
      <c r="W58">
        <v>46.132210000000001</v>
      </c>
      <c r="X58">
        <v>46.132210000000001</v>
      </c>
      <c r="Y58">
        <v>45.200369999999999</v>
      </c>
      <c r="Z58">
        <v>45.200369999999999</v>
      </c>
      <c r="AA58">
        <v>45.200369999999999</v>
      </c>
      <c r="AB58">
        <v>45.200369999999999</v>
      </c>
      <c r="AC58">
        <v>45.200369999999999</v>
      </c>
      <c r="AD58">
        <v>53.925350000000002</v>
      </c>
      <c r="AE58">
        <v>53.925350000000002</v>
      </c>
      <c r="AF58">
        <v>53.925350000000002</v>
      </c>
      <c r="AG58">
        <v>53.925350000000002</v>
      </c>
      <c r="AH58">
        <v>53.925350000000002</v>
      </c>
      <c r="AI58">
        <v>53.925350000000002</v>
      </c>
      <c r="AJ58">
        <v>53.925350000000002</v>
      </c>
      <c r="AK58">
        <v>53.925350000000002</v>
      </c>
      <c r="AL58">
        <v>61.086379999999998</v>
      </c>
      <c r="AM58">
        <v>66.514290000000003</v>
      </c>
      <c r="AN58">
        <v>71.216409999999996</v>
      </c>
      <c r="AO58">
        <v>70.805160000000001</v>
      </c>
      <c r="AP58">
        <v>69.988550000000004</v>
      </c>
      <c r="AQ58">
        <v>69.262299999999996</v>
      </c>
      <c r="AR58">
        <v>73.674589999999995</v>
      </c>
      <c r="AS58">
        <v>75.720160000000007</v>
      </c>
      <c r="AT58">
        <v>74.863979999999998</v>
      </c>
      <c r="AU58">
        <v>74.863979999999998</v>
      </c>
      <c r="AV58">
        <v>74.863979999999998</v>
      </c>
      <c r="AW58">
        <v>74.863979999999998</v>
      </c>
      <c r="AX58">
        <v>74.863979999999998</v>
      </c>
      <c r="BK58">
        <f t="shared" ref="BK58" si="107">SLOPE(AK58:AO58,$AK$1:$AO$1)</f>
        <v>4.3889649999999998</v>
      </c>
      <c r="BL58">
        <f t="shared" ref="BL58" si="108">SLOPE(AQ58:AU58,$AQ$1:$AU$1)</f>
        <v>1.2392750000000006</v>
      </c>
      <c r="BM58" s="33">
        <f t="shared" ref="BM58" si="109">ABS(BL58-BK58)</f>
        <v>3.1496899999999992</v>
      </c>
      <c r="BN58">
        <f t="shared" ref="BN58" si="110">BL58-BK58</f>
        <v>-3.1496899999999992</v>
      </c>
    </row>
    <row r="59" spans="1:66" x14ac:dyDescent="0.25">
      <c r="C59" s="36"/>
      <c r="J59">
        <v>3</v>
      </c>
      <c r="K59">
        <v>2</v>
      </c>
      <c r="L59">
        <v>1</v>
      </c>
      <c r="M59">
        <v>1</v>
      </c>
      <c r="N59">
        <v>10</v>
      </c>
      <c r="O59">
        <v>3</v>
      </c>
      <c r="P59">
        <v>10</v>
      </c>
      <c r="Q59">
        <v>4</v>
      </c>
      <c r="R59">
        <v>14</v>
      </c>
      <c r="S59">
        <v>3</v>
      </c>
      <c r="T59">
        <v>4</v>
      </c>
      <c r="U59">
        <v>1</v>
      </c>
      <c r="V59">
        <v>1</v>
      </c>
      <c r="W59">
        <v>1</v>
      </c>
      <c r="X59">
        <v>2</v>
      </c>
      <c r="Y59">
        <v>3</v>
      </c>
      <c r="Z59">
        <v>3</v>
      </c>
      <c r="AA59">
        <v>3</v>
      </c>
      <c r="AB59">
        <v>2</v>
      </c>
      <c r="AC59">
        <v>5</v>
      </c>
      <c r="AD59">
        <v>2</v>
      </c>
      <c r="AE59">
        <v>4</v>
      </c>
      <c r="AF59">
        <v>3</v>
      </c>
      <c r="AG59">
        <v>2</v>
      </c>
      <c r="AH59">
        <v>2</v>
      </c>
      <c r="AI59">
        <v>3</v>
      </c>
      <c r="AJ59">
        <v>8</v>
      </c>
      <c r="AK59">
        <v>5</v>
      </c>
      <c r="AL59">
        <v>4</v>
      </c>
      <c r="AM59">
        <v>0</v>
      </c>
      <c r="AN59">
        <v>2</v>
      </c>
      <c r="AO59">
        <v>2</v>
      </c>
      <c r="AP59">
        <v>2</v>
      </c>
      <c r="AQ59">
        <v>2</v>
      </c>
      <c r="AR59">
        <v>1</v>
      </c>
      <c r="AZ59">
        <f>INDEX($D$1:$AX59,1,MATCH($BA59,$D59:$AX59,0))</f>
        <v>1984</v>
      </c>
      <c r="BA59">
        <f>MAX(J59:AR59)</f>
        <v>14</v>
      </c>
      <c r="BB59">
        <f>COUNTIF(D59:AX59,BA59)</f>
        <v>1</v>
      </c>
      <c r="BD59">
        <f>AO59</f>
        <v>2</v>
      </c>
      <c r="BE59">
        <f>AP59</f>
        <v>2</v>
      </c>
      <c r="BF59">
        <f>AQ59</f>
        <v>2</v>
      </c>
      <c r="BG59" s="56">
        <f>BD59/$BA59</f>
        <v>0.14285714285714285</v>
      </c>
      <c r="BH59" s="56">
        <f>BE59/$BA59</f>
        <v>0.14285714285714285</v>
      </c>
      <c r="BI59" s="56">
        <f>BF59/$BA59</f>
        <v>0.14285714285714285</v>
      </c>
      <c r="BJ59" s="56"/>
    </row>
    <row r="60" spans="1:66" x14ac:dyDescent="0.25">
      <c r="A60" t="str">
        <f>VLOOKUP(C60,region!$D$3:$E$229,2,0)</f>
        <v>LATIN AMER. &amp; CARIB</v>
      </c>
      <c r="B60" t="str">
        <f>C60</f>
        <v>Panama</v>
      </c>
      <c r="C60" s="36" t="s">
        <v>217</v>
      </c>
      <c r="D60">
        <v>58.213430000000002</v>
      </c>
      <c r="E60">
        <v>58.213430000000002</v>
      </c>
      <c r="F60">
        <v>58.213430000000002</v>
      </c>
      <c r="G60">
        <v>58.213430000000002</v>
      </c>
      <c r="H60">
        <v>58.213430000000002</v>
      </c>
      <c r="I60">
        <v>58.213430000000002</v>
      </c>
      <c r="J60">
        <v>58.213430000000002</v>
      </c>
      <c r="K60">
        <v>54.898159999999997</v>
      </c>
      <c r="L60">
        <v>53.916449999999998</v>
      </c>
      <c r="M60">
        <v>58.578989999999997</v>
      </c>
      <c r="N60">
        <v>55.648699999999998</v>
      </c>
      <c r="O60">
        <v>55</v>
      </c>
      <c r="P60">
        <v>54.618119999999998</v>
      </c>
      <c r="Q60">
        <v>55.439540000000001</v>
      </c>
      <c r="R60">
        <v>56.05968</v>
      </c>
      <c r="S60">
        <v>60.335369999999998</v>
      </c>
      <c r="T60">
        <v>63.330640000000002</v>
      </c>
      <c r="U60">
        <v>63.330640000000002</v>
      </c>
      <c r="V60">
        <v>63.330640000000002</v>
      </c>
      <c r="W60">
        <v>63.330640000000002</v>
      </c>
      <c r="X60">
        <v>63.330640000000002</v>
      </c>
      <c r="Y60">
        <v>63.330640000000002</v>
      </c>
      <c r="Z60">
        <v>63.330640000000002</v>
      </c>
      <c r="AA60">
        <v>63.330640000000002</v>
      </c>
      <c r="AB60">
        <v>64.937330000000003</v>
      </c>
      <c r="AC60">
        <v>64.937330000000003</v>
      </c>
      <c r="AD60">
        <v>64.937330000000003</v>
      </c>
      <c r="AE60">
        <v>64.937330000000003</v>
      </c>
      <c r="AF60">
        <v>64.937330000000003</v>
      </c>
      <c r="AG60">
        <v>64.937330000000003</v>
      </c>
      <c r="AH60">
        <v>64.937330000000003</v>
      </c>
      <c r="AI60">
        <v>64.937330000000003</v>
      </c>
      <c r="AJ60">
        <v>66.413359999999997</v>
      </c>
      <c r="AK60">
        <v>48.047759999999997</v>
      </c>
      <c r="AL60">
        <v>70.008039999999994</v>
      </c>
      <c r="AM60">
        <v>67.919359999999998</v>
      </c>
      <c r="AN60">
        <v>66.878399999999999</v>
      </c>
      <c r="AO60">
        <v>66.58408</v>
      </c>
      <c r="AP60">
        <v>66.031999999999996</v>
      </c>
      <c r="AQ60">
        <v>65.848150000000004</v>
      </c>
      <c r="AR60">
        <v>64.364599999999996</v>
      </c>
      <c r="AS60">
        <v>63.607250000000001</v>
      </c>
      <c r="AT60">
        <v>65.382249999999999</v>
      </c>
      <c r="AU60">
        <v>64.714550000000003</v>
      </c>
      <c r="AV60">
        <v>64.714550000000003</v>
      </c>
      <c r="AW60">
        <v>64.714550000000003</v>
      </c>
      <c r="AX60">
        <v>64.714550000000003</v>
      </c>
      <c r="BK60">
        <f>SLOPE(AL60:AO60,$AL$1:$AO$1)</f>
        <v>-1.131283999999998</v>
      </c>
      <c r="BL60">
        <f t="shared" ref="BL60" si="111">SLOPE(AQ60:AU60,$AQ$1:$AU$1)</f>
        <v>-0.12495499999999993</v>
      </c>
      <c r="BM60" s="55">
        <f t="shared" ref="BM60" si="112">ABS(BL60-BK60)</f>
        <v>1.006328999999998</v>
      </c>
      <c r="BN60" s="33">
        <f t="shared" ref="BN60" si="113">BL60-BK60</f>
        <v>1.006328999999998</v>
      </c>
    </row>
    <row r="61" spans="1:66" x14ac:dyDescent="0.25">
      <c r="C61" s="36"/>
      <c r="J61">
        <v>2</v>
      </c>
      <c r="K61">
        <v>11</v>
      </c>
      <c r="L61">
        <v>9</v>
      </c>
      <c r="M61">
        <v>1</v>
      </c>
      <c r="N61">
        <v>4</v>
      </c>
      <c r="O61">
        <v>4</v>
      </c>
      <c r="P61">
        <v>4</v>
      </c>
      <c r="Q61">
        <v>3</v>
      </c>
      <c r="R61">
        <v>3</v>
      </c>
      <c r="S61">
        <v>0</v>
      </c>
      <c r="T61">
        <v>1</v>
      </c>
      <c r="U61">
        <v>1</v>
      </c>
      <c r="V61">
        <v>0</v>
      </c>
      <c r="W61">
        <v>1</v>
      </c>
      <c r="X61">
        <v>0</v>
      </c>
      <c r="Y61">
        <v>1</v>
      </c>
      <c r="Z61">
        <v>0</v>
      </c>
      <c r="AA61">
        <v>3</v>
      </c>
      <c r="AB61">
        <v>0</v>
      </c>
      <c r="AC61">
        <v>0</v>
      </c>
      <c r="AD61">
        <v>0</v>
      </c>
      <c r="AE61">
        <v>2</v>
      </c>
      <c r="AF61">
        <v>0</v>
      </c>
      <c r="AG61">
        <v>0</v>
      </c>
      <c r="AH61">
        <v>1</v>
      </c>
      <c r="AI61">
        <v>0</v>
      </c>
      <c r="AJ61">
        <v>2</v>
      </c>
      <c r="AK61">
        <v>19</v>
      </c>
      <c r="AL61">
        <v>7</v>
      </c>
      <c r="AM61">
        <v>4</v>
      </c>
      <c r="AN61">
        <v>2</v>
      </c>
      <c r="AO61">
        <v>3</v>
      </c>
      <c r="AP61">
        <v>1</v>
      </c>
      <c r="AQ61">
        <v>0</v>
      </c>
      <c r="AR61">
        <v>0</v>
      </c>
      <c r="AZ61">
        <f>INDEX($D$1:$AX61,1,MATCH($BA61,$D61:$AX61,0))</f>
        <v>2003</v>
      </c>
      <c r="BA61">
        <f>MAX(J61:AR61)</f>
        <v>19</v>
      </c>
      <c r="BB61">
        <f>COUNTIF(D61:AX61,BA61)</f>
        <v>1</v>
      </c>
      <c r="BD61">
        <f>AO61</f>
        <v>3</v>
      </c>
      <c r="BE61">
        <f>AP61</f>
        <v>1</v>
      </c>
      <c r="BF61">
        <f>AQ61</f>
        <v>0</v>
      </c>
      <c r="BG61" s="56">
        <f>BD61/$BA61</f>
        <v>0.15789473684210525</v>
      </c>
      <c r="BH61" s="56">
        <f>BE61/$BA61</f>
        <v>5.2631578947368418E-2</v>
      </c>
      <c r="BI61" s="56">
        <f>BF61/$BA61</f>
        <v>0</v>
      </c>
      <c r="BJ61" s="56"/>
    </row>
    <row r="62" spans="1:66" x14ac:dyDescent="0.25">
      <c r="A62" t="str">
        <f>VLOOKUP(C62,region!$D$3:$E$229,2,0)</f>
        <v>LATIN AMER. &amp; CARIB</v>
      </c>
      <c r="B62" t="str">
        <f>C62</f>
        <v>Uruguay</v>
      </c>
      <c r="C62" s="36" t="s">
        <v>286</v>
      </c>
      <c r="D62">
        <v>38.572150597439531</v>
      </c>
      <c r="E62">
        <v>39.14190108582261</v>
      </c>
      <c r="F62">
        <v>39.711651574205689</v>
      </c>
      <c r="G62">
        <v>40.281402062588995</v>
      </c>
      <c r="H62">
        <v>40.851152550972301</v>
      </c>
      <c r="I62">
        <v>41.420903039355153</v>
      </c>
      <c r="J62">
        <v>41.990653527738459</v>
      </c>
      <c r="K62">
        <v>42.560404016121311</v>
      </c>
      <c r="L62">
        <v>43.130154504504389</v>
      </c>
      <c r="M62">
        <v>52.390540000000001</v>
      </c>
      <c r="N62">
        <v>49.411760000000001</v>
      </c>
      <c r="O62">
        <v>34.65211</v>
      </c>
      <c r="P62">
        <v>54.427349999999997</v>
      </c>
      <c r="Q62">
        <v>54.318049999999999</v>
      </c>
      <c r="R62">
        <v>56.27854</v>
      </c>
      <c r="S62">
        <v>57.560789999999997</v>
      </c>
      <c r="T62">
        <v>60.808489999999999</v>
      </c>
      <c r="U62">
        <v>59.258000000000003</v>
      </c>
      <c r="V62">
        <v>56.373019999999997</v>
      </c>
      <c r="W62">
        <v>38.416420000000002</v>
      </c>
      <c r="X62">
        <v>38.416420000000002</v>
      </c>
      <c r="Y62">
        <v>38.416420000000002</v>
      </c>
      <c r="Z62">
        <v>38.416420000000002</v>
      </c>
      <c r="AA62">
        <v>38.416420000000002</v>
      </c>
      <c r="AB62">
        <v>38.416420000000002</v>
      </c>
      <c r="AC62">
        <v>38.416420000000002</v>
      </c>
      <c r="AD62">
        <v>38.416420000000002</v>
      </c>
      <c r="AE62">
        <v>38.416420000000002</v>
      </c>
      <c r="AF62">
        <v>38.416420000000002</v>
      </c>
      <c r="AG62">
        <v>64.359620000000007</v>
      </c>
      <c r="AH62">
        <v>64.359620000000007</v>
      </c>
      <c r="AI62">
        <v>70.986220000000003</v>
      </c>
      <c r="AJ62">
        <v>66.787049999999994</v>
      </c>
      <c r="AK62">
        <v>65.35342</v>
      </c>
      <c r="AL62">
        <v>66.702169999999995</v>
      </c>
      <c r="AM62">
        <v>68.585589999999996</v>
      </c>
      <c r="AN62">
        <v>65.833820000000003</v>
      </c>
      <c r="AO62">
        <v>68.782300000000006</v>
      </c>
      <c r="AP62">
        <v>65.110879999999995</v>
      </c>
      <c r="AQ62">
        <v>65.86627</v>
      </c>
      <c r="AR62">
        <v>64.123959999999997</v>
      </c>
      <c r="AS62">
        <v>64.123959999999997</v>
      </c>
      <c r="AT62">
        <v>64.123959999999997</v>
      </c>
      <c r="AU62">
        <v>64.123959999999997</v>
      </c>
      <c r="AV62">
        <v>64.123959999999997</v>
      </c>
      <c r="AW62">
        <v>64.123959999999997</v>
      </c>
      <c r="AX62">
        <v>64.123959999999997</v>
      </c>
      <c r="BK62">
        <f t="shared" ref="BK62" si="114">SLOPE(AK62:AO62,$AK$1:$AO$1)</f>
        <v>0.59894100000000206</v>
      </c>
      <c r="BL62">
        <f t="shared" ref="BL62" si="115">SLOPE(AQ62:AU62,$AQ$1:$AU$1)</f>
        <v>-0.34846200000000066</v>
      </c>
      <c r="BM62">
        <f t="shared" ref="BM62" si="116">ABS(BL62-BK62)</f>
        <v>0.94740300000000266</v>
      </c>
      <c r="BN62">
        <f t="shared" ref="BN62" si="117">BL62-BK62</f>
        <v>-0.94740300000000266</v>
      </c>
    </row>
    <row r="63" spans="1:66" x14ac:dyDescent="0.25">
      <c r="C63" s="36"/>
      <c r="J63">
        <v>4</v>
      </c>
      <c r="K63">
        <v>2</v>
      </c>
      <c r="L63">
        <v>0</v>
      </c>
      <c r="M63">
        <v>9</v>
      </c>
      <c r="N63">
        <v>0</v>
      </c>
      <c r="O63">
        <v>16</v>
      </c>
      <c r="P63">
        <v>12</v>
      </c>
      <c r="Q63">
        <v>2</v>
      </c>
      <c r="R63">
        <v>1</v>
      </c>
      <c r="S63">
        <v>0</v>
      </c>
      <c r="T63">
        <v>1</v>
      </c>
      <c r="U63">
        <v>1</v>
      </c>
      <c r="V63">
        <v>2</v>
      </c>
      <c r="W63">
        <v>4</v>
      </c>
      <c r="X63">
        <v>3</v>
      </c>
      <c r="Y63">
        <v>4</v>
      </c>
      <c r="Z63">
        <v>4</v>
      </c>
      <c r="AA63">
        <v>6</v>
      </c>
      <c r="AB63">
        <v>9</v>
      </c>
      <c r="AC63">
        <v>4</v>
      </c>
      <c r="AD63">
        <v>5</v>
      </c>
      <c r="AE63">
        <v>5</v>
      </c>
      <c r="AF63">
        <v>5</v>
      </c>
      <c r="AG63">
        <v>7</v>
      </c>
      <c r="AH63">
        <v>0</v>
      </c>
      <c r="AI63">
        <v>0</v>
      </c>
      <c r="AJ63">
        <v>1</v>
      </c>
      <c r="AK63">
        <v>1</v>
      </c>
      <c r="AL63">
        <v>0</v>
      </c>
      <c r="AM63">
        <v>1</v>
      </c>
      <c r="AN63">
        <v>1</v>
      </c>
      <c r="AO63">
        <v>1</v>
      </c>
      <c r="AP63">
        <v>3</v>
      </c>
      <c r="AQ63">
        <v>3</v>
      </c>
      <c r="AR63">
        <v>0</v>
      </c>
      <c r="AZ63">
        <f>INDEX($D$1:$AX63,1,MATCH($BA63,$D63:$AX63,0))</f>
        <v>1981</v>
      </c>
      <c r="BA63">
        <f>MAX(J63:AR63)</f>
        <v>16</v>
      </c>
      <c r="BB63">
        <f>COUNTIF(D63:AX63,BA63)</f>
        <v>1</v>
      </c>
      <c r="BD63">
        <f>AO63</f>
        <v>1</v>
      </c>
      <c r="BE63">
        <f>AP63</f>
        <v>3</v>
      </c>
      <c r="BF63">
        <f>AQ63</f>
        <v>3</v>
      </c>
      <c r="BG63" s="56">
        <f>BD63/$BA63</f>
        <v>6.25E-2</v>
      </c>
      <c r="BH63" s="56">
        <f>BE63/$BA63</f>
        <v>0.1875</v>
      </c>
      <c r="BI63" s="56">
        <f>BF63/$BA63</f>
        <v>0.1875</v>
      </c>
      <c r="BJ63" s="56"/>
    </row>
    <row r="64" spans="1:66" x14ac:dyDescent="0.25">
      <c r="A64" t="str">
        <f>VLOOKUP(C64,region!$D$3:$E$229,2,0)</f>
        <v>NEAR EAST</v>
      </c>
      <c r="B64" t="str">
        <f>C64</f>
        <v>Bahrain</v>
      </c>
      <c r="C64" s="36" t="s">
        <v>71</v>
      </c>
      <c r="D64">
        <v>54.166670000000003</v>
      </c>
      <c r="E64">
        <v>54.166670000000003</v>
      </c>
      <c r="F64">
        <v>54.166670000000003</v>
      </c>
      <c r="G64">
        <v>51.533740000000002</v>
      </c>
      <c r="H64">
        <v>56.338030000000003</v>
      </c>
      <c r="I64">
        <v>55.508470000000003</v>
      </c>
      <c r="J64">
        <v>58.52713</v>
      </c>
      <c r="K64">
        <v>73.271889999999999</v>
      </c>
      <c r="L64">
        <v>79.617829999999998</v>
      </c>
      <c r="M64">
        <v>62.76596</v>
      </c>
      <c r="N64">
        <v>62.76596</v>
      </c>
      <c r="O64">
        <v>31.94444</v>
      </c>
      <c r="P64">
        <v>28.723400000000002</v>
      </c>
      <c r="Q64">
        <v>27.619050000000001</v>
      </c>
      <c r="R64">
        <v>27.619050000000001</v>
      </c>
      <c r="S64">
        <v>27.619050000000001</v>
      </c>
      <c r="T64">
        <v>58.552630000000001</v>
      </c>
      <c r="U64">
        <v>58.552630000000001</v>
      </c>
      <c r="V64">
        <v>58.552630000000001</v>
      </c>
      <c r="W64">
        <v>57.253599999999999</v>
      </c>
      <c r="X64">
        <v>57.253599999999999</v>
      </c>
      <c r="Y64">
        <v>57.253599999999999</v>
      </c>
      <c r="Z64">
        <v>47.514449999999997</v>
      </c>
      <c r="AA64">
        <v>49.468290000000003</v>
      </c>
      <c r="AB64">
        <v>49.468290000000003</v>
      </c>
      <c r="AC64">
        <v>59.768450000000001</v>
      </c>
      <c r="AD64">
        <v>59.768450000000001</v>
      </c>
      <c r="AE64">
        <v>59.768450000000001</v>
      </c>
      <c r="AF64">
        <v>59.768450000000001</v>
      </c>
      <c r="AG64">
        <v>59.768450000000001</v>
      </c>
      <c r="AH64">
        <v>59.768450000000001</v>
      </c>
      <c r="AI64">
        <v>59.768450000000001</v>
      </c>
      <c r="AJ64">
        <v>59.768450000000001</v>
      </c>
      <c r="AK64">
        <v>69.549899999999994</v>
      </c>
      <c r="AL64">
        <v>69.549899999999994</v>
      </c>
      <c r="AM64">
        <v>67.870599999999996</v>
      </c>
      <c r="AN64">
        <v>67.858379999999997</v>
      </c>
      <c r="AO64">
        <v>67.858379999999997</v>
      </c>
      <c r="AP64">
        <v>67.858379999999997</v>
      </c>
      <c r="AQ64">
        <v>67.858379999999997</v>
      </c>
      <c r="AR64">
        <v>67.858379999999997</v>
      </c>
      <c r="AS64">
        <v>67.858379999999997</v>
      </c>
      <c r="AT64">
        <v>67.858379999999997</v>
      </c>
      <c r="AU64">
        <v>67.858379999999997</v>
      </c>
      <c r="AV64">
        <v>60.775700000000001</v>
      </c>
      <c r="AW64">
        <v>60.797750000000001</v>
      </c>
      <c r="AX64">
        <v>60.797750000000001</v>
      </c>
      <c r="BK64">
        <f t="shared" ref="BK64" si="118">SLOPE(AK64:AO64,$AK$1:$AO$1)</f>
        <v>-0.50745599999999913</v>
      </c>
      <c r="BL64">
        <f t="shared" ref="BL64" si="119">SLOPE(AQ64:AU64,$AQ$1:$AU$1)</f>
        <v>0</v>
      </c>
      <c r="BM64">
        <f t="shared" ref="BM64" si="120">ABS(BL64-BK64)</f>
        <v>0.50745599999999913</v>
      </c>
      <c r="BN64">
        <f t="shared" ref="BN64" si="121">BL64-BK64</f>
        <v>0.50745599999999913</v>
      </c>
    </row>
    <row r="65" spans="1:66" x14ac:dyDescent="0.25">
      <c r="C65" s="36"/>
      <c r="J65">
        <v>2</v>
      </c>
      <c r="K65">
        <v>5</v>
      </c>
      <c r="L65">
        <v>2</v>
      </c>
      <c r="M65">
        <v>2</v>
      </c>
      <c r="N65">
        <v>1</v>
      </c>
      <c r="O65">
        <v>9</v>
      </c>
      <c r="P65">
        <v>6</v>
      </c>
      <c r="Q65">
        <v>6</v>
      </c>
      <c r="R65">
        <v>4</v>
      </c>
      <c r="S65">
        <v>13</v>
      </c>
      <c r="T65">
        <v>13</v>
      </c>
      <c r="U65">
        <v>1</v>
      </c>
      <c r="V65">
        <v>1</v>
      </c>
      <c r="W65">
        <v>1</v>
      </c>
      <c r="X65">
        <v>0</v>
      </c>
      <c r="Y65">
        <v>2</v>
      </c>
      <c r="Z65">
        <v>11</v>
      </c>
      <c r="AA65">
        <v>6</v>
      </c>
      <c r="AB65">
        <v>9</v>
      </c>
      <c r="AC65">
        <v>4</v>
      </c>
      <c r="AD65">
        <v>0</v>
      </c>
      <c r="AE65">
        <v>2</v>
      </c>
      <c r="AF65">
        <v>3</v>
      </c>
      <c r="AG65">
        <v>4</v>
      </c>
      <c r="AH65">
        <v>2</v>
      </c>
      <c r="AI65">
        <v>2</v>
      </c>
      <c r="AJ65">
        <v>2</v>
      </c>
      <c r="AK65">
        <v>4</v>
      </c>
      <c r="AL65">
        <v>6</v>
      </c>
      <c r="AM65">
        <v>1</v>
      </c>
      <c r="AN65">
        <v>3</v>
      </c>
      <c r="AO65">
        <v>4</v>
      </c>
      <c r="AP65">
        <v>0</v>
      </c>
      <c r="AQ65">
        <v>1</v>
      </c>
      <c r="AR65">
        <v>0</v>
      </c>
      <c r="AZ65">
        <f>INDEX($D$1:$AX65,1,MATCH($BA65,$D65:$AX65,0))</f>
        <v>1985</v>
      </c>
      <c r="BA65">
        <f>MAX(J65:AR65)</f>
        <v>13</v>
      </c>
      <c r="BB65">
        <f>COUNTIF(D65:AX65,BA65)</f>
        <v>2</v>
      </c>
      <c r="BD65">
        <f>AO65</f>
        <v>4</v>
      </c>
      <c r="BE65">
        <f>AP65</f>
        <v>0</v>
      </c>
      <c r="BF65">
        <f>AQ65</f>
        <v>1</v>
      </c>
      <c r="BG65" s="56">
        <f>BD65/$BA65</f>
        <v>0.30769230769230771</v>
      </c>
      <c r="BH65" s="56">
        <f>BE65/$BA65</f>
        <v>0</v>
      </c>
      <c r="BI65" s="56">
        <f>BF65/$BA65</f>
        <v>7.6923076923076927E-2</v>
      </c>
      <c r="BJ65" s="56"/>
    </row>
    <row r="66" spans="1:66" x14ac:dyDescent="0.25">
      <c r="A66" t="str">
        <f>VLOOKUP(C66,region!$D$3:$E$229,2,0)</f>
        <v>NEAR EAST</v>
      </c>
      <c r="B66" t="str">
        <f>C66</f>
        <v>Cyprus</v>
      </c>
      <c r="C66" s="36" t="s">
        <v>110</v>
      </c>
      <c r="D66">
        <v>43.859650000000002</v>
      </c>
      <c r="E66">
        <v>43.859650000000002</v>
      </c>
      <c r="F66">
        <v>43.859650000000002</v>
      </c>
      <c r="G66">
        <v>51.773049999999998</v>
      </c>
      <c r="H66">
        <v>48.22222</v>
      </c>
      <c r="I66">
        <v>48.067630000000001</v>
      </c>
      <c r="J66">
        <v>43.445689999999999</v>
      </c>
      <c r="K66">
        <v>43.445689999999999</v>
      </c>
      <c r="L66">
        <v>43.445689999999999</v>
      </c>
      <c r="M66">
        <v>54.188479999999998</v>
      </c>
      <c r="N66">
        <v>42.176870000000001</v>
      </c>
      <c r="O66">
        <v>42.176870000000001</v>
      </c>
      <c r="P66">
        <v>39.367820000000002</v>
      </c>
      <c r="Q66">
        <v>31.341460000000001</v>
      </c>
      <c r="R66">
        <v>40.449440000000003</v>
      </c>
      <c r="S66">
        <v>43.914679999999997</v>
      </c>
      <c r="T66">
        <v>50.04936</v>
      </c>
      <c r="U66">
        <v>58.417380000000001</v>
      </c>
      <c r="V66">
        <v>51.664360000000002</v>
      </c>
      <c r="W66">
        <v>60.051879999999997</v>
      </c>
      <c r="X66">
        <v>57.295920000000002</v>
      </c>
      <c r="Y66">
        <v>62.847349999999999</v>
      </c>
      <c r="Z66">
        <v>52.551879999999997</v>
      </c>
      <c r="AA66">
        <v>57.976649999999999</v>
      </c>
      <c r="AB66">
        <v>54.88608</v>
      </c>
      <c r="AC66">
        <v>54.609099999999998</v>
      </c>
      <c r="AD66">
        <v>59.24821</v>
      </c>
      <c r="AE66">
        <v>60.072519999999997</v>
      </c>
      <c r="AF66">
        <v>60.072519999999997</v>
      </c>
      <c r="AG66">
        <v>65.999229999999997</v>
      </c>
      <c r="AH66">
        <v>65.999229999999997</v>
      </c>
      <c r="AI66">
        <v>65.999229999999997</v>
      </c>
      <c r="AJ66">
        <v>62.204999999999998</v>
      </c>
      <c r="AK66">
        <v>54.662379999999999</v>
      </c>
      <c r="AL66">
        <v>59.740630000000003</v>
      </c>
      <c r="AM66">
        <v>60.9086</v>
      </c>
      <c r="AN66">
        <v>61.50855</v>
      </c>
      <c r="AO66">
        <v>58.942630000000001</v>
      </c>
      <c r="AP66">
        <v>61.636710000000001</v>
      </c>
      <c r="AQ66">
        <v>59.5533</v>
      </c>
      <c r="AR66">
        <v>59.964379999999998</v>
      </c>
      <c r="AS66">
        <v>57.207889999999999</v>
      </c>
      <c r="AT66">
        <v>60.343429999999998</v>
      </c>
      <c r="AU66">
        <v>61.063899999999997</v>
      </c>
      <c r="AV66">
        <v>62.939590000000003</v>
      </c>
      <c r="AW66">
        <v>62.939590000000003</v>
      </c>
      <c r="AX66">
        <v>62.939590000000003</v>
      </c>
      <c r="BK66">
        <f t="shared" ref="BK66" si="122">SLOPE(AK66:AO66,$AK$1:$AO$1)</f>
        <v>1.032842</v>
      </c>
      <c r="BL66">
        <f t="shared" ref="BL66" si="123">SLOPE(AQ66:AU66,$AQ$1:$AU$1)</f>
        <v>0.34002499999999924</v>
      </c>
      <c r="BM66">
        <f t="shared" ref="BM66" si="124">ABS(BL66-BK66)</f>
        <v>0.69281700000000079</v>
      </c>
      <c r="BN66">
        <f t="shared" ref="BN66" si="125">BL66-BK66</f>
        <v>-0.69281700000000079</v>
      </c>
    </row>
    <row r="67" spans="1:66" x14ac:dyDescent="0.25">
      <c r="C67" s="36"/>
      <c r="J67">
        <v>5</v>
      </c>
      <c r="K67">
        <v>4</v>
      </c>
      <c r="L67">
        <v>4</v>
      </c>
      <c r="M67">
        <v>5</v>
      </c>
      <c r="N67">
        <v>7</v>
      </c>
      <c r="O67">
        <v>3</v>
      </c>
      <c r="P67">
        <v>6</v>
      </c>
      <c r="Q67">
        <v>17</v>
      </c>
      <c r="R67">
        <v>1</v>
      </c>
      <c r="S67">
        <v>5</v>
      </c>
      <c r="T67">
        <v>3</v>
      </c>
      <c r="U67">
        <v>3</v>
      </c>
      <c r="V67">
        <v>4</v>
      </c>
      <c r="W67">
        <v>4</v>
      </c>
      <c r="X67">
        <v>4</v>
      </c>
      <c r="Y67">
        <v>3</v>
      </c>
      <c r="Z67">
        <v>6</v>
      </c>
      <c r="AA67">
        <v>5</v>
      </c>
      <c r="AB67">
        <v>3</v>
      </c>
      <c r="AC67">
        <v>2</v>
      </c>
      <c r="AD67">
        <v>3</v>
      </c>
      <c r="AE67">
        <v>0</v>
      </c>
      <c r="AF67">
        <v>0</v>
      </c>
      <c r="AG67">
        <v>3</v>
      </c>
      <c r="AH67">
        <v>2</v>
      </c>
      <c r="AI67">
        <v>2</v>
      </c>
      <c r="AJ67">
        <v>2</v>
      </c>
      <c r="AK67">
        <v>4</v>
      </c>
      <c r="AL67">
        <v>1</v>
      </c>
      <c r="AM67">
        <v>1</v>
      </c>
      <c r="AN67">
        <v>0</v>
      </c>
      <c r="AO67">
        <v>2</v>
      </c>
      <c r="AP67">
        <v>3</v>
      </c>
      <c r="AQ67">
        <v>2</v>
      </c>
      <c r="AR67">
        <v>3</v>
      </c>
      <c r="AZ67">
        <f>INDEX($D$1:$AX67,1,MATCH($BA67,$D67:$AX67,0))</f>
        <v>1983</v>
      </c>
      <c r="BA67">
        <f>MAX(J67:AQ67)</f>
        <v>17</v>
      </c>
      <c r="BB67">
        <f>COUNTIF(D67:AX67,BA67)</f>
        <v>1</v>
      </c>
      <c r="BD67">
        <f>AN67</f>
        <v>0</v>
      </c>
      <c r="BE67">
        <f>AO67</f>
        <v>2</v>
      </c>
      <c r="BF67">
        <f>AP67</f>
        <v>3</v>
      </c>
      <c r="BG67" s="56">
        <f>BD67/$BA67</f>
        <v>0</v>
      </c>
      <c r="BH67" s="56">
        <f>BE67/$BA67</f>
        <v>0.11764705882352941</v>
      </c>
      <c r="BI67" s="56">
        <f>BF67/$BA67</f>
        <v>0.17647058823529413</v>
      </c>
      <c r="BJ67" s="56"/>
    </row>
    <row r="68" spans="1:66" x14ac:dyDescent="0.25">
      <c r="A68" t="str">
        <f>VLOOKUP(C68,region!$D$3:$E$229,2,0)</f>
        <v>NEAR EAST</v>
      </c>
      <c r="B68" t="str">
        <f>C68</f>
        <v>Jordan</v>
      </c>
      <c r="C68" s="36" t="s">
        <v>164</v>
      </c>
      <c r="D68">
        <v>24.873100000000001</v>
      </c>
      <c r="E68">
        <v>24.873100000000001</v>
      </c>
      <c r="F68">
        <v>24.873100000000001</v>
      </c>
      <c r="G68">
        <v>25.722539999999999</v>
      </c>
      <c r="H68">
        <v>31.505320000000001</v>
      </c>
      <c r="I68">
        <v>31.383859999999999</v>
      </c>
      <c r="J68">
        <v>33.638150000000003</v>
      </c>
      <c r="K68">
        <v>33.638150000000003</v>
      </c>
      <c r="L68">
        <v>31.385179999999998</v>
      </c>
      <c r="M68">
        <v>37.629629999999999</v>
      </c>
      <c r="N68">
        <v>36.569420000000001</v>
      </c>
      <c r="O68">
        <v>45.404179999999997</v>
      </c>
      <c r="P68">
        <v>45.404179999999997</v>
      </c>
      <c r="Q68">
        <v>45.404179999999997</v>
      </c>
      <c r="R68">
        <v>48.438009999999998</v>
      </c>
      <c r="S68">
        <v>37.348230000000001</v>
      </c>
      <c r="T68">
        <v>47.538310000000003</v>
      </c>
      <c r="U68">
        <v>50.533389999999997</v>
      </c>
      <c r="V68">
        <v>46.659019999999998</v>
      </c>
      <c r="W68">
        <v>46.659019999999998</v>
      </c>
      <c r="X68">
        <v>54.961039999999997</v>
      </c>
      <c r="Y68">
        <v>58.191670000000002</v>
      </c>
      <c r="Z68">
        <v>54.185720000000003</v>
      </c>
      <c r="AA68">
        <v>56.308050000000001</v>
      </c>
      <c r="AB68">
        <v>55.597850000000001</v>
      </c>
      <c r="AC68">
        <v>55.207479999999997</v>
      </c>
      <c r="AD68">
        <v>55.207479999999997</v>
      </c>
      <c r="AE68">
        <v>53.230629999999998</v>
      </c>
      <c r="AF68">
        <v>53.230629999999998</v>
      </c>
      <c r="AG68">
        <v>53.230629999999998</v>
      </c>
      <c r="AH68">
        <v>53.634010000000004</v>
      </c>
      <c r="AI68">
        <v>53.634010000000004</v>
      </c>
      <c r="AJ68">
        <v>53.634010000000004</v>
      </c>
      <c r="AK68">
        <v>57.143630000000002</v>
      </c>
      <c r="AL68">
        <v>52.21414</v>
      </c>
      <c r="AM68">
        <v>56.386249999999997</v>
      </c>
      <c r="AN68">
        <v>53.66377</v>
      </c>
      <c r="AO68">
        <v>54.837209999999999</v>
      </c>
      <c r="AP68">
        <v>54.837209999999999</v>
      </c>
      <c r="AQ68">
        <v>54.837209999999999</v>
      </c>
      <c r="AR68">
        <v>54.837209999999999</v>
      </c>
      <c r="AS68">
        <v>48.408200000000001</v>
      </c>
      <c r="AT68">
        <v>46.795780000000001</v>
      </c>
      <c r="AU68">
        <v>46.795780000000001</v>
      </c>
      <c r="AV68">
        <v>46.795780000000001</v>
      </c>
      <c r="AW68">
        <v>46.795780000000001</v>
      </c>
      <c r="AX68">
        <v>46.795780000000001</v>
      </c>
      <c r="BK68">
        <f t="shared" ref="BK68" si="126">SLOPE(AK68:AO68,$AK$1:$AO$1)</f>
        <v>-0.31632100000000063</v>
      </c>
      <c r="BL68">
        <f t="shared" ref="BL68" si="127">SLOPE(AQ68:AU68,$AQ$1:$AU$1)</f>
        <v>-2.4124289999999995</v>
      </c>
      <c r="BM68" s="33">
        <f t="shared" ref="BM68" si="128">ABS(BL68-BK68)</f>
        <v>2.0961079999999987</v>
      </c>
      <c r="BN68">
        <f t="shared" ref="BN68" si="129">BL68-BK68</f>
        <v>-2.0961079999999987</v>
      </c>
    </row>
    <row r="69" spans="1:66" x14ac:dyDescent="0.25">
      <c r="C69" s="36"/>
      <c r="J69">
        <v>0</v>
      </c>
      <c r="K69">
        <v>1</v>
      </c>
      <c r="L69">
        <v>6</v>
      </c>
      <c r="M69">
        <v>4</v>
      </c>
      <c r="N69">
        <v>4</v>
      </c>
      <c r="O69">
        <v>5</v>
      </c>
      <c r="P69">
        <v>1</v>
      </c>
      <c r="Q69">
        <v>1</v>
      </c>
      <c r="R69">
        <v>0</v>
      </c>
      <c r="S69">
        <v>5</v>
      </c>
      <c r="T69">
        <v>5</v>
      </c>
      <c r="U69">
        <v>0</v>
      </c>
      <c r="V69">
        <v>3</v>
      </c>
      <c r="W69">
        <v>1</v>
      </c>
      <c r="X69">
        <v>4</v>
      </c>
      <c r="Y69">
        <v>1</v>
      </c>
      <c r="Z69">
        <v>2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</v>
      </c>
      <c r="AL69">
        <v>1</v>
      </c>
      <c r="AM69">
        <v>1</v>
      </c>
      <c r="AN69">
        <v>1</v>
      </c>
      <c r="AO69">
        <v>0</v>
      </c>
      <c r="AP69">
        <v>0</v>
      </c>
      <c r="AQ69">
        <v>0</v>
      </c>
      <c r="AR69">
        <v>0</v>
      </c>
      <c r="AZ69">
        <f>INDEX($D$1:$AX69,1,MATCH($BA69,$D69:$AX69,0))</f>
        <v>1978</v>
      </c>
      <c r="BA69">
        <f>MAX(J69:AQ69)</f>
        <v>6</v>
      </c>
      <c r="BB69">
        <f>COUNTIF(D69:AX69,BA69)</f>
        <v>1</v>
      </c>
      <c r="BD69">
        <f>AN69</f>
        <v>1</v>
      </c>
      <c r="BE69">
        <f>AO69</f>
        <v>0</v>
      </c>
      <c r="BF69">
        <f>AP69</f>
        <v>0</v>
      </c>
      <c r="BG69" s="56">
        <f>BD69/$BA69</f>
        <v>0.16666666666666666</v>
      </c>
      <c r="BH69" s="56">
        <f>BE69/$BA69</f>
        <v>0</v>
      </c>
      <c r="BI69" s="56">
        <f>BF69/$BA69</f>
        <v>0</v>
      </c>
      <c r="BJ69" s="56"/>
    </row>
    <row r="70" spans="1:66" x14ac:dyDescent="0.25">
      <c r="A70" t="str">
        <f>VLOOKUP(C70,region!$D$3:$E$229,2,0)</f>
        <v>NEAR EAST</v>
      </c>
      <c r="B70" t="str">
        <f>C70</f>
        <v>Qatar</v>
      </c>
      <c r="C70" s="36" t="s">
        <v>226</v>
      </c>
      <c r="D70">
        <v>64.357930773607563</v>
      </c>
      <c r="E70">
        <v>64.218846096947118</v>
      </c>
      <c r="F70">
        <v>64.079761420286673</v>
      </c>
      <c r="G70">
        <v>63.94067674362617</v>
      </c>
      <c r="H70">
        <v>63.801592066965668</v>
      </c>
      <c r="I70">
        <v>63.662507390305223</v>
      </c>
      <c r="J70">
        <v>63.523422713644777</v>
      </c>
      <c r="K70">
        <v>63.384338036984332</v>
      </c>
      <c r="L70">
        <v>52.551020000000001</v>
      </c>
      <c r="M70">
        <v>52.551020000000001</v>
      </c>
      <c r="N70">
        <v>52.551020000000001</v>
      </c>
      <c r="O70">
        <v>65.217389999999995</v>
      </c>
      <c r="P70">
        <v>62.745100000000001</v>
      </c>
      <c r="Q70">
        <v>66.803280000000001</v>
      </c>
      <c r="R70">
        <v>59.552239999999998</v>
      </c>
      <c r="S70">
        <v>66.290319999999994</v>
      </c>
      <c r="T70">
        <v>60.07752</v>
      </c>
      <c r="U70">
        <v>53.690480000000001</v>
      </c>
      <c r="V70">
        <v>53.690480000000001</v>
      </c>
      <c r="W70">
        <v>53.690480000000001</v>
      </c>
      <c r="X70">
        <v>71.19914</v>
      </c>
      <c r="Y70">
        <v>69.52055</v>
      </c>
      <c r="Z70">
        <v>69.52055</v>
      </c>
      <c r="AA70">
        <v>72.227490000000003</v>
      </c>
      <c r="AB70">
        <v>73.979590000000002</v>
      </c>
      <c r="AC70">
        <v>74.351590000000002</v>
      </c>
      <c r="AD70">
        <v>73.889880000000005</v>
      </c>
      <c r="AE70">
        <v>73.469390000000004</v>
      </c>
      <c r="AF70">
        <v>73.469390000000004</v>
      </c>
      <c r="AG70">
        <v>73.469390000000004</v>
      </c>
      <c r="AH70">
        <v>72.893770000000004</v>
      </c>
      <c r="AI70">
        <v>73.257580000000004</v>
      </c>
      <c r="AJ70">
        <v>75.468620000000001</v>
      </c>
      <c r="AK70">
        <v>72.943719999999999</v>
      </c>
      <c r="AL70">
        <v>72.943719999999999</v>
      </c>
      <c r="AM70">
        <v>72.943719999999999</v>
      </c>
      <c r="AN70">
        <v>72.943719999999999</v>
      </c>
      <c r="AO70">
        <v>67.722369999999998</v>
      </c>
      <c r="AP70">
        <v>66.685299999999998</v>
      </c>
      <c r="AQ70">
        <v>62.308160000000001</v>
      </c>
      <c r="AR70">
        <v>63.474519999999998</v>
      </c>
      <c r="AS70">
        <v>58.809519999999999</v>
      </c>
      <c r="AT70">
        <v>60.233620000000002</v>
      </c>
      <c r="AU70">
        <v>60.770580000000002</v>
      </c>
      <c r="AV70">
        <v>62.826000000000001</v>
      </c>
      <c r="AW70">
        <v>58.225110000000001</v>
      </c>
      <c r="AX70">
        <v>58.225110000000001</v>
      </c>
      <c r="BK70">
        <f t="shared" ref="BK70" si="130">SLOPE(AK70:AO70,$AK$1:$AO$1)</f>
        <v>-1.0442700000000003</v>
      </c>
      <c r="BL70">
        <f t="shared" ref="BL70" si="131">SLOPE(AQ70:AU70,$AQ$1:$AU$1)</f>
        <v>-0.63160599999999933</v>
      </c>
      <c r="BM70">
        <f t="shared" ref="BM70" si="132">ABS(BL70-BK70)</f>
        <v>0.41266400000000092</v>
      </c>
      <c r="BN70">
        <f t="shared" ref="BN70" si="133">BL70-BK70</f>
        <v>0.41266400000000092</v>
      </c>
    </row>
    <row r="71" spans="1:66" x14ac:dyDescent="0.25">
      <c r="C71" s="36"/>
      <c r="J71">
        <v>2</v>
      </c>
      <c r="K71">
        <v>3</v>
      </c>
      <c r="L71">
        <v>6</v>
      </c>
      <c r="M71">
        <v>5</v>
      </c>
      <c r="N71">
        <v>11</v>
      </c>
      <c r="O71">
        <v>8</v>
      </c>
      <c r="P71">
        <v>5</v>
      </c>
      <c r="Q71">
        <v>3</v>
      </c>
      <c r="R71">
        <v>7</v>
      </c>
      <c r="S71">
        <v>5</v>
      </c>
      <c r="T71">
        <v>5</v>
      </c>
      <c r="U71">
        <v>8</v>
      </c>
      <c r="V71">
        <v>5</v>
      </c>
      <c r="W71">
        <v>4</v>
      </c>
      <c r="X71">
        <v>7</v>
      </c>
      <c r="Y71">
        <v>0</v>
      </c>
      <c r="Z71">
        <v>0</v>
      </c>
      <c r="AA71">
        <v>0</v>
      </c>
      <c r="AB71">
        <v>1</v>
      </c>
      <c r="AC71">
        <v>6</v>
      </c>
      <c r="AD71">
        <v>1</v>
      </c>
      <c r="AE71">
        <v>0</v>
      </c>
      <c r="AF71">
        <v>1</v>
      </c>
      <c r="AG71">
        <v>0</v>
      </c>
      <c r="AH71">
        <v>3</v>
      </c>
      <c r="AI71">
        <v>0</v>
      </c>
      <c r="AJ71">
        <v>1</v>
      </c>
      <c r="AK71">
        <v>0</v>
      </c>
      <c r="AL71">
        <v>0</v>
      </c>
      <c r="AM71">
        <v>0</v>
      </c>
      <c r="AN71">
        <v>1</v>
      </c>
      <c r="AO71">
        <v>1</v>
      </c>
      <c r="AP71">
        <v>1</v>
      </c>
      <c r="AQ71">
        <v>0</v>
      </c>
      <c r="AR71">
        <v>0</v>
      </c>
      <c r="AZ71">
        <f>INDEX($D$1:$AX71,1,MATCH($BA71,$D71:$AX71,0))</f>
        <v>1980</v>
      </c>
      <c r="BA71">
        <f>MAX(J71:AQ71)</f>
        <v>11</v>
      </c>
      <c r="BB71">
        <f>COUNTIF(D71:AX71,BA71)</f>
        <v>1</v>
      </c>
      <c r="BD71">
        <f>AN71</f>
        <v>1</v>
      </c>
      <c r="BE71">
        <f>AO71</f>
        <v>1</v>
      </c>
      <c r="BF71">
        <f>AP71</f>
        <v>1</v>
      </c>
      <c r="BG71" s="56">
        <f>BD71/$BA71</f>
        <v>9.0909090909090912E-2</v>
      </c>
      <c r="BH71" s="56">
        <f>BE71/$BA71</f>
        <v>9.0909090909090912E-2</v>
      </c>
      <c r="BI71" s="56">
        <f>BF71/$BA71</f>
        <v>9.0909090909090912E-2</v>
      </c>
      <c r="BJ71" s="56"/>
    </row>
    <row r="72" spans="1:66" x14ac:dyDescent="0.25">
      <c r="A72" t="str">
        <f>VLOOKUP(C72,region!$D$3:$E$229,2,0)</f>
        <v>NEAR EAST</v>
      </c>
      <c r="B72" t="str">
        <f>C72</f>
        <v>Saudi Arabia</v>
      </c>
      <c r="C72" s="36" t="s">
        <v>243</v>
      </c>
      <c r="D72">
        <v>3.2412999999999998</v>
      </c>
      <c r="E72">
        <v>3.2412999999999998</v>
      </c>
      <c r="F72">
        <v>3.2412999999999998</v>
      </c>
      <c r="G72">
        <v>3.40611</v>
      </c>
      <c r="H72">
        <v>6.25495</v>
      </c>
      <c r="I72">
        <v>6.25495</v>
      </c>
      <c r="J72">
        <v>9.4451499999999999</v>
      </c>
      <c r="K72">
        <v>8.7476099999999999</v>
      </c>
      <c r="L72">
        <v>13.406739999999999</v>
      </c>
      <c r="M72">
        <v>13.406739999999999</v>
      </c>
      <c r="N72">
        <v>19.40775</v>
      </c>
      <c r="O72">
        <v>20.11307</v>
      </c>
      <c r="P72">
        <v>22.471910000000001</v>
      </c>
      <c r="Q72">
        <v>24.11223</v>
      </c>
      <c r="R72">
        <v>24.11223</v>
      </c>
      <c r="S72">
        <v>24.11223</v>
      </c>
      <c r="T72">
        <v>34.508499999999998</v>
      </c>
      <c r="U72">
        <v>46.582050000000002</v>
      </c>
      <c r="V72">
        <v>46.582050000000002</v>
      </c>
      <c r="W72">
        <v>34.873240000000003</v>
      </c>
      <c r="X72">
        <v>34.873240000000003</v>
      </c>
      <c r="Y72">
        <v>45.90466</v>
      </c>
      <c r="Z72">
        <v>45.90466</v>
      </c>
      <c r="AA72">
        <v>45.90466</v>
      </c>
      <c r="AB72">
        <v>32.088160000000002</v>
      </c>
      <c r="AC72">
        <v>42.316859999999998</v>
      </c>
      <c r="AD72">
        <v>44.179200000000002</v>
      </c>
      <c r="AE72">
        <v>49.76914</v>
      </c>
      <c r="AF72">
        <v>54.633209999999998</v>
      </c>
      <c r="AG72">
        <v>54.130549999999999</v>
      </c>
      <c r="AH72">
        <v>58.280349999999999</v>
      </c>
      <c r="AI72">
        <v>56.80744</v>
      </c>
      <c r="AJ72">
        <v>57.675890000000003</v>
      </c>
      <c r="AK72">
        <v>55.591180000000001</v>
      </c>
      <c r="AL72">
        <v>52.628869999999999</v>
      </c>
      <c r="AM72">
        <v>52.329450000000001</v>
      </c>
      <c r="AN72">
        <v>57.867710000000002</v>
      </c>
      <c r="AO72">
        <v>56.8673</v>
      </c>
      <c r="AP72">
        <v>57.373449999999998</v>
      </c>
      <c r="AQ72">
        <v>56.989379999999997</v>
      </c>
      <c r="AR72">
        <v>51.773040000000002</v>
      </c>
      <c r="AS72">
        <v>54.980130000000003</v>
      </c>
      <c r="AT72">
        <v>52.94088</v>
      </c>
      <c r="AU72">
        <v>51.054560000000002</v>
      </c>
      <c r="AV72">
        <v>49.54616</v>
      </c>
      <c r="AW72">
        <v>49.628889999999998</v>
      </c>
      <c r="AX72">
        <v>49.628889999999998</v>
      </c>
      <c r="BK72">
        <f t="shared" ref="BK72" si="134">SLOPE(AK72:AO72,$AK$1:$AO$1)</f>
        <v>0.77910800000000013</v>
      </c>
      <c r="BL72">
        <f t="shared" ref="BL72" si="135">SLOPE(AQ72:AU72,$AQ$1:$AU$1)</f>
        <v>-1.0701799999999992</v>
      </c>
      <c r="BM72">
        <f t="shared" ref="BM72" si="136">ABS(BL72-BK72)</f>
        <v>1.8492879999999994</v>
      </c>
      <c r="BN72">
        <f t="shared" ref="BN72" si="137">BL72-BK72</f>
        <v>-1.8492879999999994</v>
      </c>
    </row>
    <row r="73" spans="1:66" x14ac:dyDescent="0.25">
      <c r="C73" s="36"/>
      <c r="J73">
        <v>5</v>
      </c>
      <c r="K73">
        <v>16</v>
      </c>
      <c r="L73">
        <v>16</v>
      </c>
      <c r="M73">
        <v>7</v>
      </c>
      <c r="N73">
        <v>11</v>
      </c>
      <c r="O73">
        <v>1</v>
      </c>
      <c r="P73">
        <v>2</v>
      </c>
      <c r="Q73">
        <v>0</v>
      </c>
      <c r="R73">
        <v>1</v>
      </c>
      <c r="S73">
        <v>5</v>
      </c>
      <c r="T73">
        <v>13</v>
      </c>
      <c r="U73">
        <v>4</v>
      </c>
      <c r="V73">
        <v>0</v>
      </c>
      <c r="W73">
        <v>13</v>
      </c>
      <c r="X73">
        <v>2</v>
      </c>
      <c r="Y73">
        <v>11</v>
      </c>
      <c r="Z73">
        <v>4</v>
      </c>
      <c r="AA73">
        <v>1</v>
      </c>
      <c r="AB73">
        <v>10</v>
      </c>
      <c r="AC73">
        <v>4</v>
      </c>
      <c r="AD73">
        <v>0</v>
      </c>
      <c r="AE73">
        <v>0</v>
      </c>
      <c r="AF73">
        <v>0</v>
      </c>
      <c r="AG73">
        <v>1</v>
      </c>
      <c r="AH73">
        <v>1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0</v>
      </c>
      <c r="AO73">
        <v>0</v>
      </c>
      <c r="AP73">
        <v>1</v>
      </c>
      <c r="AQ73">
        <v>0</v>
      </c>
      <c r="AR73">
        <v>1</v>
      </c>
      <c r="AZ73">
        <f>INDEX($D$1:$AX73,1,MATCH($BA73,$D73:$AX73,0))</f>
        <v>1977</v>
      </c>
      <c r="BA73">
        <f>MAX(J73:AQ73)</f>
        <v>16</v>
      </c>
      <c r="BB73">
        <f>COUNTIF(D73:AX73,BA73)</f>
        <v>2</v>
      </c>
      <c r="BD73">
        <f>AN73</f>
        <v>0</v>
      </c>
      <c r="BE73">
        <f>AO73</f>
        <v>0</v>
      </c>
      <c r="BF73">
        <f>AP73</f>
        <v>1</v>
      </c>
      <c r="BG73" s="56">
        <f>BD73/$BA73</f>
        <v>0</v>
      </c>
      <c r="BH73" s="56">
        <f>BE73/$BA73</f>
        <v>0</v>
      </c>
      <c r="BI73" s="56">
        <f>BF73/$BA73</f>
        <v>6.25E-2</v>
      </c>
      <c r="BJ73" s="56"/>
    </row>
    <row r="74" spans="1:66" x14ac:dyDescent="0.25">
      <c r="A74" t="str">
        <f>VLOOKUP(B74,region!$D$3:$E$229,2,0)</f>
        <v>NEAR EAST</v>
      </c>
      <c r="B74" t="s">
        <v>632</v>
      </c>
      <c r="C74" s="36" t="s">
        <v>265</v>
      </c>
      <c r="D74">
        <v>24.500589999999999</v>
      </c>
      <c r="E74">
        <v>24.500589999999999</v>
      </c>
      <c r="F74">
        <v>24.500589999999999</v>
      </c>
      <c r="G74">
        <v>19.975390000000001</v>
      </c>
      <c r="H74">
        <v>19.975390000000001</v>
      </c>
      <c r="I74">
        <v>19.975390000000001</v>
      </c>
      <c r="J74">
        <v>19.693020000000001</v>
      </c>
      <c r="K74">
        <v>23.09478</v>
      </c>
      <c r="L74">
        <v>20.074480000000001</v>
      </c>
      <c r="M74">
        <v>21.1692</v>
      </c>
      <c r="N74">
        <v>22.883179999999999</v>
      </c>
      <c r="O74">
        <v>22.70346</v>
      </c>
      <c r="P74">
        <v>23.169920000000001</v>
      </c>
      <c r="Q74">
        <v>26.415089999999999</v>
      </c>
      <c r="R74">
        <v>28.882110000000001</v>
      </c>
      <c r="S74">
        <v>41.907240000000002</v>
      </c>
      <c r="T74">
        <v>44.001040000000003</v>
      </c>
      <c r="U74">
        <v>43.821249999999999</v>
      </c>
      <c r="V74">
        <v>42.459769999999999</v>
      </c>
      <c r="W74">
        <v>41.3872</v>
      </c>
      <c r="X74">
        <v>45.957349999999998</v>
      </c>
      <c r="Y74">
        <v>41.072650000000003</v>
      </c>
      <c r="Z74">
        <v>42.641640000000002</v>
      </c>
      <c r="AA74">
        <v>38.546590000000002</v>
      </c>
      <c r="AB74">
        <v>40.993259999999999</v>
      </c>
      <c r="AC74">
        <v>40.14273</v>
      </c>
      <c r="AD74">
        <v>43.289810000000003</v>
      </c>
      <c r="AE74">
        <v>43.289810000000003</v>
      </c>
      <c r="AF74">
        <v>43.289810000000003</v>
      </c>
      <c r="AG74">
        <v>43.289810000000003</v>
      </c>
      <c r="AH74">
        <v>43.289810000000003</v>
      </c>
      <c r="AI74">
        <v>43.289810000000003</v>
      </c>
      <c r="AJ74">
        <v>47.012340000000002</v>
      </c>
      <c r="AK74">
        <v>47.732700000000001</v>
      </c>
      <c r="AL74">
        <v>48.2744</v>
      </c>
      <c r="AM74">
        <v>49.092790000000001</v>
      </c>
      <c r="AN74">
        <v>50.737070000000003</v>
      </c>
      <c r="AO74">
        <v>50.69896</v>
      </c>
      <c r="AP74">
        <v>51.472110000000001</v>
      </c>
      <c r="AQ74">
        <v>51.415590000000002</v>
      </c>
      <c r="AR74">
        <v>50.376489999999997</v>
      </c>
      <c r="AS74">
        <v>51.667099999999998</v>
      </c>
      <c r="AT74">
        <v>53.683399999999999</v>
      </c>
      <c r="AU74">
        <v>56.152250000000002</v>
      </c>
      <c r="AV74">
        <v>55.959249999999997</v>
      </c>
      <c r="AW74">
        <v>54.7669</v>
      </c>
      <c r="AX74">
        <v>54.7669</v>
      </c>
      <c r="BK74">
        <f t="shared" ref="BK74" si="138">SLOPE(AK74:AO74,$AK$1:$AO$1)</f>
        <v>0.8395189999999999</v>
      </c>
      <c r="BL74">
        <f t="shared" ref="BL74" si="139">SLOPE(AQ74:AU74,$AQ$1:$AU$1)</f>
        <v>1.2780230000000004</v>
      </c>
      <c r="BM74">
        <f t="shared" ref="BM74" si="140">ABS(BL74-BK74)</f>
        <v>0.43850400000000045</v>
      </c>
      <c r="BN74">
        <f t="shared" ref="BN74" si="141">BL74-BK74</f>
        <v>0.43850400000000045</v>
      </c>
    </row>
    <row r="75" spans="1:66" x14ac:dyDescent="0.25">
      <c r="C75" s="36"/>
      <c r="J75">
        <v>6</v>
      </c>
      <c r="K75">
        <v>1</v>
      </c>
      <c r="L75">
        <v>6</v>
      </c>
      <c r="M75">
        <v>5</v>
      </c>
      <c r="N75">
        <v>3</v>
      </c>
      <c r="O75">
        <v>4</v>
      </c>
      <c r="P75">
        <v>5</v>
      </c>
      <c r="Q75">
        <v>1</v>
      </c>
      <c r="R75">
        <v>3</v>
      </c>
      <c r="S75">
        <v>15</v>
      </c>
      <c r="T75">
        <v>1</v>
      </c>
      <c r="U75">
        <v>0</v>
      </c>
      <c r="V75">
        <v>0</v>
      </c>
      <c r="W75">
        <v>4</v>
      </c>
      <c r="X75">
        <v>3</v>
      </c>
      <c r="Y75">
        <v>1</v>
      </c>
      <c r="Z75">
        <v>1</v>
      </c>
      <c r="AA75">
        <v>4</v>
      </c>
      <c r="AB75">
        <v>2</v>
      </c>
      <c r="AC75">
        <v>4</v>
      </c>
      <c r="AD75">
        <v>3</v>
      </c>
      <c r="AE75">
        <v>3</v>
      </c>
      <c r="AF75">
        <v>1</v>
      </c>
      <c r="AG75">
        <v>2</v>
      </c>
      <c r="AH75">
        <v>4</v>
      </c>
      <c r="AI75">
        <v>4</v>
      </c>
      <c r="AJ75">
        <v>1</v>
      </c>
      <c r="AK75">
        <v>0</v>
      </c>
      <c r="AL75">
        <v>2</v>
      </c>
      <c r="AM75">
        <v>1</v>
      </c>
      <c r="AN75">
        <v>0</v>
      </c>
      <c r="AO75">
        <v>0</v>
      </c>
      <c r="AP75">
        <v>1</v>
      </c>
      <c r="AQ75">
        <v>0</v>
      </c>
      <c r="AR75">
        <v>4</v>
      </c>
      <c r="AZ75">
        <f>INDEX($D$1:$AX75,1,MATCH($BA75,$D75:$AX75,0))</f>
        <v>1985</v>
      </c>
      <c r="BA75">
        <f>MAX(J75:AQ75)</f>
        <v>15</v>
      </c>
      <c r="BB75">
        <f>COUNTIF(D75:AX75,BA75)</f>
        <v>1</v>
      </c>
      <c r="BD75">
        <f>AN75</f>
        <v>0</v>
      </c>
      <c r="BE75">
        <f>AO75</f>
        <v>0</v>
      </c>
      <c r="BF75">
        <f>AP75</f>
        <v>1</v>
      </c>
      <c r="BG75" s="56">
        <f>BD75/$BA75</f>
        <v>0</v>
      </c>
      <c r="BH75" s="56">
        <f>BE75/$BA75</f>
        <v>0</v>
      </c>
      <c r="BI75" s="56">
        <f>BF75/$BA75</f>
        <v>6.6666666666666666E-2</v>
      </c>
      <c r="BJ75" s="56"/>
    </row>
    <row r="76" spans="1:66" x14ac:dyDescent="0.25">
      <c r="A76" t="str">
        <f>VLOOKUP(C76,region!$D$3:$E$229,2,0)</f>
        <v>NEAR EAST</v>
      </c>
      <c r="B76" t="str">
        <f>C76</f>
        <v>Turkey</v>
      </c>
      <c r="C76" s="36" t="s">
        <v>275</v>
      </c>
      <c r="D76">
        <v>19.320969999999999</v>
      </c>
      <c r="E76">
        <v>19.320969999999999</v>
      </c>
      <c r="F76">
        <v>19.320969999999999</v>
      </c>
      <c r="G76">
        <v>19.869710000000001</v>
      </c>
      <c r="H76">
        <v>21.450410000000002</v>
      </c>
      <c r="I76">
        <v>23.028580000000002</v>
      </c>
      <c r="J76">
        <v>22.76857</v>
      </c>
      <c r="K76">
        <v>25.210419999999999</v>
      </c>
      <c r="L76">
        <v>24.095189999999999</v>
      </c>
      <c r="M76">
        <v>25.165030000000002</v>
      </c>
      <c r="N76">
        <v>25.823640000000001</v>
      </c>
      <c r="O76">
        <v>22.406400000000001</v>
      </c>
      <c r="P76">
        <v>26.776319999999998</v>
      </c>
      <c r="Q76">
        <v>27.79175</v>
      </c>
      <c r="R76">
        <v>31.37968</v>
      </c>
      <c r="S76">
        <v>31.93281</v>
      </c>
      <c r="T76">
        <v>33.34404</v>
      </c>
      <c r="U76">
        <v>34.81456</v>
      </c>
      <c r="V76">
        <v>34.674979999999998</v>
      </c>
      <c r="W76">
        <v>35.21123</v>
      </c>
      <c r="X76">
        <v>36.118819999999999</v>
      </c>
      <c r="Y76">
        <v>35.233669999999996</v>
      </c>
      <c r="Z76">
        <v>35.019770000000001</v>
      </c>
      <c r="AA76">
        <v>35.517449999999997</v>
      </c>
      <c r="AB76">
        <v>38.780740000000002</v>
      </c>
      <c r="AC76">
        <v>41.050449999999998</v>
      </c>
      <c r="AD76">
        <v>41.050449999999998</v>
      </c>
      <c r="AE76">
        <v>41.050449999999998</v>
      </c>
      <c r="AF76">
        <v>41.050449999999998</v>
      </c>
      <c r="AG76">
        <v>42.061050000000002</v>
      </c>
      <c r="AH76">
        <v>41.749789999999997</v>
      </c>
      <c r="AI76">
        <v>42.801409999999997</v>
      </c>
      <c r="AJ76">
        <v>42.37209</v>
      </c>
      <c r="AK76">
        <v>43.663150000000002</v>
      </c>
      <c r="AL76">
        <v>43.984349999999999</v>
      </c>
      <c r="AM76">
        <v>43.715260000000001</v>
      </c>
      <c r="AN76">
        <v>44.651090000000003</v>
      </c>
      <c r="AO76">
        <v>45.49239</v>
      </c>
      <c r="AP76">
        <v>45.969270000000002</v>
      </c>
      <c r="AQ76">
        <v>46.023859999999999</v>
      </c>
      <c r="AR76">
        <v>46.014629999999997</v>
      </c>
      <c r="AS76">
        <v>45.730119999999999</v>
      </c>
      <c r="AT76">
        <v>47.143250000000002</v>
      </c>
      <c r="AU76">
        <v>47.143250000000002</v>
      </c>
      <c r="AV76">
        <v>49.239600000000003</v>
      </c>
      <c r="AW76">
        <v>49.239600000000003</v>
      </c>
      <c r="AX76">
        <v>49.239600000000003</v>
      </c>
      <c r="BK76">
        <f t="shared" ref="BK76" si="142">SLOPE(AK76:AO76,$AK$1:$AO$1)</f>
        <v>0.43252200000000018</v>
      </c>
      <c r="BL76">
        <f t="shared" ref="BL76" si="143">SLOPE(AQ76:AU76,$AQ$1:$AU$1)</f>
        <v>0.33674000000000104</v>
      </c>
      <c r="BM76">
        <f t="shared" ref="BM76" si="144">ABS(BL76-BK76)</f>
        <v>9.5781999999999146E-2</v>
      </c>
      <c r="BN76">
        <f t="shared" ref="BN76" si="145">BL76-BK76</f>
        <v>-9.5781999999999146E-2</v>
      </c>
    </row>
    <row r="77" spans="1:66" x14ac:dyDescent="0.25">
      <c r="C77" s="36"/>
      <c r="J77">
        <v>3</v>
      </c>
      <c r="K77">
        <v>6</v>
      </c>
      <c r="L77">
        <v>3</v>
      </c>
      <c r="M77">
        <v>0</v>
      </c>
      <c r="N77">
        <v>5</v>
      </c>
      <c r="O77">
        <v>11</v>
      </c>
      <c r="P77">
        <v>2</v>
      </c>
      <c r="Q77">
        <v>3</v>
      </c>
      <c r="R77">
        <v>4</v>
      </c>
      <c r="S77">
        <v>3</v>
      </c>
      <c r="T77">
        <v>2</v>
      </c>
      <c r="U77">
        <v>3</v>
      </c>
      <c r="V77">
        <v>1</v>
      </c>
      <c r="W77">
        <v>0</v>
      </c>
      <c r="X77">
        <v>0</v>
      </c>
      <c r="Y77">
        <v>1</v>
      </c>
      <c r="Z77">
        <v>0</v>
      </c>
      <c r="AA77">
        <v>4</v>
      </c>
      <c r="AB77">
        <v>2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1</v>
      </c>
      <c r="AI77">
        <v>0</v>
      </c>
      <c r="AJ77">
        <v>1</v>
      </c>
      <c r="AK77">
        <v>0</v>
      </c>
      <c r="AL77">
        <v>0</v>
      </c>
      <c r="AM77">
        <v>1</v>
      </c>
      <c r="AN77">
        <v>1</v>
      </c>
      <c r="AO77">
        <v>0</v>
      </c>
      <c r="AP77">
        <v>0</v>
      </c>
      <c r="AQ77">
        <v>0</v>
      </c>
      <c r="AR77">
        <v>1</v>
      </c>
      <c r="AZ77">
        <f>INDEX($D$1:$AX77,1,MATCH($BA77,$D77:$AX77,0))</f>
        <v>1981</v>
      </c>
      <c r="BA77">
        <f>MAX(J77:AQ77)</f>
        <v>11</v>
      </c>
      <c r="BB77">
        <f>COUNTIF(D77:AX77,BA77)</f>
        <v>1</v>
      </c>
      <c r="BD77">
        <f>AN77</f>
        <v>1</v>
      </c>
      <c r="BE77">
        <f>AO77</f>
        <v>0</v>
      </c>
      <c r="BF77">
        <f>AP77</f>
        <v>0</v>
      </c>
      <c r="BG77" s="56">
        <f>BD77/$BA77</f>
        <v>9.0909090909090912E-2</v>
      </c>
      <c r="BH77" s="56">
        <f>BE77/$BA77</f>
        <v>0</v>
      </c>
      <c r="BI77" s="56">
        <f>BF77/$BA77</f>
        <v>0</v>
      </c>
      <c r="BJ77" s="56"/>
    </row>
    <row r="78" spans="1:66" x14ac:dyDescent="0.25">
      <c r="A78" t="str">
        <f>VLOOKUP(C78,region!$D$3:$E$229,2,0)</f>
        <v>WESTERN EUROPE</v>
      </c>
      <c r="B78" t="str">
        <f>C78</f>
        <v>Austria</v>
      </c>
      <c r="C78" s="36" t="s">
        <v>68</v>
      </c>
      <c r="D78">
        <v>23.302969999999998</v>
      </c>
      <c r="E78">
        <v>23.302969999999998</v>
      </c>
      <c r="F78">
        <v>23.302969999999998</v>
      </c>
      <c r="G78">
        <v>24.241949999999999</v>
      </c>
      <c r="H78">
        <v>24.364270000000001</v>
      </c>
      <c r="I78">
        <v>25.502929999999999</v>
      </c>
      <c r="J78">
        <v>26.289709999999999</v>
      </c>
      <c r="K78">
        <v>27.513929999999998</v>
      </c>
      <c r="L78">
        <v>27.559270000000001</v>
      </c>
      <c r="M78">
        <v>29.929120000000001</v>
      </c>
      <c r="N78">
        <v>31.310189999999999</v>
      </c>
      <c r="O78">
        <v>32.608440000000002</v>
      </c>
      <c r="P78">
        <v>33.740609999999997</v>
      </c>
      <c r="Q78">
        <v>35.881059999999998</v>
      </c>
      <c r="R78">
        <v>35.729300000000002</v>
      </c>
      <c r="S78">
        <v>36.75273</v>
      </c>
      <c r="T78">
        <v>36.767620000000001</v>
      </c>
      <c r="U78">
        <v>49.768439999999998</v>
      </c>
      <c r="V78">
        <v>45.733400000000003</v>
      </c>
      <c r="W78">
        <v>48.679740000000002</v>
      </c>
      <c r="X78">
        <v>48.952249999999999</v>
      </c>
      <c r="Y78">
        <v>47.94529</v>
      </c>
      <c r="Z78">
        <v>48.117559999999997</v>
      </c>
      <c r="AA78">
        <v>49.648820000000001</v>
      </c>
      <c r="AB78">
        <v>50.173479999999998</v>
      </c>
      <c r="AC78">
        <v>50.54851</v>
      </c>
      <c r="AD78">
        <v>51.783099999999997</v>
      </c>
      <c r="AE78">
        <v>51.28219</v>
      </c>
      <c r="AF78">
        <v>51.28219</v>
      </c>
      <c r="AG78">
        <v>51.28219</v>
      </c>
      <c r="AH78">
        <v>47.456069999999997</v>
      </c>
      <c r="AI78">
        <v>51.533270000000002</v>
      </c>
      <c r="AJ78">
        <v>51.533270000000002</v>
      </c>
      <c r="AK78">
        <v>50.935699999999997</v>
      </c>
      <c r="AL78">
        <v>50.572879999999998</v>
      </c>
      <c r="AM78">
        <v>51.6325</v>
      </c>
      <c r="AN78">
        <v>51.669780000000003</v>
      </c>
      <c r="AO78">
        <v>52.458210000000001</v>
      </c>
      <c r="AP78">
        <v>51.632489999999997</v>
      </c>
      <c r="AQ78">
        <v>52.740760000000002</v>
      </c>
      <c r="AR78">
        <v>51.499879999999997</v>
      </c>
      <c r="AS78">
        <v>53.097839999999998</v>
      </c>
      <c r="AT78">
        <v>54.98883</v>
      </c>
      <c r="AU78">
        <v>55.988280000000003</v>
      </c>
      <c r="AV78">
        <v>55.454799999999999</v>
      </c>
      <c r="AW78">
        <v>55.454799999999999</v>
      </c>
      <c r="AX78">
        <v>55.454799999999999</v>
      </c>
      <c r="BK78">
        <f t="shared" ref="BK78" si="146">SLOPE(AK78:AO78,$AK$1:$AO$1)</f>
        <v>0.41419200000000134</v>
      </c>
      <c r="BL78">
        <f t="shared" ref="BL78" si="147">SLOPE(AQ78:AU78,$AQ$1:$AU$1)</f>
        <v>0.99839900000000059</v>
      </c>
      <c r="BM78">
        <f t="shared" ref="BM78" si="148">ABS(BL78-BK78)</f>
        <v>0.58420699999999925</v>
      </c>
      <c r="BN78">
        <f t="shared" ref="BN78" si="149">BL78-BK78</f>
        <v>0.58420699999999925</v>
      </c>
    </row>
    <row r="79" spans="1:66" x14ac:dyDescent="0.25">
      <c r="C79" s="36"/>
      <c r="J79">
        <v>6</v>
      </c>
      <c r="K79">
        <v>3</v>
      </c>
      <c r="L79">
        <v>6</v>
      </c>
      <c r="M79">
        <v>2</v>
      </c>
      <c r="N79">
        <v>0</v>
      </c>
      <c r="O79">
        <v>1</v>
      </c>
      <c r="P79">
        <v>1</v>
      </c>
      <c r="Q79">
        <v>1</v>
      </c>
      <c r="R79">
        <v>1</v>
      </c>
      <c r="S79">
        <v>1</v>
      </c>
      <c r="T79">
        <v>4</v>
      </c>
      <c r="U79">
        <v>9</v>
      </c>
      <c r="V79">
        <v>4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2</v>
      </c>
      <c r="AI79">
        <v>1</v>
      </c>
      <c r="AJ79">
        <v>0</v>
      </c>
      <c r="AK79">
        <v>0</v>
      </c>
      <c r="AL79">
        <v>1</v>
      </c>
      <c r="AM79">
        <v>0</v>
      </c>
      <c r="AN79">
        <v>1</v>
      </c>
      <c r="AO79">
        <v>1</v>
      </c>
      <c r="AP79">
        <v>2</v>
      </c>
      <c r="AQ79">
        <v>0</v>
      </c>
      <c r="AR79">
        <v>5</v>
      </c>
      <c r="AZ79">
        <f>INDEX($D$1:$AX79,1,MATCH($BA79,$D79:$AX79,0))</f>
        <v>1987</v>
      </c>
      <c r="BA79">
        <f>MAX(J79:AQ79)</f>
        <v>9</v>
      </c>
      <c r="BB79">
        <f>COUNTIF(D79:AX79,BA79)</f>
        <v>1</v>
      </c>
      <c r="BD79">
        <f>AN79</f>
        <v>1</v>
      </c>
      <c r="BE79">
        <f>AO79</f>
        <v>1</v>
      </c>
      <c r="BF79">
        <f>AP79</f>
        <v>2</v>
      </c>
      <c r="BG79" s="56">
        <f>BD79/$BA79</f>
        <v>0.1111111111111111</v>
      </c>
      <c r="BH79" s="56">
        <f>BE79/$BA79</f>
        <v>0.1111111111111111</v>
      </c>
      <c r="BI79" s="56">
        <f>BF79/$BA79</f>
        <v>0.22222222222222221</v>
      </c>
      <c r="BJ79" s="56"/>
    </row>
    <row r="80" spans="1:66" x14ac:dyDescent="0.25">
      <c r="A80" t="str">
        <f>VLOOKUP(C80,region!$D$3:$E$229,2,0)</f>
        <v>WESTERN EUROPE</v>
      </c>
      <c r="B80" t="str">
        <f>C80</f>
        <v>Belgium</v>
      </c>
      <c r="C80" s="36" t="s">
        <v>75</v>
      </c>
      <c r="D80">
        <v>29.817910000000001</v>
      </c>
      <c r="E80">
        <v>29.817910000000001</v>
      </c>
      <c r="F80">
        <v>29.817910000000001</v>
      </c>
      <c r="G80">
        <v>30.910160000000001</v>
      </c>
      <c r="H80">
        <v>33.465249999999997</v>
      </c>
      <c r="I80">
        <v>33.887509999999999</v>
      </c>
      <c r="J80">
        <v>47.037039999999998</v>
      </c>
      <c r="K80">
        <v>45.130600000000001</v>
      </c>
      <c r="L80">
        <v>48.61157</v>
      </c>
      <c r="M80">
        <v>46.618020000000001</v>
      </c>
      <c r="N80">
        <v>49.161499999999997</v>
      </c>
      <c r="O80">
        <v>39.671799999999998</v>
      </c>
      <c r="P80">
        <v>40.196190000000001</v>
      </c>
      <c r="Q80">
        <v>39.560989999999997</v>
      </c>
      <c r="R80">
        <v>41.152470000000001</v>
      </c>
      <c r="S80">
        <v>45.646329999999999</v>
      </c>
      <c r="T80">
        <v>50.446249999999999</v>
      </c>
      <c r="U80">
        <v>46.882330000000003</v>
      </c>
      <c r="V80">
        <v>50.328879999999998</v>
      </c>
      <c r="W80">
        <v>49.783029999999997</v>
      </c>
      <c r="X80">
        <v>53.120480000000001</v>
      </c>
      <c r="Y80">
        <v>51.612789999999997</v>
      </c>
      <c r="Z80">
        <v>51.612789999999997</v>
      </c>
      <c r="AA80">
        <v>51.612789999999997</v>
      </c>
      <c r="AB80">
        <v>51.172069999999998</v>
      </c>
      <c r="AC80">
        <v>51.172069999999998</v>
      </c>
      <c r="AD80">
        <v>51.172069999999998</v>
      </c>
      <c r="AE80">
        <v>51.172069999999998</v>
      </c>
      <c r="AF80">
        <v>51.172069999999998</v>
      </c>
      <c r="AG80">
        <v>51.172069999999998</v>
      </c>
      <c r="AH80">
        <v>55.875410000000002</v>
      </c>
      <c r="AI80">
        <v>56.110939999999999</v>
      </c>
      <c r="AJ80">
        <v>56.707659999999997</v>
      </c>
      <c r="AK80">
        <v>56.707659999999997</v>
      </c>
      <c r="AL80">
        <v>56.707659999999997</v>
      </c>
      <c r="AM80">
        <v>56.707659999999997</v>
      </c>
      <c r="AN80">
        <v>58.779089999999997</v>
      </c>
      <c r="AO80">
        <v>58.779089999999997</v>
      </c>
      <c r="AP80">
        <v>58.669589999999999</v>
      </c>
      <c r="AQ80">
        <v>58.691049999999997</v>
      </c>
      <c r="AR80">
        <v>58.853090000000002</v>
      </c>
      <c r="AS80">
        <v>59.019100000000002</v>
      </c>
      <c r="AT80">
        <v>59.305010000000003</v>
      </c>
      <c r="AU80">
        <v>59.090319999999998</v>
      </c>
      <c r="AV80">
        <v>59.80809</v>
      </c>
      <c r="AW80">
        <v>59.80809</v>
      </c>
      <c r="AX80">
        <v>59.80809</v>
      </c>
      <c r="BK80">
        <f t="shared" ref="BK80" si="150">SLOPE(AK80:AO80,$AK$1:$AO$1)</f>
        <v>0.62142899999999979</v>
      </c>
      <c r="BL80">
        <f t="shared" ref="BL80" si="151">SLOPE(AQ80:AU80,$AQ$1:$AU$1)</f>
        <v>0.12504600000000038</v>
      </c>
      <c r="BM80">
        <f t="shared" ref="BM80" si="152">ABS(BL80-BK80)</f>
        <v>0.49638299999999941</v>
      </c>
      <c r="BN80">
        <f t="shared" ref="BN80" si="153">BL80-BK80</f>
        <v>-0.49638299999999941</v>
      </c>
    </row>
    <row r="81" spans="1:66" x14ac:dyDescent="0.25">
      <c r="C81" s="36"/>
      <c r="J81">
        <v>4</v>
      </c>
      <c r="K81">
        <v>1</v>
      </c>
      <c r="L81">
        <v>1</v>
      </c>
      <c r="M81">
        <v>2</v>
      </c>
      <c r="N81">
        <v>5</v>
      </c>
      <c r="O81">
        <v>4</v>
      </c>
      <c r="P81">
        <v>4</v>
      </c>
      <c r="Q81">
        <v>3</v>
      </c>
      <c r="R81">
        <v>7</v>
      </c>
      <c r="S81">
        <v>2</v>
      </c>
      <c r="T81">
        <v>4</v>
      </c>
      <c r="U81">
        <v>4</v>
      </c>
      <c r="V81">
        <v>3</v>
      </c>
      <c r="W81">
        <v>1</v>
      </c>
      <c r="X81">
        <v>1</v>
      </c>
      <c r="Y81">
        <v>0</v>
      </c>
      <c r="Z81">
        <v>0</v>
      </c>
      <c r="AA81">
        <v>1</v>
      </c>
      <c r="AB81">
        <v>1</v>
      </c>
      <c r="AC81">
        <v>2</v>
      </c>
      <c r="AD81">
        <v>0</v>
      </c>
      <c r="AE81">
        <v>3</v>
      </c>
      <c r="AF81">
        <v>4</v>
      </c>
      <c r="AG81">
        <v>3</v>
      </c>
      <c r="AH81">
        <v>2</v>
      </c>
      <c r="AI81">
        <v>3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Z81">
        <f>INDEX($D$1:$AX81,1,MATCH($BA81,$D81:$AX81,0))</f>
        <v>1984</v>
      </c>
      <c r="BA81">
        <f>MAX(J81:AQ81)</f>
        <v>7</v>
      </c>
      <c r="BB81">
        <f>COUNTIF(D81:AX81,BA81)</f>
        <v>1</v>
      </c>
      <c r="BD81">
        <f>AN81</f>
        <v>0</v>
      </c>
      <c r="BE81">
        <f>AO81</f>
        <v>0</v>
      </c>
      <c r="BF81">
        <f>AP81</f>
        <v>0</v>
      </c>
      <c r="BG81" s="56">
        <f>BD81/$BA81</f>
        <v>0</v>
      </c>
      <c r="BH81" s="56">
        <f>BE81/$BA81</f>
        <v>0</v>
      </c>
      <c r="BI81" s="56">
        <f>BF81/$BA81</f>
        <v>0</v>
      </c>
      <c r="BJ81" s="56"/>
    </row>
    <row r="82" spans="1:66" x14ac:dyDescent="0.25">
      <c r="A82" t="str">
        <f>VLOOKUP(C82,region!$D$3:$E$229,2,0)</f>
        <v>WESTERN EUROPE</v>
      </c>
      <c r="B82" t="str">
        <f>C82</f>
        <v>Denmark</v>
      </c>
      <c r="C82" s="36" t="s">
        <v>114</v>
      </c>
      <c r="D82">
        <v>39.990400000000001</v>
      </c>
      <c r="E82">
        <v>39.990400000000001</v>
      </c>
      <c r="F82">
        <v>39.990400000000001</v>
      </c>
      <c r="G82">
        <v>35.429070000000003</v>
      </c>
      <c r="H82">
        <v>48.74147</v>
      </c>
      <c r="I82">
        <v>47.822890000000001</v>
      </c>
      <c r="J82">
        <v>51.456449999999997</v>
      </c>
      <c r="K82">
        <v>49.353499999999997</v>
      </c>
      <c r="L82">
        <v>52.683959999999999</v>
      </c>
      <c r="M82">
        <v>53.385240000000003</v>
      </c>
      <c r="N82">
        <v>54.30856</v>
      </c>
      <c r="O82">
        <v>54.482280000000003</v>
      </c>
      <c r="P82">
        <v>54.342260000000003</v>
      </c>
      <c r="Q82">
        <v>53.150829999999999</v>
      </c>
      <c r="R82">
        <v>53.667850000000001</v>
      </c>
      <c r="S82">
        <v>54.371279999999999</v>
      </c>
      <c r="T82">
        <v>53.935890000000001</v>
      </c>
      <c r="U82">
        <v>54.274520000000003</v>
      </c>
      <c r="V82">
        <v>51.095579999999998</v>
      </c>
      <c r="W82">
        <v>51.813330000000001</v>
      </c>
      <c r="X82">
        <v>51.743679999999998</v>
      </c>
      <c r="Y82">
        <v>52.20129</v>
      </c>
      <c r="Z82">
        <v>52.745840000000001</v>
      </c>
      <c r="AA82">
        <v>53.699649999999998</v>
      </c>
      <c r="AB82">
        <v>50.376559999999998</v>
      </c>
      <c r="AC82">
        <v>51.827539999999999</v>
      </c>
      <c r="AD82">
        <v>50.616669999999999</v>
      </c>
      <c r="AE82">
        <v>50.616669999999999</v>
      </c>
      <c r="AF82">
        <v>50.616669999999999</v>
      </c>
      <c r="AG82">
        <v>56.283819999999999</v>
      </c>
      <c r="AH82">
        <v>58.515129999999999</v>
      </c>
      <c r="AI82">
        <v>56.319040000000001</v>
      </c>
      <c r="AJ82">
        <v>56.53557</v>
      </c>
      <c r="AK82">
        <v>57.998919999999998</v>
      </c>
      <c r="AL82">
        <v>58.791679999999999</v>
      </c>
      <c r="AM82">
        <v>58.94697</v>
      </c>
      <c r="AN82">
        <v>57.990279999999998</v>
      </c>
      <c r="AO82">
        <v>57.37379</v>
      </c>
      <c r="AP82">
        <v>57.810429999999997</v>
      </c>
      <c r="AQ82">
        <v>58.353340000000003</v>
      </c>
      <c r="AR82">
        <v>58.268689999999999</v>
      </c>
      <c r="AS82">
        <v>57.87433</v>
      </c>
      <c r="AT82">
        <v>57.645699999999998</v>
      </c>
      <c r="AU82">
        <v>57.491689999999998</v>
      </c>
      <c r="AV82">
        <v>58.309370000000001</v>
      </c>
      <c r="AW82">
        <v>58.309370000000001</v>
      </c>
      <c r="AX82">
        <v>58.309370000000001</v>
      </c>
      <c r="BK82">
        <f t="shared" ref="BK82" si="154">SLOPE(AK82:AO82,$AK$1:$AO$1)</f>
        <v>-0.20516599999999982</v>
      </c>
      <c r="BL82">
        <f t="shared" ref="BL82" si="155">SLOPE(AQ82:AU82,$AQ$1:$AU$1)</f>
        <v>-0.23462900000000103</v>
      </c>
      <c r="BM82">
        <f t="shared" ref="BM82" si="156">ABS(BL82-BK82)</f>
        <v>2.946300000000121E-2</v>
      </c>
      <c r="BN82">
        <f t="shared" ref="BN82" si="157">BL82-BK82</f>
        <v>-2.946300000000121E-2</v>
      </c>
    </row>
    <row r="83" spans="1:66" x14ac:dyDescent="0.25">
      <c r="C83" s="36"/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3</v>
      </c>
      <c r="R83">
        <v>4</v>
      </c>
      <c r="S83">
        <v>2</v>
      </c>
      <c r="T83">
        <v>2</v>
      </c>
      <c r="U83">
        <v>9</v>
      </c>
      <c r="V83">
        <v>2</v>
      </c>
      <c r="W83">
        <v>2</v>
      </c>
      <c r="X83">
        <v>3</v>
      </c>
      <c r="Y83">
        <v>4</v>
      </c>
      <c r="Z83">
        <v>2</v>
      </c>
      <c r="AA83">
        <v>0</v>
      </c>
      <c r="AB83">
        <v>7</v>
      </c>
      <c r="AC83">
        <v>3</v>
      </c>
      <c r="AD83">
        <v>5</v>
      </c>
      <c r="AE83">
        <v>6</v>
      </c>
      <c r="AF83">
        <v>4</v>
      </c>
      <c r="AG83">
        <v>1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3</v>
      </c>
      <c r="AN83">
        <v>1</v>
      </c>
      <c r="AO83">
        <v>3</v>
      </c>
      <c r="AP83">
        <v>1</v>
      </c>
      <c r="AQ83">
        <v>3</v>
      </c>
      <c r="AR83">
        <v>1</v>
      </c>
      <c r="AZ83">
        <f>INDEX($D$1:$AX83,1,MATCH($BA83,$D83:$AX83,0))</f>
        <v>1987</v>
      </c>
      <c r="BA83">
        <f>MAX(J83:AQ83)</f>
        <v>9</v>
      </c>
      <c r="BB83">
        <f>COUNTIF(D83:AX83,BA83)</f>
        <v>1</v>
      </c>
      <c r="BD83">
        <f>AN83</f>
        <v>1</v>
      </c>
      <c r="BE83">
        <f>AO83</f>
        <v>3</v>
      </c>
      <c r="BF83">
        <f>AP83</f>
        <v>1</v>
      </c>
      <c r="BG83" s="56">
        <f>BD83/$BA83</f>
        <v>0.1111111111111111</v>
      </c>
      <c r="BH83" s="56">
        <f>BE83/$BA83</f>
        <v>0.33333333333333331</v>
      </c>
      <c r="BI83" s="56">
        <f>BF83/$BA83</f>
        <v>0.1111111111111111</v>
      </c>
      <c r="BJ83" s="56"/>
    </row>
    <row r="84" spans="1:66" x14ac:dyDescent="0.25">
      <c r="A84" t="str">
        <f>VLOOKUP(C84,region!$D$3:$E$229,2,0)</f>
        <v>WESTERN EUROPE</v>
      </c>
      <c r="B84" t="str">
        <f>C84</f>
        <v>Finland</v>
      </c>
      <c r="C84" s="36" t="s">
        <v>128</v>
      </c>
      <c r="D84">
        <v>49.972769999999997</v>
      </c>
      <c r="E84">
        <v>49.972769999999997</v>
      </c>
      <c r="F84">
        <v>49.972769999999997</v>
      </c>
      <c r="G84">
        <v>50.218249999999998</v>
      </c>
      <c r="H84">
        <v>49.207479999999997</v>
      </c>
      <c r="I84">
        <v>49.936790000000002</v>
      </c>
      <c r="J84">
        <v>52.482529999999997</v>
      </c>
      <c r="K84">
        <v>51.995010000000001</v>
      </c>
      <c r="L84">
        <v>49.708629999999999</v>
      </c>
      <c r="M84">
        <v>51.847749999999998</v>
      </c>
      <c r="N84">
        <v>52.52149</v>
      </c>
      <c r="O84">
        <v>51.22043</v>
      </c>
      <c r="P84">
        <v>51.362029999999997</v>
      </c>
      <c r="Q84">
        <v>52.476640000000003</v>
      </c>
      <c r="R84">
        <v>53.270539999999997</v>
      </c>
      <c r="S84">
        <v>54.145269999999996</v>
      </c>
      <c r="T84">
        <v>51.272640000000003</v>
      </c>
      <c r="U84">
        <v>51.587870000000002</v>
      </c>
      <c r="V84">
        <v>54.038670000000003</v>
      </c>
      <c r="W84">
        <v>54.758789999999998</v>
      </c>
      <c r="X84">
        <v>52.627310000000001</v>
      </c>
      <c r="Y84">
        <v>52.920250000000003</v>
      </c>
      <c r="Z84">
        <v>56.98113</v>
      </c>
      <c r="AA84">
        <v>58.473089999999999</v>
      </c>
      <c r="AB84">
        <v>59.224780000000003</v>
      </c>
      <c r="AC84">
        <v>57.645380000000003</v>
      </c>
      <c r="AD84">
        <v>57.602130000000002</v>
      </c>
      <c r="AE84">
        <v>58.148470000000003</v>
      </c>
      <c r="AF84">
        <v>61.225900000000003</v>
      </c>
      <c r="AG84">
        <v>60.002630000000003</v>
      </c>
      <c r="AH84">
        <v>61.697240000000001</v>
      </c>
      <c r="AI84">
        <v>61.062930000000001</v>
      </c>
      <c r="AJ84">
        <v>61.528100000000002</v>
      </c>
      <c r="AK84">
        <v>61.974379999999996</v>
      </c>
      <c r="AL84">
        <v>62.15551</v>
      </c>
      <c r="AM84">
        <v>62.15551</v>
      </c>
      <c r="AN84">
        <v>62.593890000000002</v>
      </c>
      <c r="AO84">
        <v>63.417340000000003</v>
      </c>
      <c r="AP84">
        <v>63.417340000000003</v>
      </c>
      <c r="AQ84">
        <v>62.812429999999999</v>
      </c>
      <c r="AR84">
        <v>60.10089</v>
      </c>
      <c r="AS84">
        <v>61.256590000000003</v>
      </c>
      <c r="AT84">
        <v>60.982059999999997</v>
      </c>
      <c r="AU84">
        <v>60.130859999999998</v>
      </c>
      <c r="AV84">
        <v>60.408700000000003</v>
      </c>
      <c r="AW84">
        <v>60.408700000000003</v>
      </c>
      <c r="AX84">
        <v>60.408700000000003</v>
      </c>
      <c r="BK84">
        <f t="shared" ref="BK84" si="158">SLOPE(AK84:AO84,$AK$1:$AO$1)</f>
        <v>0.3324300000000015</v>
      </c>
      <c r="BL84">
        <f t="shared" ref="BL84" si="159">SLOPE(AQ84:AU84,$AQ$1:$AU$1)</f>
        <v>-0.4481970000000004</v>
      </c>
      <c r="BM84">
        <f t="shared" ref="BM84" si="160">ABS(BL84-BK84)</f>
        <v>0.78062700000000196</v>
      </c>
      <c r="BN84">
        <f t="shared" ref="BN84" si="161">BL84-BK84</f>
        <v>-0.78062700000000196</v>
      </c>
    </row>
    <row r="85" spans="1:66" x14ac:dyDescent="0.25">
      <c r="C85" s="36"/>
      <c r="J85">
        <v>4</v>
      </c>
      <c r="K85">
        <v>0</v>
      </c>
      <c r="L85">
        <v>7</v>
      </c>
      <c r="M85">
        <v>3</v>
      </c>
      <c r="N85">
        <v>2</v>
      </c>
      <c r="O85">
        <v>6</v>
      </c>
      <c r="P85">
        <v>3</v>
      </c>
      <c r="Q85">
        <v>3</v>
      </c>
      <c r="R85">
        <v>0</v>
      </c>
      <c r="S85">
        <v>0</v>
      </c>
      <c r="T85">
        <v>7</v>
      </c>
      <c r="U85">
        <v>4</v>
      </c>
      <c r="V85">
        <v>2</v>
      </c>
      <c r="W85">
        <v>2</v>
      </c>
      <c r="X85">
        <v>6</v>
      </c>
      <c r="Y85">
        <v>4</v>
      </c>
      <c r="Z85">
        <v>0</v>
      </c>
      <c r="AA85">
        <v>0</v>
      </c>
      <c r="AB85">
        <v>1</v>
      </c>
      <c r="AC85">
        <v>1</v>
      </c>
      <c r="AD85">
        <v>3</v>
      </c>
      <c r="AE85">
        <v>1</v>
      </c>
      <c r="AF85">
        <v>3</v>
      </c>
      <c r="AG85">
        <v>1</v>
      </c>
      <c r="AH85">
        <v>5</v>
      </c>
      <c r="AI85">
        <v>4</v>
      </c>
      <c r="AJ85">
        <v>2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  <c r="AQ85">
        <v>0</v>
      </c>
      <c r="AR85">
        <v>1</v>
      </c>
      <c r="AZ85">
        <f>INDEX($D$1:$AX85,1,MATCH($BA85,$D85:$AX85,0))</f>
        <v>1978</v>
      </c>
      <c r="BA85">
        <f>MAX(J85:AQ85)</f>
        <v>7</v>
      </c>
      <c r="BB85">
        <f>COUNTIF(D85:AX85,BA85)</f>
        <v>2</v>
      </c>
      <c r="BD85">
        <f>AN85</f>
        <v>0</v>
      </c>
      <c r="BE85">
        <f>AO85</f>
        <v>0</v>
      </c>
      <c r="BF85">
        <f>AP85</f>
        <v>1</v>
      </c>
      <c r="BG85" s="56">
        <f>BD85/$BA85</f>
        <v>0</v>
      </c>
      <c r="BH85" s="56">
        <f>BE85/$BA85</f>
        <v>0</v>
      </c>
      <c r="BI85" s="56">
        <f>BF85/$BA85</f>
        <v>0.14285714285714285</v>
      </c>
      <c r="BJ85" s="56"/>
    </row>
    <row r="86" spans="1:66" x14ac:dyDescent="0.25">
      <c r="A86" t="str">
        <f>VLOOKUP(C86,region!$D$3:$E$229,2,0)</f>
        <v>WESTERN EUROPE</v>
      </c>
      <c r="B86" t="str">
        <f>C86</f>
        <v>France</v>
      </c>
      <c r="C86" s="36" t="s">
        <v>129</v>
      </c>
      <c r="D86">
        <v>36.957680000000003</v>
      </c>
      <c r="E86">
        <v>36.957680000000003</v>
      </c>
      <c r="F86">
        <v>36.957680000000003</v>
      </c>
      <c r="G86">
        <v>36.957680000000003</v>
      </c>
      <c r="H86">
        <v>39.347320000000003</v>
      </c>
      <c r="I86">
        <v>39.347320000000003</v>
      </c>
      <c r="J86">
        <v>39.347320000000003</v>
      </c>
      <c r="K86">
        <v>39.347320000000003</v>
      </c>
      <c r="L86">
        <v>39.347320000000003</v>
      </c>
      <c r="M86">
        <v>39.347320000000003</v>
      </c>
      <c r="N86">
        <v>39.347320000000003</v>
      </c>
      <c r="O86">
        <v>39.347320000000003</v>
      </c>
      <c r="P86">
        <v>39.347320000000003</v>
      </c>
      <c r="Q86">
        <v>44.05039</v>
      </c>
      <c r="R86">
        <v>44.05039</v>
      </c>
      <c r="S86">
        <v>44.05039</v>
      </c>
      <c r="T86">
        <v>48.39199</v>
      </c>
      <c r="U86">
        <v>49.14481</v>
      </c>
      <c r="V86">
        <v>49.777540000000002</v>
      </c>
      <c r="W86">
        <v>50.661940000000001</v>
      </c>
      <c r="X86">
        <v>50.661940000000001</v>
      </c>
      <c r="Y86">
        <v>50.661940000000001</v>
      </c>
      <c r="Z86">
        <v>50.661940000000001</v>
      </c>
      <c r="AA86">
        <v>50.661940000000001</v>
      </c>
      <c r="AB86">
        <v>53.754550000000002</v>
      </c>
      <c r="AC86">
        <v>53.754550000000002</v>
      </c>
      <c r="AD86">
        <v>53.754550000000002</v>
      </c>
      <c r="AE86">
        <v>53.754550000000002</v>
      </c>
      <c r="AF86">
        <v>53.754550000000002</v>
      </c>
      <c r="AG86">
        <v>55.469160000000002</v>
      </c>
      <c r="AH86">
        <v>55.407649999999997</v>
      </c>
      <c r="AI86">
        <v>55.407649999999997</v>
      </c>
      <c r="AJ86">
        <v>55.51728</v>
      </c>
      <c r="AK86">
        <v>56.552030000000002</v>
      </c>
      <c r="AL86">
        <v>55.91874</v>
      </c>
      <c r="AM86">
        <v>55.473399999999998</v>
      </c>
      <c r="AN86">
        <v>55.082459999999998</v>
      </c>
      <c r="AO86">
        <v>55.22589</v>
      </c>
      <c r="AP86">
        <v>54.854170000000003</v>
      </c>
      <c r="AQ86">
        <v>55.217419999999997</v>
      </c>
      <c r="AR86">
        <v>55.217419999999997</v>
      </c>
      <c r="AS86">
        <v>55.217419999999997</v>
      </c>
      <c r="AT86">
        <v>56.248269999999998</v>
      </c>
      <c r="AU86">
        <v>56.119280000000003</v>
      </c>
      <c r="AV86">
        <v>55.883459999999999</v>
      </c>
      <c r="AW86">
        <v>55.883459999999999</v>
      </c>
      <c r="AX86">
        <v>55.883459999999999</v>
      </c>
      <c r="BK86">
        <f t="shared" ref="BK86" si="162">SLOPE(AK86:AO86,$AK$1:$AO$1)</f>
        <v>-0.34885600000000067</v>
      </c>
      <c r="BL86">
        <f t="shared" ref="BL86" si="163">SLOPE(AQ86:AU86,$AQ$1:$AU$1)</f>
        <v>0.28345700000000135</v>
      </c>
      <c r="BM86">
        <f t="shared" ref="BM86" si="164">ABS(BL86-BK86)</f>
        <v>0.63231300000000201</v>
      </c>
      <c r="BN86">
        <f t="shared" ref="BN86" si="165">BL86-BK86</f>
        <v>0.63231300000000201</v>
      </c>
    </row>
    <row r="87" spans="1:66" x14ac:dyDescent="0.25">
      <c r="C87" s="36"/>
      <c r="J87">
        <v>0</v>
      </c>
      <c r="K87">
        <v>3</v>
      </c>
      <c r="L87">
        <v>2</v>
      </c>
      <c r="M87">
        <v>3</v>
      </c>
      <c r="N87">
        <v>3</v>
      </c>
      <c r="O87">
        <v>2</v>
      </c>
      <c r="P87">
        <v>6</v>
      </c>
      <c r="Q87">
        <v>3</v>
      </c>
      <c r="R87">
        <v>1</v>
      </c>
      <c r="S87">
        <v>1</v>
      </c>
      <c r="T87">
        <v>3</v>
      </c>
      <c r="U87">
        <v>0</v>
      </c>
      <c r="V87">
        <v>3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1</v>
      </c>
      <c r="AQ87">
        <v>0</v>
      </c>
      <c r="AR87">
        <v>0</v>
      </c>
      <c r="AZ87">
        <f>INDEX($D$1:$AX87,1,MATCH($BA87,$D87:$AX87,0))</f>
        <v>1982</v>
      </c>
      <c r="BA87">
        <f>MAX(J87:AQ87)</f>
        <v>6</v>
      </c>
      <c r="BB87">
        <f>COUNTIF(D87:AX87,BA87)</f>
        <v>1</v>
      </c>
      <c r="BD87">
        <f>AN87</f>
        <v>0</v>
      </c>
      <c r="BE87">
        <f>AO87</f>
        <v>0</v>
      </c>
      <c r="BF87">
        <f>AP87</f>
        <v>1</v>
      </c>
      <c r="BG87" s="56">
        <f>BD87/$BA87</f>
        <v>0</v>
      </c>
      <c r="BH87" s="56">
        <f>BE87/$BA87</f>
        <v>0</v>
      </c>
      <c r="BI87" s="56">
        <f>BF87/$BA87</f>
        <v>0.16666666666666666</v>
      </c>
      <c r="BJ87" s="56"/>
    </row>
    <row r="88" spans="1:66" x14ac:dyDescent="0.25">
      <c r="A88" t="str">
        <f>VLOOKUP(C88,region!$D$3:$E$229,2,0)</f>
        <v>WESTERN EUROPE</v>
      </c>
      <c r="B88" t="str">
        <f>C88</f>
        <v>Greece</v>
      </c>
      <c r="C88" s="36" t="s">
        <v>138</v>
      </c>
      <c r="D88">
        <v>35.424280000000003</v>
      </c>
      <c r="E88">
        <v>35.424280000000003</v>
      </c>
      <c r="F88">
        <v>35.424280000000003</v>
      </c>
      <c r="G88">
        <v>40.430039999999998</v>
      </c>
      <c r="H88">
        <v>40.694899999999997</v>
      </c>
      <c r="I88">
        <v>37.533920000000002</v>
      </c>
      <c r="J88">
        <v>36.956389999999999</v>
      </c>
      <c r="K88">
        <v>37.138190000000002</v>
      </c>
      <c r="L88">
        <v>38.789870000000001</v>
      </c>
      <c r="M88">
        <v>40.994390000000003</v>
      </c>
      <c r="N88">
        <v>41.620959999999997</v>
      </c>
      <c r="O88">
        <v>40.645769999999999</v>
      </c>
      <c r="P88">
        <v>41.811030000000002</v>
      </c>
      <c r="Q88">
        <v>43.078069999999997</v>
      </c>
      <c r="R88">
        <v>44.930210000000002</v>
      </c>
      <c r="S88">
        <v>46.086469999999998</v>
      </c>
      <c r="T88">
        <v>50.589550000000003</v>
      </c>
      <c r="U88">
        <v>55.18327</v>
      </c>
      <c r="V88">
        <v>52.24559</v>
      </c>
      <c r="W88">
        <v>52.24559</v>
      </c>
      <c r="X88">
        <v>53.378590000000003</v>
      </c>
      <c r="Y88">
        <v>52.921669999999999</v>
      </c>
      <c r="Z88">
        <v>52.820659999999997</v>
      </c>
      <c r="AA88">
        <v>53.984340000000003</v>
      </c>
      <c r="AB88">
        <v>56.64949</v>
      </c>
      <c r="AC88">
        <v>56.64949</v>
      </c>
      <c r="AD88">
        <v>56.64949</v>
      </c>
      <c r="AE88">
        <v>54.615960000000001</v>
      </c>
      <c r="AF88">
        <v>54.615960000000001</v>
      </c>
      <c r="AG88">
        <v>54.615960000000001</v>
      </c>
      <c r="AH88">
        <v>54.615960000000001</v>
      </c>
      <c r="AI88">
        <v>55.545000000000002</v>
      </c>
      <c r="AJ88">
        <v>55.170439999999999</v>
      </c>
      <c r="AK88">
        <v>55.170439999999999</v>
      </c>
      <c r="AL88">
        <v>60.901629999999997</v>
      </c>
      <c r="AM88">
        <v>61.48283</v>
      </c>
      <c r="AN88">
        <v>61.48283</v>
      </c>
      <c r="AO88">
        <v>59.494010000000003</v>
      </c>
      <c r="AP88">
        <v>59.32105</v>
      </c>
      <c r="AQ88">
        <v>59.32105</v>
      </c>
      <c r="AR88">
        <v>59.857750000000003</v>
      </c>
      <c r="AS88">
        <v>59.813760000000002</v>
      </c>
      <c r="AT88">
        <v>59.056579999999997</v>
      </c>
      <c r="AU88">
        <v>58.787379999999999</v>
      </c>
      <c r="AV88">
        <v>57.777450000000002</v>
      </c>
      <c r="AW88">
        <v>57.777450000000002</v>
      </c>
      <c r="AX88">
        <v>57.777450000000002</v>
      </c>
      <c r="BK88">
        <f t="shared" ref="BK88" si="166">SLOPE(AK88:AO88,$AK$1:$AO$1)</f>
        <v>0.92283400000000104</v>
      </c>
      <c r="BL88">
        <f t="shared" ref="BL88" si="167">SLOPE(AQ88:AU88,$AQ$1:$AU$1)</f>
        <v>-0.18685100000000077</v>
      </c>
      <c r="BM88">
        <f t="shared" ref="BM88" si="168">ABS(BL88-BK88)</f>
        <v>1.1096850000000018</v>
      </c>
      <c r="BN88">
        <f t="shared" ref="BN88" si="169">BL88-BK88</f>
        <v>-1.1096850000000018</v>
      </c>
    </row>
    <row r="89" spans="1:66" x14ac:dyDescent="0.25">
      <c r="C89" s="36"/>
      <c r="J89">
        <v>4</v>
      </c>
      <c r="K89">
        <v>3</v>
      </c>
      <c r="L89">
        <v>4</v>
      </c>
      <c r="M89">
        <v>2</v>
      </c>
      <c r="N89">
        <v>2</v>
      </c>
      <c r="O89">
        <v>3</v>
      </c>
      <c r="P89">
        <v>5</v>
      </c>
      <c r="Q89">
        <v>3</v>
      </c>
      <c r="R89">
        <v>0</v>
      </c>
      <c r="S89">
        <v>3</v>
      </c>
      <c r="T89">
        <v>5</v>
      </c>
      <c r="U89">
        <v>3</v>
      </c>
      <c r="V89">
        <v>1</v>
      </c>
      <c r="W89">
        <v>0</v>
      </c>
      <c r="X89">
        <v>0</v>
      </c>
      <c r="Y89">
        <v>0</v>
      </c>
      <c r="Z89">
        <v>1</v>
      </c>
      <c r="AA89">
        <v>1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1</v>
      </c>
      <c r="AI89">
        <v>1</v>
      </c>
      <c r="AJ89">
        <v>0</v>
      </c>
      <c r="AK89">
        <v>3</v>
      </c>
      <c r="AL89">
        <v>2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Z89">
        <f>INDEX($D$1:$AX89,1,MATCH($BA89,$D89:$AX89,0))</f>
        <v>1982</v>
      </c>
      <c r="BA89">
        <f>MAX(J89:AQ89)</f>
        <v>5</v>
      </c>
      <c r="BB89">
        <f>COUNTIF(D89:AX89,BA89)</f>
        <v>2</v>
      </c>
      <c r="BD89">
        <f>AN89</f>
        <v>0</v>
      </c>
      <c r="BE89">
        <f>AO89</f>
        <v>0</v>
      </c>
      <c r="BF89">
        <f>AP89</f>
        <v>0</v>
      </c>
      <c r="BG89" s="56">
        <f>BD89/$BA89</f>
        <v>0</v>
      </c>
      <c r="BH89" s="56">
        <f>BE89/$BA89</f>
        <v>0</v>
      </c>
      <c r="BI89" s="56">
        <f>BF89/$BA89</f>
        <v>0</v>
      </c>
      <c r="BJ89" s="56"/>
    </row>
    <row r="90" spans="1:66" x14ac:dyDescent="0.25">
      <c r="A90" t="str">
        <f>VLOOKUP(C90,region!$D$3:$E$229,2,0)</f>
        <v>WESTERN EUROPE</v>
      </c>
      <c r="B90" t="str">
        <f>C90</f>
        <v>Iceland</v>
      </c>
      <c r="C90" s="36" t="s">
        <v>152</v>
      </c>
      <c r="D90">
        <v>22.619050000000001</v>
      </c>
      <c r="E90">
        <v>22.619050000000001</v>
      </c>
      <c r="F90">
        <v>22.619050000000001</v>
      </c>
      <c r="G90">
        <v>24.04372</v>
      </c>
      <c r="H90">
        <v>20.105820000000001</v>
      </c>
      <c r="I90">
        <v>17.21612</v>
      </c>
      <c r="J90">
        <v>21.484380000000002</v>
      </c>
      <c r="K90">
        <v>21.68675</v>
      </c>
      <c r="L90">
        <v>21.68675</v>
      </c>
      <c r="M90">
        <v>21.68675</v>
      </c>
      <c r="N90">
        <v>21.68675</v>
      </c>
      <c r="O90">
        <v>21.68675</v>
      </c>
      <c r="P90">
        <v>21.68675</v>
      </c>
      <c r="Q90">
        <v>21.68675</v>
      </c>
      <c r="R90">
        <v>21.68675</v>
      </c>
      <c r="S90">
        <v>21.68675</v>
      </c>
      <c r="T90">
        <v>21.68675</v>
      </c>
      <c r="U90">
        <v>21.68675</v>
      </c>
      <c r="V90">
        <v>21.68675</v>
      </c>
      <c r="W90">
        <v>21.68675</v>
      </c>
      <c r="X90">
        <v>21.68675</v>
      </c>
      <c r="Y90">
        <v>21.68675</v>
      </c>
      <c r="Z90">
        <v>21.68675</v>
      </c>
      <c r="AA90">
        <v>21.68675</v>
      </c>
      <c r="AB90">
        <v>21.68675</v>
      </c>
      <c r="AC90">
        <v>21.68675</v>
      </c>
      <c r="AD90">
        <v>21.68675</v>
      </c>
      <c r="AE90">
        <v>58.374380000000002</v>
      </c>
      <c r="AF90">
        <v>58.374380000000002</v>
      </c>
      <c r="AG90">
        <v>62.453989999999997</v>
      </c>
      <c r="AH90">
        <v>64.418210000000002</v>
      </c>
      <c r="AI90">
        <v>62.149079999999998</v>
      </c>
      <c r="AJ90">
        <v>61.457859999999997</v>
      </c>
      <c r="AK90">
        <v>64.268680000000003</v>
      </c>
      <c r="AL90">
        <v>66.560959999999994</v>
      </c>
      <c r="AM90">
        <v>67.570350000000005</v>
      </c>
      <c r="AN90">
        <v>67.176919999999996</v>
      </c>
      <c r="AO90">
        <v>67.466819999999998</v>
      </c>
      <c r="AP90">
        <v>66.170389999999998</v>
      </c>
      <c r="AQ90">
        <v>65.913039999999995</v>
      </c>
      <c r="AR90">
        <v>66.723510000000005</v>
      </c>
      <c r="AS90">
        <v>66.723510000000005</v>
      </c>
      <c r="AT90">
        <v>64.454750000000004</v>
      </c>
      <c r="AU90">
        <v>64.454750000000004</v>
      </c>
      <c r="AV90">
        <v>64.454750000000004</v>
      </c>
      <c r="AW90">
        <v>64.454750000000004</v>
      </c>
      <c r="AX90">
        <v>64.454750000000004</v>
      </c>
      <c r="BK90">
        <f t="shared" ref="BK90" si="170">SLOPE(AK90:AO90,$AK$1:$AO$1)</f>
        <v>0.70122399999999918</v>
      </c>
      <c r="BL90">
        <f t="shared" ref="BL90" si="171">SLOPE(AQ90:AU90,$AQ$1:$AU$1)</f>
        <v>-0.51853399999999827</v>
      </c>
      <c r="BM90">
        <f t="shared" ref="BM90" si="172">ABS(BL90-BK90)</f>
        <v>1.2197579999999975</v>
      </c>
      <c r="BN90">
        <f t="shared" ref="BN90" si="173">BL90-BK90</f>
        <v>-1.2197579999999975</v>
      </c>
    </row>
    <row r="91" spans="1:66" x14ac:dyDescent="0.25">
      <c r="C91" s="36"/>
      <c r="J91">
        <v>1</v>
      </c>
      <c r="K91">
        <v>3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3</v>
      </c>
      <c r="V91">
        <v>4</v>
      </c>
      <c r="W91">
        <v>4</v>
      </c>
      <c r="X91">
        <v>3</v>
      </c>
      <c r="Y91">
        <v>4</v>
      </c>
      <c r="Z91">
        <v>4</v>
      </c>
      <c r="AA91">
        <v>4</v>
      </c>
      <c r="AB91">
        <v>5</v>
      </c>
      <c r="AC91">
        <v>3</v>
      </c>
      <c r="AD91">
        <v>5</v>
      </c>
      <c r="AE91">
        <v>14</v>
      </c>
      <c r="AF91">
        <v>2</v>
      </c>
      <c r="AG91">
        <v>0</v>
      </c>
      <c r="AH91">
        <v>1</v>
      </c>
      <c r="AI91">
        <v>2</v>
      </c>
      <c r="AJ91">
        <v>0</v>
      </c>
      <c r="AK91">
        <v>0</v>
      </c>
      <c r="AL91">
        <v>1</v>
      </c>
      <c r="AM91">
        <v>1</v>
      </c>
      <c r="AN91">
        <v>1</v>
      </c>
      <c r="AO91">
        <v>2</v>
      </c>
      <c r="AP91">
        <v>1</v>
      </c>
      <c r="AQ91">
        <v>1</v>
      </c>
      <c r="AR91">
        <v>1</v>
      </c>
      <c r="AZ91">
        <f>INDEX($D$1:$AX91,1,MATCH($BA91,$D91:$AX91,0))</f>
        <v>1997</v>
      </c>
      <c r="BA91">
        <f>MAX(J91:AQ91)</f>
        <v>14</v>
      </c>
      <c r="BB91">
        <f>COUNTIF(D91:AX91,BA91)</f>
        <v>1</v>
      </c>
      <c r="BD91">
        <f>AN91</f>
        <v>1</v>
      </c>
      <c r="BE91">
        <f>AO91</f>
        <v>2</v>
      </c>
      <c r="BF91">
        <f>AP91</f>
        <v>1</v>
      </c>
      <c r="BG91" s="56">
        <f>BD91/$BA91</f>
        <v>7.1428571428571425E-2</v>
      </c>
      <c r="BH91" s="56">
        <f>BE91/$BA91</f>
        <v>0.14285714285714285</v>
      </c>
      <c r="BI91" s="56">
        <f>BF91/$BA91</f>
        <v>7.1428571428571425E-2</v>
      </c>
      <c r="BJ91" s="56"/>
    </row>
    <row r="92" spans="1:66" x14ac:dyDescent="0.25">
      <c r="A92" t="str">
        <f>VLOOKUP(C92,region!$D$3:$E$229,2,0)</f>
        <v>WESTERN EUROPE</v>
      </c>
      <c r="B92" t="str">
        <f>C92</f>
        <v>Ireland</v>
      </c>
      <c r="C92" s="36" t="s">
        <v>157</v>
      </c>
      <c r="D92">
        <v>41.224879999999999</v>
      </c>
      <c r="E92">
        <v>41.224879999999999</v>
      </c>
      <c r="F92">
        <v>41.224879999999999</v>
      </c>
      <c r="G92">
        <v>41.224879999999999</v>
      </c>
      <c r="H92">
        <v>41.224879999999999</v>
      </c>
      <c r="I92">
        <v>41.224879999999999</v>
      </c>
      <c r="J92">
        <v>41.224879999999999</v>
      </c>
      <c r="K92">
        <v>45.469749999999998</v>
      </c>
      <c r="L92">
        <v>45.011890000000001</v>
      </c>
      <c r="M92">
        <v>46.999400000000001</v>
      </c>
      <c r="N92">
        <v>45.64217</v>
      </c>
      <c r="O92">
        <v>45.331130000000002</v>
      </c>
      <c r="P92">
        <v>45.561450000000001</v>
      </c>
      <c r="Q92">
        <v>45.36401</v>
      </c>
      <c r="R92">
        <v>45.773780000000002</v>
      </c>
      <c r="S92">
        <v>42.583150000000003</v>
      </c>
      <c r="T92">
        <v>46.854239999999997</v>
      </c>
      <c r="U92">
        <v>46.854239999999997</v>
      </c>
      <c r="V92">
        <v>29.965160000000001</v>
      </c>
      <c r="W92">
        <v>29.314440000000001</v>
      </c>
      <c r="X92">
        <v>32.163350000000001</v>
      </c>
      <c r="Y92">
        <v>32.163350000000001</v>
      </c>
      <c r="Z92">
        <v>46.70187</v>
      </c>
      <c r="AA92">
        <v>47.408650000000002</v>
      </c>
      <c r="AB92">
        <v>48.761600000000001</v>
      </c>
      <c r="AC92">
        <v>49.048079999999999</v>
      </c>
      <c r="AD92">
        <v>49.048079999999999</v>
      </c>
      <c r="AE92">
        <v>48.561430000000001</v>
      </c>
      <c r="AF92">
        <v>51.958970000000001</v>
      </c>
      <c r="AG92">
        <v>55.261180000000003</v>
      </c>
      <c r="AH92">
        <v>55.066769999999998</v>
      </c>
      <c r="AI92">
        <v>55.984549999999999</v>
      </c>
      <c r="AJ92">
        <v>57.111130000000003</v>
      </c>
      <c r="AK92">
        <v>57.630839999999999</v>
      </c>
      <c r="AL92">
        <v>57.013179999999998</v>
      </c>
      <c r="AM92">
        <v>55.649619999999999</v>
      </c>
      <c r="AN92">
        <v>56.050620000000002</v>
      </c>
      <c r="AO92">
        <v>56.569110000000002</v>
      </c>
      <c r="AP92">
        <v>56.272260000000003</v>
      </c>
      <c r="AQ92">
        <v>56.850639999999999</v>
      </c>
      <c r="AR92">
        <v>54.815849999999998</v>
      </c>
      <c r="AS92">
        <v>54.815849999999998</v>
      </c>
      <c r="AT92">
        <v>54.54833</v>
      </c>
      <c r="AU92">
        <v>53.622529999999998</v>
      </c>
      <c r="AV92">
        <v>52.294670000000004</v>
      </c>
      <c r="AW92">
        <v>52.294670000000004</v>
      </c>
      <c r="AX92">
        <v>52.294670000000004</v>
      </c>
      <c r="BK92">
        <f t="shared" ref="BK92" si="174">SLOPE(AK92:AO92,$AK$1:$AO$1)</f>
        <v>-0.30860199999999904</v>
      </c>
      <c r="BL92">
        <f t="shared" ref="BL92" si="175">SLOPE(AQ92:AU92,$AQ$1:$AU$1)</f>
        <v>-0.67237399999999992</v>
      </c>
      <c r="BM92">
        <f t="shared" ref="BM92" si="176">ABS(BL92-BK92)</f>
        <v>0.36377200000000087</v>
      </c>
      <c r="BN92">
        <f t="shared" ref="BN92" si="177">BL92-BK92</f>
        <v>-0.36377200000000087</v>
      </c>
    </row>
    <row r="93" spans="1:66" x14ac:dyDescent="0.25">
      <c r="C93" s="36"/>
      <c r="J93">
        <v>2</v>
      </c>
      <c r="K93">
        <v>3</v>
      </c>
      <c r="L93">
        <v>0</v>
      </c>
      <c r="M93">
        <v>2</v>
      </c>
      <c r="N93">
        <v>1</v>
      </c>
      <c r="O93">
        <v>0</v>
      </c>
      <c r="P93">
        <v>1</v>
      </c>
      <c r="Q93">
        <v>1</v>
      </c>
      <c r="R93">
        <v>2</v>
      </c>
      <c r="S93">
        <v>11</v>
      </c>
      <c r="T93">
        <v>3</v>
      </c>
      <c r="U93">
        <v>2</v>
      </c>
      <c r="V93">
        <v>16</v>
      </c>
      <c r="W93">
        <v>7</v>
      </c>
      <c r="X93">
        <v>4</v>
      </c>
      <c r="Y93">
        <v>6</v>
      </c>
      <c r="Z93">
        <v>4</v>
      </c>
      <c r="AA93">
        <v>5</v>
      </c>
      <c r="AB93">
        <v>1</v>
      </c>
      <c r="AC93">
        <v>0</v>
      </c>
      <c r="AD93">
        <v>1</v>
      </c>
      <c r="AE93">
        <v>8</v>
      </c>
      <c r="AF93">
        <v>2</v>
      </c>
      <c r="AG93">
        <v>4</v>
      </c>
      <c r="AH93">
        <v>0</v>
      </c>
      <c r="AI93">
        <v>1</v>
      </c>
      <c r="AJ93">
        <v>1</v>
      </c>
      <c r="AK93">
        <v>0</v>
      </c>
      <c r="AL93">
        <v>2</v>
      </c>
      <c r="AM93">
        <v>1</v>
      </c>
      <c r="AN93">
        <v>0</v>
      </c>
      <c r="AO93">
        <v>1</v>
      </c>
      <c r="AP93">
        <v>2</v>
      </c>
      <c r="AQ93">
        <v>2</v>
      </c>
      <c r="AR93">
        <v>6</v>
      </c>
      <c r="AZ93">
        <f>INDEX($D$1:$AX93,1,MATCH($BA93,$D93:$AX93,0))</f>
        <v>1988</v>
      </c>
      <c r="BA93">
        <f>MAX(J93:AQ93)</f>
        <v>16</v>
      </c>
      <c r="BB93">
        <f>COUNTIF(D93:AX93,BA93)</f>
        <v>1</v>
      </c>
      <c r="BD93">
        <f>AN93</f>
        <v>0</v>
      </c>
      <c r="BE93">
        <f>AO93</f>
        <v>1</v>
      </c>
      <c r="BF93">
        <f>AP93</f>
        <v>2</v>
      </c>
      <c r="BG93" s="56">
        <f>BD93/$BA93</f>
        <v>0</v>
      </c>
      <c r="BH93" s="56">
        <f>BE93/$BA93</f>
        <v>6.25E-2</v>
      </c>
      <c r="BI93" s="56">
        <f>BF93/$BA93</f>
        <v>0.125</v>
      </c>
      <c r="BJ93" s="56"/>
    </row>
    <row r="94" spans="1:66" x14ac:dyDescent="0.25">
      <c r="A94" t="str">
        <f>VLOOKUP(C94,region!$D$3:$E$229,2,0)</f>
        <v>WESTERN EUROPE</v>
      </c>
      <c r="B94" t="str">
        <f>C94</f>
        <v>Italy</v>
      </c>
      <c r="C94" s="36" t="s">
        <v>160</v>
      </c>
      <c r="D94">
        <v>43.241999999999997</v>
      </c>
      <c r="E94">
        <v>43.241999999999997</v>
      </c>
      <c r="F94">
        <v>43.241999999999997</v>
      </c>
      <c r="G94">
        <v>45.811430000000001</v>
      </c>
      <c r="H94">
        <v>43.761139999999997</v>
      </c>
      <c r="I94">
        <v>42.724919999999997</v>
      </c>
      <c r="J94">
        <v>42.994399999999999</v>
      </c>
      <c r="K94">
        <v>41.411709999999999</v>
      </c>
      <c r="L94">
        <v>41.674759999999999</v>
      </c>
      <c r="M94">
        <v>41.65748</v>
      </c>
      <c r="N94">
        <v>42.037779999999998</v>
      </c>
      <c r="O94">
        <v>42.091740000000001</v>
      </c>
      <c r="P94">
        <v>42.091740000000001</v>
      </c>
      <c r="Q94">
        <v>43.211640000000003</v>
      </c>
      <c r="R94">
        <v>42.746940000000002</v>
      </c>
      <c r="S94">
        <v>43.019469999999998</v>
      </c>
      <c r="T94">
        <v>44.289319999999996</v>
      </c>
      <c r="U94">
        <v>44.732280000000003</v>
      </c>
      <c r="V94">
        <v>45.767699999999998</v>
      </c>
      <c r="W94">
        <v>45.826230000000002</v>
      </c>
      <c r="X94">
        <v>47.535640000000001</v>
      </c>
      <c r="Y94">
        <v>42.67454</v>
      </c>
      <c r="Z94">
        <v>42.67454</v>
      </c>
      <c r="AA94">
        <v>44.094380000000001</v>
      </c>
      <c r="AB94">
        <v>50.483530000000002</v>
      </c>
      <c r="AC94">
        <v>56.39396</v>
      </c>
      <c r="AD94">
        <v>56.148090000000003</v>
      </c>
      <c r="AE94">
        <v>55.841679999999997</v>
      </c>
      <c r="AF94">
        <v>56.219380000000001</v>
      </c>
      <c r="AG94">
        <v>55.999049999999997</v>
      </c>
      <c r="AH94">
        <v>55.867019999999997</v>
      </c>
      <c r="AI94">
        <v>57.275469999999999</v>
      </c>
      <c r="AJ94">
        <v>56.73395</v>
      </c>
      <c r="AK94">
        <v>56.894680000000001</v>
      </c>
      <c r="AL94">
        <v>58.052070000000001</v>
      </c>
      <c r="AM94">
        <v>58.582430000000002</v>
      </c>
      <c r="AN94">
        <v>59.212940000000003</v>
      </c>
      <c r="AO94">
        <v>59.614620000000002</v>
      </c>
      <c r="AP94">
        <v>59.472270000000002</v>
      </c>
      <c r="AQ94">
        <v>59.472270000000002</v>
      </c>
      <c r="AR94">
        <v>59.472270000000002</v>
      </c>
      <c r="AS94">
        <v>60.43741</v>
      </c>
      <c r="AT94">
        <v>62.26126</v>
      </c>
      <c r="AU94">
        <v>59.501750000000001</v>
      </c>
      <c r="AV94">
        <v>59.681370000000001</v>
      </c>
      <c r="AW94">
        <v>59.681370000000001</v>
      </c>
      <c r="AX94">
        <v>59.681370000000001</v>
      </c>
      <c r="BK94">
        <f t="shared" ref="BK94" si="178">SLOPE(AK94:AO94,$AK$1:$AO$1)</f>
        <v>0.66007500000000052</v>
      </c>
      <c r="BL94">
        <f t="shared" ref="BL94" si="179">SLOPE(AQ94:AU94,$AQ$1:$AU$1)</f>
        <v>0.28479499999999974</v>
      </c>
      <c r="BM94">
        <f t="shared" ref="BM94" si="180">ABS(BL94-BK94)</f>
        <v>0.37528000000000078</v>
      </c>
      <c r="BN94">
        <f t="shared" ref="BN94" si="181">BL94-BK94</f>
        <v>-0.37528000000000078</v>
      </c>
    </row>
    <row r="95" spans="1:66" x14ac:dyDescent="0.25">
      <c r="C95" s="36"/>
      <c r="J95">
        <v>2</v>
      </c>
      <c r="K95">
        <v>3</v>
      </c>
      <c r="L95">
        <v>2</v>
      </c>
      <c r="M95">
        <v>3</v>
      </c>
      <c r="N95">
        <v>2</v>
      </c>
      <c r="O95">
        <v>2</v>
      </c>
      <c r="P95">
        <v>2</v>
      </c>
      <c r="Q95">
        <v>2</v>
      </c>
      <c r="R95">
        <v>4</v>
      </c>
      <c r="S95">
        <v>3</v>
      </c>
      <c r="T95">
        <v>3</v>
      </c>
      <c r="U95">
        <v>3</v>
      </c>
      <c r="V95">
        <v>3</v>
      </c>
      <c r="W95">
        <v>4</v>
      </c>
      <c r="X95">
        <v>4</v>
      </c>
      <c r="Y95">
        <v>7</v>
      </c>
      <c r="Z95">
        <v>5</v>
      </c>
      <c r="AA95">
        <v>6</v>
      </c>
      <c r="AB95">
        <v>0</v>
      </c>
      <c r="AC95">
        <v>3</v>
      </c>
      <c r="AD95">
        <v>1</v>
      </c>
      <c r="AE95">
        <v>0</v>
      </c>
      <c r="AF95">
        <v>1</v>
      </c>
      <c r="AG95">
        <v>0</v>
      </c>
      <c r="AH95">
        <v>1</v>
      </c>
      <c r="AI95">
        <v>0</v>
      </c>
      <c r="AJ95">
        <v>1</v>
      </c>
      <c r="AK95">
        <v>0</v>
      </c>
      <c r="AL95">
        <v>0</v>
      </c>
      <c r="AM95">
        <v>0</v>
      </c>
      <c r="AN95">
        <v>1</v>
      </c>
      <c r="AO95">
        <v>1</v>
      </c>
      <c r="AP95">
        <v>1</v>
      </c>
      <c r="AQ95">
        <v>1</v>
      </c>
      <c r="AR95">
        <v>0</v>
      </c>
      <c r="AZ95">
        <f>INDEX($D$1:$AX95,1,MATCH($BA95,$D95:$AX95,0))</f>
        <v>1991</v>
      </c>
      <c r="BA95">
        <f>MAX(J95:AQ95)</f>
        <v>7</v>
      </c>
      <c r="BB95">
        <f>COUNTIF(D95:AX95,BA95)</f>
        <v>1</v>
      </c>
      <c r="BD95">
        <f>AN95</f>
        <v>1</v>
      </c>
      <c r="BE95">
        <f>AO95</f>
        <v>1</v>
      </c>
      <c r="BF95">
        <f>AP95</f>
        <v>1</v>
      </c>
      <c r="BG95" s="56">
        <f>BD95/$BA95</f>
        <v>0.14285714285714285</v>
      </c>
      <c r="BH95" s="56">
        <f>BE95/$BA95</f>
        <v>0.14285714285714285</v>
      </c>
      <c r="BI95" s="56">
        <f>BF95/$BA95</f>
        <v>0.14285714285714285</v>
      </c>
      <c r="BJ95" s="56"/>
    </row>
    <row r="96" spans="1:66" x14ac:dyDescent="0.25">
      <c r="A96" t="str">
        <f>VLOOKUP(C96,region!$D$3:$E$229,2,0)</f>
        <v>WESTERN EUROPE</v>
      </c>
      <c r="B96" t="str">
        <f>C96</f>
        <v>Malta</v>
      </c>
      <c r="C96" s="36" t="s">
        <v>184</v>
      </c>
      <c r="D96">
        <v>45.429360000000003</v>
      </c>
      <c r="E96">
        <v>45.429360000000003</v>
      </c>
      <c r="F96">
        <v>45.429360000000003</v>
      </c>
      <c r="G96">
        <v>45.429360000000003</v>
      </c>
      <c r="H96">
        <v>34.908140000000003</v>
      </c>
      <c r="I96">
        <v>47.385620000000003</v>
      </c>
      <c r="J96">
        <v>32.526879999999998</v>
      </c>
      <c r="K96">
        <v>31.472079999999998</v>
      </c>
      <c r="L96">
        <v>34.615380000000002</v>
      </c>
      <c r="M96">
        <v>39.493670000000002</v>
      </c>
      <c r="N96">
        <v>39.493670000000002</v>
      </c>
      <c r="O96">
        <v>30.115829999999999</v>
      </c>
      <c r="P96">
        <v>24.01961</v>
      </c>
      <c r="Q96">
        <v>26.13636</v>
      </c>
      <c r="R96">
        <v>28.965520000000001</v>
      </c>
      <c r="S96">
        <v>6.0240999999999998</v>
      </c>
      <c r="T96">
        <v>17.164180000000002</v>
      </c>
      <c r="U96">
        <v>22.685189999999999</v>
      </c>
      <c r="V96">
        <v>27.340820000000001</v>
      </c>
      <c r="W96">
        <v>25.609760000000001</v>
      </c>
      <c r="X96">
        <v>38.580249999999999</v>
      </c>
      <c r="Y96">
        <v>40.639270000000003</v>
      </c>
      <c r="Z96">
        <v>43.703699999999998</v>
      </c>
      <c r="AA96">
        <v>39.042819999999999</v>
      </c>
      <c r="AB96">
        <v>48.944099999999999</v>
      </c>
      <c r="AC96">
        <v>46.390659999999997</v>
      </c>
      <c r="AD96">
        <v>50.37538</v>
      </c>
      <c r="AE96">
        <v>50.115470000000002</v>
      </c>
      <c r="AF96">
        <v>49.709299999999999</v>
      </c>
      <c r="AG96">
        <v>53.932580000000002</v>
      </c>
      <c r="AH96">
        <v>51.617800000000003</v>
      </c>
      <c r="AI96">
        <v>52.021970000000003</v>
      </c>
      <c r="AJ96">
        <v>52.034260000000003</v>
      </c>
      <c r="AK96">
        <v>54.736330000000002</v>
      </c>
      <c r="AL96">
        <v>57.296039999999998</v>
      </c>
      <c r="AM96">
        <v>60.634799999999998</v>
      </c>
      <c r="AN96">
        <v>57.997010000000003</v>
      </c>
      <c r="AO96">
        <v>57.347009999999997</v>
      </c>
      <c r="AP96">
        <v>59.383949999999999</v>
      </c>
      <c r="AQ96">
        <v>59.563989999999997</v>
      </c>
      <c r="AR96">
        <v>58.642180000000003</v>
      </c>
      <c r="AS96">
        <v>55.054519999999997</v>
      </c>
      <c r="AT96">
        <v>57.435749999999999</v>
      </c>
      <c r="AU96">
        <v>55.719169999999998</v>
      </c>
      <c r="AV96">
        <v>54.791029999999999</v>
      </c>
      <c r="AW96">
        <v>54.791029999999999</v>
      </c>
      <c r="AX96">
        <v>54.791029999999999</v>
      </c>
      <c r="BK96">
        <f t="shared" ref="BK96" si="182">SLOPE(AK96:AO96,$AK$1:$AO$1)</f>
        <v>0.59223299999999957</v>
      </c>
      <c r="BL96">
        <f t="shared" ref="BL96" si="183">SLOPE(AQ96:AU96,$AQ$1:$AU$1)</f>
        <v>-0.88960700000000015</v>
      </c>
      <c r="BM96">
        <f t="shared" ref="BM96" si="184">ABS(BL96-BK96)</f>
        <v>1.4818399999999996</v>
      </c>
      <c r="BN96">
        <f t="shared" ref="BN96" si="185">BL96-BK96</f>
        <v>-1.4818399999999996</v>
      </c>
    </row>
    <row r="97" spans="1:66" x14ac:dyDescent="0.25">
      <c r="C97" s="36"/>
      <c r="J97">
        <v>4</v>
      </c>
      <c r="K97">
        <v>3</v>
      </c>
      <c r="L97">
        <v>3</v>
      </c>
      <c r="M97">
        <v>0</v>
      </c>
      <c r="N97">
        <v>3</v>
      </c>
      <c r="O97">
        <v>3</v>
      </c>
      <c r="P97">
        <v>3</v>
      </c>
      <c r="Q97">
        <v>2</v>
      </c>
      <c r="R97">
        <v>3</v>
      </c>
      <c r="S97">
        <v>17</v>
      </c>
      <c r="T97">
        <v>0</v>
      </c>
      <c r="U97">
        <v>1</v>
      </c>
      <c r="V97">
        <v>2</v>
      </c>
      <c r="W97">
        <v>10</v>
      </c>
      <c r="X97">
        <v>4</v>
      </c>
      <c r="Y97">
        <v>4</v>
      </c>
      <c r="Z97">
        <v>1</v>
      </c>
      <c r="AA97">
        <v>7</v>
      </c>
      <c r="AB97">
        <v>3</v>
      </c>
      <c r="AC97">
        <v>3</v>
      </c>
      <c r="AD97">
        <v>1</v>
      </c>
      <c r="AE97">
        <v>1</v>
      </c>
      <c r="AF97">
        <v>0</v>
      </c>
      <c r="AG97">
        <v>1</v>
      </c>
      <c r="AH97">
        <v>1</v>
      </c>
      <c r="AI97">
        <v>0</v>
      </c>
      <c r="AJ97">
        <v>0</v>
      </c>
      <c r="AK97">
        <v>0</v>
      </c>
      <c r="AL97">
        <v>1</v>
      </c>
      <c r="AM97">
        <v>2</v>
      </c>
      <c r="AN97">
        <v>0</v>
      </c>
      <c r="AO97">
        <v>1</v>
      </c>
      <c r="AP97">
        <v>0</v>
      </c>
      <c r="AQ97">
        <v>1</v>
      </c>
      <c r="AR97">
        <v>1</v>
      </c>
      <c r="AZ97">
        <f>INDEX($D$1:$AX97,1,MATCH($BA97,$D97:$AX97,0))</f>
        <v>1985</v>
      </c>
      <c r="BA97">
        <f>MAX(J97:AQ97)</f>
        <v>17</v>
      </c>
      <c r="BB97">
        <f>COUNTIF(D97:AX97,BA97)</f>
        <v>1</v>
      </c>
      <c r="BD97">
        <f>AN97</f>
        <v>0</v>
      </c>
      <c r="BE97">
        <f>AO97</f>
        <v>1</v>
      </c>
      <c r="BF97">
        <f>AP97</f>
        <v>0</v>
      </c>
      <c r="BG97" s="56">
        <f>BD97/$BA97</f>
        <v>0</v>
      </c>
      <c r="BH97" s="56">
        <f>BE97/$BA97</f>
        <v>5.8823529411764705E-2</v>
      </c>
      <c r="BI97" s="56">
        <f>BF97/$BA97</f>
        <v>0</v>
      </c>
      <c r="BJ97" s="56"/>
    </row>
    <row r="98" spans="1:66" x14ac:dyDescent="0.25">
      <c r="A98" t="str">
        <f>VLOOKUP(C98,region!$D$3:$E$229,2,0)</f>
        <v>WESTERN EUROPE</v>
      </c>
      <c r="B98" t="str">
        <f>C98</f>
        <v>Netherlands</v>
      </c>
      <c r="C98" s="36" t="s">
        <v>202</v>
      </c>
      <c r="D98">
        <v>31.655149999999999</v>
      </c>
      <c r="E98">
        <v>31.655149999999999</v>
      </c>
      <c r="F98">
        <v>31.655149999999999</v>
      </c>
      <c r="G98">
        <v>31.655149999999999</v>
      </c>
      <c r="H98">
        <v>31.655149999999999</v>
      </c>
      <c r="I98">
        <v>33.205950000000001</v>
      </c>
      <c r="J98">
        <v>34.970489999999998</v>
      </c>
      <c r="K98">
        <v>34.511800000000001</v>
      </c>
      <c r="L98">
        <v>35.376899999999999</v>
      </c>
      <c r="M98">
        <v>36.216059999999999</v>
      </c>
      <c r="N98">
        <v>37.128740000000001</v>
      </c>
      <c r="O98">
        <v>42.386490000000002</v>
      </c>
      <c r="P98">
        <v>45.922580000000004</v>
      </c>
      <c r="Q98">
        <v>47.976709999999997</v>
      </c>
      <c r="R98">
        <v>44.514899999999997</v>
      </c>
      <c r="S98">
        <v>48.313470000000002</v>
      </c>
      <c r="T98">
        <v>46.616599999999998</v>
      </c>
      <c r="U98">
        <v>44.521630000000002</v>
      </c>
      <c r="V98">
        <v>44.650230000000001</v>
      </c>
      <c r="W98">
        <v>43.29242</v>
      </c>
      <c r="X98">
        <v>44.321820000000002</v>
      </c>
      <c r="Y98">
        <v>45.337910000000001</v>
      </c>
      <c r="Z98">
        <v>43.209020000000002</v>
      </c>
      <c r="AA98">
        <v>46.565049999999999</v>
      </c>
      <c r="AB98">
        <v>47.147440000000003</v>
      </c>
      <c r="AC98">
        <v>48.425289999999997</v>
      </c>
      <c r="AD98">
        <v>49.483730000000001</v>
      </c>
      <c r="AE98">
        <v>50.469230000000003</v>
      </c>
      <c r="AF98">
        <v>50.469230000000003</v>
      </c>
      <c r="AG98">
        <v>52.349580000000003</v>
      </c>
      <c r="AH98">
        <v>54.152819999999998</v>
      </c>
      <c r="AI98">
        <v>54.703870000000002</v>
      </c>
      <c r="AJ98">
        <v>55.391640000000002</v>
      </c>
      <c r="AK98">
        <v>55.998930000000001</v>
      </c>
      <c r="AL98">
        <v>56.149239999999999</v>
      </c>
      <c r="AM98">
        <v>56.467700000000001</v>
      </c>
      <c r="AN98">
        <v>55.903300000000002</v>
      </c>
      <c r="AO98">
        <v>56.480240000000002</v>
      </c>
      <c r="AP98">
        <v>56.735199999999999</v>
      </c>
      <c r="AQ98">
        <v>56.540170000000003</v>
      </c>
      <c r="AR98">
        <v>56.689349999999997</v>
      </c>
      <c r="AS98">
        <v>56.912779999999998</v>
      </c>
      <c r="AT98">
        <v>56.531120000000001</v>
      </c>
      <c r="AU98">
        <v>56.905889999999999</v>
      </c>
      <c r="AV98">
        <v>56.606499999999997</v>
      </c>
      <c r="AW98">
        <v>56.606499999999997</v>
      </c>
      <c r="AX98">
        <v>56.606499999999997</v>
      </c>
      <c r="BK98">
        <f t="shared" ref="BK98" si="186">SLOPE(AK98:AO98,$AK$1:$AO$1)</f>
        <v>7.166800000000037E-2</v>
      </c>
      <c r="BL98">
        <f t="shared" ref="BL98" si="187">SLOPE(AQ98:AU98,$AQ$1:$AU$1)</f>
        <v>5.7320999999999601E-2</v>
      </c>
      <c r="BM98">
        <f t="shared" ref="BM98" si="188">ABS(BL98-BK98)</f>
        <v>1.4347000000000769E-2</v>
      </c>
      <c r="BN98">
        <f t="shared" ref="BN98" si="189">BL98-BK98</f>
        <v>-1.4347000000000769E-2</v>
      </c>
    </row>
    <row r="99" spans="1:66" x14ac:dyDescent="0.25">
      <c r="C99" s="36"/>
      <c r="J99">
        <v>0</v>
      </c>
      <c r="K99">
        <v>4</v>
      </c>
      <c r="L99">
        <v>4</v>
      </c>
      <c r="M99">
        <v>3</v>
      </c>
      <c r="N99">
        <v>1</v>
      </c>
      <c r="O99">
        <v>6</v>
      </c>
      <c r="P99">
        <v>0</v>
      </c>
      <c r="Q99">
        <v>2</v>
      </c>
      <c r="R99">
        <v>1</v>
      </c>
      <c r="S99">
        <v>2</v>
      </c>
      <c r="T99">
        <v>8</v>
      </c>
      <c r="U99">
        <v>2</v>
      </c>
      <c r="V99">
        <v>0</v>
      </c>
      <c r="W99">
        <v>3</v>
      </c>
      <c r="X99">
        <v>4</v>
      </c>
      <c r="Y99">
        <v>3</v>
      </c>
      <c r="Z99">
        <v>5</v>
      </c>
      <c r="AA99">
        <v>4</v>
      </c>
      <c r="AB99">
        <v>3</v>
      </c>
      <c r="AC99">
        <v>0</v>
      </c>
      <c r="AD99">
        <v>0</v>
      </c>
      <c r="AE99">
        <v>0</v>
      </c>
      <c r="AF99">
        <v>1</v>
      </c>
      <c r="AG99">
        <v>3</v>
      </c>
      <c r="AH99">
        <v>3</v>
      </c>
      <c r="AI99">
        <v>1</v>
      </c>
      <c r="AJ99">
        <v>0</v>
      </c>
      <c r="AK99">
        <v>0</v>
      </c>
      <c r="AL99">
        <v>0</v>
      </c>
      <c r="AM99">
        <v>1</v>
      </c>
      <c r="AN99">
        <v>0</v>
      </c>
      <c r="AO99">
        <v>0</v>
      </c>
      <c r="AP99">
        <v>0</v>
      </c>
      <c r="AQ99">
        <v>0</v>
      </c>
      <c r="AR99">
        <v>0</v>
      </c>
      <c r="AZ99">
        <f>INDEX($D$1:$AX99,1,MATCH($BA99,$D99:$AX99,0))</f>
        <v>1986</v>
      </c>
      <c r="BA99">
        <f>MAX(J99:AQ99)</f>
        <v>8</v>
      </c>
      <c r="BB99">
        <f>COUNTIF(D99:AX99,BA99)</f>
        <v>1</v>
      </c>
      <c r="BD99">
        <f>AN99</f>
        <v>0</v>
      </c>
      <c r="BE99">
        <f>AO99</f>
        <v>0</v>
      </c>
      <c r="BF99">
        <f>AP99</f>
        <v>0</v>
      </c>
      <c r="BG99" s="56">
        <f>BD99/$BA99</f>
        <v>0</v>
      </c>
      <c r="BH99" s="56">
        <f>BE99/$BA99</f>
        <v>0</v>
      </c>
      <c r="BI99" s="56">
        <f>BF99/$BA99</f>
        <v>0</v>
      </c>
      <c r="BJ99" s="56"/>
    </row>
    <row r="100" spans="1:66" x14ac:dyDescent="0.25">
      <c r="A100" t="str">
        <f>VLOOKUP(C100,region!$D$3:$E$229,2,0)</f>
        <v>WESTERN EUROPE</v>
      </c>
      <c r="B100" t="str">
        <f>C100</f>
        <v>Norway</v>
      </c>
      <c r="C100" s="36" t="s">
        <v>212</v>
      </c>
      <c r="D100">
        <v>17.71001</v>
      </c>
      <c r="E100">
        <v>17.71001</v>
      </c>
      <c r="F100">
        <v>17.71001</v>
      </c>
      <c r="G100">
        <v>33.91037</v>
      </c>
      <c r="H100">
        <v>39.279449999999997</v>
      </c>
      <c r="I100">
        <v>41.05733</v>
      </c>
      <c r="J100">
        <v>42.346310000000003</v>
      </c>
      <c r="K100">
        <v>47.41039</v>
      </c>
      <c r="L100">
        <v>47.41039</v>
      </c>
      <c r="M100">
        <v>47.41039</v>
      </c>
      <c r="N100">
        <v>47.41039</v>
      </c>
      <c r="O100">
        <v>47.41039</v>
      </c>
      <c r="P100">
        <v>47.41039</v>
      </c>
      <c r="Q100">
        <v>47.41039</v>
      </c>
      <c r="R100">
        <v>47.41039</v>
      </c>
      <c r="S100">
        <v>47.41039</v>
      </c>
      <c r="T100">
        <v>54.389699999999998</v>
      </c>
      <c r="U100">
        <v>55.146059999999999</v>
      </c>
      <c r="V100">
        <v>56.205460000000002</v>
      </c>
      <c r="W100">
        <v>55.178730000000002</v>
      </c>
      <c r="X100">
        <v>56.594760000000001</v>
      </c>
      <c r="Y100">
        <v>55.369599999999998</v>
      </c>
      <c r="Z100">
        <v>54.349980000000002</v>
      </c>
      <c r="AA100">
        <v>54.658909999999999</v>
      </c>
      <c r="AB100">
        <v>55.892629999999997</v>
      </c>
      <c r="AC100">
        <v>55.892629999999997</v>
      </c>
      <c r="AD100">
        <v>54.379550000000002</v>
      </c>
      <c r="AE100">
        <v>57.788899999999998</v>
      </c>
      <c r="AF100">
        <v>57.788899999999998</v>
      </c>
      <c r="AG100">
        <v>59.537210000000002</v>
      </c>
      <c r="AH100">
        <v>59.963250000000002</v>
      </c>
      <c r="AI100">
        <v>58.840209999999999</v>
      </c>
      <c r="AJ100">
        <v>60.275869999999998</v>
      </c>
      <c r="AK100">
        <v>61.051549999999999</v>
      </c>
      <c r="AL100">
        <v>60.337670000000003</v>
      </c>
      <c r="AM100">
        <v>61.834069999999997</v>
      </c>
      <c r="AN100">
        <v>61.370750000000001</v>
      </c>
      <c r="AO100">
        <v>61.804569999999998</v>
      </c>
      <c r="AP100">
        <v>60.632129999999997</v>
      </c>
      <c r="AQ100">
        <v>61.306420000000003</v>
      </c>
      <c r="AR100">
        <v>60.87359</v>
      </c>
      <c r="AS100">
        <v>60.997050000000002</v>
      </c>
      <c r="AT100">
        <v>60.970109999999998</v>
      </c>
      <c r="AU100">
        <v>58.909680000000002</v>
      </c>
      <c r="AV100">
        <v>58.560600000000001</v>
      </c>
      <c r="AW100">
        <v>58.560600000000001</v>
      </c>
      <c r="AX100">
        <v>58.560600000000001</v>
      </c>
      <c r="BK100">
        <f t="shared" ref="BK100" si="190">SLOPE(AK100:AO100,$AK$1:$AO$1)</f>
        <v>0.25391199999999969</v>
      </c>
      <c r="BL100">
        <f t="shared" ref="BL100" si="191">SLOPE(AQ100:AU100,$AQ$1:$AU$1)</f>
        <v>-0.46969600000000045</v>
      </c>
      <c r="BM100">
        <f t="shared" ref="BM100" si="192">ABS(BL100-BK100)</f>
        <v>0.72360800000000014</v>
      </c>
      <c r="BN100">
        <f t="shared" ref="BN100" si="193">BL100-BK100</f>
        <v>-0.72360800000000014</v>
      </c>
    </row>
    <row r="101" spans="1:66" x14ac:dyDescent="0.25">
      <c r="C101" s="36"/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2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1</v>
      </c>
      <c r="AG101">
        <v>0</v>
      </c>
      <c r="AH101">
        <v>0</v>
      </c>
      <c r="AI101">
        <v>1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  <c r="AQ101">
        <v>1</v>
      </c>
      <c r="AR101">
        <v>0</v>
      </c>
      <c r="AZ101">
        <f>INDEX($D$1:$AX101,1,MATCH($BA101,$D101:$AX101,0))</f>
        <v>1986</v>
      </c>
      <c r="BA101">
        <f>MAX(J101:AQ101)</f>
        <v>2</v>
      </c>
      <c r="BB101">
        <f>COUNTIF(D101:AX101,BA101)</f>
        <v>1</v>
      </c>
      <c r="BD101">
        <f>AN101</f>
        <v>0</v>
      </c>
      <c r="BE101">
        <f>AO101</f>
        <v>0</v>
      </c>
      <c r="BF101">
        <f>AP101</f>
        <v>1</v>
      </c>
      <c r="BG101" s="56">
        <f>BD101/$BA101</f>
        <v>0</v>
      </c>
      <c r="BH101" s="56">
        <f>BE101/$BA101</f>
        <v>0</v>
      </c>
      <c r="BI101" s="56">
        <f>BF101/$BA101</f>
        <v>0.5</v>
      </c>
      <c r="BJ101" s="56"/>
    </row>
    <row r="102" spans="1:66" x14ac:dyDescent="0.25">
      <c r="A102" t="str">
        <f>VLOOKUP(C102,region!$D$3:$E$229,2,0)</f>
        <v>WESTERN EUROPE</v>
      </c>
      <c r="B102" t="str">
        <f>C102</f>
        <v>Portugal</v>
      </c>
      <c r="C102" s="36" t="s">
        <v>224</v>
      </c>
      <c r="D102">
        <v>53.347360000000002</v>
      </c>
      <c r="E102">
        <v>53.347360000000002</v>
      </c>
      <c r="F102">
        <v>53.347360000000002</v>
      </c>
      <c r="G102">
        <v>53.347360000000002</v>
      </c>
      <c r="H102">
        <v>53.347360000000002</v>
      </c>
      <c r="I102">
        <v>53.347360000000002</v>
      </c>
      <c r="J102">
        <v>53.347360000000002</v>
      </c>
      <c r="K102">
        <v>52.140439999999998</v>
      </c>
      <c r="L102">
        <v>51.250520000000002</v>
      </c>
      <c r="M102">
        <v>46.947270000000003</v>
      </c>
      <c r="N102">
        <v>49.22533</v>
      </c>
      <c r="O102">
        <v>54.1661</v>
      </c>
      <c r="P102">
        <v>49.936030000000002</v>
      </c>
      <c r="Q102">
        <v>50.090809999999998</v>
      </c>
      <c r="R102">
        <v>58.095239999999997</v>
      </c>
      <c r="S102">
        <v>60.48368</v>
      </c>
      <c r="T102">
        <v>57.74241</v>
      </c>
      <c r="U102">
        <v>65.363259999999997</v>
      </c>
      <c r="V102">
        <v>52.327750000000002</v>
      </c>
      <c r="W102">
        <v>52.327750000000002</v>
      </c>
      <c r="X102">
        <v>52.327750000000002</v>
      </c>
      <c r="Y102">
        <v>58.32573</v>
      </c>
      <c r="Z102">
        <v>58.32573</v>
      </c>
      <c r="AA102">
        <v>58.32573</v>
      </c>
      <c r="AB102">
        <v>58.32573</v>
      </c>
      <c r="AC102">
        <v>63.04072</v>
      </c>
      <c r="AD102">
        <v>63.137540000000001</v>
      </c>
      <c r="AE102">
        <v>64.175780000000003</v>
      </c>
      <c r="AF102">
        <v>64.175780000000003</v>
      </c>
      <c r="AG102">
        <v>64.175780000000003</v>
      </c>
      <c r="AH102">
        <v>65.035240000000002</v>
      </c>
      <c r="AI102">
        <v>65.035240000000002</v>
      </c>
      <c r="AJ102">
        <v>67.158100000000005</v>
      </c>
      <c r="AK102">
        <v>67.171700000000001</v>
      </c>
      <c r="AL102">
        <v>65.853089999999995</v>
      </c>
      <c r="AM102">
        <v>65.21857</v>
      </c>
      <c r="AN102">
        <v>65.417389999999997</v>
      </c>
      <c r="AO102">
        <v>61.417459999999998</v>
      </c>
      <c r="AP102">
        <v>59.647179999999999</v>
      </c>
      <c r="AQ102">
        <v>59.270969999999998</v>
      </c>
      <c r="AR102">
        <v>60.113979999999998</v>
      </c>
      <c r="AS102">
        <v>60.356479999999998</v>
      </c>
      <c r="AT102">
        <v>60.503480000000003</v>
      </c>
      <c r="AU102">
        <v>59.784750000000003</v>
      </c>
      <c r="AV102">
        <v>59.349400000000003</v>
      </c>
      <c r="AW102">
        <v>59.349400000000003</v>
      </c>
      <c r="AX102">
        <v>59.349400000000003</v>
      </c>
      <c r="BK102">
        <f t="shared" ref="BK102" si="194">SLOPE(AK102:AO102,$AK$1:$AO$1)</f>
        <v>-1.1944180000000002</v>
      </c>
      <c r="BL102">
        <f t="shared" ref="BL102" si="195">SLOPE(AQ102:AU102,$AQ$1:$AU$1)</f>
        <v>0.14170600000000136</v>
      </c>
      <c r="BM102">
        <f t="shared" ref="BM102" si="196">ABS(BL102-BK102)</f>
        <v>1.3361240000000016</v>
      </c>
      <c r="BN102" s="33">
        <f t="shared" ref="BN102" si="197">BL102-BK102</f>
        <v>1.3361240000000016</v>
      </c>
    </row>
    <row r="103" spans="1:66" x14ac:dyDescent="0.25">
      <c r="C103" s="36"/>
      <c r="J103">
        <v>2</v>
      </c>
      <c r="K103">
        <v>5</v>
      </c>
      <c r="L103">
        <v>4</v>
      </c>
      <c r="M103">
        <v>7</v>
      </c>
      <c r="N103">
        <v>7</v>
      </c>
      <c r="O103">
        <v>2</v>
      </c>
      <c r="P103">
        <v>11</v>
      </c>
      <c r="Q103">
        <v>6</v>
      </c>
      <c r="R103">
        <v>4</v>
      </c>
      <c r="S103">
        <v>6</v>
      </c>
      <c r="T103">
        <v>0</v>
      </c>
      <c r="U103">
        <v>7</v>
      </c>
      <c r="V103">
        <v>5</v>
      </c>
      <c r="W103">
        <v>4</v>
      </c>
      <c r="X103">
        <v>11</v>
      </c>
      <c r="Y103">
        <v>2</v>
      </c>
      <c r="Z103">
        <v>0</v>
      </c>
      <c r="AA103">
        <v>0</v>
      </c>
      <c r="AB103">
        <v>3</v>
      </c>
      <c r="AC103">
        <v>7</v>
      </c>
      <c r="AD103">
        <v>0</v>
      </c>
      <c r="AE103">
        <v>3</v>
      </c>
      <c r="AF103">
        <v>0</v>
      </c>
      <c r="AG103">
        <v>1</v>
      </c>
      <c r="AH103">
        <v>1</v>
      </c>
      <c r="AI103">
        <v>3</v>
      </c>
      <c r="AJ103">
        <v>0</v>
      </c>
      <c r="AK103">
        <v>1</v>
      </c>
      <c r="AL103">
        <v>0</v>
      </c>
      <c r="AM103">
        <v>0</v>
      </c>
      <c r="AN103">
        <v>0</v>
      </c>
      <c r="AO103">
        <v>3</v>
      </c>
      <c r="AP103">
        <v>2</v>
      </c>
      <c r="AQ103">
        <v>1</v>
      </c>
      <c r="AR103">
        <v>2</v>
      </c>
      <c r="AZ103">
        <f>INDEX($D$1:$AX103,1,MATCH($BA103,$D103:$AX103,0))</f>
        <v>1982</v>
      </c>
      <c r="BA103">
        <f>MAX(J103:AQ103)</f>
        <v>11</v>
      </c>
      <c r="BB103">
        <f>COUNTIF(D103:AX103,BA103)</f>
        <v>2</v>
      </c>
      <c r="BD103">
        <f>AN103</f>
        <v>0</v>
      </c>
      <c r="BE103">
        <f>AO103</f>
        <v>3</v>
      </c>
      <c r="BF103">
        <f>AP103</f>
        <v>2</v>
      </c>
      <c r="BG103" s="56">
        <f>BD103/$BA103</f>
        <v>0</v>
      </c>
      <c r="BH103" s="56">
        <f>BE103/$BA103</f>
        <v>0.27272727272727271</v>
      </c>
      <c r="BI103" s="56">
        <f>BF103/$BA103</f>
        <v>0.18181818181818182</v>
      </c>
      <c r="BJ103" s="56"/>
    </row>
    <row r="104" spans="1:66" x14ac:dyDescent="0.25">
      <c r="A104" t="str">
        <f>VLOOKUP(C104,region!$D$3:$E$229,2,0)</f>
        <v>WESTERN EUROPE</v>
      </c>
      <c r="B104" t="str">
        <f>C104</f>
        <v>Spain</v>
      </c>
      <c r="C104" s="36" t="s">
        <v>256</v>
      </c>
      <c r="D104">
        <v>28.724889999999998</v>
      </c>
      <c r="E104">
        <v>28.724889999999998</v>
      </c>
      <c r="F104">
        <v>28.724889999999998</v>
      </c>
      <c r="G104">
        <v>28.724889999999998</v>
      </c>
      <c r="H104">
        <v>28.235199999999999</v>
      </c>
      <c r="I104">
        <v>28.807559999999999</v>
      </c>
      <c r="J104">
        <v>38.133609999999997</v>
      </c>
      <c r="K104">
        <v>37.804400000000001</v>
      </c>
      <c r="L104">
        <v>42.941659999999999</v>
      </c>
      <c r="M104">
        <v>43.317599999999999</v>
      </c>
      <c r="N104">
        <v>45.790489999999998</v>
      </c>
      <c r="O104">
        <v>47.86103</v>
      </c>
      <c r="P104">
        <v>47.64875</v>
      </c>
      <c r="Q104">
        <v>52.106079999999999</v>
      </c>
      <c r="R104">
        <v>52.860979999999998</v>
      </c>
      <c r="S104">
        <v>53.397219999999997</v>
      </c>
      <c r="T104">
        <v>52.703020000000002</v>
      </c>
      <c r="U104">
        <v>54.146659999999997</v>
      </c>
      <c r="V104">
        <v>55.931399999999996</v>
      </c>
      <c r="W104">
        <v>56.713299999999997</v>
      </c>
      <c r="X104">
        <v>56.976219999999998</v>
      </c>
      <c r="Y104">
        <v>57.257910000000003</v>
      </c>
      <c r="Z104">
        <v>56.555120000000002</v>
      </c>
      <c r="AA104">
        <v>56.401870000000002</v>
      </c>
      <c r="AB104">
        <v>55.111719999999998</v>
      </c>
      <c r="AC104">
        <v>56.51173</v>
      </c>
      <c r="AD104">
        <v>56.999949999999998</v>
      </c>
      <c r="AE104">
        <v>56.999949999999998</v>
      </c>
      <c r="AF104">
        <v>56.999949999999998</v>
      </c>
      <c r="AG104">
        <v>58.064529999999998</v>
      </c>
      <c r="AH104">
        <v>57.32808</v>
      </c>
      <c r="AI104">
        <v>57.222340000000003</v>
      </c>
      <c r="AJ104">
        <v>57.1509</v>
      </c>
      <c r="AK104">
        <v>57.244300000000003</v>
      </c>
      <c r="AL104">
        <v>57.715580000000003</v>
      </c>
      <c r="AM104">
        <v>58.006019999999999</v>
      </c>
      <c r="AN104">
        <v>58.338140000000003</v>
      </c>
      <c r="AO104">
        <v>58.393340000000002</v>
      </c>
      <c r="AP104">
        <v>58.357729999999997</v>
      </c>
      <c r="AQ104">
        <v>58.238950000000003</v>
      </c>
      <c r="AR104">
        <v>57.82696</v>
      </c>
      <c r="AS104">
        <v>57.398820000000001</v>
      </c>
      <c r="AT104">
        <v>56.15401</v>
      </c>
      <c r="AU104">
        <v>55.787199999999999</v>
      </c>
      <c r="AV104">
        <v>56.091639999999998</v>
      </c>
      <c r="AW104">
        <v>56.091639999999998</v>
      </c>
      <c r="AX104">
        <v>56.091639999999998</v>
      </c>
      <c r="BK104">
        <f t="shared" ref="BK104" si="198">SLOPE(AK104:AO104,$AK$1:$AO$1)</f>
        <v>0.29206399999999988</v>
      </c>
      <c r="BL104">
        <f t="shared" ref="BL104" si="199">SLOPE(AQ104:AU104,$AQ$1:$AU$1)</f>
        <v>-0.65764500000000081</v>
      </c>
      <c r="BM104">
        <f t="shared" ref="BM104" si="200">ABS(BL104-BK104)</f>
        <v>0.94970900000000069</v>
      </c>
      <c r="BN104">
        <f t="shared" ref="BN104" si="201">BL104-BK104</f>
        <v>-0.94970900000000069</v>
      </c>
    </row>
    <row r="105" spans="1:66" x14ac:dyDescent="0.25">
      <c r="C105" s="36"/>
      <c r="J105">
        <v>3</v>
      </c>
      <c r="K105">
        <v>4</v>
      </c>
      <c r="L105">
        <v>1</v>
      </c>
      <c r="M105">
        <v>2</v>
      </c>
      <c r="N105">
        <v>1</v>
      </c>
      <c r="O105">
        <v>0</v>
      </c>
      <c r="P105">
        <v>1</v>
      </c>
      <c r="Q105">
        <v>2</v>
      </c>
      <c r="R105">
        <v>1</v>
      </c>
      <c r="S105">
        <v>0</v>
      </c>
      <c r="T105">
        <v>1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</v>
      </c>
      <c r="AR105">
        <v>0</v>
      </c>
      <c r="AZ105">
        <f>INDEX($D$1:$AX105,1,MATCH($BA105,$D105:$AX105,0))</f>
        <v>1977</v>
      </c>
      <c r="BA105">
        <f>MAX(J105:AQ105)</f>
        <v>4</v>
      </c>
      <c r="BB105">
        <f>COUNTIF(D105:AX105,BA105)</f>
        <v>1</v>
      </c>
      <c r="BD105">
        <f>AN105</f>
        <v>0</v>
      </c>
      <c r="BE105">
        <f>AO105</f>
        <v>0</v>
      </c>
      <c r="BF105">
        <f>AP105</f>
        <v>0</v>
      </c>
      <c r="BG105" s="56">
        <f>BD105/$BA105</f>
        <v>0</v>
      </c>
      <c r="BH105" s="56">
        <f>BE105/$BA105</f>
        <v>0</v>
      </c>
      <c r="BI105" s="56">
        <f>BF105/$BA105</f>
        <v>0</v>
      </c>
      <c r="BJ105" s="56"/>
    </row>
    <row r="106" spans="1:66" x14ac:dyDescent="0.25">
      <c r="A106" t="str">
        <f>VLOOKUP(C106,region!$D$3:$E$229,2,0)</f>
        <v>WESTERN EUROPE</v>
      </c>
      <c r="B106" t="str">
        <f>C106</f>
        <v>Sweden</v>
      </c>
      <c r="C106" s="36" t="s">
        <v>263</v>
      </c>
      <c r="D106">
        <v>46.653680000000001</v>
      </c>
      <c r="E106">
        <v>46.653680000000001</v>
      </c>
      <c r="F106">
        <v>46.653680000000001</v>
      </c>
      <c r="G106">
        <v>52.077910000000003</v>
      </c>
      <c r="H106">
        <v>51.709209999999999</v>
      </c>
      <c r="I106">
        <v>51.709209999999999</v>
      </c>
      <c r="J106">
        <v>40.807549999999999</v>
      </c>
      <c r="K106">
        <v>39.631340000000002</v>
      </c>
      <c r="L106">
        <v>50.537149999999997</v>
      </c>
      <c r="M106">
        <v>52.042839999999998</v>
      </c>
      <c r="N106">
        <v>54.352359999999997</v>
      </c>
      <c r="O106">
        <v>53.994210000000002</v>
      </c>
      <c r="P106">
        <v>53.994210000000002</v>
      </c>
      <c r="Q106">
        <v>53.994210000000002</v>
      </c>
      <c r="R106">
        <v>53.994210000000002</v>
      </c>
      <c r="S106">
        <v>53.994210000000002</v>
      </c>
      <c r="T106">
        <v>53.994210000000002</v>
      </c>
      <c r="U106">
        <v>53.994210000000002</v>
      </c>
      <c r="V106">
        <v>53.994210000000002</v>
      </c>
      <c r="W106">
        <v>53.251130000000003</v>
      </c>
      <c r="X106">
        <v>53.251130000000003</v>
      </c>
      <c r="Y106">
        <v>54.551020000000001</v>
      </c>
      <c r="Z106">
        <v>54.998629999999999</v>
      </c>
      <c r="AA106">
        <v>57.69979</v>
      </c>
      <c r="AB106">
        <v>61.622369999999997</v>
      </c>
      <c r="AC106">
        <v>61.396979999999999</v>
      </c>
      <c r="AD106">
        <v>57.332340000000002</v>
      </c>
      <c r="AE106">
        <v>56.39864</v>
      </c>
      <c r="AF106">
        <v>56.39864</v>
      </c>
      <c r="AG106">
        <v>58.235489999999999</v>
      </c>
      <c r="AH106">
        <v>58.360460000000003</v>
      </c>
      <c r="AI106">
        <v>58.545659999999998</v>
      </c>
      <c r="AJ106">
        <v>59.990780000000001</v>
      </c>
      <c r="AK106">
        <v>61.201740000000001</v>
      </c>
      <c r="AL106">
        <v>61.463299999999997</v>
      </c>
      <c r="AM106">
        <v>63.333390000000001</v>
      </c>
      <c r="AN106">
        <v>63.542230000000004</v>
      </c>
      <c r="AO106">
        <v>63.67877</v>
      </c>
      <c r="AP106">
        <v>63.545360000000002</v>
      </c>
      <c r="AQ106">
        <v>63.363120000000002</v>
      </c>
      <c r="AR106">
        <v>63.157290000000003</v>
      </c>
      <c r="AS106">
        <v>62.889130000000002</v>
      </c>
      <c r="AT106">
        <v>61.580849999999998</v>
      </c>
      <c r="AU106">
        <v>61.689700000000002</v>
      </c>
      <c r="AV106">
        <v>61.689700000000002</v>
      </c>
      <c r="AW106">
        <v>61.689700000000002</v>
      </c>
      <c r="AX106">
        <v>61.689700000000002</v>
      </c>
      <c r="BK106">
        <f t="shared" ref="BK106" si="202">SLOPE(AK106:AO106,$AK$1:$AO$1)</f>
        <v>0.70329900000000056</v>
      </c>
      <c r="BL106">
        <f t="shared" ref="BL106" si="203">SLOPE(AQ106:AU106,$AQ$1:$AU$1)</f>
        <v>-0.49232800000000054</v>
      </c>
      <c r="BM106">
        <f t="shared" ref="BM106" si="204">ABS(BL106-BK106)</f>
        <v>1.1956270000000011</v>
      </c>
      <c r="BN106">
        <f t="shared" ref="BN106" si="205">BL106-BK106</f>
        <v>-1.1956270000000011</v>
      </c>
    </row>
    <row r="107" spans="1:66" x14ac:dyDescent="0.25">
      <c r="C107" s="36"/>
      <c r="J107">
        <v>28</v>
      </c>
      <c r="K107">
        <v>9</v>
      </c>
      <c r="L107">
        <v>3</v>
      </c>
      <c r="M107">
        <v>1</v>
      </c>
      <c r="N107">
        <v>1</v>
      </c>
      <c r="O107">
        <v>0</v>
      </c>
      <c r="P107">
        <v>4</v>
      </c>
      <c r="Q107">
        <v>1</v>
      </c>
      <c r="R107">
        <v>2</v>
      </c>
      <c r="S107">
        <v>1</v>
      </c>
      <c r="T107">
        <v>0</v>
      </c>
      <c r="U107">
        <v>3</v>
      </c>
      <c r="V107">
        <v>3</v>
      </c>
      <c r="W107">
        <v>2</v>
      </c>
      <c r="X107">
        <v>4</v>
      </c>
      <c r="Y107">
        <v>4</v>
      </c>
      <c r="Z107">
        <v>4</v>
      </c>
      <c r="AA107">
        <v>3</v>
      </c>
      <c r="AB107">
        <v>9</v>
      </c>
      <c r="AC107">
        <v>6</v>
      </c>
      <c r="AD107">
        <v>1</v>
      </c>
      <c r="AE107">
        <v>4</v>
      </c>
      <c r="AF107">
        <v>5</v>
      </c>
      <c r="AG107">
        <v>0</v>
      </c>
      <c r="AH107">
        <v>3</v>
      </c>
      <c r="AI107">
        <v>3</v>
      </c>
      <c r="AJ107">
        <v>3</v>
      </c>
      <c r="AK107">
        <v>4</v>
      </c>
      <c r="AL107">
        <v>3</v>
      </c>
      <c r="AM107">
        <v>1</v>
      </c>
      <c r="AN107">
        <v>0</v>
      </c>
      <c r="AO107">
        <v>1</v>
      </c>
      <c r="AP107">
        <v>0</v>
      </c>
      <c r="AQ107">
        <v>0</v>
      </c>
      <c r="AR107">
        <v>1</v>
      </c>
      <c r="AZ107">
        <f>INDEX($D$1:$AX107,1,MATCH($BA107,$D107:$AX107,0))</f>
        <v>1976</v>
      </c>
      <c r="BA107">
        <f>MAX(J107:AQ107)</f>
        <v>28</v>
      </c>
      <c r="BB107">
        <f>COUNTIF(D107:AX107,BA107)</f>
        <v>1</v>
      </c>
      <c r="BD107">
        <f>AN107</f>
        <v>0</v>
      </c>
      <c r="BE107">
        <f>AO107</f>
        <v>1</v>
      </c>
      <c r="BF107">
        <f>AP107</f>
        <v>0</v>
      </c>
      <c r="BG107" s="56">
        <f>BD107/$BA107</f>
        <v>0</v>
      </c>
      <c r="BH107" s="56">
        <f>BE107/$BA107</f>
        <v>3.5714285714285712E-2</v>
      </c>
      <c r="BI107" s="56">
        <f>BF107/$BA107</f>
        <v>0</v>
      </c>
      <c r="BJ107" s="56"/>
    </row>
    <row r="108" spans="1:66" x14ac:dyDescent="0.25">
      <c r="A108" t="str">
        <f>VLOOKUP(C108,region!$D$3:$E$229,2,0)</f>
        <v>WESTERN EUROPE</v>
      </c>
      <c r="B108" t="str">
        <f>C108</f>
        <v>Switzerland</v>
      </c>
      <c r="C108" s="36" t="s">
        <v>264</v>
      </c>
      <c r="D108">
        <v>18.28875</v>
      </c>
      <c r="E108">
        <v>18.28875</v>
      </c>
      <c r="F108">
        <v>18.28875</v>
      </c>
      <c r="G108">
        <v>18.28875</v>
      </c>
      <c r="H108">
        <v>18.28875</v>
      </c>
      <c r="I108">
        <v>18.28875</v>
      </c>
      <c r="J108">
        <v>18.28875</v>
      </c>
      <c r="K108">
        <v>20.314250000000001</v>
      </c>
      <c r="L108">
        <v>21.361940000000001</v>
      </c>
      <c r="M108">
        <v>24.247489999999999</v>
      </c>
      <c r="N108">
        <v>24.62294</v>
      </c>
      <c r="O108">
        <v>26.2529</v>
      </c>
      <c r="P108">
        <v>26.2529</v>
      </c>
      <c r="Q108">
        <v>26.2529</v>
      </c>
      <c r="R108">
        <v>26.2529</v>
      </c>
      <c r="S108">
        <v>26.2529</v>
      </c>
      <c r="T108">
        <v>30.532250000000001</v>
      </c>
      <c r="U108">
        <v>31.644069999999999</v>
      </c>
      <c r="V108">
        <v>32.315550000000002</v>
      </c>
      <c r="W108">
        <v>33.01972</v>
      </c>
      <c r="X108">
        <v>33.575629999999997</v>
      </c>
      <c r="Y108">
        <v>35.106560000000002</v>
      </c>
      <c r="Z108">
        <v>33.723689999999998</v>
      </c>
      <c r="AA108">
        <v>35.231000000000002</v>
      </c>
      <c r="AB108">
        <v>36.009599999999999</v>
      </c>
      <c r="AC108">
        <v>35.166150000000002</v>
      </c>
      <c r="AD108">
        <v>34.325449999999996</v>
      </c>
      <c r="AE108">
        <v>34.221980000000002</v>
      </c>
      <c r="AF108">
        <v>34.221980000000002</v>
      </c>
      <c r="AG108">
        <v>40.020420000000001</v>
      </c>
      <c r="AH108">
        <v>40.862960000000001</v>
      </c>
      <c r="AI108">
        <v>40.999070000000003</v>
      </c>
      <c r="AJ108">
        <v>43.168860000000002</v>
      </c>
      <c r="AK108">
        <v>42.686529999999998</v>
      </c>
      <c r="AL108">
        <v>44.13344</v>
      </c>
      <c r="AM108">
        <v>42.57085</v>
      </c>
      <c r="AN108">
        <v>45.97927</v>
      </c>
      <c r="AO108">
        <v>47.710509999999999</v>
      </c>
      <c r="AP108">
        <v>48.626249999999999</v>
      </c>
      <c r="AQ108">
        <v>48.534460000000003</v>
      </c>
      <c r="AR108">
        <v>49.381509999999999</v>
      </c>
      <c r="AS108">
        <v>47.77617</v>
      </c>
      <c r="AT108">
        <v>47.77617</v>
      </c>
      <c r="AU108">
        <v>48.252330000000001</v>
      </c>
      <c r="AV108">
        <v>48.257730000000002</v>
      </c>
      <c r="AW108">
        <v>48.257730000000002</v>
      </c>
      <c r="AX108">
        <v>48.257730000000002</v>
      </c>
      <c r="BK108">
        <f t="shared" ref="BK108" si="206">SLOPE(AK108:AO108,$AK$1:$AO$1)</f>
        <v>1.1893790000000002</v>
      </c>
      <c r="BL108">
        <f t="shared" ref="BL108" si="207">SLOPE(AQ108:AU108,$AQ$1:$AU$1)</f>
        <v>-0.21696000000000026</v>
      </c>
      <c r="BM108">
        <f t="shared" ref="BM108" si="208">ABS(BL108-BK108)</f>
        <v>1.4063390000000004</v>
      </c>
      <c r="BN108">
        <f t="shared" ref="BN108" si="209">BL108-BK108</f>
        <v>-1.4063390000000004</v>
      </c>
    </row>
    <row r="109" spans="1:66" x14ac:dyDescent="0.25">
      <c r="C109" s="36"/>
      <c r="J109">
        <v>10</v>
      </c>
      <c r="K109">
        <v>5</v>
      </c>
      <c r="L109">
        <v>4</v>
      </c>
      <c r="M109">
        <v>4</v>
      </c>
      <c r="N109">
        <v>2</v>
      </c>
      <c r="O109">
        <v>4</v>
      </c>
      <c r="P109">
        <v>1</v>
      </c>
      <c r="Q109">
        <v>2</v>
      </c>
      <c r="R109">
        <v>4</v>
      </c>
      <c r="S109">
        <v>5</v>
      </c>
      <c r="T109">
        <v>4</v>
      </c>
      <c r="U109">
        <v>1</v>
      </c>
      <c r="V109">
        <v>1</v>
      </c>
      <c r="W109">
        <v>3</v>
      </c>
      <c r="X109">
        <v>2</v>
      </c>
      <c r="Y109">
        <v>4</v>
      </c>
      <c r="Z109">
        <v>4</v>
      </c>
      <c r="AA109">
        <v>3</v>
      </c>
      <c r="AB109">
        <v>1</v>
      </c>
      <c r="AC109">
        <v>2</v>
      </c>
      <c r="AD109">
        <v>7</v>
      </c>
      <c r="AE109">
        <v>6</v>
      </c>
      <c r="AF109">
        <v>9</v>
      </c>
      <c r="AG109">
        <v>5</v>
      </c>
      <c r="AH109">
        <v>0</v>
      </c>
      <c r="AI109">
        <v>3</v>
      </c>
      <c r="AJ109">
        <v>3</v>
      </c>
      <c r="AK109">
        <v>1</v>
      </c>
      <c r="AL109">
        <v>4</v>
      </c>
      <c r="AM109">
        <v>5</v>
      </c>
      <c r="AN109">
        <v>3</v>
      </c>
      <c r="AO109">
        <v>3</v>
      </c>
      <c r="AP109">
        <v>0</v>
      </c>
      <c r="AQ109">
        <v>0</v>
      </c>
      <c r="AR109">
        <v>0</v>
      </c>
      <c r="AZ109">
        <f>INDEX($D$1:$AX109,1,MATCH($BA109,$D109:$AX109,0))</f>
        <v>1976</v>
      </c>
      <c r="BA109">
        <f>MAX(J109:AQ109)</f>
        <v>10</v>
      </c>
      <c r="BB109">
        <f>COUNTIF(D109:AX109,BA109)</f>
        <v>1</v>
      </c>
      <c r="BD109">
        <f>AN109</f>
        <v>3</v>
      </c>
      <c r="BE109">
        <f>AO109</f>
        <v>3</v>
      </c>
      <c r="BF109">
        <f>AP109</f>
        <v>0</v>
      </c>
      <c r="BG109" s="56">
        <f>BD109/$BA109</f>
        <v>0.3</v>
      </c>
      <c r="BH109" s="56">
        <f>BE109/$BA109</f>
        <v>0.3</v>
      </c>
      <c r="BI109" s="56">
        <f>BF109/$BA109</f>
        <v>0</v>
      </c>
      <c r="BJ109" s="56"/>
    </row>
    <row r="110" spans="1:66" x14ac:dyDescent="0.25">
      <c r="A110" t="str">
        <f>VLOOKUP(B110,region!$D$3:$E$229,2,0)</f>
        <v>WESTERN EUROPE</v>
      </c>
      <c r="B110" t="s">
        <v>630</v>
      </c>
      <c r="C110" s="36" t="s">
        <v>282</v>
      </c>
      <c r="D110">
        <v>29.275639999999999</v>
      </c>
      <c r="E110">
        <v>29.275639999999999</v>
      </c>
      <c r="F110">
        <v>29.275639999999999</v>
      </c>
      <c r="G110">
        <v>30.153700000000001</v>
      </c>
      <c r="H110">
        <v>31.177119999999999</v>
      </c>
      <c r="I110">
        <v>31.670809999999999</v>
      </c>
      <c r="J110">
        <v>31.670809999999999</v>
      </c>
      <c r="K110">
        <v>31.670809999999999</v>
      </c>
      <c r="L110">
        <v>31.670809999999999</v>
      </c>
      <c r="M110">
        <v>31.670809999999999</v>
      </c>
      <c r="N110">
        <v>31.670809999999999</v>
      </c>
      <c r="O110">
        <v>31.670809999999999</v>
      </c>
      <c r="P110">
        <v>31.670809999999999</v>
      </c>
      <c r="Q110">
        <v>31.670809999999999</v>
      </c>
      <c r="R110">
        <v>41.427750000000003</v>
      </c>
      <c r="S110">
        <v>45.457610000000003</v>
      </c>
      <c r="T110">
        <v>45.310789999999997</v>
      </c>
      <c r="U110">
        <v>44.975549999999998</v>
      </c>
      <c r="V110">
        <v>47.179479999999998</v>
      </c>
      <c r="W110">
        <v>46.746769999999998</v>
      </c>
      <c r="X110">
        <v>47.829419999999999</v>
      </c>
      <c r="Y110">
        <v>48.29045</v>
      </c>
      <c r="Z110">
        <v>49.262810000000002</v>
      </c>
      <c r="AA110">
        <v>48.487740000000002</v>
      </c>
      <c r="AB110">
        <v>48.487740000000002</v>
      </c>
      <c r="AC110">
        <v>51.200760000000002</v>
      </c>
      <c r="AD110">
        <v>53.558999999999997</v>
      </c>
      <c r="AE110">
        <v>53.558999999999997</v>
      </c>
      <c r="AF110">
        <v>53.208770000000001</v>
      </c>
      <c r="AG110">
        <v>54.5657</v>
      </c>
      <c r="AH110">
        <v>54.911940000000001</v>
      </c>
      <c r="AI110">
        <v>55.917450000000002</v>
      </c>
      <c r="AJ110">
        <v>56.424729999999997</v>
      </c>
      <c r="AK110">
        <v>56.968580000000003</v>
      </c>
      <c r="AL110">
        <v>57.743839999999999</v>
      </c>
      <c r="AM110">
        <v>58.047020000000003</v>
      </c>
      <c r="AN110">
        <v>58.094079999999998</v>
      </c>
      <c r="AO110">
        <v>58.10472</v>
      </c>
      <c r="AP110">
        <v>57.877989999999997</v>
      </c>
      <c r="AQ110">
        <v>57.338920000000002</v>
      </c>
      <c r="AR110">
        <v>56.454189999999997</v>
      </c>
      <c r="AS110">
        <v>56.316099999999999</v>
      </c>
      <c r="AT110">
        <v>56.626010000000001</v>
      </c>
      <c r="AU110">
        <v>57.0503</v>
      </c>
      <c r="AV110">
        <v>57.117780000000003</v>
      </c>
      <c r="AW110">
        <v>57.117780000000003</v>
      </c>
      <c r="AX110">
        <v>57.117780000000003</v>
      </c>
      <c r="BK110">
        <f t="shared" ref="BK110" si="210">SLOPE(AK110:AO110,$AK$1:$AO$1)</f>
        <v>0.26225199999999943</v>
      </c>
      <c r="BL110">
        <f t="shared" ref="BL110" si="211">SLOPE(AQ110:AU110,$AQ$1:$AU$1)</f>
        <v>-4.0541999999999946E-2</v>
      </c>
      <c r="BM110">
        <f t="shared" ref="BM110" si="212">ABS(BL110-BK110)</f>
        <v>0.3027939999999994</v>
      </c>
      <c r="BN110">
        <f t="shared" ref="BN110" si="213">BL110-BK110</f>
        <v>-0.3027939999999994</v>
      </c>
    </row>
    <row r="111" spans="1:66" x14ac:dyDescent="0.25">
      <c r="C111" s="36"/>
      <c r="J111">
        <v>3</v>
      </c>
      <c r="K111">
        <v>3</v>
      </c>
      <c r="L111">
        <v>3</v>
      </c>
      <c r="M111">
        <v>4</v>
      </c>
      <c r="N111">
        <v>3</v>
      </c>
      <c r="O111">
        <v>4</v>
      </c>
      <c r="P111">
        <v>5</v>
      </c>
      <c r="Q111">
        <v>3</v>
      </c>
      <c r="R111">
        <v>4</v>
      </c>
      <c r="S111">
        <v>4</v>
      </c>
      <c r="T111">
        <v>1</v>
      </c>
      <c r="U111">
        <v>3</v>
      </c>
      <c r="V111">
        <v>1</v>
      </c>
      <c r="W111">
        <v>1</v>
      </c>
      <c r="X111">
        <v>0</v>
      </c>
      <c r="Y111">
        <v>1</v>
      </c>
      <c r="Z111">
        <v>1</v>
      </c>
      <c r="AA111">
        <v>1</v>
      </c>
      <c r="AB111">
        <v>0</v>
      </c>
      <c r="AC111">
        <v>1</v>
      </c>
      <c r="AD111">
        <v>0</v>
      </c>
      <c r="AE111">
        <v>0</v>
      </c>
      <c r="AF111">
        <v>1</v>
      </c>
      <c r="AG111">
        <v>0</v>
      </c>
      <c r="AH111">
        <v>1</v>
      </c>
      <c r="AI111">
        <v>1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  <c r="AP111">
        <v>0</v>
      </c>
      <c r="AQ111">
        <v>1</v>
      </c>
      <c r="AR111">
        <v>0</v>
      </c>
      <c r="AZ111">
        <f>INDEX($D$1:$AX111,1,MATCH($BA111,$D111:$AX111,0))</f>
        <v>1982</v>
      </c>
      <c r="BA111">
        <f>MAX(J111:AQ111)</f>
        <v>5</v>
      </c>
      <c r="BB111">
        <f>COUNTIF(D111:AX111,BA111)</f>
        <v>1</v>
      </c>
      <c r="BD111">
        <f>AN111</f>
        <v>0</v>
      </c>
      <c r="BE111">
        <f>AO111</f>
        <v>1</v>
      </c>
      <c r="BF111">
        <f>AP111</f>
        <v>0</v>
      </c>
      <c r="BG111" s="56">
        <f>BD111/$BA111</f>
        <v>0</v>
      </c>
      <c r="BH111" s="56">
        <f>BE111/$BA111</f>
        <v>0.2</v>
      </c>
      <c r="BI111" s="56">
        <f>BF111/$BA111</f>
        <v>0</v>
      </c>
      <c r="BJ111" s="56"/>
    </row>
  </sheetData>
  <autoFilter ref="A1:BN11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UIS.Stat export</vt:lpstr>
      <vt:lpstr>Munka4 (2)</vt:lpstr>
      <vt:lpstr>Sheet1</vt:lpstr>
      <vt:lpstr>hianyok</vt:lpstr>
      <vt:lpstr>repair</vt:lpstr>
      <vt:lpstr>region</vt:lpstr>
      <vt:lpstr>db-alap</vt:lpstr>
      <vt:lpstr>db-transcut</vt:lpstr>
      <vt:lpstr>db-cut</vt:lpstr>
      <vt:lpstr>directions</vt:lpstr>
      <vt:lpstr>dist</vt:lpstr>
      <vt:lpstr>cut-visual</vt:lpstr>
      <vt:lpstr>reports</vt:lpstr>
      <vt:lpstr>model</vt:lpstr>
      <vt:lpstr>Iran-chart</vt:lpstr>
    </vt:vector>
  </TitlesOfParts>
  <Company>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UIS.Stat</dc:creator>
  <cp:lastModifiedBy>Pitlik László4</cp:lastModifiedBy>
  <dcterms:created xsi:type="dcterms:W3CDTF">2017-02-25T08:23:56Z</dcterms:created>
  <dcterms:modified xsi:type="dcterms:W3CDTF">2017-10-24T14:15:33Z</dcterms:modified>
</cp:coreProperties>
</file>